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xml" PartName="/xl/drawings/drawing7.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openxmlformats-officedocument.drawing+xml" PartName="/xl/drawings/drawing8.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ms-excel.controlproperties+xml" PartName="/xl/ctrlProps/ctrlProp215.xml"/>
  <Override ContentType="application/vnd.ms-excel.controlproperties+xml" PartName="/xl/ctrlProps/ctrlProp216.xml"/>
  <Override ContentType="application/vnd.ms-excel.controlproperties+xml" PartName="/xl/ctrlProps/ctrlProp217.xml"/>
  <Override ContentType="application/vnd.ms-excel.controlproperties+xml" PartName="/xl/ctrlProps/ctrlProp218.xml"/>
  <Override ContentType="application/vnd.ms-excel.controlproperties+xml" PartName="/xl/ctrlProps/ctrlProp219.xml"/>
  <Override ContentType="application/vnd.ms-excel.controlproperties+xml" PartName="/xl/ctrlProps/ctrlProp220.xml"/>
  <Override ContentType="application/vnd.ms-excel.controlproperties+xml" PartName="/xl/ctrlProps/ctrlProp221.xml"/>
  <Override ContentType="application/vnd.ms-excel.controlproperties+xml" PartName="/xl/ctrlProps/ctrlProp222.xml"/>
  <Override ContentType="application/vnd.ms-excel.controlproperties+xml" PartName="/xl/ctrlProps/ctrlProp223.xml"/>
  <Override ContentType="application/vnd.ms-excel.controlproperties+xml" PartName="/xl/ctrlProps/ctrlProp224.xml"/>
  <Override ContentType="application/vnd.ms-excel.controlproperties+xml" PartName="/xl/ctrlProps/ctrlProp225.xml"/>
  <Override ContentType="application/vnd.ms-excel.controlproperties+xml" PartName="/xl/ctrlProps/ctrlProp226.xml"/>
  <Override ContentType="application/vnd.ms-excel.controlproperties+xml" PartName="/xl/ctrlProps/ctrlProp227.xml"/>
  <Override ContentType="application/vnd.ms-excel.controlproperties+xml" PartName="/xl/ctrlProps/ctrlProp228.xml"/>
  <Override ContentType="application/vnd.ms-excel.controlproperties+xml" PartName="/xl/ctrlProps/ctrlProp229.xml"/>
  <Override ContentType="application/vnd.ms-excel.controlproperties+xml" PartName="/xl/ctrlProps/ctrlProp230.xml"/>
  <Override ContentType="application/vnd.ms-excel.controlproperties+xml" PartName="/xl/ctrlProps/ctrlProp231.xml"/>
  <Override ContentType="application/vnd.ms-excel.controlproperties+xml" PartName="/xl/ctrlProps/ctrlProp232.xml"/>
  <Override ContentType="application/vnd.ms-excel.controlproperties+xml" PartName="/xl/ctrlProps/ctrlProp233.xml"/>
  <Override ContentType="application/vnd.ms-excel.controlproperties+xml" PartName="/xl/ctrlProps/ctrlProp234.xml"/>
  <Override ContentType="application/vnd.ms-excel.controlproperties+xml" PartName="/xl/ctrlProps/ctrlProp235.xml"/>
  <Override ContentType="application/vnd.ms-excel.controlproperties+xml" PartName="/xl/ctrlProps/ctrlProp236.xml"/>
  <Override ContentType="application/vnd.ms-excel.controlproperties+xml" PartName="/xl/ctrlProps/ctrlProp237.xml"/>
  <Override ContentType="application/vnd.ms-excel.controlproperties+xml" PartName="/xl/ctrlProps/ctrlProp238.xml"/>
  <Override ContentType="application/vnd.ms-excel.controlproperties+xml" PartName="/xl/ctrlProps/ctrlProp239.xml"/>
  <Override ContentType="application/vnd.ms-excel.controlproperties+xml" PartName="/xl/ctrlProps/ctrlProp240.xml"/>
  <Override ContentType="application/vnd.ms-excel.controlproperties+xml" PartName="/xl/ctrlProps/ctrlProp241.xml"/>
  <Override ContentType="application/vnd.ms-excel.controlproperties+xml" PartName="/xl/ctrlProps/ctrlProp242.xml"/>
  <Override ContentType="application/vnd.openxmlformats-officedocument.drawingml.chart+xml" PartName="/xl/charts/chart124.xml"/>
  <Override ContentType="application/vnd.openxmlformats-officedocument.themeOverride+xml" PartName="/xl/theme/themeOverride47.xml"/>
  <Override ContentType="application/vnd.openxmlformats-officedocument.drawingml.chart+xml" PartName="/xl/charts/chart125.xml"/>
  <Override ContentType="application/vnd.openxmlformats-officedocument.themeOverride+xml" PartName="/xl/theme/themeOverride48.xml"/>
  <Override ContentType="application/vnd.openxmlformats-officedocument.drawingml.chart+xml" PartName="/xl/charts/chart126.xml"/>
  <Override ContentType="application/vnd.openxmlformats-officedocument.themeOverride+xml" PartName="/xl/theme/themeOverride49.xml"/>
  <Override ContentType="application/vnd.openxmlformats-officedocument.drawingml.chart+xml" PartName="/xl/charts/chart127.xml"/>
  <Override ContentType="application/vnd.openxmlformats-officedocument.themeOverride+xml" PartName="/xl/theme/themeOverride50.xml"/>
  <Override ContentType="application/vnd.openxmlformats-officedocument.drawingml.chart+xml" PartName="/xl/charts/chart128.xml"/>
  <Override ContentType="application/vnd.openxmlformats-officedocument.themeOverride+xml" PartName="/xl/theme/themeOverride51.xml"/>
  <Override ContentType="application/vnd.openxmlformats-officedocument.drawingml.chart+xml" PartName="/xl/charts/chart129.xml"/>
  <Override ContentType="application/vnd.openxmlformats-officedocument.themeOverride+xml" PartName="/xl/theme/themeOverride52.xml"/>
  <Override ContentType="application/vnd.openxmlformats-officedocument.drawingml.chart+xml" PartName="/xl/charts/chart130.xml"/>
  <Override ContentType="application/vnd.openxmlformats-officedocument.themeOverride+xml" PartName="/xl/theme/themeOverride53.xml"/>
  <Override ContentType="application/vnd.openxmlformats-officedocument.drawingml.chart+xml" PartName="/xl/charts/chart131.xml"/>
  <Override ContentType="application/vnd.openxmlformats-officedocument.themeOverride+xml" PartName="/xl/theme/themeOverride54.xml"/>
  <Override ContentType="application/vnd.openxmlformats-officedocument.drawingml.chart+xml" PartName="/xl/charts/chart132.xml"/>
  <Override ContentType="application/vnd.openxmlformats-officedocument.themeOverride+xml" PartName="/xl/theme/themeOverride55.xml"/>
  <Override ContentType="application/vnd.openxmlformats-officedocument.drawingml.chart+xml" PartName="/xl/charts/chart133.xml"/>
  <Override ContentType="application/vnd.openxmlformats-officedocument.themeOverride+xml" PartName="/xl/theme/themeOverride56.xml"/>
  <Override ContentType="application/vnd.openxmlformats-officedocument.drawingml.chart+xml" PartName="/xl/charts/chart134.xml"/>
  <Override ContentType="application/vnd.openxmlformats-officedocument.themeOverride+xml" PartName="/xl/theme/themeOverride57.xml"/>
  <Override ContentType="application/vnd.openxmlformats-officedocument.drawingml.chart+xml" PartName="/xl/charts/chart135.xml"/>
  <Override ContentType="application/vnd.openxmlformats-officedocument.themeOverride+xml" PartName="/xl/theme/themeOverride58.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DD739B45-D0E7-4DDE-9B11-F7E8EC459DFB}" xr6:coauthVersionLast="45" xr6:coauthVersionMax="45" xr10:uidLastSave="{00000000-0000-0000-0000-000000000000}"/>
  <bookViews>
    <workbookView xWindow="780" yWindow="780" windowWidth="27480" windowHeight="11910"/>
  </bookViews>
  <sheets>
    <sheet name="Introduction" sheetId="117" r:id="rId1"/>
    <sheet name="Water" sheetId="85" r:id="rId2"/>
    <sheet name="Sanitation" sheetId="105" r:id="rId3"/>
    <sheet name="Hygiene" sheetId="116" r:id="rId4"/>
    <sheet name="DHS03" sheetId="139" r:id="rId5"/>
    <sheet name="DHS07" sheetId="140" r:id="rId6"/>
    <sheet name="DHS12" sheetId="141" r:id="rId7"/>
    <sheet name="DHS17" sheetId="142" r:id="rId8"/>
    <sheet name="data_summary" sheetId="143" r:id="rId9"/>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<sst xmlns="http://schemas.openxmlformats.org/spreadsheetml/2006/main" count="51203" uniqueCount="709">
  <si>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</si>
  <si>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</si>
  <si>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</si>
  <si>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</si>
  <si>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</si>
  <si>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</si>
  <si>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</si>
  <si>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</si>
  <si>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</si>
  <si>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</si>
  <si>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</si>
  <si>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</si>
  <si>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</si>
  <si>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</si>
  <si>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</si>
  <si>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</si>
  <si>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</si>
  <si>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</si>
  <si>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</si>
  <si>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</si>
  <si>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</si>
  <si>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</si>
  <si>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</si>
  <si>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</si>
  <si>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</si>
  <si>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</si>
  <si>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</si>
  <si>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</si>
  <si>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</si>
  <si>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</si>
  <si>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</si>
  <si>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</si>
  <si>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</si>
  <si>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</si>
  <si>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</si>
  <si>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</si>
  <si>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</si>
  <si>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</si>
  <si>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</si>
  <si>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</si>
  <si>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</si>
  <si>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</si>
  <si>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</si>
  <si>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</si>
  <si>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</si>
  <si>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</si>
  <si>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</si>
  <si>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</si>
  <si>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</si>
  <si>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</si>
  <si>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</si>
  <si>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</si>
  <si>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</si>
  <si>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</si>
  <si>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</si>
  <si>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</si>
  <si>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</si>
  <si>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</si>
  <si>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</si>
  <si>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</si>
  <si>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</si>
  <si>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</si>
  <si>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</si>
  <si>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</si>
  <si>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</si>
  <si>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</si>
  <si>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</si>
  <si>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</si>
  <si>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</si>
  <si>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</si>
  <si>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</si>
  <si>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</si>
  <si>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</si>
  <si>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</si>
  <si>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</si>
  <si>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</si>
  <si>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</si>
  <si>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</si>
  <si>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</si>
  <si>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</si>
  <si>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</si>
  <si>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</si>
  <si>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</si>
  <si>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</si>
  <si>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</si>
  <si>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</si>
  <si>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</si>
  <si>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</si>
  <si>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</si>
  <si>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</si>
  <si>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</si>
  <si>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</si>
  <si>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</si>
  <si>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</si>
  <si>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</si>
  <si>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</si>
  <si>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</si>
  <si>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</si>
  <si>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</si>
  <si>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</si>
  <si>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</si>
  <si>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</si>
  <si>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</si>
  <si>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</si>
  <si>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</si>
  <si>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</si>
  <si>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</si>
  <si>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</si>
  <si>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</si>
  <si>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</si>
  <si>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</si>
  <si>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</si>
  <si>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</si>
  <si>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</si>
  <si>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</si>
  <si>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</si>
  <si>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</si>
  <si>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</si>
  <si>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</si>
  <si>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</si>
  <si>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</si>
  <si>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</si>
  <si>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</si>
  <si>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</si>
  <si>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</si>
  <si>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</si>
  <si>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</si>
  <si>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Basic water, sanitation and hygiene</t>
  </si>
  <si>
    <t>Raw numbers of respondents:</t>
  </si>
  <si>
    <t>INITIAL (national) Wealth Index</t>
  </si>
  <si>
    <t>URBAN Wealth Index</t>
  </si>
  <si>
    <t>RURAL Wealth Index</t>
  </si>
  <si>
    <t>Access to hygiene facilities by wealth quintile (%)</t>
  </si>
  <si>
    <t>Survey used for analysis:</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</si>
  <si>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</si>
  <si>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</si>
  <si>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</si>
  <si>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</si>
  <si>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</si>
  <si>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</si>
  <si>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</si>
  <si>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</si>
  <si>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</si>
  <si>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</si>
  <si>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</si>
  <si>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Updated May 2021</t>
  </si>
  <si>
    <t>Time to improved water based on:</t>
  </si>
  <si>
    <t>Water point at more than 30 min.</t>
  </si>
  <si>
    <t>Improved springs based on:</t>
  </si>
  <si>
    <t>50% Rule</t>
  </si>
  <si>
    <t>REGIONS</t>
  </si>
  <si>
    <t>Bali</t>
  </si>
  <si>
    <t>Bangka Belitung</t>
  </si>
  <si>
    <t>Banten</t>
  </si>
  <si>
    <t>Bengkulu</t>
  </si>
  <si>
    <t>Cenrtal Sulawesi</t>
  </si>
  <si>
    <t>Central Java</t>
  </si>
  <si>
    <t>Central Kalimantan</t>
  </si>
  <si>
    <t>DI Aceh</t>
  </si>
  <si>
    <t>DI Yogyakarta</t>
  </si>
  <si>
    <t>DKI Jakarta</t>
  </si>
  <si>
    <t>East Java</t>
  </si>
  <si>
    <t>East Kalimantan</t>
  </si>
  <si>
    <t>East Nusa Tenggara</t>
  </si>
  <si>
    <t>East Timor</t>
  </si>
  <si>
    <t>Gorontalo</t>
  </si>
  <si>
    <t>Irian Jaya</t>
  </si>
  <si>
    <t>Jambi</t>
  </si>
  <si>
    <t>Lampung</t>
  </si>
  <si>
    <t>Maluku</t>
  </si>
  <si>
    <t>North Sulawesi</t>
  </si>
  <si>
    <t>North Sumatra</t>
  </si>
  <si>
    <t>Riau</t>
  </si>
  <si>
    <t>South Kalimantan</t>
  </si>
  <si>
    <t>South Sulawesi</t>
  </si>
  <si>
    <t>South Sumatra</t>
  </si>
  <si>
    <t>Southeast Sulawesi</t>
  </si>
  <si>
    <t>West Java</t>
  </si>
  <si>
    <t>West Kalimantan</t>
  </si>
  <si>
    <t>West Nusa Tenggara</t>
  </si>
  <si>
    <t>West Sumatra</t>
  </si>
  <si>
    <t>Improved Water source on premises</t>
  </si>
  <si>
    <t>Source of drinking water</t>
  </si>
  <si>
    <t>Piped into dwelling</t>
  </si>
  <si>
    <t>Piped into yard/plot</t>
  </si>
  <si>
    <t>Public tap</t>
  </si>
  <si>
    <t>Open well in dwelling</t>
  </si>
  <si>
    <t>Open well in yard/plot</t>
  </si>
  <si>
    <t>Open public well</t>
  </si>
  <si>
    <t>Protected well in dwelling</t>
  </si>
  <si>
    <t>Protected well in yard/plot</t>
  </si>
  <si>
    <t>Protected public well</t>
  </si>
  <si>
    <t>Spring</t>
  </si>
  <si>
    <t>River, stream</t>
  </si>
  <si>
    <t>Pond, lake</t>
  </si>
  <si>
    <t>Dam</t>
  </si>
  <si>
    <t>Rainwater</t>
  </si>
  <si>
    <t>Tanker truck</t>
  </si>
  <si>
    <t>Bottled water</t>
  </si>
  <si>
    <t>missing</t>
  </si>
  <si>
    <t>DHS07 Shared among sanitation</t>
  </si>
  <si>
    <t>Shared among Improved Sanitation</t>
  </si>
  <si>
    <t>Private with septic tank</t>
  </si>
  <si>
    <t>Private with no septic tank</t>
  </si>
  <si>
    <t>Shared/public</t>
  </si>
  <si>
    <t>River/stream/creek</t>
  </si>
  <si>
    <t>Pit</t>
  </si>
  <si>
    <t>Bush/forest/yard/field/no facility</t>
  </si>
  <si>
    <t>Total</t>
  </si>
  <si>
    <t>DHS03</t>
  </si>
  <si>
    <t>Indonesia</t>
  </si>
  <si>
    <t>Count</t>
  </si>
  <si>
    <t>W_text_t</t>
  </si>
  <si>
    <t/>
  </si>
  <si>
    <t>W_text_i</t>
  </si>
  <si>
    <t>S_text_s</t>
  </si>
  <si>
    <t>Ratio of Shared improved based on:</t>
  </si>
  <si>
    <t>S_text_i</t>
  </si>
  <si>
    <t>Ratio of Improved latrines based on:</t>
  </si>
  <si>
    <t>Urban/Rural</t>
  </si>
  <si>
    <t>Urban</t>
  </si>
  <si>
    <t>Rural</t>
  </si>
  <si>
    <t>Missing</t>
  </si>
  <si>
    <t>2003</t>
  </si>
  <si>
    <t>Component Matrix</t>
  </si>
  <si>
    <t>Component</t>
  </si>
  <si>
    <t>1</t>
  </si>
  <si>
    <t>Has bricks wall</t>
  </si>
  <si>
    <t>Has refrigerator</t>
  </si>
  <si>
    <t>Has television</t>
  </si>
  <si>
    <t>Household fuel type: LPG, natural gas</t>
  </si>
  <si>
    <t>Household fuel type: wood, straw</t>
  </si>
  <si>
    <t>Has telephone</t>
  </si>
  <si>
    <t>Has electricity</t>
  </si>
  <si>
    <t>Has ceramic tile floor</t>
  </si>
  <si>
    <t>Household fuel type: kerosene</t>
  </si>
  <si>
    <t>Has reused wood wall</t>
  </si>
  <si>
    <t>Has car/truck</t>
  </si>
  <si>
    <t>Has motorcycle/scooter/motor boat</t>
  </si>
  <si>
    <t>Has radio</t>
  </si>
  <si>
    <t>Has jute roof</t>
  </si>
  <si>
    <t>Has wood floor</t>
  </si>
  <si>
    <t>Has tiles roof</t>
  </si>
  <si>
    <t>Has cement floor</t>
  </si>
  <si>
    <t>Has cement tile floor</t>
  </si>
  <si>
    <t>Has bamboo with mud wall</t>
  </si>
  <si>
    <t>Has earth/sand floor</t>
  </si>
  <si>
    <t>Has corrugated iron roof</t>
  </si>
  <si>
    <t>Has bicycle/rowboat</t>
  </si>
  <si>
    <t>Has palm/bamboo floor</t>
  </si>
  <si>
    <t>Has wood roof</t>
  </si>
  <si>
    <t>Has cement/concrete roof</t>
  </si>
  <si>
    <t>Household fuel type: charcoal</t>
  </si>
  <si>
    <t>Household fuel type: electricity</t>
  </si>
  <si>
    <t>Household fuel type: coal/lignite</t>
  </si>
  <si>
    <t>Communalities</t>
  </si>
  <si>
    <t>Extraction</t>
  </si>
  <si>
    <t>Total Variance Explained</t>
  </si>
  <si>
    <t>Extraction Sums of Squared Loadings</t>
  </si>
  <si>
    <t>% of Variance</t>
  </si>
  <si>
    <t>Cumulative %</t>
  </si>
  <si>
    <t>Component Score Coefficient Matrix</t>
  </si>
  <si>
    <t>Component Score Covariance Matrix</t>
  </si>
  <si>
    <t>Kep Bangka Belitung</t>
  </si>
  <si>
    <t>Maluku Utara</t>
  </si>
  <si>
    <t>Papua</t>
  </si>
  <si>
    <t>Papua Barat</t>
  </si>
  <si>
    <t>Sulawesi Barat</t>
  </si>
  <si>
    <t>Piped to yard/plot</t>
  </si>
  <si>
    <t>Public tap/standpipe</t>
  </si>
  <si>
    <t>Open well - in dwelling</t>
  </si>
  <si>
    <t>Open well - in yard/plot</t>
  </si>
  <si>
    <t>Open well - public</t>
  </si>
  <si>
    <t>Protected well - in dwelling</t>
  </si>
  <si>
    <t>Protected well - in yard/plot</t>
  </si>
  <si>
    <t>Protected well - public</t>
  </si>
  <si>
    <t>River/stream</t>
  </si>
  <si>
    <t>Pond/lake</t>
  </si>
  <si>
    <t>Shared among sanitation</t>
  </si>
  <si>
    <t>Shared among Sanitation</t>
  </si>
  <si>
    <t>Private - with septic tank</t>
  </si>
  <si>
    <t>Private - without septic tank</t>
  </si>
  <si>
    <t>Pit latrine</t>
  </si>
  <si>
    <t>Yard/bush/forest</t>
  </si>
  <si>
    <t>Beach/sea</t>
  </si>
  <si>
    <t>Gutter/drain</t>
  </si>
  <si>
    <t>Bush/forest</t>
  </si>
  <si>
    <t>OTHER</t>
  </si>
  <si>
    <t>DHS07</t>
  </si>
  <si>
    <t>2007</t>
  </si>
  <si>
    <t>if walls are made of bricks</t>
  </si>
  <si>
    <t>if uses wood for cooking fuel (+18 brush +20 other)</t>
  </si>
  <si>
    <t>if floors are made of ceramic/marble/granite</t>
  </si>
  <si>
    <t>Has color television</t>
  </si>
  <si>
    <t>if walls are made of wood</t>
  </si>
  <si>
    <t>if uses LPG/nat gas for cooking fuel</t>
  </si>
  <si>
    <t>Has motorcycle/motorboat</t>
  </si>
  <si>
    <t>if floors are made of wood</t>
  </si>
  <si>
    <t>if uses paraffin for cooking</t>
  </si>
  <si>
    <t>if roof made of tile</t>
  </si>
  <si>
    <t>if floors are made of brick/concrete</t>
  </si>
  <si>
    <t>if roof made of asbestos/zinc</t>
  </si>
  <si>
    <t>if floors are made of earth</t>
  </si>
  <si>
    <t>if walls are made of bamboo</t>
  </si>
  <si>
    <t>if floors are made of tile</t>
  </si>
  <si>
    <t>if floors are made of bamboo</t>
  </si>
  <si>
    <t>if roof made of wood</t>
  </si>
  <si>
    <t>if walls are made of other</t>
  </si>
  <si>
    <t>if roof made of brick/concrete</t>
  </si>
  <si>
    <t>Pigs owned</t>
  </si>
  <si>
    <t>if floors are made of other</t>
  </si>
  <si>
    <t>if roof made of other</t>
  </si>
  <si>
    <t>if uses biogas for cooking fuel</t>
  </si>
  <si>
    <t>Goats/sheep owned</t>
  </si>
  <si>
    <t>Cattle/cows/bulls owned</t>
  </si>
  <si>
    <t>if doesn't cook in households</t>
  </si>
  <si>
    <t>if uses charcoal for cooking fuel (+lignite)</t>
  </si>
  <si>
    <t>if uses electricity for cooking fuel</t>
  </si>
  <si>
    <t>Chickens owned</t>
  </si>
  <si>
    <t>Horses/donkeys/mules owned</t>
  </si>
  <si>
    <t>Aceh</t>
  </si>
  <si>
    <t>Central Sulawesi</t>
  </si>
  <si>
    <t>Jakarta</t>
  </si>
  <si>
    <t>North Maluku</t>
  </si>
  <si>
    <t>North Sumatera</t>
  </si>
  <si>
    <t>Riau Islands</t>
  </si>
  <si>
    <t>South Sumatera</t>
  </si>
  <si>
    <t>West Papua</t>
  </si>
  <si>
    <t>West Sulawesi</t>
  </si>
  <si>
    <t>West Sumatera</t>
  </si>
  <si>
    <t>Yogyakarta</t>
  </si>
  <si>
    <t>Open well in yard/polt</t>
  </si>
  <si>
    <t>Protected well in yard/polt</t>
  </si>
  <si>
    <t>Refill water</t>
  </si>
  <si>
    <t>Place where household members wash their hands</t>
  </si>
  <si>
    <t>Observed</t>
  </si>
  <si>
    <t>Not observed: not in dwelling</t>
  </si>
  <si>
    <t>Not observed: no permission to see</t>
  </si>
  <si>
    <t>Not observed: other reason</t>
  </si>
  <si>
    <t>DHS12</t>
  </si>
  <si>
    <t>2012</t>
  </si>
  <si>
    <t>fuel8</t>
  </si>
  <si>
    <t>floor32</t>
  </si>
  <si>
    <t>wall33</t>
  </si>
  <si>
    <t>fuel2</t>
  </si>
  <si>
    <t>wall32</t>
  </si>
  <si>
    <t>Has motorcycle/scooter</t>
  </si>
  <si>
    <t>Has bank account</t>
  </si>
  <si>
    <t>Has mobile telephone</t>
  </si>
  <si>
    <t>floor34</t>
  </si>
  <si>
    <t>roof11</t>
  </si>
  <si>
    <t>Has telephone (land-line)</t>
  </si>
  <si>
    <t>floor21</t>
  </si>
  <si>
    <t>Number of members per room</t>
  </si>
  <si>
    <t>roof31</t>
  </si>
  <si>
    <t>Has bicycle</t>
  </si>
  <si>
    <t>floor11</t>
  </si>
  <si>
    <t>roof33</t>
  </si>
  <si>
    <t>fuel5</t>
  </si>
  <si>
    <t>wall31</t>
  </si>
  <si>
    <t>wall11</t>
  </si>
  <si>
    <t>floor22</t>
  </si>
  <si>
    <t>Household cooks in owm house</t>
  </si>
  <si>
    <t>Household cooks outside house</t>
  </si>
  <si>
    <t>floor96</t>
  </si>
  <si>
    <t>wall12</t>
  </si>
  <si>
    <t>wall96</t>
  </si>
  <si>
    <t>Household cooks in other house</t>
  </si>
  <si>
    <t>anima8</t>
  </si>
  <si>
    <t>anima9</t>
  </si>
  <si>
    <t>roof32</t>
  </si>
  <si>
    <t>roof35</t>
  </si>
  <si>
    <t>floor33</t>
  </si>
  <si>
    <t>roof21</t>
  </si>
  <si>
    <t>roof34</t>
  </si>
  <si>
    <t>fuel7</t>
  </si>
  <si>
    <t>anima1</t>
  </si>
  <si>
    <t>Has boat with a motor</t>
  </si>
  <si>
    <t>fuel95</t>
  </si>
  <si>
    <t>Household owns: agricultural land</t>
  </si>
  <si>
    <t>roof96</t>
  </si>
  <si>
    <t>anima7</t>
  </si>
  <si>
    <t>anima2</t>
  </si>
  <si>
    <t>roof22</t>
  </si>
  <si>
    <t>floor31</t>
  </si>
  <si>
    <t>fuel9</t>
  </si>
  <si>
    <t>fuel4</t>
  </si>
  <si>
    <t>fuel1</t>
  </si>
  <si>
    <t>fuel6</t>
  </si>
  <si>
    <t>Has animal-drawn cart</t>
  </si>
  <si>
    <t>anima3</t>
  </si>
  <si>
    <t>1 Poorest</t>
  </si>
  <si>
    <t>2 Poor</t>
  </si>
  <si>
    <t>3 Middle</t>
  </si>
  <si>
    <t>4 Rich</t>
  </si>
  <si>
    <t>5 Richest</t>
  </si>
  <si>
    <t>11 Aceh</t>
  </si>
  <si>
    <t>51 Bali</t>
  </si>
  <si>
    <t>19 Bangka Belitung</t>
  </si>
  <si>
    <t>36 Banten</t>
  </si>
  <si>
    <t>17 Bengkulu</t>
  </si>
  <si>
    <t>33 Central Java</t>
  </si>
  <si>
    <t>62 Central Kalimantan</t>
  </si>
  <si>
    <t>72 Central Sulawesi</t>
  </si>
  <si>
    <t>35 East Java</t>
  </si>
  <si>
    <t>64 East Kalimantan</t>
  </si>
  <si>
    <t>53 East Nusa Tenggara</t>
  </si>
  <si>
    <t>75 Gorontalo</t>
  </si>
  <si>
    <t>31 Jakarta</t>
  </si>
  <si>
    <t>15 Jambi</t>
  </si>
  <si>
    <t>18 Lampung</t>
  </si>
  <si>
    <t>81 Maluku</t>
  </si>
  <si>
    <t>65 North Kalimantan</t>
  </si>
  <si>
    <t>82 North Maluku</t>
  </si>
  <si>
    <t>71 North Sulawesi</t>
  </si>
  <si>
    <t>12 North Sumatera</t>
  </si>
  <si>
    <t>94 Papua</t>
  </si>
  <si>
    <t>14 Riau</t>
  </si>
  <si>
    <t>21 Riau Islands</t>
  </si>
  <si>
    <t>63 South Kalimantan</t>
  </si>
  <si>
    <t>73 South Sulawesi</t>
  </si>
  <si>
    <t>16 South Sumatera</t>
  </si>
  <si>
    <t>74 Southeast Sulawesi</t>
  </si>
  <si>
    <t>32 West Java</t>
  </si>
  <si>
    <t>61 West Kalimantan</t>
  </si>
  <si>
    <t>52 West Nusa Tenggara</t>
  </si>
  <si>
    <t>91 West Papua</t>
  </si>
  <si>
    <t>76 West Sulawesi</t>
  </si>
  <si>
    <t>13 West Sumatera</t>
  </si>
  <si>
    <t>34 Yogyakarta</t>
  </si>
  <si>
    <t>96 Other</t>
  </si>
  <si>
    <t>Ratio of shared/public based on:</t>
  </si>
  <si>
    <t>12 Flush to septic tank</t>
  </si>
  <si>
    <t>16 Flush with no septic tank</t>
  </si>
  <si>
    <t>17 Flush toilet : shared / public</t>
  </si>
  <si>
    <t>21 Ventilated Improved pit latrine (VIP)</t>
  </si>
  <si>
    <t>31 No facility/bush/field/river/ beach/ pond/pool</t>
  </si>
  <si>
    <t>DHS17</t>
  </si>
  <si>
    <t>Nombre</t>
  </si>
  <si>
    <t>1 Urban</t>
  </si>
  <si>
    <t>2 Rural</t>
  </si>
  <si>
    <t>9 Missing</t>
  </si>
  <si>
    <t>2017</t>
  </si>
  <si>
    <t>Matrice des composantes</t>
  </si>
  <si>
    <t>Composante</t>
  </si>
  <si>
    <t>HV209 Has refrigerator</t>
  </si>
  <si>
    <t>cookwood Wood for cooking</t>
  </si>
  <si>
    <t>floor33 Terrazo, ceramic tile floor</t>
  </si>
  <si>
    <t>SH121H A Washing Machine</t>
  </si>
  <si>
    <t>cooklpg LPG for cooking</t>
  </si>
  <si>
    <t>SH121G Afan</t>
  </si>
  <si>
    <t>HV247 Has bank account</t>
  </si>
  <si>
    <t>HV208 Has television</t>
  </si>
  <si>
    <t>HV243E Has a computer</t>
  </si>
  <si>
    <t>SH121G A  fan</t>
  </si>
  <si>
    <t>HV243B Has watch</t>
  </si>
  <si>
    <t>HV211 Has motorcycle/scooter</t>
  </si>
  <si>
    <t>wall35 Covered adobe walls</t>
  </si>
  <si>
    <t>HV212 Has car/truck</t>
  </si>
  <si>
    <t>SH121I A n air Conditioner</t>
  </si>
  <si>
    <t>HV243A Has mobile telephone</t>
  </si>
  <si>
    <t>floor35 Rug or mat floor</t>
  </si>
  <si>
    <t>HV206 Has electricity</t>
  </si>
  <si>
    <t>wall36 Wood planks, shingles walls</t>
  </si>
  <si>
    <t>HV210 Has bicycle</t>
  </si>
  <si>
    <t>roof33 Calamine, cement fiber roof</t>
  </si>
  <si>
    <t>floor21 Rudimentary wood plank floor</t>
  </si>
  <si>
    <t>floor11 Earth, sand floor</t>
  </si>
  <si>
    <t>roof31 Metal/ corrugated iron roof</t>
  </si>
  <si>
    <t>persroom Number of members per sleeping room</t>
  </si>
  <si>
    <t>HV207 Has radio</t>
  </si>
  <si>
    <t>cookothe Household cooks in other house</t>
  </si>
  <si>
    <t>wall31 Cement walls</t>
  </si>
  <si>
    <t>roof12 Thatch, palm leaf roof</t>
  </si>
  <si>
    <t>cookkero Kerosene for cooking</t>
  </si>
  <si>
    <t>wall12 Cane/palm/trunks walls</t>
  </si>
  <si>
    <t>roof35 Concrete roof</t>
  </si>
  <si>
    <t>floor22 Palm/bamboo floor</t>
  </si>
  <si>
    <t>cookout Household cooks outside house</t>
  </si>
  <si>
    <t>wall23 Uncovered adobe walls</t>
  </si>
  <si>
    <t>roof13 Sod roof</t>
  </si>
  <si>
    <t>cooknone Does not cook</t>
  </si>
  <si>
    <t>HV246F Owns chickens/poultry</t>
  </si>
  <si>
    <t>roof32 Finished wood roof</t>
  </si>
  <si>
    <t>wall38 GRC/Gypsum/Asbestos</t>
  </si>
  <si>
    <t>HV246I Pigs</t>
  </si>
  <si>
    <t>roof34 Tile roof</t>
  </si>
  <si>
    <t>wall24 Plywood walls</t>
  </si>
  <si>
    <t>wall21 Bamboo with mud walls</t>
  </si>
  <si>
    <t>HV244 Owns land usable for agriculture</t>
  </si>
  <si>
    <t>HV246H Goats/sheep</t>
  </si>
  <si>
    <t>HV246B Owns cows/ bulls</t>
  </si>
  <si>
    <t>HV243D Has boat with a motor</t>
  </si>
  <si>
    <t>cookgas Natural gas for cooking</t>
  </si>
  <si>
    <t>wall26 Reused wood walls</t>
  </si>
  <si>
    <t>floor34 Concrete, cement floor</t>
  </si>
  <si>
    <t>wall32 Stone walls with lime/cement</t>
  </si>
  <si>
    <t>cookelec Electricity for cooking</t>
  </si>
  <si>
    <t>cookchar Charcoal for cooking</t>
  </si>
  <si>
    <t>wall96 Other type of walls</t>
  </si>
  <si>
    <t>roof36 Roofing shingles roof</t>
  </si>
  <si>
    <t>wall34 Cement block walls</t>
  </si>
  <si>
    <t>floor36 Carpet floor</t>
  </si>
  <si>
    <t>roof21 Rustic mat roof</t>
  </si>
  <si>
    <t>roof22 Palm/bamboo roof</t>
  </si>
  <si>
    <t>cookgras Straw/shrubs/grass for cooking</t>
  </si>
  <si>
    <t>roof23 Wood planks roof</t>
  </si>
  <si>
    <t>floor96 Other type of flooring</t>
  </si>
  <si>
    <t>HV245 Hectares of agricultural land (1 decimal)</t>
  </si>
  <si>
    <t>wall13 Dirt walls</t>
  </si>
  <si>
    <t>floor12 Dung floor</t>
  </si>
  <si>
    <t>HV246C Owns horses/ donkeys/ mules</t>
  </si>
  <si>
    <t>cookcoal Coal, lignite for cooking</t>
  </si>
  <si>
    <t>cookelse Household cooks in other place</t>
  </si>
  <si>
    <t>wall37 Galvanized iron/aluminum walls</t>
  </si>
  <si>
    <t>floor31 Parquet, wood tile floor</t>
  </si>
  <si>
    <t>wall22 Stone with mud walls</t>
  </si>
  <si>
    <t>cookcrop Agricultural crop for cooking</t>
  </si>
  <si>
    <t>roof96 Other type of roof</t>
  </si>
  <si>
    <t>wall25 Carton walls</t>
  </si>
  <si>
    <t>floor32 Vinyl, asphalt strips floor</t>
  </si>
  <si>
    <t>HV243C Has animal-drawn cart</t>
  </si>
  <si>
    <t>cookbio Biogas for cooking</t>
  </si>
  <si>
    <t>Qualités de représentation</t>
  </si>
  <si>
    <t>Variance totale expliquée</t>
  </si>
  <si>
    <t>Sommes extraites du carré des chargements</t>
  </si>
  <si>
    <t>% de la variance</t>
  </si>
  <si>
    <t>% cumulé</t>
  </si>
  <si>
    <t>Matrice des coefficients des composantes</t>
  </si>
  <si>
    <t>Matrice de covariance des coefficients des composantes</t>
  </si>
  <si>
    <t xml:space="preserve"> Water point at more than 30 minutes</t>
  </si>
  <si>
    <t>Piped to neighbor</t>
  </si>
  <si>
    <t>Tube well or borehole</t>
  </si>
  <si>
    <t>Protected well</t>
  </si>
  <si>
    <t>Unprotected well</t>
  </si>
  <si>
    <t>Protected spring</t>
  </si>
  <si>
    <t>Unprotected spring</t>
  </si>
  <si>
    <t>River/dam/lake/ponds/stream/canal/irrigation channel</t>
  </si>
  <si>
    <t>Cart with small tank</t>
  </si>
  <si>
    <t>Refilled water</t>
  </si>
  <si>
    <t>Flush to septic tank</t>
  </si>
  <si>
    <t>Flush with no septic tank</t>
  </si>
  <si>
    <t>Flush toilet : shared / public</t>
  </si>
  <si>
    <t>Ventilated Improved pit latrine (VIP)</t>
  </si>
  <si>
    <t>No facility/bush/field/river/ beach/ pond/pool</t>
  </si>
  <si>
    <t>% Improved
&lt; = 30min</t>
  </si>
  <si>
    <t>iso3</t>
  </si>
  <si>
    <t>IDN</t>
  </si>
  <si>
    <t>year</t>
  </si>
  <si>
    <t>data_source</t>
  </si>
  <si>
    <t>IDN_2003_DHS</t>
  </si>
  <si>
    <t>IDN_2007_DHS</t>
  </si>
  <si>
    <t>IDN_2012_DHS</t>
  </si>
  <si>
    <t>IDN_2017_DHS</t>
  </si>
  <si>
    <t>row</t>
  </si>
  <si>
    <t>var1</t>
  </si>
  <si>
    <t>var2</t>
  </si>
  <si>
    <t>varname</t>
  </si>
  <si>
    <t>w_imp</t>
  </si>
  <si>
    <t>w_bas</t>
  </si>
  <si>
    <t>w_lim</t>
  </si>
  <si>
    <t>w_unimp</t>
  </si>
  <si>
    <t>w_sur</t>
  </si>
  <si>
    <t>w_pip</t>
  </si>
  <si>
    <t>w_pop</t>
  </si>
  <si>
    <t>w_30min</t>
  </si>
  <si>
    <t>s_imp</t>
  </si>
  <si>
    <t>s_bas</t>
  </si>
  <si>
    <t>s_lim</t>
  </si>
  <si>
    <t>s_unimp</t>
  </si>
  <si>
    <t>s_od</t>
  </si>
  <si>
    <t>s_shared</t>
  </si>
  <si>
    <t>h_bas</t>
  </si>
  <si>
    <t>h_lim</t>
  </si>
  <si>
    <t>h_nfac</t>
  </si>
  <si>
    <t>w_premises</t>
  </si>
  <si>
    <t>w_available</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</si>
  <si>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</si>
  <si>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</si>
  <si>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</si>
  <si>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</si>
  <si>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</si>
  <si>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</si>
  <si>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</si>
  <si>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</si>
  <si>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</si>
  <si>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</si>
  <si>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</si>
  <si>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</si>
  <si>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</si>
  <si>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</si>
  <si>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</si>
  <si>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</si>
  <si>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</si>
  <si>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</si>
  <si>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</si>
  <si>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</si>
  <si>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</si>
  <si>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</si>
  <si>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</si>
  <si>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</si>
  <si>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region_10_name</t>
  </si>
  <si>
    <t>region_11_name</t>
  </si>
  <si>
    <t>region_12_name</t>
  </si>
  <si>
    <t>region_13_name</t>
  </si>
  <si>
    <t>region_14_name</t>
  </si>
  <si>
    <t>region_15_name</t>
  </si>
  <si>
    <t>region_16_name</t>
  </si>
  <si>
    <t>region_17_name</t>
  </si>
  <si>
    <t>region_18_name</t>
  </si>
  <si>
    <t>region_19_name</t>
  </si>
  <si>
    <t>region_20_name</t>
  </si>
  <si>
    <t>region_21_name</t>
  </si>
  <si>
    <t>region_22_name</t>
  </si>
  <si>
    <t>region_23_name</t>
  </si>
  <si>
    <t>region_24_name</t>
  </si>
  <si>
    <t>region_25_name</t>
  </si>
  <si>
    <t>region_26_name</t>
  </si>
  <si>
    <t>region_27_name</t>
  </si>
  <si>
    <t>region_28_name</t>
  </si>
  <si>
    <t>region_29_name</t>
  </si>
  <si>
    <t>region_30_name</t>
  </si>
  <si>
    <t>region_31_name</t>
  </si>
  <si>
    <t>region_32_name</t>
  </si>
  <si>
    <t>region_33_name</t>
  </si>
  <si>
    <t>region_34_name</t>
  </si>
  <si>
    <t>region_1</t>
  </si>
  <si>
    <t>region_2</t>
  </si>
  <si>
    <t>region_3</t>
  </si>
  <si>
    <t>region_4</t>
  </si>
  <si>
    <t>region_5</t>
  </si>
  <si>
    <t>region_6</t>
  </si>
  <si>
    <t>region_7</t>
  </si>
  <si>
    <t>region_8</t>
  </si>
  <si>
    <t>region_9</t>
  </si>
  <si>
    <t>region_10</t>
  </si>
  <si>
    <t>region_11</t>
  </si>
  <si>
    <t>region_12</t>
  </si>
  <si>
    <t>region_13</t>
  </si>
  <si>
    <t>region_14</t>
  </si>
  <si>
    <t>region_15</t>
  </si>
  <si>
    <t>region_16</t>
  </si>
  <si>
    <t>region_17</t>
  </si>
  <si>
    <t>region_18</t>
  </si>
  <si>
    <t>region_19</t>
  </si>
  <si>
    <t>region_20</t>
  </si>
  <si>
    <t>region_21</t>
  </si>
  <si>
    <t>region_22</t>
  </si>
  <si>
    <t>region_23</t>
  </si>
  <si>
    <t>region_24</t>
  </si>
  <si>
    <t>region_25</t>
  </si>
  <si>
    <t>region_26</t>
  </si>
  <si>
    <t>region_27</t>
  </si>
  <si>
    <t>region_28</t>
  </si>
  <si>
    <t>region_29</t>
  </si>
  <si>
    <t>region_30</t>
  </si>
  <si>
    <t>region_31</t>
  </si>
  <si>
    <t>region_32</t>
  </si>
  <si>
    <t>region_33</t>
  </si>
  <si>
    <t>region_34</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</si>
  <si>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</si>
  <si>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</si>
  <si>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</si>
  <si>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</si>
  <si>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</si>
  <si>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</si>
  <si>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</si>
  <si>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</si>
  <si>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</si>
  <si>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</si>
  <si>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</si>
  <si>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</si>
  <si>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</si>
  <si>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</si>
  <si>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</si>
  <si>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</si>
  <si>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</si>
  <si>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</si>
  <si>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</si>
  <si>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</si>
  <si>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</si>
  <si>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</si>
  <si>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</si>
  <si>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</si>
  <si>
    <t>n_region_10</t>
  </si>
  <si>
    <t>n_region_11</t>
  </si>
  <si>
    <t>n_region_12</t>
  </si>
  <si>
    <t>n_region_13</t>
  </si>
  <si>
    <t>n_region_14</t>
  </si>
  <si>
    <t>n_region_15</t>
  </si>
  <si>
    <t>n_region_16</t>
  </si>
  <si>
    <t>n_region_17</t>
  </si>
  <si>
    <t>n_region_18</t>
  </si>
  <si>
    <t>n_region_19</t>
  </si>
  <si>
    <t>n_region_20</t>
  </si>
  <si>
    <t>n_region_21</t>
  </si>
  <si>
    <t>n_region_22</t>
  </si>
  <si>
    <t>n_region_23</t>
  </si>
  <si>
    <t>n_region_24</t>
  </si>
  <si>
    <t>n_region_25</t>
  </si>
  <si>
    <t>n_region_26</t>
  </si>
  <si>
    <t>n_region_27</t>
  </si>
  <si>
    <t>n_region_28</t>
  </si>
  <si>
    <t>n_region_29</t>
  </si>
  <si>
    <t>n_region_30</t>
  </si>
  <si>
    <t>n_region_31</t>
  </si>
  <si>
    <t>n_region_32</t>
  </si>
  <si>
    <t>n_region_33</t>
  </si>
  <si>
    <t>n_region_34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</si>
</sst>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_([$€]* #,##0.00_);_([$€]* \(#,##0.00\);_([$€]* &quot;-&quot;??_);_(@_)"/>
    <numFmt numFmtId="166" formatCode="###0.000"/>
    <numFmt numFmtId="167" formatCode="0.000E+00"/>
    <numFmt numFmtId="168" formatCode="###0"/>
    <numFmt numFmtId="169" formatCode="###0.0"/>
    <numFmt numFmtId="170" formatCode="####.0"/>
  </numFmts>
  <fonts count="18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808080"/>
      <name val="Arial"/>
      <family val="2"/>
    </font>
    <font>
      <b/>
      <sz val="11"/>
      <color theme="1" tint="0.34998626667074"/>
      <name val="Arial"/>
      <family val="2"/>
    </font>
    <font>
      <b/>
      <sz val="16"/>
      <name val="Arial"/>
      <family val="2"/>
    </font>
    <font>
      <sz val="16"/>
      <name val="Arial"/>
      <family val="2"/>
    </font>
    <font>
      <sz val="9"/>
      <color theme="1" tint="0.34998626667074"/>
      <name val="Arial"/>
      <family val="2"/>
    </font>
    <font>
      <i/>
      <sz val="11"/>
      <name val="Arial"/>
      <family val="2"/>
    </font>
    <font>
      <b/>
      <sz val="20"/>
      <name val="Arial"/>
      <family val="2"/>
    </font>
    <font>
      <sz val="9"/>
      <color rgb="FFFF0000"/>
      <name val="Arial"/>
      <family val="2"/>
    </font>
    <font>
      <b/>
      <sz val="11"/>
      <color rgb="FF010205"/>
      <name val="Arial Bold"/>
    </font>
    <font>
      <sz val="10"/>
      <color theme="1" tint="0.49995422223579"/>
      <name val="Arial"/>
      <family val="2"/>
    </font>
    <font>
      <sz val="9"/>
      <color theme="0" tint="-0.49995422223579"/>
      <name val="Arial"/>
      <family val="2"/>
    </font>
  </fonts>
  <fills count="34">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0.049714651936399"/>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049958800012207"/>
        <bgColor indexed="64"/>
      </patternFill>
    </fill>
  </fills>
  <borders count="133">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true"/>
      </left>
      <right/>
      <top style="thin">
        <color auto="true"/>
      </top>
      <bottom style="thin">
        <color auto="true"/>
      </bottom>
      <diagonal/>
    </border>
    <border>
      <left/>
      <right style="thin">
        <color auto="true"/>
      </right>
      <top style="thin">
        <color auto="true"/>
      </top>
      <bottom style="thin">
        <color auto="true"/>
      </bottom>
      <diagonal/>
    </border>
    <border>
      <left/>
      <right style="thin">
        <color theme="0"/>
      </right>
      <top/>
      <bottom style="thin">
        <color theme="0"/>
      </bottom>
      <diagonal/>
    </border>
    <border>
      <left style="thin">
        <color auto="true"/>
      </left>
      <right style="thin">
        <color auto="true"/>
      </right>
      <top style="thin">
        <color theme="0"/>
      </top>
      <bottom style="thin">
        <color auto="true"/>
      </bottom>
      <diagonal/>
    </border>
    <border>
      <left style="thin">
        <color theme="3"/>
      </left>
      <right style="thin">
        <color theme="3"/>
      </right>
      <top style="thin">
        <color theme="3"/>
      </top>
      <bottom style="thin">
        <color theme="3"/>
      </bottom>
      <diagonal/>
    </border>
    <border>
      <left style="thin">
        <color theme="0" tint="-0.049714651936399"/>
      </left>
      <right style="thin">
        <color theme="0" tint="-0.049714651936399"/>
      </right>
      <top style="thin">
        <color theme="0" tint="-0.049714651936399"/>
      </top>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style="thin">
        <color indexed="64"/>
      </left>
      <right/>
      <top style="thin">
        <color rgb="FFAEAEAE"/>
      </top>
      <bottom style="thin">
        <color rgb="FF152935"/>
      </bottom>
      <diagonal/>
    </border>
    <border>
      <left/>
      <right style="thin">
        <color rgb="FFE0E0E0"/>
      </right>
      <top/>
      <bottom style="thin">
        <color rgb="FF152935"/>
      </bottom>
      <diagonal/>
    </border>
    <border>
      <left style="thin">
        <color theme="0" tint="-0.14993743705557"/>
      </left>
      <right/>
      <top style="thin">
        <color theme="0" tint="-0.49995422223579"/>
      </top>
      <bottom style="thin">
        <color theme="0" tint="-0.1499069185461"/>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s>
  <cellStyleXfs count="45157">
    <xf numFmtId="0" fontId="0" fillId="0" borderId="0"/>
    <xf numFmtId="0" fontId="23"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165" fontId="24" fillId="3" borderId="10" applyFont="false" applyFill="false" applyBorder="false" applyAlignment="false" applyProtection="false"/>
    <xf numFmtId="0" fontId="127" fillId="3" borderId="10"/>
    <xf numFmtId="0" fontId="127" fillId="3" borderId="10"/>
    <xf numFmtId="0" fontId="127" fillId="3" borderId="10"/>
    <xf numFmtId="165" fontId="24" fillId="3" borderId="10" applyFont="false" applyFill="false" applyBorder="false" applyAlignment="false" applyProtection="false"/>
    <xf numFmtId="0" fontId="24" fillId="3" borderId="10"/>
    <xf numFmtId="0" fontId="128" fillId="18" borderId="10">
      <alignment horizontal="center" vertical="center"/>
    </xf>
    <xf numFmtId="0" fontId="128" fillId="20" borderId="10">
      <alignment horizontal="center" vertical="center"/>
    </xf>
    <xf numFmtId="0" fontId="130" fillId="3" borderId="10" applyNumberFormat="false" applyFill="false" applyBorder="false" applyAlignment="false" applyProtection="false"/>
    <xf numFmtId="0" fontId="131" fillId="15" borderId="10">
      <alignment horizontal="center"/>
    </xf>
    <xf numFmtId="0" fontId="125" fillId="15" borderId="10">
      <alignment horizontal="left"/>
    </xf>
    <xf numFmtId="0" fontId="129" fillId="21" borderId="46">
      <alignment horizontal="center"/>
    </xf>
    <xf numFmtId="0" fontId="129" fillId="19" borderId="46">
      <alignment horizontal="center" vertical="center" wrapText="true"/>
    </xf>
    <xf numFmtId="0" fontId="132" fillId="15" borderId="10">
      <alignment horizontal="center" vertical="center"/>
    </xf>
    <xf numFmtId="0" fontId="125" fillId="22" borderId="47">
      <alignment vertical="center" wrapText="true"/>
    </xf>
    <xf numFmtId="0" fontId="129" fillId="23" borderId="10">
      <alignment vertical="center"/>
    </xf>
    <xf numFmtId="0" fontId="113" fillId="24" borderId="44">
      <alignment vertical="center" wrapText="true"/>
    </xf>
    <xf numFmtId="0" fontId="124" fillId="25" borderId="45" applyBorder="false">
      <alignment vertical="center" wrapText="true"/>
    </xf>
    <xf numFmtId="164" fontId="125" fillId="17" borderId="48">
      <alignment vertical="center" wrapText="true"/>
    </xf>
    <xf numFmtId="1" fontId="126" fillId="24" borderId="49" applyFill="false" applyBorder="false">
      <alignment horizontal="center"/>
    </xf>
    <xf numFmtId="0" fontId="125" fillId="24" borderId="5">
      <alignment vertical="center" wrapText="true"/>
    </xf>
    <xf numFmtId="164" fontId="125" fillId="24" borderId="48">
      <alignment vertical="center" wrapText="true"/>
    </xf>
    <xf numFmtId="0" fontId="129" fillId="16" borderId="10">
      <alignment horizontal="left"/>
    </xf>
    <xf numFmtId="0" fontId="127" fillId="3" borderId="10"/>
    <xf numFmtId="0" fontId="24" fillId="3" borderId="10"/>
    <xf numFmtId="0" fontId="130" fillId="3" borderId="10" applyNumberFormat="false" applyFill="false" applyBorder="false" applyAlignment="false" applyProtection="false"/>
    <xf numFmtId="0" fontId="128" fillId="20" borderId="10">
      <alignment horizontal="center" vertical="center"/>
    </xf>
    <xf numFmtId="0" fontId="24"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4" fillId="3" borderId="10"/>
    <xf numFmtId="0" fontId="24"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cellStyleXfs>
  <cellXfs count="2827">
    <xf numFmtId="0" fontId="0" fillId="0" borderId="0" xfId="0"/>
    <xf numFmtId="164" fontId="115" fillId="3" borderId="27" xfId="19344" applyNumberFormat="true" applyFont="true" applyFill="true" applyBorder="true" applyAlignment="true" applyProtection="true">
      <alignment horizontal="center"/>
      <protection locked="false"/>
    </xf>
    <xf numFmtId="164" fontId="115" fillId="3" borderId="30" xfId="19344" applyNumberFormat="true" applyFont="true" applyFill="true" applyBorder="true" applyAlignment="true" applyProtection="true">
      <alignment horizontal="center"/>
      <protection locked="false"/>
    </xf>
    <xf numFmtId="164" fontId="115" fillId="3" borderId="33" xfId="19344" applyNumberFormat="true" applyFont="true" applyFill="true" applyBorder="true" applyAlignment="true" applyProtection="true">
      <alignment horizontal="center"/>
      <protection locked="false"/>
    </xf>
    <xf numFmtId="0" fontId="122" fillId="3" borderId="10" xfId="19344" applyFont="true" applyProtection="true">
      <protection locked="false"/>
    </xf>
    <xf numFmtId="0" fontId="134" fillId="15" borderId="10" xfId="34385" applyFont="true" applyFill="true"/>
    <xf numFmtId="0" fontId="135" fillId="15" borderId="10" xfId="34385" applyFont="true" applyFill="true"/>
    <xf numFmtId="0" fontId="24" fillId="15" borderId="10" xfId="34389" applyFill="true"/>
    <xf numFmtId="0" fontId="24" fillId="3" borderId="10" xfId="34389"/>
    <xf numFmtId="0" fontId="136" fillId="15" borderId="10" xfId="34385" applyFont="true" applyFill="true" applyAlignment="true">
      <alignment horizontal="center"/>
    </xf>
    <xf numFmtId="0" fontId="137" fillId="15" borderId="10" xfId="34385" applyFont="true" applyFill="true" applyAlignment="true">
      <alignment horizontal="center"/>
    </xf>
    <xf numFmtId="0" fontId="138" fillId="15" borderId="10" xfId="34385" applyFont="true" applyFill="true" applyAlignment="true">
      <alignment horizontal="center"/>
    </xf>
    <xf numFmtId="0" fontId="139" fillId="15" borderId="10" xfId="34385" applyFont="true" applyFill="true" applyAlignment="true">
      <alignment horizontal="center"/>
    </xf>
    <xf numFmtId="0" fontId="133" fillId="15" borderId="10" xfId="34385" applyFont="true" applyFill="true" applyAlignment="true">
      <alignment horizontal="center" wrapText="true"/>
    </xf>
    <xf numFmtId="0" fontId="140" fillId="15" borderId="10" xfId="34385" applyFont="true" applyFill="true"/>
    <xf numFmtId="0" fontId="141" fillId="15" borderId="10" xfId="34387" applyFont="true" applyFill="true" applyBorder="true" applyAlignment="true">
      <alignment horizontal="center"/>
    </xf>
    <xf numFmtId="0" fontId="142" fillId="15" borderId="10" xfId="34387" applyFont="true" applyFill="true" applyBorder="true" applyAlignment="true">
      <alignment horizontal="center"/>
    </xf>
    <xf numFmtId="0" fontId="116" fillId="15" borderId="10" xfId="34385" applyFont="true" applyFill="true" applyAlignment="true">
      <alignment horizontal="center"/>
    </xf>
    <xf numFmtId="0" fontId="143" fillId="15" borderId="10" xfId="34385" applyFont="true" applyFill="true"/>
    <xf numFmtId="0" fontId="70" fillId="15" borderId="10" xfId="34385" applyFont="true" applyFill="true" applyAlignment="true">
      <alignment horizontal="center"/>
    </xf>
    <xf numFmtId="0" fontId="133" fillId="15" borderId="10" xfId="34385" applyFont="true" applyFill="true"/>
    <xf numFmtId="0" fontId="144" fillId="15" borderId="10" xfId="34387" applyFont="true" applyFill="true" applyBorder="true" applyAlignment="true">
      <alignment horizontal="center"/>
    </xf>
    <xf numFmtId="0" fontId="145" fillId="15" borderId="10" xfId="34385" applyFont="true" applyFill="true"/>
    <xf numFmtId="0" fontId="146" fillId="15" borderId="10" xfId="34385" applyFont="true" applyFill="true"/>
    <xf numFmtId="0" fontId="147" fillId="15" borderId="10" xfId="34385" applyFont="true" applyFill="true"/>
    <xf numFmtId="0" fontId="128" fillId="15" borderId="10" xfId="34388" applyFill="true">
      <alignment horizontal="center" vertical="center"/>
    </xf>
    <xf numFmtId="0" fontId="148" fillId="4" borderId="10" xfId="34388" applyFont="true" applyFill="true">
      <alignment horizontal="center" vertical="center"/>
    </xf>
    <xf numFmtId="0" fontId="114" fillId="15" borderId="10" xfId="34385" applyFont="true" applyFill="true"/>
    <xf numFmtId="0" fontId="71" fillId="15" borderId="10" xfId="34385" applyFont="true" applyFill="true" applyAlignment="true">
      <alignment horizontal="left" indent="1"/>
    </xf>
    <xf numFmtId="0" fontId="142" fillId="15" borderId="10" xfId="34387" applyFont="true" applyFill="true" applyAlignment="true">
      <alignment horizontal="left" indent="1"/>
    </xf>
    <xf numFmtId="0" fontId="149" fillId="15" borderId="10" xfId="34385" applyFont="true" applyFill="true" applyAlignment="true">
      <alignment horizontal="left" indent="1"/>
    </xf>
    <xf numFmtId="0" fontId="142" fillId="15" borderId="10" xfId="34387" applyFont="true" applyFill="true" applyAlignment="true">
      <alignment horizontal="left" indent="2"/>
    </xf>
    <xf numFmtId="0" fontId="122" fillId="3" borderId="10" xfId="34389" applyFont="true"/>
    <xf numFmtId="1" fontId="24" fillId="4" borderId="2" xfId="19344" applyNumberFormat="true" applyFont="true" applyFill="true" applyBorder="true" applyAlignment="true" applyProtection="true">
      <alignment horizontal="center"/>
    </xf>
    <xf numFmtId="1" fontId="24" fillId="4" borderId="6" xfId="19344" applyNumberFormat="true" applyFont="true" applyFill="true" applyBorder="true" applyAlignment="true" applyProtection="true">
      <alignment horizontal="center"/>
    </xf>
    <xf numFmtId="164" fontId="120" fillId="3" borderId="10" xfId="19344" applyNumberFormat="true" applyFont="true" applyAlignment="true" applyProtection="true">
      <protection locked="false"/>
    </xf>
    <xf numFmtId="0" fontId="24" fillId="3" borderId="10" xfId="19344" applyFont="true" applyProtection="true">
      <protection locked="false"/>
    </xf>
    <xf numFmtId="0" fontId="24" fillId="3" borderId="10" xfId="19344" applyNumberFormat="true" applyFont="true" applyProtection="true">
      <protection locked="false"/>
    </xf>
    <xf numFmtId="0" fontId="24" fillId="3" borderId="10" xfId="19344" applyFont="true" applyAlignment="true" applyProtection="true">
      <alignment horizontal="center"/>
      <protection locked="false"/>
    </xf>
    <xf numFmtId="1" fontId="110" fillId="3" borderId="10" xfId="19344" applyNumberFormat="true" applyFont="true" applyAlignment="true" applyProtection="true">
      <alignment horizontal="center"/>
      <protection locked="false"/>
    </xf>
    <xf numFmtId="0" fontId="71" fillId="3" borderId="10" xfId="19344" applyFont="true" applyProtection="true">
      <protection locked="false"/>
    </xf>
    <xf numFmtId="0" fontId="113" fillId="4" borderId="13" xfId="19344" applyFont="true" applyFill="true" applyBorder="true" applyAlignment="true" applyProtection="true">
      <alignment horizontal="center" vertical="center" wrapText="true"/>
      <protection locked="false"/>
    </xf>
    <xf numFmtId="1" fontId="113" fillId="4" borderId="14" xfId="19344" applyNumberFormat="true" applyFont="true" applyFill="true" applyBorder="true" applyAlignment="true" applyProtection="true">
      <alignment horizontal="center" vertical="center" wrapText="true"/>
      <protection locked="false"/>
    </xf>
    <xf numFmtId="0" fontId="113" fillId="4" borderId="15" xfId="19344" applyFont="true" applyFill="true" applyBorder="true" applyAlignment="true" applyProtection="true">
      <alignment horizontal="center" vertical="center" wrapText="true"/>
      <protection locked="false"/>
    </xf>
    <xf numFmtId="0" fontId="113" fillId="3" borderId="10" xfId="19344" applyFont="true" applyProtection="true">
      <protection locked="false"/>
    </xf>
    <xf numFmtId="164" fontId="115" fillId="9" borderId="16" xfId="19344" applyNumberFormat="true" applyFont="true" applyFill="true" applyBorder="true" applyAlignment="true" applyProtection="true">
      <alignment horizontal="center"/>
      <protection locked="false"/>
    </xf>
    <xf numFmtId="164" fontId="115" fillId="6" borderId="17" xfId="19344" applyNumberFormat="true" applyFont="true" applyFill="true" applyBorder="true" applyAlignment="true" applyProtection="true">
      <alignment horizontal="center"/>
      <protection locked="false"/>
    </xf>
    <xf numFmtId="164" fontId="115" fillId="7" borderId="17" xfId="19344" applyNumberFormat="true" applyFont="true" applyFill="true" applyBorder="true" applyAlignment="true" applyProtection="true">
      <alignment horizontal="center"/>
      <protection locked="false"/>
    </xf>
    <xf numFmtId="164" fontId="115" fillId="8" borderId="20" xfId="19344" applyNumberFormat="true" applyFont="true" applyFill="true" applyBorder="true" applyAlignment="true" applyProtection="true">
      <alignment horizontal="center"/>
      <protection locked="false"/>
    </xf>
    <xf numFmtId="1" fontId="24" fillId="4" borderId="6" xfId="19344" applyNumberFormat="true" applyFont="true" applyFill="true" applyBorder="true" applyAlignment="true" applyProtection="true">
      <alignment horizontal="center"/>
      <protection locked="false"/>
    </xf>
    <xf numFmtId="164" fontId="115" fillId="9" borderId="8" xfId="19344" applyNumberFormat="true" applyFont="true" applyFill="true" applyBorder="true" applyAlignment="true" applyProtection="true">
      <alignment horizontal="center"/>
      <protection locked="false"/>
    </xf>
    <xf numFmtId="164" fontId="115" fillId="6" borderId="9" xfId="19344" applyNumberFormat="true" applyFont="true" applyFill="true" applyBorder="true" applyAlignment="true" applyProtection="true">
      <alignment horizontal="center"/>
      <protection locked="false"/>
    </xf>
    <xf numFmtId="164" fontId="115" fillId="7" borderId="9" xfId="19344" applyNumberFormat="true" applyFont="true" applyFill="true" applyBorder="true" applyAlignment="true" applyProtection="true">
      <alignment horizontal="center"/>
      <protection locked="false"/>
    </xf>
    <xf numFmtId="164" fontId="115" fillId="8" borderId="22" xfId="19344" applyNumberFormat="true" applyFont="true" applyFill="true" applyBorder="true" applyAlignment="true" applyProtection="true">
      <alignment horizontal="center"/>
      <protection locked="false"/>
    </xf>
    <xf numFmtId="0" fontId="113" fillId="4" borderId="18" xfId="19344" applyFont="true" applyFill="true" applyBorder="true" applyAlignment="true" applyProtection="true">
      <alignment horizontal="center" vertical="center" wrapText="true"/>
      <protection locked="false"/>
    </xf>
    <xf numFmtId="0" fontId="113" fillId="4" borderId="14" xfId="19344" applyFont="true" applyFill="true" applyBorder="true" applyAlignment="true" applyProtection="true">
      <alignment horizontal="center" vertical="center" wrapText="true"/>
      <protection locked="false"/>
    </xf>
    <xf numFmtId="164" fontId="115" fillId="4" borderId="16" xfId="19344" applyNumberFormat="true" applyFont="true" applyFill="true" applyBorder="true" applyAlignment="true" applyProtection="true">
      <alignment horizontal="center" vertical="center"/>
      <protection locked="false"/>
    </xf>
    <xf numFmtId="164" fontId="115" fillId="9" borderId="17" xfId="19344" applyNumberFormat="true" applyFont="true" applyFill="true" applyBorder="true" applyAlignment="true" applyProtection="true">
      <alignment horizontal="center" vertical="center"/>
      <protection locked="false"/>
    </xf>
    <xf numFmtId="164" fontId="115" fillId="10" borderId="17" xfId="19344" applyNumberFormat="true" applyFont="true" applyFill="true" applyBorder="true" applyAlignment="true" applyProtection="true">
      <alignment horizontal="center" vertical="center"/>
      <protection locked="false"/>
    </xf>
    <xf numFmtId="164" fontId="115" fillId="11" borderId="17" xfId="19344" applyNumberFormat="true" applyFont="true" applyFill="true" applyBorder="true" applyAlignment="true" applyProtection="true">
      <alignment horizontal="center" vertical="center"/>
      <protection locked="false"/>
    </xf>
    <xf numFmtId="164" fontId="115" fillId="12" borderId="20" xfId="19344" applyNumberFormat="true" applyFont="true" applyFill="true" applyBorder="true" applyAlignment="true" applyProtection="true">
      <alignment horizontal="center" vertical="center"/>
      <protection locked="false"/>
    </xf>
    <xf numFmtId="164" fontId="115" fillId="6" borderId="17" xfId="19344" applyNumberFormat="true" applyFont="true" applyFill="true" applyBorder="true" applyAlignment="true" applyProtection="true">
      <alignment horizontal="center" vertical="center"/>
      <protection locked="false"/>
    </xf>
    <xf numFmtId="164" fontId="115" fillId="7" borderId="17" xfId="19344" applyNumberFormat="true" applyFont="true" applyFill="true" applyBorder="true" applyAlignment="true" applyProtection="true">
      <alignment horizontal="center" vertical="center"/>
      <protection locked="false"/>
    </xf>
    <xf numFmtId="164" fontId="115" fillId="8" borderId="20" xfId="19344" applyNumberFormat="true" applyFont="true" applyFill="true" applyBorder="true" applyAlignment="true" applyProtection="true">
      <alignment horizontal="center" vertical="center"/>
      <protection locked="false"/>
    </xf>
    <xf numFmtId="0" fontId="24" fillId="3" borderId="10" xfId="19344" applyFont="true" applyAlignment="true" applyProtection="true">
      <alignment vertical="center"/>
      <protection locked="false"/>
    </xf>
    <xf numFmtId="164" fontId="115" fillId="4" borderId="8" xfId="19344" applyNumberFormat="true" applyFont="true" applyFill="true" applyBorder="true" applyAlignment="true" applyProtection="true">
      <alignment horizontal="center" vertical="center"/>
      <protection locked="false"/>
    </xf>
    <xf numFmtId="164" fontId="115" fillId="9" borderId="9" xfId="19344" applyNumberFormat="true" applyFont="true" applyFill="true" applyBorder="true" applyAlignment="true" applyProtection="true">
      <alignment horizontal="center" vertical="center"/>
      <protection locked="false"/>
    </xf>
    <xf numFmtId="164" fontId="115" fillId="6" borderId="9" xfId="19344" applyNumberFormat="true" applyFont="true" applyFill="true" applyBorder="true" applyAlignment="true" applyProtection="true">
      <alignment horizontal="center" vertical="center"/>
      <protection locked="false"/>
    </xf>
    <xf numFmtId="164" fontId="115" fillId="7" borderId="9" xfId="19344" applyNumberFormat="true" applyFont="true" applyFill="true" applyBorder="true" applyAlignment="true" applyProtection="true">
      <alignment horizontal="center" vertical="center"/>
      <protection locked="false"/>
    </xf>
    <xf numFmtId="164" fontId="115" fillId="8" borderId="22" xfId="19344" applyNumberFormat="true" applyFont="true" applyFill="true" applyBorder="true" applyAlignment="true" applyProtection="true">
      <alignment horizontal="center" vertical="center"/>
      <protection locked="false"/>
    </xf>
    <xf numFmtId="1" fontId="24" fillId="4" borderId="4" xfId="19344" applyNumberFormat="true" applyFont="true" applyFill="true" applyBorder="true" applyAlignment="true" applyProtection="true">
      <alignment horizontal="center"/>
      <protection locked="false"/>
    </xf>
    <xf numFmtId="164" fontId="115" fillId="3" borderId="19" xfId="19344" applyNumberFormat="true" applyFont="true" applyBorder="true" applyAlignment="true" applyProtection="true">
      <alignment horizontal="center"/>
      <protection locked="false"/>
    </xf>
    <xf numFmtId="164" fontId="115" fillId="3" borderId="23" xfId="19344" applyNumberFormat="true" applyFont="true" applyBorder="true" applyAlignment="true" applyProtection="true">
      <alignment horizontal="center"/>
      <protection locked="false"/>
    </xf>
    <xf numFmtId="164" fontId="115" fillId="3" borderId="11" xfId="19344" applyNumberFormat="true" applyFont="true" applyBorder="true" applyAlignment="true" applyProtection="true">
      <alignment horizontal="center"/>
      <protection locked="false"/>
    </xf>
    <xf numFmtId="164" fontId="115" fillId="3" borderId="20" xfId="19344" applyNumberFormat="true" applyFont="true" applyBorder="true" applyAlignment="true" applyProtection="true">
      <alignment horizontal="center"/>
      <protection locked="false"/>
    </xf>
    <xf numFmtId="164" fontId="115" fillId="3" borderId="21" xfId="19344" applyNumberFormat="true" applyFont="true" applyBorder="true" applyAlignment="true" applyProtection="true">
      <alignment horizontal="center"/>
      <protection locked="false"/>
    </xf>
    <xf numFmtId="164" fontId="115" fillId="3" borderId="7" xfId="19344" applyNumberFormat="true" applyFont="true" applyBorder="true" applyAlignment="true" applyProtection="true">
      <alignment horizontal="center"/>
      <protection locked="false"/>
    </xf>
    <xf numFmtId="164" fontId="115" fillId="3" borderId="12" xfId="19344" applyNumberFormat="true" applyFont="true" applyBorder="true" applyAlignment="true" applyProtection="true">
      <alignment horizontal="center"/>
      <protection locked="false"/>
    </xf>
    <xf numFmtId="164" fontId="115" fillId="3" borderId="22" xfId="19344" applyNumberFormat="true" applyFont="true" applyBorder="true" applyAlignment="true" applyProtection="true">
      <alignment horizontal="center"/>
      <protection locked="false"/>
    </xf>
    <xf numFmtId="0" fontId="24" fillId="3" borderId="24" xfId="19344" applyFont="true" applyBorder="true" applyProtection="true">
      <protection locked="false"/>
    </xf>
    <xf numFmtId="0" fontId="24" fillId="3" borderId="25" xfId="19344" applyFont="true" applyBorder="true" applyProtection="true">
      <protection locked="false"/>
    </xf>
    <xf numFmtId="0" fontId="71" fillId="4" borderId="26" xfId="19344" applyFont="true" applyFill="true" applyBorder="true" applyAlignment="true" applyProtection="true">
      <alignment horizontal="center" vertical="center"/>
      <protection locked="false"/>
    </xf>
    <xf numFmtId="0" fontId="113" fillId="4" borderId="25" xfId="19344" applyFont="true" applyFill="true" applyBorder="true" applyAlignment="true" applyProtection="true">
      <alignment horizontal="center" vertical="center"/>
      <protection locked="false"/>
    </xf>
    <xf numFmtId="0" fontId="113" fillId="4" borderId="18" xfId="19344" applyFont="true" applyFill="true" applyBorder="true" applyAlignment="true" applyProtection="true">
      <alignment horizontal="center" vertical="center"/>
      <protection locked="false"/>
    </xf>
    <xf numFmtId="0" fontId="115" fillId="3" borderId="10" xfId="19344" applyFont="true" applyFill="true" applyBorder="true" applyProtection="true">
      <protection locked="false"/>
    </xf>
    <xf numFmtId="0" fontId="113" fillId="4" borderId="26" xfId="19344" applyFont="true" applyFill="true" applyBorder="true" applyAlignment="true" applyProtection="true">
      <alignment horizontal="center" vertical="center" wrapText="true"/>
      <protection locked="false"/>
    </xf>
    <xf numFmtId="164" fontId="24" fillId="3" borderId="10" xfId="19344" applyNumberFormat="true" applyFont="true" applyProtection="true">
      <protection locked="false"/>
    </xf>
    <xf numFmtId="0" fontId="117" fillId="3" borderId="4" xfId="19344" applyFont="true" applyBorder="true" applyAlignment="true" applyProtection="true">
      <alignment vertical="center" textRotation="90"/>
      <protection locked="false"/>
    </xf>
    <xf numFmtId="164" fontId="115" fillId="3" borderId="29" xfId="19344" applyNumberFormat="true" applyFont="true" applyFill="true" applyBorder="true" applyAlignment="true" applyProtection="true">
      <alignment horizontal="center"/>
      <protection locked="false"/>
    </xf>
    <xf numFmtId="164" fontId="115" fillId="3" borderId="10" xfId="19344" applyNumberFormat="true" applyFont="true" applyFill="true" applyBorder="true" applyAlignment="true" applyProtection="true">
      <alignment horizontal="center"/>
      <protection locked="false"/>
    </xf>
    <xf numFmtId="164" fontId="115" fillId="3" borderId="28" xfId="19344" applyNumberFormat="true" applyFont="true" applyFill="true" applyBorder="true" applyAlignment="true" applyProtection="true">
      <alignment horizontal="center"/>
      <protection locked="false"/>
    </xf>
    <xf numFmtId="164" fontId="115" fillId="3" borderId="32" xfId="19344" applyNumberFormat="true" applyFont="true" applyFill="true" applyBorder="true" applyAlignment="true" applyProtection="true">
      <alignment horizontal="center"/>
      <protection locked="false"/>
    </xf>
    <xf numFmtId="164" fontId="115" fillId="3" borderId="31" xfId="19344" applyNumberFormat="true" applyFont="true" applyFill="true" applyBorder="true" applyAlignment="true" applyProtection="true">
      <alignment horizontal="center"/>
      <protection locked="false"/>
    </xf>
    <xf numFmtId="1" fontId="24" fillId="3" borderId="10" xfId="19344" applyNumberFormat="true" applyFont="true" applyProtection="true">
      <protection locked="false"/>
    </xf>
    <xf numFmtId="164" fontId="115" fillId="3" borderId="35" xfId="19344" applyNumberFormat="true" applyFont="true" applyFill="true" applyBorder="true" applyAlignment="true" applyProtection="true">
      <alignment horizontal="center"/>
      <protection locked="false"/>
    </xf>
    <xf numFmtId="164" fontId="115" fillId="3" borderId="5" xfId="19344" applyNumberFormat="true" applyFont="true" applyFill="true" applyBorder="true" applyAlignment="true" applyProtection="true">
      <alignment horizontal="center"/>
      <protection locked="false"/>
    </xf>
    <xf numFmtId="164" fontId="115" fillId="3" borderId="6" xfId="19344" applyNumberFormat="true" applyFont="true" applyFill="true" applyBorder="true" applyAlignment="true" applyProtection="true">
      <alignment horizontal="center"/>
      <protection locked="false"/>
    </xf>
    <xf numFmtId="164" fontId="115" fillId="3" borderId="34" xfId="19344" applyNumberFormat="true" applyFont="true" applyFill="true" applyBorder="true" applyAlignment="true" applyProtection="true">
      <alignment horizontal="center"/>
      <protection locked="false"/>
    </xf>
    <xf numFmtId="0" fontId="24" fillId="3" borderId="12" xfId="19344" applyFont="true" applyBorder="true" applyProtection="true">
      <protection locked="false"/>
    </xf>
    <xf numFmtId="0" fontId="24" fillId="3" borderId="10" xfId="19344" applyFont="true" applyBorder="true" applyProtection="true">
      <protection locked="false"/>
    </xf>
    <xf numFmtId="164" fontId="24" fillId="3" borderId="10" xfId="19344" applyNumberFormat="true" applyFont="true" applyAlignment="true" applyProtection="true">
      <alignment horizontal="center"/>
      <protection locked="false"/>
    </xf>
    <xf numFmtId="164" fontId="115" fillId="3" borderId="10" xfId="19344" applyNumberFormat="true" applyFont="true" applyAlignment="true" applyProtection="true">
      <alignment horizontal="center"/>
      <protection locked="false"/>
    </xf>
    <xf numFmtId="0" fontId="24" fillId="4" borderId="26" xfId="19344" applyFont="true" applyFill="true" applyBorder="true" applyAlignment="true" applyProtection="true">
      <alignment horizontal="center" vertical="center"/>
      <protection locked="false"/>
    </xf>
    <xf numFmtId="164" fontId="115" fillId="5" borderId="16" xfId="19344" applyNumberFormat="true" applyFont="true" applyFill="true" applyBorder="true" applyAlignment="true" applyProtection="true">
      <alignment horizontal="center"/>
      <protection locked="false"/>
    </xf>
    <xf numFmtId="164" fontId="115" fillId="5" borderId="8" xfId="19344" applyNumberFormat="true" applyFont="true" applyFill="true" applyBorder="true" applyAlignment="true" applyProtection="true">
      <alignment horizontal="center"/>
      <protection locked="false"/>
    </xf>
    <xf numFmtId="164" fontId="115" fillId="5" borderId="17" xfId="19344" applyNumberFormat="true" applyFont="true" applyFill="true" applyBorder="true" applyAlignment="true" applyProtection="true">
      <alignment horizontal="center" vertical="center"/>
      <protection locked="false"/>
    </xf>
    <xf numFmtId="164" fontId="115" fillId="5" borderId="9" xfId="19344" applyNumberFormat="true" applyFont="true" applyFill="true" applyBorder="true" applyAlignment="true" applyProtection="true">
      <alignment horizontal="center" vertical="center"/>
      <protection locked="false"/>
    </xf>
    <xf numFmtId="0" fontId="70" fillId="0" borderId="10" xfId="0" applyFont="true" applyFill="true" applyBorder="true" applyAlignment="true" applyProtection="true">
      <alignment horizontal="center" vertical="center"/>
      <protection locked="false"/>
    </xf>
    <xf numFmtId="0" fontId="24" fillId="3" borderId="10" xfId="19344" applyFont="true" applyAlignment="true" applyProtection="true">
      <alignment horizontal="center" vertical="center"/>
      <protection locked="false"/>
    </xf>
    <xf numFmtId="0" fontId="24" fillId="0" borderId="10" xfId="19344" applyFont="true" applyFill="true" applyProtection="true">
      <protection locked="false"/>
    </xf>
    <xf numFmtId="1" fontId="110" fillId="3" borderId="10" xfId="19344" applyNumberFormat="true" applyFont="true" applyAlignment="true" applyProtection="true">
      <alignment horizontal="center" vertical="center"/>
      <protection locked="false"/>
    </xf>
    <xf numFmtId="0" fontId="24" fillId="27" borderId="10" xfId="19344" applyFill="true" applyAlignment="true">
      <alignment wrapText="true"/>
    </xf>
    <xf numFmtId="0" fontId="155" fillId="27" borderId="10" xfId="19344" applyFont="true" applyFill="true" applyAlignment="true">
      <alignment horizontal="left" vertical="top"/>
    </xf>
    <xf numFmtId="170" fontId="155" fillId="27" borderId="10" xfId="19344" applyNumberFormat="true" applyFont="true" applyFill="true" applyAlignment="true">
      <alignment horizontal="right" vertical="top" wrapText="true"/>
    </xf>
    <xf numFmtId="0" fontId="159" fillId="30" borderId="67" xfId="19344" applyFont="true" applyFill="true" applyBorder="true" applyAlignment="true">
      <alignment vertical="center"/>
    </xf>
    <xf numFmtId="0" fontId="159" fillId="9" borderId="67" xfId="19344" applyFont="true" applyFill="true" applyBorder="true" applyAlignment="true">
      <alignment vertical="center"/>
    </xf>
    <xf numFmtId="0" fontId="159" fillId="31" borderId="67" xfId="19344" applyFont="true" applyFill="true" applyBorder="true" applyAlignment="true">
      <alignment vertical="center"/>
    </xf>
    <xf numFmtId="0" fontId="159" fillId="32" borderId="1" xfId="19344" applyFont="true" applyFill="true" applyBorder="true" applyAlignment="true">
      <alignment vertical="center"/>
    </xf>
    <xf numFmtId="0" fontId="116" fillId="3" borderId="10" xfId="19344" applyFont="true" applyAlignment="true">
      <alignment horizontal="right"/>
    </xf>
    <xf numFmtId="0" fontId="153" fillId="27" borderId="10" xfId="19344" applyFont="true" applyFill="true" applyBorder="true" applyAlignment="true">
      <alignment horizontal="left"/>
    </xf>
    <xf numFmtId="0" fontId="153" fillId="27" borderId="10" xfId="19344" applyFont="true" applyFill="true" applyBorder="true" applyAlignment="true"/>
    <xf numFmtId="0" fontId="24" fillId="3" borderId="10" xfId="19344" applyFont="true" applyBorder="true" applyAlignment="true"/>
    <xf numFmtId="0" fontId="24" fillId="3" borderId="10" xfId="34389" applyBorder="true"/>
    <xf numFmtId="0" fontId="24" fillId="27" borderId="10" xfId="19344" applyFill="true" applyBorder="true" applyAlignment="true">
      <alignment wrapText="true"/>
    </xf>
    <xf numFmtId="0" fontId="153" fillId="15" borderId="10" xfId="19344" applyFont="true" applyFill="true" applyBorder="true" applyAlignment="true">
      <alignment horizontal="left"/>
    </xf>
    <xf numFmtId="0" fontId="152" fillId="27" borderId="10" xfId="19344" applyFont="true" applyFill="true" applyBorder="true" applyAlignment="true">
      <alignment wrapText="true"/>
    </xf>
    <xf numFmtId="0" fontId="154" fillId="3" borderId="10" xfId="19344" applyFont="true" applyBorder="true"/>
    <xf numFmtId="0" fontId="161" fillId="27" borderId="10" xfId="19344" applyFont="true" applyFill="true" applyBorder="true" applyAlignment="true">
      <alignment wrapText="true"/>
    </xf>
    <xf numFmtId="0" fontId="160" fillId="27" borderId="10" xfId="19344" applyFont="true" applyFill="true" applyBorder="true" applyAlignment="true">
      <alignment wrapText="true"/>
    </xf>
    <xf numFmtId="170" fontId="155" fillId="27" borderId="10" xfId="19344" applyNumberFormat="true" applyFont="true" applyFill="true" applyBorder="true" applyAlignment="true">
      <alignment horizontal="right" vertical="top" wrapText="true"/>
    </xf>
    <xf numFmtId="0" fontId="0" fillId="0" borderId="0" xfId="0" applyAlignment="true">
      <alignment vertical="center"/>
    </xf>
    <xf numFmtId="0" fontId="24" fillId="27" borderId="10" xfId="19344" applyFill="true" applyAlignment="true">
      <alignment vertical="center" wrapText="true"/>
    </xf>
    <xf numFmtId="0" fontId="0" fillId="0" borderId="10" xfId="0" applyBorder="true" applyAlignment="true">
      <alignment vertical="center"/>
    </xf>
    <xf numFmtId="0" fontId="24" fillId="27" borderId="10" xfId="19344" applyFill="true" applyAlignment="true">
      <alignment vertical="center"/>
    </xf>
    <xf numFmtId="0" fontId="24" fillId="27" borderId="10" xfId="19344" applyFill="true" applyAlignment="true"/>
    <xf numFmtId="0" fontId="24" fillId="3" borderId="10" xfId="19344" applyAlignment="true">
      <alignment vertical="center"/>
    </xf>
    <xf numFmtId="0" fontId="24" fillId="15" borderId="10" xfId="19344" applyFill="true" applyAlignment="true"/>
    <xf numFmtId="0" fontId="159" fillId="29" borderId="1" xfId="19344" applyFont="true" applyFill="true" applyBorder="true" applyAlignment="true">
      <alignment vertical="center"/>
    </xf>
    <xf numFmtId="0" fontId="164" fillId="15" borderId="3" xfId="19344" applyFont="true" applyFill="true" applyBorder="true" applyAlignment="true">
      <alignment horizontal="left"/>
    </xf>
    <xf numFmtId="0" fontId="136" fillId="27" borderId="4" xfId="19344" applyFont="true" applyFill="true" applyBorder="true" applyAlignment="true"/>
    <xf numFmtId="0" fontId="164" fillId="27" borderId="10" xfId="19344" applyFont="true" applyFill="true" applyBorder="true" applyAlignment="true"/>
    <xf numFmtId="0" fontId="166" fillId="3" borderId="4" xfId="19344" applyFont="true" applyBorder="true" applyAlignment="true"/>
    <xf numFmtId="0" fontId="164" fillId="27" borderId="10" xfId="19344" applyFont="true" applyFill="true" applyBorder="true" applyAlignment="true">
      <alignment horizontal="left"/>
    </xf>
    <xf numFmtId="0" fontId="164" fillId="27" borderId="3" xfId="19344" applyFont="true" applyFill="true" applyBorder="true" applyAlignment="true">
      <alignment horizontal="left"/>
    </xf>
    <xf numFmtId="0" fontId="165" fillId="27" borderId="3" xfId="19344" applyFont="true" applyFill="true" applyBorder="true" applyAlignment="true">
      <alignment vertical="center"/>
    </xf>
    <xf numFmtId="0" fontId="165" fillId="3" borderId="4" xfId="19344" applyFont="true" applyBorder="true" applyAlignment="true">
      <alignment vertical="center"/>
    </xf>
    <xf numFmtId="0" fontId="165" fillId="3" borderId="3" xfId="19344" applyFont="true" applyBorder="true" applyAlignment="true">
      <alignment vertical="center"/>
    </xf>
    <xf numFmtId="0" fontId="151" fillId="26" borderId="58" xfId="39990" applyFont="true" applyFill="true" applyBorder="true" applyAlignment="true">
      <alignment horizontal="left" vertical="center"/>
    </xf>
    <xf numFmtId="0" fontId="151" fillId="26" borderId="59" xfId="40002" applyFont="true" applyFill="true" applyBorder="true" applyAlignment="true">
      <alignment horizontal="left" vertical="center"/>
    </xf>
    <xf numFmtId="0" fontId="151" fillId="26" borderId="60" xfId="40014" applyFont="true" applyFill="true" applyBorder="true" applyAlignment="true">
      <alignment horizontal="left" vertical="center"/>
    </xf>
    <xf numFmtId="0" fontId="151" fillId="26" borderId="58" xfId="40050" applyFont="true" applyFill="true" applyBorder="true" applyAlignment="true">
      <alignment horizontal="left" vertical="center"/>
    </xf>
    <xf numFmtId="0" fontId="151" fillId="26" borderId="59" xfId="40062" applyFont="true" applyFill="true" applyBorder="true" applyAlignment="true">
      <alignment horizontal="left" vertical="center"/>
    </xf>
    <xf numFmtId="0" fontId="151" fillId="26" borderId="60" xfId="40074" applyFont="true" applyFill="true" applyBorder="true" applyAlignment="true">
      <alignment horizontal="left" vertical="center"/>
    </xf>
    <xf numFmtId="0" fontId="151" fillId="26" borderId="58" xfId="40110" applyFont="true" applyFill="true" applyBorder="true" applyAlignment="true">
      <alignment horizontal="left" vertical="center"/>
    </xf>
    <xf numFmtId="0" fontId="151" fillId="26" borderId="59" xfId="40122" applyFont="true" applyFill="true" applyBorder="true" applyAlignment="true">
      <alignment horizontal="left" vertical="center"/>
    </xf>
    <xf numFmtId="0" fontId="151" fillId="26" borderId="58" xfId="40170" applyFont="true" applyFill="true" applyBorder="true" applyAlignment="true">
      <alignment horizontal="left" vertical="center"/>
    </xf>
    <xf numFmtId="0" fontId="151" fillId="26" borderId="59" xfId="40182" applyFont="true" applyFill="true" applyBorder="true" applyAlignment="true">
      <alignment horizontal="left" vertical="center"/>
    </xf>
    <xf numFmtId="0" fontId="151" fillId="26" borderId="60" xfId="40194" applyFont="true" applyFill="true" applyBorder="true" applyAlignment="true">
      <alignment horizontal="left" vertical="center"/>
    </xf>
    <xf numFmtId="0" fontId="151" fillId="26" borderId="58" xfId="40230" applyFont="true" applyFill="true" applyBorder="true" applyAlignment="true">
      <alignment horizontal="left" vertical="center"/>
    </xf>
    <xf numFmtId="0" fontId="151" fillId="26" borderId="59" xfId="40242" applyFont="true" applyFill="true" applyBorder="true" applyAlignment="true">
      <alignment horizontal="left" vertical="center"/>
    </xf>
    <xf numFmtId="0" fontId="151" fillId="26" borderId="58" xfId="40290" applyFont="true" applyFill="true" applyBorder="true" applyAlignment="true">
      <alignment horizontal="left" vertical="center"/>
    </xf>
    <xf numFmtId="0" fontId="151" fillId="26" borderId="59" xfId="40302" applyFont="true" applyFill="true" applyBorder="true" applyAlignment="true">
      <alignment horizontal="left" vertical="center"/>
    </xf>
    <xf numFmtId="0" fontId="151" fillId="26" borderId="58" xfId="40418" applyFont="true" applyFill="true" applyBorder="true" applyAlignment="true">
      <alignment horizontal="left" vertical="center"/>
    </xf>
    <xf numFmtId="0" fontId="151" fillId="26" borderId="59" xfId="40430" applyFont="true" applyFill="true" applyBorder="true" applyAlignment="true">
      <alignment horizontal="left" vertical="center"/>
    </xf>
    <xf numFmtId="0" fontId="151" fillId="26" borderId="60" xfId="40442" applyFont="true" applyFill="true" applyBorder="true" applyAlignment="true">
      <alignment horizontal="left" vertical="center"/>
    </xf>
    <xf numFmtId="0" fontId="151" fillId="3" borderId="57" xfId="40406" applyFont="true" applyBorder="true" applyAlignment="true">
      <alignment horizontal="left" vertical="center"/>
    </xf>
    <xf numFmtId="0" fontId="151" fillId="3" borderId="54" xfId="39980" applyFont="true" applyBorder="true" applyAlignment="true">
      <alignment horizontal="center" vertical="center" wrapText="true"/>
    </xf>
    <xf numFmtId="0" fontId="151" fillId="3" borderId="55" xfId="39982" applyFont="true" applyBorder="true" applyAlignment="true">
      <alignment horizontal="center" vertical="center" wrapText="true"/>
    </xf>
    <xf numFmtId="0" fontId="151" fillId="3" borderId="54" xfId="40040" applyFont="true" applyBorder="true" applyAlignment="true">
      <alignment horizontal="center" vertical="center" wrapText="true"/>
    </xf>
    <xf numFmtId="0" fontId="151" fillId="3" borderId="55" xfId="40042" applyFont="true" applyBorder="true" applyAlignment="true">
      <alignment horizontal="center" vertical="center" wrapText="true"/>
    </xf>
    <xf numFmtId="0" fontId="151" fillId="3" borderId="54" xfId="40100" applyFont="true" applyBorder="true" applyAlignment="true">
      <alignment horizontal="center" vertical="center" wrapText="true"/>
    </xf>
    <xf numFmtId="0" fontId="151" fillId="3" borderId="55" xfId="40102" applyFont="true" applyBorder="true" applyAlignment="true">
      <alignment horizontal="center" vertical="center" wrapText="true"/>
    </xf>
    <xf numFmtId="0" fontId="151" fillId="3" borderId="54" xfId="40160" applyFont="true" applyBorder="true" applyAlignment="true">
      <alignment horizontal="center" vertical="center" wrapText="true"/>
    </xf>
    <xf numFmtId="0" fontId="151" fillId="3" borderId="55" xfId="40162" applyFont="true" applyBorder="true" applyAlignment="true">
      <alignment horizontal="center" vertical="center" wrapText="true"/>
    </xf>
    <xf numFmtId="0" fontId="151" fillId="3" borderId="54" xfId="40220" applyFont="true" applyBorder="true" applyAlignment="true">
      <alignment horizontal="center" vertical="center" wrapText="true"/>
    </xf>
    <xf numFmtId="0" fontId="151" fillId="3" borderId="55" xfId="40222" applyFont="true" applyBorder="true" applyAlignment="true">
      <alignment horizontal="center" vertical="center" wrapText="true"/>
    </xf>
    <xf numFmtId="0" fontId="151" fillId="3" borderId="54" xfId="40280" applyFont="true" applyBorder="true" applyAlignment="true">
      <alignment horizontal="center" vertical="center" wrapText="true"/>
    </xf>
    <xf numFmtId="0" fontId="151" fillId="3" borderId="55" xfId="40282" applyFont="true" applyBorder="true" applyAlignment="true">
      <alignment horizontal="center" vertical="center" wrapText="true"/>
    </xf>
    <xf numFmtId="0" fontId="151" fillId="3" borderId="54" xfId="40340" applyFont="true" applyBorder="true" applyAlignment="true">
      <alignment horizontal="center" vertical="center" wrapText="true"/>
    </xf>
    <xf numFmtId="0" fontId="151" fillId="3" borderId="55" xfId="40342" applyFont="true" applyBorder="true" applyAlignment="true">
      <alignment horizontal="center" vertical="center" wrapText="true"/>
    </xf>
    <xf numFmtId="0" fontId="151" fillId="3" borderId="54" xfId="40408" applyFont="true" applyBorder="true" applyAlignment="true">
      <alignment horizontal="center" vertical="center" wrapText="true"/>
    </xf>
    <xf numFmtId="0" fontId="151" fillId="3" borderId="55" xfId="40410" applyFont="true" applyBorder="true" applyAlignment="true">
      <alignment horizontal="center" vertical="center" wrapText="true"/>
    </xf>
    <xf numFmtId="0" fontId="162" fillId="3" borderId="10" xfId="39959" applyFont="true" applyAlignment="true">
      <alignment horizontal="left" vertical="center"/>
    </xf>
    <xf numFmtId="0" fontId="151" fillId="3" borderId="10" xfId="40020" applyFont="true" applyAlignment="true">
      <alignment horizontal="left" vertical="center"/>
    </xf>
    <xf numFmtId="0" fontId="162" fillId="3" borderId="10" xfId="40019" applyFont="true" applyAlignment="true">
      <alignment horizontal="left" vertical="center"/>
    </xf>
    <xf numFmtId="0" fontId="151" fillId="3" borderId="10" xfId="40080" applyFont="true" applyAlignment="true">
      <alignment horizontal="left" vertical="center"/>
    </xf>
    <xf numFmtId="0" fontId="162" fillId="3" borderId="10" xfId="40079" applyFont="true" applyAlignment="true">
      <alignment horizontal="left" vertical="center"/>
    </xf>
    <xf numFmtId="0" fontId="162" fillId="3" borderId="10" xfId="40139" applyFont="true" applyAlignment="true">
      <alignment horizontal="left" vertical="center"/>
    </xf>
    <xf numFmtId="0" fontId="151" fillId="3" borderId="10" xfId="40200" applyFont="true" applyAlignment="true">
      <alignment horizontal="left" vertical="center"/>
    </xf>
    <xf numFmtId="0" fontId="162" fillId="3" borderId="10" xfId="40199" applyFont="true" applyAlignment="true">
      <alignment horizontal="left" vertical="center"/>
    </xf>
    <xf numFmtId="0" fontId="162" fillId="3" borderId="10" xfId="40259" applyFont="true" applyAlignment="true">
      <alignment horizontal="left" vertical="center"/>
    </xf>
    <xf numFmtId="0" fontId="151" fillId="3" borderId="57" xfId="39978" applyFont="true" applyBorder="true" applyAlignment="true">
      <alignment horizontal="left" vertical="center"/>
    </xf>
    <xf numFmtId="0" fontId="162" fillId="3" borderId="10" xfId="39965" applyFont="true" applyAlignment="true">
      <alignment horizontal="left" vertical="center"/>
    </xf>
    <xf numFmtId="0" fontId="151" fillId="3" borderId="57" xfId="40038" applyFont="true" applyBorder="true" applyAlignment="true">
      <alignment horizontal="left" vertical="center"/>
    </xf>
    <xf numFmtId="0" fontId="162" fillId="3" borderId="10" xfId="40025" applyFont="true" applyAlignment="true">
      <alignment horizontal="left" vertical="center"/>
    </xf>
    <xf numFmtId="0" fontId="151" fillId="3" borderId="57" xfId="40098" applyFont="true" applyBorder="true" applyAlignment="true">
      <alignment horizontal="left" vertical="center"/>
    </xf>
    <xf numFmtId="0" fontId="162" fillId="3" borderId="10" xfId="40085" applyFont="true" applyAlignment="true">
      <alignment horizontal="left" vertical="center"/>
    </xf>
    <xf numFmtId="0" fontId="151" fillId="3" borderId="57" xfId="40158" applyFont="true" applyBorder="true" applyAlignment="true">
      <alignment horizontal="left" vertical="center"/>
    </xf>
    <xf numFmtId="0" fontId="162" fillId="3" borderId="10" xfId="40145" applyFont="true" applyAlignment="true">
      <alignment horizontal="left" vertical="center"/>
    </xf>
    <xf numFmtId="0" fontId="151" fillId="3" borderId="57" xfId="40218" applyFont="true" applyBorder="true" applyAlignment="true">
      <alignment horizontal="left" vertical="center"/>
    </xf>
    <xf numFmtId="0" fontId="162" fillId="3" borderId="10" xfId="40205" applyFont="true" applyAlignment="true">
      <alignment horizontal="left" vertical="center"/>
    </xf>
    <xf numFmtId="0" fontId="151" fillId="3" borderId="57" xfId="40278" applyFont="true" applyBorder="true" applyAlignment="true">
      <alignment horizontal="left" vertical="center"/>
    </xf>
    <xf numFmtId="0" fontId="162" fillId="3" borderId="10" xfId="40265" applyFont="true" applyAlignment="true">
      <alignment horizontal="left" vertical="center"/>
    </xf>
    <xf numFmtId="0" fontId="151" fillId="3" borderId="57" xfId="40338" applyFont="true" applyBorder="true" applyAlignment="true">
      <alignment horizontal="left" vertical="center"/>
    </xf>
    <xf numFmtId="0" fontId="162" fillId="3" borderId="10" xfId="40325" applyFont="true" applyAlignment="true">
      <alignment horizontal="left" vertical="center"/>
    </xf>
    <xf numFmtId="0" fontId="162" fillId="3" borderId="10" xfId="40393" applyFont="true" applyAlignment="true">
      <alignment horizontal="left" vertical="center"/>
    </xf>
    <xf numFmtId="0" fontId="151" fillId="30" borderId="10" xfId="40260" applyFont="true" applyFill="true" applyAlignment="true">
      <alignment horizontal="left" vertical="center"/>
    </xf>
    <xf numFmtId="0" fontId="151" fillId="31" borderId="10" xfId="40140" applyFont="true" applyFill="true" applyAlignment="true">
      <alignment horizontal="left" vertical="center"/>
    </xf>
    <xf numFmtId="0" fontId="151" fillId="9" borderId="10" xfId="39960" applyFont="true" applyFill="true" applyAlignment="true">
      <alignment horizontal="left" vertical="center"/>
    </xf>
    <xf numFmtId="1" fontId="71" fillId="4" borderId="39" xfId="19344" applyNumberFormat="true" applyFont="true" applyFill="true" applyBorder="true" applyAlignment="true" applyProtection="true">
      <alignment horizontal="center" vertical="center"/>
    </xf>
    <xf numFmtId="1" fontId="71" fillId="4" borderId="42" xfId="19344" applyNumberFormat="true" applyFont="true" applyFill="true" applyBorder="true" applyAlignment="true" applyProtection="true">
      <alignment horizontal="center" vertical="center"/>
    </xf>
    <xf numFmtId="0" fontId="24" fillId="0" borderId="10" xfId="19344" applyFill="true" applyBorder="true" applyAlignment="true">
      <alignment wrapText="true"/>
    </xf>
    <xf numFmtId="0" fontId="24" fillId="0" borderId="10" xfId="19344" applyFill="true" applyBorder="true" applyAlignment="true">
      <alignment vertical="top" wrapText="true"/>
    </xf>
    <xf numFmtId="0" fontId="136" fillId="15" borderId="10" xfId="19344" applyFont="true" applyFill="true" applyAlignment="true">
      <alignment vertical="top" wrapText="true"/>
    </xf>
    <xf numFmtId="0" fontId="136" fillId="0" borderId="10" xfId="19344" applyFont="true" applyFill="true" applyBorder="true" applyAlignment="true">
      <alignment vertical="top" wrapText="true"/>
    </xf>
    <xf numFmtId="0" fontId="0" fillId="0" borderId="10" xfId="0" applyFill="true" applyBorder="true" applyAlignment="true">
      <alignment vertical="center"/>
    </xf>
    <xf numFmtId="0" fontId="24" fillId="0" borderId="10" xfId="19344" applyFill="true" applyBorder="true" applyAlignment="true">
      <alignment vertical="center" wrapText="true"/>
    </xf>
    <xf numFmtId="0" fontId="159" fillId="32" borderId="11" xfId="19344" applyFont="true" applyFill="true" applyBorder="true" applyAlignment="true">
      <alignment vertical="center"/>
    </xf>
    <xf numFmtId="0" fontId="24" fillId="15" borderId="10" xfId="19344" applyFill="true" applyAlignment="true">
      <alignment wrapText="true"/>
    </xf>
    <xf numFmtId="0" fontId="115" fillId="3" borderId="10" xfId="19344" applyFont="true" applyFill="true" applyBorder="true" applyAlignment="true" applyProtection="true">
      <alignment horizontal="center" vertical="center"/>
      <protection locked="false"/>
    </xf>
    <xf numFmtId="164" fontId="24" fillId="3" borderId="10" xfId="19344" applyNumberFormat="true" applyFont="true" applyAlignment="true" applyProtection="true">
      <alignment horizontal="center" vertical="center"/>
      <protection locked="false"/>
    </xf>
    <xf numFmtId="0" fontId="172" fillId="27" borderId="4" xfId="19344" applyFont="true" applyFill="true" applyBorder="true" applyAlignment="true">
      <alignment vertical="center"/>
    </xf>
    <xf numFmtId="0" fontId="165" fillId="27" borderId="4" xfId="19344" applyFont="true" applyFill="true" applyBorder="true" applyAlignment="true"/>
    <xf numFmtId="0" fontId="0" fillId="0" borderId="10" xfId="0" applyBorder="true"/>
    <xf numFmtId="0" fontId="0" fillId="0" borderId="10" xfId="0" applyFill="true" applyBorder="true"/>
    <xf numFmtId="0" fontId="164" fillId="15" borderId="1" xfId="19344" applyFont="true" applyFill="true" applyBorder="true" applyAlignment="true"/>
    <xf numFmtId="0" fontId="136" fillId="15" borderId="2" xfId="19344" applyFont="true" applyFill="true" applyBorder="true" applyAlignment="true"/>
    <xf numFmtId="0" fontId="164" fillId="15" borderId="3" xfId="19344" applyFont="true" applyFill="true" applyBorder="true" applyAlignment="true"/>
    <xf numFmtId="0" fontId="136" fillId="15" borderId="4" xfId="19344" applyFont="true" applyFill="true" applyBorder="true" applyAlignment="true"/>
    <xf numFmtId="0" fontId="165" fillId="15" borderId="3" xfId="19344" applyFont="true" applyFill="true" applyBorder="true" applyAlignment="true"/>
    <xf numFmtId="0" fontId="165" fillId="15" borderId="4" xfId="19344" applyFont="true" applyFill="true" applyBorder="true" applyAlignment="true"/>
    <xf numFmtId="0" fontId="165" fillId="15" borderId="3" xfId="19344" applyFont="true" applyFill="true" applyBorder="true" applyAlignment="true">
      <alignment vertical="center"/>
    </xf>
    <xf numFmtId="0" fontId="165" fillId="15" borderId="4" xfId="19344" applyFont="true" applyFill="true" applyBorder="true" applyAlignment="true">
      <alignment vertical="center"/>
    </xf>
    <xf numFmtId="0" fontId="172" fillId="15" borderId="4" xfId="19344" applyFont="true" applyFill="true" applyBorder="true" applyAlignment="true">
      <alignment vertical="center"/>
    </xf>
    <xf numFmtId="0" fontId="151" fillId="26" borderId="59" xfId="40254" applyFont="true" applyFill="true" applyBorder="true" applyAlignment="true">
      <alignment horizontal="left" vertical="center"/>
    </xf>
    <xf numFmtId="0" fontId="151" fillId="26" borderId="58" xfId="40109" applyFont="true" applyFill="true" applyBorder="true" applyAlignment="true">
      <alignment horizontal="left" vertical="center" wrapText="true"/>
    </xf>
    <xf numFmtId="0" fontId="151" fillId="26" borderId="59" xfId="40121" applyFont="true" applyFill="true" applyBorder="true" applyAlignment="true">
      <alignment horizontal="left" vertical="center" wrapText="true"/>
    </xf>
    <xf numFmtId="0" fontId="24" fillId="3" borderId="10" xfId="19344" applyAlignment="true"/>
    <xf numFmtId="0" fontId="24" fillId="3" borderId="10" xfId="19344" applyAlignment="true">
      <alignment vertical="center" wrapText="true"/>
    </xf>
    <xf numFmtId="170" fontId="156" fillId="2" borderId="72" xfId="19344" applyNumberFormat="true" applyFont="true" applyFill="true" applyBorder="true" applyAlignment="true">
      <alignment vertical="center"/>
    </xf>
    <xf numFmtId="170" fontId="156" fillId="2" borderId="73" xfId="19344" applyNumberFormat="true" applyFont="true" applyFill="true" applyBorder="true" applyAlignment="true">
      <alignment vertical="center"/>
    </xf>
    <xf numFmtId="0" fontId="151" fillId="3" borderId="10" xfId="39972" applyFont="true" applyBorder="true" applyAlignment="true">
      <alignment horizontal="left" vertical="center"/>
    </xf>
    <xf numFmtId="0" fontId="151" fillId="3" borderId="10" xfId="40032" applyFont="true" applyBorder="true" applyAlignment="true">
      <alignment horizontal="left" vertical="center"/>
    </xf>
    <xf numFmtId="0" fontId="151" fillId="3" borderId="10" xfId="40092" applyFont="true" applyBorder="true" applyAlignment="true">
      <alignment horizontal="left" vertical="center"/>
    </xf>
    <xf numFmtId="0" fontId="151" fillId="3" borderId="10" xfId="40152" applyFont="true" applyBorder="true" applyAlignment="true">
      <alignment horizontal="left" vertical="center"/>
    </xf>
    <xf numFmtId="0" fontId="151" fillId="3" borderId="10" xfId="40212" applyFont="true" applyBorder="true" applyAlignment="true">
      <alignment horizontal="left" vertical="center"/>
    </xf>
    <xf numFmtId="0" fontId="151" fillId="3" borderId="10" xfId="40272" applyFont="true" applyBorder="true" applyAlignment="true">
      <alignment horizontal="left" vertical="center"/>
    </xf>
    <xf numFmtId="170" fontId="156" fillId="2" borderId="102" xfId="19344" applyNumberFormat="true" applyFont="true" applyFill="true" applyBorder="true" applyAlignment="true">
      <alignment vertical="center"/>
    </xf>
    <xf numFmtId="0" fontId="151" fillId="26" borderId="105" xfId="40056" applyFont="true" applyFill="true" applyBorder="true" applyAlignment="true">
      <alignment horizontal="left" vertical="center"/>
    </xf>
    <xf numFmtId="0" fontId="151" fillId="26" borderId="105" xfId="40062" applyFont="true" applyFill="true" applyBorder="true" applyAlignment="true">
      <alignment horizontal="left" vertical="center"/>
    </xf>
    <xf numFmtId="0" fontId="151" fillId="26" borderId="106" xfId="40074" applyFont="true" applyFill="true" applyBorder="true" applyAlignment="true">
      <alignment horizontal="left" vertical="center"/>
    </xf>
    <xf numFmtId="0" fontId="151" fillId="26" borderId="105" xfId="40236" applyFont="true" applyFill="true" applyBorder="true" applyAlignment="true">
      <alignment horizontal="left" vertical="center"/>
    </xf>
    <xf numFmtId="0" fontId="151" fillId="26" borderId="105" xfId="40248" applyFont="true" applyFill="true" applyBorder="true" applyAlignment="true">
      <alignment horizontal="left" vertical="center"/>
    </xf>
    <xf numFmtId="170" fontId="155" fillId="27" borderId="109" xfId="19344" applyNumberFormat="true" applyFont="true" applyFill="true" applyBorder="true" applyAlignment="true">
      <alignment horizontal="center" vertical="center"/>
    </xf>
    <xf numFmtId="170" fontId="155" fillId="27" borderId="110" xfId="19344" applyNumberFormat="true" applyFont="true" applyFill="true" applyBorder="true" applyAlignment="true">
      <alignment horizontal="center" vertical="center"/>
    </xf>
    <xf numFmtId="170" fontId="155" fillId="27" borderId="111" xfId="19344" applyNumberFormat="true" applyFont="true" applyFill="true" applyBorder="true" applyAlignment="true">
      <alignment horizontal="center" vertical="center"/>
    </xf>
    <xf numFmtId="170" fontId="155" fillId="27" borderId="112" xfId="19344" applyNumberFormat="true" applyFont="true" applyFill="true" applyBorder="true" applyAlignment="true">
      <alignment horizontal="center" vertical="center"/>
    </xf>
    <xf numFmtId="170" fontId="155" fillId="27" borderId="113" xfId="19344" applyNumberFormat="true" applyFont="true" applyFill="true" applyBorder="true" applyAlignment="true">
      <alignment horizontal="center" vertical="center"/>
    </xf>
    <xf numFmtId="170" fontId="155" fillId="27" borderId="78" xfId="19344" applyNumberFormat="true" applyFont="true" applyFill="true" applyBorder="true" applyAlignment="true">
      <alignment horizontal="center" vertical="center"/>
    </xf>
    <xf numFmtId="170" fontId="155" fillId="27" borderId="51" xfId="19344" applyNumberFormat="true" applyFont="true" applyFill="true" applyBorder="true" applyAlignment="true">
      <alignment horizontal="center" vertical="center"/>
    </xf>
    <xf numFmtId="170" fontId="155" fillId="27" borderId="92" xfId="19344" applyNumberFormat="true" applyFont="true" applyFill="true" applyBorder="true" applyAlignment="true">
      <alignment horizontal="center" vertical="center"/>
    </xf>
    <xf numFmtId="170" fontId="155" fillId="27" borderId="85" xfId="19344" applyNumberFormat="true" applyFont="true" applyFill="true" applyBorder="true" applyAlignment="true">
      <alignment horizontal="center" vertical="center"/>
    </xf>
    <xf numFmtId="170" fontId="155" fillId="27" borderId="68" xfId="19344" applyNumberFormat="true" applyFont="true" applyFill="true" applyBorder="true" applyAlignment="true">
      <alignment horizontal="center" vertical="center"/>
    </xf>
    <xf numFmtId="170" fontId="155" fillId="27" borderId="79" xfId="19344" applyNumberFormat="true" applyFont="true" applyFill="true" applyBorder="true" applyAlignment="true">
      <alignment horizontal="center" vertical="center"/>
    </xf>
    <xf numFmtId="170" fontId="155" fillId="27" borderId="50" xfId="19344" applyNumberFormat="true" applyFont="true" applyFill="true" applyBorder="true" applyAlignment="true">
      <alignment horizontal="center" vertical="center"/>
    </xf>
    <xf numFmtId="170" fontId="155" fillId="27" borderId="93" xfId="19344" applyNumberFormat="true" applyFont="true" applyFill="true" applyBorder="true" applyAlignment="true">
      <alignment horizontal="center" vertical="center"/>
    </xf>
    <xf numFmtId="170" fontId="155" fillId="27" borderId="86" xfId="19344" applyNumberFormat="true" applyFont="true" applyFill="true" applyBorder="true" applyAlignment="true">
      <alignment horizontal="center" vertical="center"/>
    </xf>
    <xf numFmtId="170" fontId="155" fillId="27" borderId="69" xfId="19344" applyNumberFormat="true" applyFont="true" applyFill="true" applyBorder="true" applyAlignment="true">
      <alignment horizontal="center" vertical="center"/>
    </xf>
    <xf numFmtId="0" fontId="151" fillId="3" borderId="107" xfId="39973" applyFont="true" applyBorder="true" applyAlignment="true">
      <alignment horizontal="center" vertical="center"/>
    </xf>
    <xf numFmtId="0" fontId="151" fillId="3" borderId="52" xfId="39974" applyFont="true" applyBorder="true" applyAlignment="true">
      <alignment horizontal="center" vertical="center"/>
    </xf>
    <xf numFmtId="0" fontId="151" fillId="3" borderId="94" xfId="39975" applyFont="true" applyBorder="true" applyAlignment="true">
      <alignment horizontal="center" vertical="center"/>
    </xf>
    <xf numFmtId="0" fontId="151" fillId="3" borderId="107" xfId="40033" applyFont="true" applyBorder="true" applyAlignment="true">
      <alignment horizontal="center" vertical="center"/>
    </xf>
    <xf numFmtId="0" fontId="151" fillId="3" borderId="52" xfId="40034" applyFont="true" applyBorder="true" applyAlignment="true">
      <alignment horizontal="center" vertical="center"/>
    </xf>
    <xf numFmtId="0" fontId="151" fillId="3" borderId="94" xfId="40035" applyFont="true" applyBorder="true" applyAlignment="true">
      <alignment horizontal="center" vertical="center"/>
    </xf>
    <xf numFmtId="0" fontId="151" fillId="3" borderId="107" xfId="40093" applyFont="true" applyBorder="true" applyAlignment="true">
      <alignment horizontal="center" vertical="center"/>
    </xf>
    <xf numFmtId="0" fontId="151" fillId="3" borderId="52" xfId="40094" applyFont="true" applyBorder="true" applyAlignment="true">
      <alignment horizontal="center" vertical="center"/>
    </xf>
    <xf numFmtId="0" fontId="151" fillId="3" borderId="94" xfId="40095" applyFont="true" applyBorder="true" applyAlignment="true">
      <alignment horizontal="center" vertical="center"/>
    </xf>
    <xf numFmtId="170" fontId="155" fillId="27" borderId="10" xfId="19344" applyNumberFormat="true" applyFont="true" applyFill="true" applyAlignment="true">
      <alignment horizontal="right" vertical="top"/>
    </xf>
    <xf numFmtId="0" fontId="151" fillId="3" borderId="107" xfId="40153" applyFont="true" applyBorder="true" applyAlignment="true">
      <alignment horizontal="center" vertical="center"/>
    </xf>
    <xf numFmtId="0" fontId="151" fillId="3" borderId="52" xfId="40154" applyFont="true" applyBorder="true" applyAlignment="true">
      <alignment horizontal="center" vertical="center"/>
    </xf>
    <xf numFmtId="0" fontId="151" fillId="3" borderId="94" xfId="40155" applyFont="true" applyBorder="true" applyAlignment="true">
      <alignment horizontal="center" vertical="center"/>
    </xf>
    <xf numFmtId="0" fontId="151" fillId="3" borderId="107" xfId="40213" applyFont="true" applyBorder="true" applyAlignment="true">
      <alignment horizontal="center" vertical="center"/>
    </xf>
    <xf numFmtId="0" fontId="151" fillId="3" borderId="52" xfId="40214" applyFont="true" applyBorder="true" applyAlignment="true">
      <alignment horizontal="center" vertical="center"/>
    </xf>
    <xf numFmtId="0" fontId="151" fillId="3" borderId="94" xfId="40215" applyFont="true" applyBorder="true" applyAlignment="true">
      <alignment horizontal="center" vertical="center"/>
    </xf>
    <xf numFmtId="0" fontId="151" fillId="3" borderId="107" xfId="40273" applyFont="true" applyBorder="true" applyAlignment="true">
      <alignment horizontal="center" vertical="center"/>
    </xf>
    <xf numFmtId="0" fontId="151" fillId="3" borderId="52" xfId="40274" applyFont="true" applyBorder="true" applyAlignment="true">
      <alignment horizontal="center" vertical="center"/>
    </xf>
    <xf numFmtId="0" fontId="151" fillId="3" borderId="94" xfId="40275" applyFont="true" applyBorder="true" applyAlignment="true">
      <alignment horizontal="center" vertical="center"/>
    </xf>
    <xf numFmtId="0" fontId="136" fillId="15" borderId="10" xfId="19344" applyFont="true" applyFill="true" applyAlignment="true">
      <alignment vertical="top"/>
    </xf>
    <xf numFmtId="0" fontId="136" fillId="0" borderId="10" xfId="19344" applyFont="true" applyFill="true" applyBorder="true" applyAlignment="true">
      <alignment vertical="top"/>
    </xf>
    <xf numFmtId="0" fontId="24" fillId="0" borderId="10" xfId="19344" applyFill="true" applyBorder="true" applyAlignment="true">
      <alignment vertical="top"/>
    </xf>
    <xf numFmtId="0" fontId="0" fillId="0" borderId="0" xfId="0" applyAlignment="true"/>
    <xf numFmtId="0" fontId="116" fillId="3" borderId="10" xfId="19344" applyFont="true" applyAlignment="true"/>
    <xf numFmtId="3" fontId="24" fillId="3" borderId="10" xfId="19344" applyNumberFormat="true" applyAlignment="true"/>
    <xf numFmtId="0" fontId="151" fillId="26" borderId="58" xfId="40532" applyFont="true" applyFill="true" applyBorder="true" applyAlignment="true">
      <alignment horizontal="left" vertical="center"/>
    </xf>
    <xf numFmtId="0" fontId="151" fillId="26" borderId="59" xfId="40538" applyFont="true" applyFill="true" applyBorder="true" applyAlignment="true">
      <alignment horizontal="left" vertical="center"/>
    </xf>
    <xf numFmtId="0" fontId="151" fillId="26" borderId="60" xfId="40544" applyFont="true" applyFill="true" applyBorder="true" applyAlignment="true">
      <alignment horizontal="left" vertical="center"/>
    </xf>
    <xf numFmtId="0" fontId="151" fillId="3" borderId="10" xfId="40088" applyFont="true" applyBorder="true" applyAlignment="true">
      <alignment horizontal="center" vertical="center"/>
    </xf>
    <xf numFmtId="0" fontId="151" fillId="3" borderId="10" xfId="40090" applyFont="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8" fontId="150" fillId="28" borderId="61" xfId="40112" applyNumberFormat="true" applyFont="true" applyFill="true" applyBorder="true" applyAlignment="true">
      <alignment horizontal="center" vertical="center"/>
    </xf>
    <xf numFmtId="168" fontId="150" fillId="28" borderId="62" xfId="40114" applyNumberFormat="true" applyFont="true" applyFill="true" applyBorder="true" applyAlignment="true">
      <alignment horizontal="center" vertical="center"/>
    </xf>
    <xf numFmtId="168" fontId="150" fillId="28" borderId="56" xfId="40124" applyNumberFormat="true" applyFont="true" applyFill="true" applyBorder="true" applyAlignment="true">
      <alignment horizontal="center" vertical="center"/>
    </xf>
    <xf numFmtId="168" fontId="150" fillId="28" borderId="64" xfId="40126" applyNumberFormat="true" applyFont="true" applyFill="true" applyBorder="true" applyAlignment="true">
      <alignment horizontal="center" vertical="center"/>
    </xf>
    <xf numFmtId="168" fontId="150" fillId="28" borderId="70" xfId="40244" applyNumberFormat="true" applyFont="true" applyFill="true" applyBorder="true" applyAlignment="true">
      <alignment horizontal="center" vertical="center"/>
    </xf>
    <xf numFmtId="168" fontId="150" fillId="28" borderId="71" xfId="40246" applyNumberFormat="true" applyFont="true" applyFill="true" applyBorder="true" applyAlignment="true">
      <alignment horizontal="center" vertical="center"/>
    </xf>
    <xf numFmtId="168" fontId="150" fillId="28" borderId="56" xfId="40244" applyNumberFormat="true" applyFont="true" applyFill="true" applyBorder="true" applyAlignment="true">
      <alignment horizontal="center" vertical="center"/>
    </xf>
    <xf numFmtId="168" fontId="150" fillId="28" borderId="64" xfId="40246" applyNumberFormat="true" applyFont="true" applyFill="true" applyBorder="true" applyAlignment="true">
      <alignment horizontal="center" vertical="center"/>
    </xf>
    <xf numFmtId="168" fontId="150" fillId="28" borderId="56" xfId="40304" applyNumberFormat="true" applyFont="true" applyFill="true" applyBorder="true" applyAlignment="true">
      <alignment horizontal="center" vertical="center"/>
    </xf>
    <xf numFmtId="168" fontId="150" fillId="28" borderId="64" xfId="40306" applyNumberFormat="true" applyFont="true" applyFill="true" applyBorder="true" applyAlignment="true">
      <alignment horizontal="center" vertical="center"/>
    </xf>
    <xf numFmtId="0" fontId="24" fillId="3" borderId="10" xfId="19344" applyAlignment="true">
      <alignment horizontal="center" vertical="center"/>
    </xf>
    <xf numFmtId="0" fontId="24" fillId="0" borderId="10" xfId="19344" applyFill="true" applyBorder="true" applyAlignment="true">
      <alignment horizontal="center" vertical="center"/>
    </xf>
    <xf numFmtId="0" fontId="151" fillId="3" borderId="11" xfId="40396" applyFont="true" applyBorder="true" applyAlignment="true">
      <alignment horizontal="center" vertical="center"/>
    </xf>
    <xf numFmtId="0" fontId="151" fillId="3" borderId="11" xfId="40398" applyFont="true" applyBorder="true" applyAlignment="true">
      <alignment horizontal="center" vertical="center"/>
    </xf>
    <xf numFmtId="0" fontId="0" fillId="0" borderId="11" xfId="0" applyFill="true" applyBorder="true" applyAlignment="true">
      <alignment vertical="center"/>
    </xf>
    <xf numFmtId="0" fontId="0" fillId="0" borderId="2" xfId="0" applyFill="true" applyBorder="true" applyAlignment="true">
      <alignment vertical="center"/>
    </xf>
    <xf numFmtId="0" fontId="0" fillId="0" borderId="4" xfId="0" applyFill="true" applyBorder="true" applyAlignment="true">
      <alignment vertical="center"/>
    </xf>
    <xf numFmtId="0" fontId="151" fillId="3" borderId="74" xfId="39979" applyFont="true" applyBorder="true" applyAlignment="true">
      <alignment horizontal="center" vertical="center" wrapText="true"/>
    </xf>
    <xf numFmtId="0" fontId="151" fillId="3" borderId="88" xfId="39981" applyFont="true" applyBorder="true" applyAlignment="true">
      <alignment horizontal="center" vertical="center" wrapText="true"/>
    </xf>
    <xf numFmtId="0" fontId="151" fillId="3" borderId="74" xfId="39980" applyFont="true" applyBorder="true" applyAlignment="true">
      <alignment horizontal="center" vertical="center" wrapText="true"/>
    </xf>
    <xf numFmtId="0" fontId="151" fillId="3" borderId="11" xfId="39968" applyFont="true" applyBorder="true" applyAlignment="true">
      <alignment horizontal="center" vertical="center"/>
    </xf>
    <xf numFmtId="0" fontId="151" fillId="3" borderId="11" xfId="39970" applyFont="true" applyBorder="true" applyAlignment="true">
      <alignment horizontal="center" vertical="center"/>
    </xf>
    <xf numFmtId="0" fontId="151" fillId="3" borderId="88" xfId="39982" applyFont="true" applyBorder="true" applyAlignment="true">
      <alignment horizontal="center" vertical="center" wrapText="true"/>
    </xf>
    <xf numFmtId="0" fontId="151" fillId="3" borderId="74" xfId="40039" applyFont="true" applyBorder="true" applyAlignment="true">
      <alignment horizontal="center" vertical="center" wrapText="true"/>
    </xf>
    <xf numFmtId="0" fontId="151" fillId="3" borderId="88" xfId="40041" applyFont="true" applyBorder="true" applyAlignment="true">
      <alignment horizontal="center" vertical="center" wrapText="true"/>
    </xf>
    <xf numFmtId="0" fontId="151" fillId="3" borderId="74" xfId="40099" applyFont="true" applyBorder="true" applyAlignment="true">
      <alignment horizontal="center" vertical="center" wrapText="true"/>
    </xf>
    <xf numFmtId="0" fontId="151" fillId="3" borderId="88" xfId="40101" applyFont="true" applyBorder="true" applyAlignment="true">
      <alignment horizontal="center" vertical="center" wrapText="true"/>
    </xf>
    <xf numFmtId="168" fontId="150" fillId="28" borderId="75" xfId="40111" applyNumberFormat="true" applyFont="true" applyFill="true" applyBorder="true" applyAlignment="true">
      <alignment horizontal="center" vertical="center"/>
    </xf>
    <xf numFmtId="168" fontId="150" fillId="28" borderId="89" xfId="40113" applyNumberFormat="true" applyFont="true" applyFill="true" applyBorder="true" applyAlignment="true">
      <alignment horizontal="center" vertical="center"/>
    </xf>
    <xf numFmtId="168" fontId="150" fillId="28" borderId="76" xfId="40123" applyNumberFormat="true" applyFont="true" applyFill="true" applyBorder="true" applyAlignment="true">
      <alignment horizontal="center" vertical="center"/>
    </xf>
    <xf numFmtId="168" fontId="150" fillId="28" borderId="90" xfId="40125" applyNumberFormat="true" applyFont="true" applyFill="true" applyBorder="true" applyAlignment="true">
      <alignment horizontal="center" vertical="center"/>
    </xf>
    <xf numFmtId="168" fontId="150" fillId="28" borderId="82" xfId="40123" applyNumberFormat="true" applyFont="true" applyFill="true" applyBorder="true" applyAlignment="true">
      <alignment horizontal="center" vertical="center"/>
    </xf>
    <xf numFmtId="168" fontId="150" fillId="28" borderId="83" xfId="40124" applyNumberFormat="true" applyFont="true" applyFill="true" applyBorder="true" applyAlignment="true">
      <alignment horizontal="center" vertical="center"/>
    </xf>
    <xf numFmtId="168" fontId="150" fillId="28" borderId="95" xfId="40125" applyNumberFormat="true" applyFont="true" applyFill="true" applyBorder="true" applyAlignment="true">
      <alignment horizontal="center" vertical="center"/>
    </xf>
    <xf numFmtId="0" fontId="151" fillId="3" borderId="74" xfId="40040" applyFont="true" applyBorder="true" applyAlignment="true">
      <alignment horizontal="center" vertical="center" wrapText="true"/>
    </xf>
    <xf numFmtId="0" fontId="151" fillId="3" borderId="74" xfId="40100" applyFont="true" applyBorder="true" applyAlignment="true">
      <alignment horizontal="center" vertical="center" wrapText="true"/>
    </xf>
    <xf numFmtId="168" fontId="150" fillId="28" borderId="75" xfId="40112" applyNumberFormat="true" applyFont="true" applyFill="true" applyBorder="true" applyAlignment="true">
      <alignment horizontal="center" vertical="center"/>
    </xf>
    <xf numFmtId="168" fontId="150" fillId="28" borderId="76" xfId="40124" applyNumberFormat="true" applyFont="true" applyFill="true" applyBorder="true" applyAlignment="true">
      <alignment horizontal="center" vertical="center"/>
    </xf>
    <xf numFmtId="168" fontId="150" fillId="28" borderId="82" xfId="40124" applyNumberFormat="true" applyFont="true" applyFill="true" applyBorder="true" applyAlignment="true">
      <alignment horizontal="center" vertical="center"/>
    </xf>
    <xf numFmtId="0" fontId="151" fillId="3" borderId="11" xfId="40028" applyFont="true" applyBorder="true" applyAlignment="true">
      <alignment horizontal="center" vertical="center"/>
    </xf>
    <xf numFmtId="0" fontId="151" fillId="3" borderId="11" xfId="40030" applyFont="true" applyBorder="true" applyAlignment="true">
      <alignment horizontal="center" vertical="center"/>
    </xf>
    <xf numFmtId="0" fontId="151" fillId="3" borderId="88" xfId="40042" applyFont="true" applyBorder="true" applyAlignment="true">
      <alignment horizontal="center" vertical="center" wrapText="true"/>
    </xf>
    <xf numFmtId="0" fontId="151" fillId="3" borderId="88" xfId="40102" applyFont="true" applyBorder="true" applyAlignment="true">
      <alignment horizontal="center" vertical="center" wrapText="true"/>
    </xf>
    <xf numFmtId="168" fontId="150" fillId="28" borderId="89" xfId="40114" applyNumberFormat="true" applyFont="true" applyFill="true" applyBorder="true" applyAlignment="true">
      <alignment horizontal="center" vertical="center"/>
    </xf>
    <xf numFmtId="168" fontId="150" fillId="28" borderId="90" xfId="40126" applyNumberFormat="true" applyFont="true" applyFill="true" applyBorder="true" applyAlignment="true">
      <alignment horizontal="center" vertical="center"/>
    </xf>
    <xf numFmtId="168" fontId="150" fillId="28" borderId="84" xfId="40126" applyNumberFormat="true" applyFont="true" applyFill="true" applyBorder="true" applyAlignment="true">
      <alignment horizontal="center" vertical="center"/>
    </xf>
    <xf numFmtId="168" fontId="150" fillId="28" borderId="95" xfId="40126" applyNumberFormat="true" applyFont="true" applyFill="true" applyBorder="true" applyAlignment="true">
      <alignment horizontal="center" vertical="center"/>
    </xf>
    <xf numFmtId="0" fontId="151" fillId="3" borderId="74" xfId="40159" applyFont="true" applyBorder="true" applyAlignment="true">
      <alignment horizontal="center" vertical="center" wrapText="true"/>
    </xf>
    <xf numFmtId="0" fontId="151" fillId="3" borderId="88" xfId="40161" applyFont="true" applyBorder="true" applyAlignment="true">
      <alignment horizontal="center" vertical="center" wrapText="true"/>
    </xf>
    <xf numFmtId="0" fontId="151" fillId="3" borderId="74" xfId="40160" applyFont="true" applyBorder="true" applyAlignment="true">
      <alignment horizontal="center" vertical="center" wrapText="true"/>
    </xf>
    <xf numFmtId="0" fontId="151" fillId="3" borderId="11" xfId="40148" applyFont="true" applyBorder="true" applyAlignment="true">
      <alignment horizontal="center" vertical="center"/>
    </xf>
    <xf numFmtId="0" fontId="151" fillId="3" borderId="11" xfId="40150" applyFont="true" applyBorder="true" applyAlignment="true">
      <alignment horizontal="center" vertical="center"/>
    </xf>
    <xf numFmtId="0" fontId="151" fillId="3" borderId="88" xfId="40162" applyFont="true" applyBorder="true" applyAlignment="true">
      <alignment horizontal="center" vertical="center" wrapText="true"/>
    </xf>
    <xf numFmtId="0" fontId="151" fillId="3" borderId="74" xfId="40219" applyFont="true" applyBorder="true" applyAlignment="true">
      <alignment horizontal="center" vertical="center" wrapText="true"/>
    </xf>
    <xf numFmtId="0" fontId="151" fillId="3" borderId="88" xfId="40221" applyFont="true" applyBorder="true" applyAlignment="true">
      <alignment horizontal="center" vertical="center" wrapText="true"/>
    </xf>
    <xf numFmtId="168" fontId="150" fillId="28" borderId="80" xfId="40243" applyNumberFormat="true" applyFont="true" applyFill="true" applyBorder="true" applyAlignment="true">
      <alignment horizontal="center" vertical="center"/>
    </xf>
    <xf numFmtId="168" fontId="150" fillId="28" borderId="96" xfId="40245" applyNumberFormat="true" applyFont="true" applyFill="true" applyBorder="true" applyAlignment="true">
      <alignment horizontal="center" vertical="center"/>
    </xf>
    <xf numFmtId="168" fontId="150" fillId="28" borderId="76" xfId="40243" applyNumberFormat="true" applyFont="true" applyFill="true" applyBorder="true" applyAlignment="true">
      <alignment horizontal="center" vertical="center"/>
    </xf>
    <xf numFmtId="168" fontId="150" fillId="28" borderId="90" xfId="40245" applyNumberFormat="true" applyFont="true" applyFill="true" applyBorder="true" applyAlignment="true">
      <alignment horizontal="center" vertical="center"/>
    </xf>
    <xf numFmtId="0" fontId="151" fillId="3" borderId="74" xfId="40279" applyFont="true" applyBorder="true" applyAlignment="true">
      <alignment horizontal="center" vertical="center" wrapText="true"/>
    </xf>
    <xf numFmtId="0" fontId="151" fillId="3" borderId="88" xfId="40281" applyFont="true" applyBorder="true" applyAlignment="true">
      <alignment horizontal="center" vertical="center" wrapText="true"/>
    </xf>
    <xf numFmtId="168" fontId="150" fillId="28" borderId="76" xfId="40303" applyNumberFormat="true" applyFont="true" applyFill="true" applyBorder="true" applyAlignment="true">
      <alignment horizontal="center" vertical="center"/>
    </xf>
    <xf numFmtId="168" fontId="150" fillId="28" borderId="90" xfId="40305" applyNumberFormat="true" applyFont="true" applyFill="true" applyBorder="true" applyAlignment="true">
      <alignment horizontal="center" vertical="center"/>
    </xf>
    <xf numFmtId="168" fontId="150" fillId="28" borderId="82" xfId="40303" applyNumberFormat="true" applyFont="true" applyFill="true" applyBorder="true" applyAlignment="true">
      <alignment horizontal="center" vertical="center"/>
    </xf>
    <xf numFmtId="168" fontId="150" fillId="28" borderId="83" xfId="40304" applyNumberFormat="true" applyFont="true" applyFill="true" applyBorder="true" applyAlignment="true">
      <alignment horizontal="center" vertical="center"/>
    </xf>
    <xf numFmtId="168" fontId="150" fillId="28" borderId="95" xfId="40305" applyNumberFormat="true" applyFont="true" applyFill="true" applyBorder="true" applyAlignment="true">
      <alignment horizontal="center" vertical="center"/>
    </xf>
    <xf numFmtId="0" fontId="151" fillId="3" borderId="74" xfId="40220" applyFont="true" applyBorder="true" applyAlignment="true">
      <alignment horizontal="center" vertical="center" wrapText="true"/>
    </xf>
    <xf numFmtId="168" fontId="150" fillId="28" borderId="80" xfId="40244" applyNumberFormat="true" applyFont="true" applyFill="true" applyBorder="true" applyAlignment="true">
      <alignment horizontal="center" vertical="center"/>
    </xf>
    <xf numFmtId="168" fontId="150" fillId="28" borderId="76" xfId="40244" applyNumberFormat="true" applyFont="true" applyFill="true" applyBorder="true" applyAlignment="true">
      <alignment horizontal="center" vertical="center"/>
    </xf>
    <xf numFmtId="0" fontId="151" fillId="3" borderId="74" xfId="40280" applyFont="true" applyBorder="true" applyAlignment="true">
      <alignment horizontal="center" vertical="center" wrapText="true"/>
    </xf>
    <xf numFmtId="168" fontId="150" fillId="28" borderId="76" xfId="40304" applyNumberFormat="true" applyFont="true" applyFill="true" applyBorder="true" applyAlignment="true">
      <alignment horizontal="center" vertical="center"/>
    </xf>
    <xf numFmtId="168" fontId="150" fillId="28" borderId="82" xfId="40304" applyNumberFormat="true" applyFont="true" applyFill="true" applyBorder="true" applyAlignment="true">
      <alignment horizontal="center" vertical="center"/>
    </xf>
    <xf numFmtId="0" fontId="151" fillId="3" borderId="11" xfId="40208" applyFont="true" applyBorder="true" applyAlignment="true">
      <alignment horizontal="center" vertical="center"/>
    </xf>
    <xf numFmtId="0" fontId="151" fillId="3" borderId="11" xfId="40210" applyFont="true" applyBorder="true" applyAlignment="true">
      <alignment horizontal="center" vertical="center"/>
    </xf>
    <xf numFmtId="0" fontId="151" fillId="3" borderId="88" xfId="40222" applyFont="true" applyBorder="true" applyAlignment="true">
      <alignment horizontal="center" vertical="center" wrapText="true"/>
    </xf>
    <xf numFmtId="168" fontId="150" fillId="28" borderId="96" xfId="40246" applyNumberFormat="true" applyFont="true" applyFill="true" applyBorder="true" applyAlignment="true">
      <alignment horizontal="center" vertical="center"/>
    </xf>
    <xf numFmtId="168" fontId="150" fillId="28" borderId="90" xfId="40246" applyNumberFormat="true" applyFont="true" applyFill="true" applyBorder="true" applyAlignment="true">
      <alignment horizontal="center" vertical="center"/>
    </xf>
    <xf numFmtId="168" fontId="150" fillId="28" borderId="82" xfId="40244" applyNumberFormat="true" applyFont="true" applyFill="true" applyBorder="true" applyAlignment="true">
      <alignment horizontal="center" vertical="center"/>
    </xf>
    <xf numFmtId="168" fontId="150" fillId="28" borderId="83" xfId="40244" applyNumberFormat="true" applyFont="true" applyFill="true" applyBorder="true" applyAlignment="true">
      <alignment horizontal="center" vertical="center"/>
    </xf>
    <xf numFmtId="168" fontId="150" fillId="28" borderId="84" xfId="40246" applyNumberFormat="true" applyFont="true" applyFill="true" applyBorder="true" applyAlignment="true">
      <alignment horizontal="center" vertical="center"/>
    </xf>
    <xf numFmtId="168" fontId="150" fillId="28" borderId="95" xfId="40246" applyNumberFormat="true" applyFont="true" applyFill="true" applyBorder="true" applyAlignment="true">
      <alignment horizontal="center" vertical="center"/>
    </xf>
    <xf numFmtId="168" fontId="150" fillId="28" borderId="95" xfId="40245" applyNumberFormat="true" applyFont="true" applyFill="true" applyBorder="true" applyAlignment="true">
      <alignment horizontal="center" vertical="center"/>
    </xf>
    <xf numFmtId="168" fontId="150" fillId="28" borderId="82" xfId="40243" applyNumberFormat="true" applyFont="true" applyFill="true" applyBorder="true" applyAlignment="true">
      <alignment horizontal="center" vertical="center"/>
    </xf>
    <xf numFmtId="0" fontId="151" fillId="3" borderId="11" xfId="40268" applyFont="true" applyBorder="true" applyAlignment="true">
      <alignment horizontal="center" vertical="center"/>
    </xf>
    <xf numFmtId="0" fontId="151" fillId="3" borderId="11" xfId="40270" applyFont="true" applyBorder="true" applyAlignment="true">
      <alignment horizontal="center" vertical="center"/>
    </xf>
    <xf numFmtId="0" fontId="151" fillId="3" borderId="88" xfId="40282" applyFont="true" applyBorder="true" applyAlignment="true">
      <alignment horizontal="center" vertical="center" wrapText="true"/>
    </xf>
    <xf numFmtId="168" fontId="150" fillId="28" borderId="90" xfId="40306" applyNumberFormat="true" applyFont="true" applyFill="true" applyBorder="true" applyAlignment="true">
      <alignment horizontal="center" vertical="center"/>
    </xf>
    <xf numFmtId="168" fontId="150" fillId="28" borderId="84" xfId="40306" applyNumberFormat="true" applyFont="true" applyFill="true" applyBorder="true" applyAlignment="true">
      <alignment horizontal="center" vertical="center"/>
    </xf>
    <xf numFmtId="168" fontId="150" fillId="28" borderId="95" xfId="40306" applyNumberFormat="true" applyFont="true" applyFill="true" applyBorder="true" applyAlignment="true">
      <alignment horizontal="center" vertical="center"/>
    </xf>
    <xf numFmtId="0" fontId="151" fillId="3" borderId="74" xfId="40339" applyFont="true" applyBorder="true" applyAlignment="true">
      <alignment horizontal="center" vertical="center" wrapText="true"/>
    </xf>
    <xf numFmtId="0" fontId="151" fillId="3" borderId="88" xfId="40341" applyFont="true" applyBorder="true" applyAlignment="true">
      <alignment horizontal="center" vertical="center" wrapText="true"/>
    </xf>
    <xf numFmtId="0" fontId="151" fillId="3" borderId="74" xfId="40340" applyFont="true" applyBorder="true" applyAlignment="true">
      <alignment horizontal="center" vertical="center" wrapText="true"/>
    </xf>
    <xf numFmtId="0" fontId="151" fillId="3" borderId="11" xfId="40328" applyFont="true" applyBorder="true" applyAlignment="true">
      <alignment horizontal="center" vertical="center"/>
    </xf>
    <xf numFmtId="0" fontId="151" fillId="3" borderId="11" xfId="40330" applyFont="true" applyBorder="true" applyAlignment="true">
      <alignment horizontal="center" vertical="center"/>
    </xf>
    <xf numFmtId="0" fontId="151" fillId="3" borderId="88" xfId="40342" applyFont="true" applyBorder="true" applyAlignment="true">
      <alignment horizontal="center" vertical="center" wrapText="true"/>
    </xf>
    <xf numFmtId="0" fontId="151" fillId="3" borderId="74" xfId="40407" applyFont="true" applyBorder="true" applyAlignment="true">
      <alignment horizontal="center" vertical="center" wrapText="true"/>
    </xf>
    <xf numFmtId="0" fontId="151" fillId="3" borderId="88" xfId="40409" applyFont="true" applyBorder="true" applyAlignment="true">
      <alignment horizontal="center" vertical="center" wrapText="true"/>
    </xf>
    <xf numFmtId="0" fontId="151" fillId="3" borderId="74" xfId="40408" applyFont="true" applyBorder="true" applyAlignment="true">
      <alignment horizontal="center" vertical="center" wrapText="true"/>
    </xf>
    <xf numFmtId="0" fontId="151" fillId="3" borderId="88" xfId="40410" applyFont="true" applyBorder="true" applyAlignment="true">
      <alignment horizontal="center" vertical="center" wrapText="true"/>
    </xf>
    <xf numFmtId="168" fontId="115" fillId="28" borderId="75" xfId="40171" applyNumberFormat="true" applyFont="true" applyFill="true" applyBorder="true" applyAlignment="true">
      <alignment horizontal="center" vertical="center"/>
    </xf>
    <xf numFmtId="168" fontId="115" fillId="28" borderId="76" xfId="40183" applyNumberFormat="true" applyFont="true" applyFill="true" applyBorder="true" applyAlignment="true">
      <alignment horizontal="center" vertical="center"/>
    </xf>
    <xf numFmtId="168" fontId="115" fillId="28" borderId="75" xfId="40291" applyNumberFormat="true" applyFont="true" applyFill="true" applyBorder="true" applyAlignment="true">
      <alignment horizontal="center" vertical="center"/>
    </xf>
    <xf numFmtId="168" fontId="115" fillId="28" borderId="76" xfId="40303" applyNumberFormat="true" applyFont="true" applyFill="true" applyBorder="true" applyAlignment="true">
      <alignment horizontal="center" vertical="center"/>
    </xf>
    <xf numFmtId="168" fontId="115" fillId="28" borderId="61" xfId="40172" applyNumberFormat="true" applyFont="true" applyFill="true" applyBorder="true" applyAlignment="true">
      <alignment horizontal="center" vertical="center"/>
    </xf>
    <xf numFmtId="168" fontId="115" fillId="28" borderId="56" xfId="40184" applyNumberFormat="true" applyFont="true" applyFill="true" applyBorder="true" applyAlignment="true">
      <alignment horizontal="center" vertical="center"/>
    </xf>
    <xf numFmtId="168" fontId="115" fillId="28" borderId="61" xfId="40292" applyNumberFormat="true" applyFont="true" applyFill="true" applyBorder="true" applyAlignment="true">
      <alignment horizontal="center" vertical="center"/>
    </xf>
    <xf numFmtId="168" fontId="115" fillId="28" borderId="56" xfId="40304" applyNumberFormat="true" applyFont="true" applyFill="true" applyBorder="true" applyAlignment="true">
      <alignment horizontal="center" vertical="center"/>
    </xf>
    <xf numFmtId="168" fontId="115" fillId="28" borderId="89" xfId="40173" applyNumberFormat="true" applyFont="true" applyFill="true" applyBorder="true" applyAlignment="true">
      <alignment horizontal="center" vertical="center"/>
    </xf>
    <xf numFmtId="168" fontId="115" fillId="28" borderId="90" xfId="40185" applyNumberFormat="true" applyFont="true" applyFill="true" applyBorder="true" applyAlignment="true">
      <alignment horizontal="center" vertical="center"/>
    </xf>
    <xf numFmtId="168" fontId="115" fillId="28" borderId="89" xfId="40293" applyNumberFormat="true" applyFont="true" applyFill="true" applyBorder="true" applyAlignment="true">
      <alignment horizontal="center" vertical="center"/>
    </xf>
    <xf numFmtId="168" fontId="115" fillId="28" borderId="90" xfId="40305" applyNumberFormat="true" applyFont="true" applyFill="true" applyBorder="true" applyAlignment="true">
      <alignment horizontal="center" vertical="center"/>
    </xf>
    <xf numFmtId="168" fontId="115" fillId="28" borderId="75" xfId="40172" applyNumberFormat="true" applyFont="true" applyFill="true" applyBorder="true" applyAlignment="true">
      <alignment horizontal="center" vertical="center"/>
    </xf>
    <xf numFmtId="168" fontId="115" fillId="28" borderId="76" xfId="40184" applyNumberFormat="true" applyFont="true" applyFill="true" applyBorder="true" applyAlignment="true">
      <alignment horizontal="center" vertical="center"/>
    </xf>
    <xf numFmtId="168" fontId="115" fillId="28" borderId="75" xfId="40292" applyNumberFormat="true" applyFont="true" applyFill="true" applyBorder="true" applyAlignment="true">
      <alignment horizontal="center" vertical="center"/>
    </xf>
    <xf numFmtId="168" fontId="115" fillId="28" borderId="76" xfId="40304" applyNumberFormat="true" applyFont="true" applyFill="true" applyBorder="true" applyAlignment="true">
      <alignment horizontal="center" vertical="center"/>
    </xf>
    <xf numFmtId="168" fontId="115" fillId="28" borderId="62" xfId="40174" applyNumberFormat="true" applyFont="true" applyFill="true" applyBorder="true" applyAlignment="true">
      <alignment horizontal="center" vertical="center"/>
    </xf>
    <xf numFmtId="168" fontId="115" fillId="28" borderId="64" xfId="40186" applyNumberFormat="true" applyFont="true" applyFill="true" applyBorder="true" applyAlignment="true">
      <alignment horizontal="center" vertical="center"/>
    </xf>
    <xf numFmtId="168" fontId="115" fillId="28" borderId="62" xfId="40294" applyNumberFormat="true" applyFont="true" applyFill="true" applyBorder="true" applyAlignment="true">
      <alignment horizontal="center" vertical="center"/>
    </xf>
    <xf numFmtId="168" fontId="115" fillId="28" borderId="64" xfId="40306" applyNumberFormat="true" applyFont="true" applyFill="true" applyBorder="true" applyAlignment="true">
      <alignment horizontal="center" vertical="center"/>
    </xf>
    <xf numFmtId="0" fontId="115" fillId="3" borderId="1" xfId="40397" applyFont="true" applyBorder="true" applyAlignment="true">
      <alignment horizontal="center" vertical="center"/>
    </xf>
    <xf numFmtId="0" fontId="115" fillId="3" borderId="1" xfId="40329" applyFont="true" applyBorder="true" applyAlignment="true">
      <alignment horizontal="center" vertical="center"/>
    </xf>
    <xf numFmtId="0" fontId="115" fillId="3" borderId="1" xfId="40269" applyFont="true" applyBorder="true" applyAlignment="true">
      <alignment horizontal="center" vertical="center"/>
    </xf>
    <xf numFmtId="0" fontId="115" fillId="3" borderId="1" xfId="40209" applyFont="true" applyBorder="true" applyAlignment="true">
      <alignment horizontal="center" vertical="center"/>
    </xf>
    <xf numFmtId="0" fontId="115" fillId="3" borderId="1" xfId="40149" applyFont="true" applyBorder="true" applyAlignment="true">
      <alignment horizontal="center" vertical="center"/>
    </xf>
    <xf numFmtId="0" fontId="115" fillId="3" borderId="3" xfId="40089" applyFont="true" applyBorder="true" applyAlignment="true">
      <alignment horizontal="center" vertical="center"/>
    </xf>
    <xf numFmtId="0" fontId="115" fillId="3" borderId="1" xfId="40029" applyFont="true" applyBorder="true" applyAlignment="true">
      <alignment horizontal="center" vertical="center"/>
    </xf>
    <xf numFmtId="0" fontId="115" fillId="3" borderId="1" xfId="39969" applyFont="true" applyBorder="true" applyAlignment="true">
      <alignment horizontal="center" vertical="center"/>
    </xf>
    <xf numFmtId="0" fontId="24" fillId="27" borderId="10" xfId="19344" applyFill="true" applyAlignment="true">
      <alignment horizontal="center" wrapText="true"/>
    </xf>
    <xf numFmtId="0" fontId="176" fillId="27" borderId="10" xfId="19344" applyFont="true" applyFill="true" applyAlignment="true">
      <alignment horizontal="center" wrapText="true"/>
    </xf>
    <xf numFmtId="0" fontId="177" fillId="27" borderId="10" xfId="19344" applyFont="true" applyFill="true" applyAlignment="true">
      <alignment horizontal="center" wrapText="true"/>
    </xf>
    <xf numFmtId="0" fontId="24" fillId="3" borderId="10" xfId="19344" applyAlignment="true">
      <alignment wrapText="true"/>
    </xf>
    <xf numFmtId="0" fontId="24" fillId="3" borderId="10" xfId="19344"/>
    <xf numFmtId="0" fontId="24" fillId="15" borderId="10" xfId="19344" applyFill="true"/>
    <xf numFmtId="0" fontId="24" fillId="15" borderId="10" xfId="19344" applyFill="true" applyAlignment="true">
      <alignment horizontal="center" vertical="center"/>
    </xf>
    <xf numFmtId="0" fontId="24" fillId="27" borderId="10" xfId="19344" applyFill="true" applyAlignment="true">
      <alignment horizontal="center" vertical="center"/>
    </xf>
    <xf numFmtId="0" fontId="151" fillId="15" borderId="10" xfId="19382" applyFont="true" applyFill="true" applyAlignment="true">
      <alignment horizontal="left" vertical="center" wrapText="true"/>
    </xf>
    <xf numFmtId="0" fontId="151" fillId="15" borderId="10" xfId="19384" applyFont="true" applyFill="true" applyAlignment="true">
      <alignment horizontal="left" vertical="center"/>
    </xf>
    <xf numFmtId="0" fontId="24" fillId="15" borderId="10" xfId="19344" applyFill="true" applyAlignment="true">
      <alignment vertical="center" wrapText="true"/>
    </xf>
    <xf numFmtId="0" fontId="151" fillId="3" borderId="57" xfId="45093" applyFont="true" applyBorder="true" applyAlignment="true">
      <alignment horizontal="center" wrapText="true"/>
    </xf>
    <xf numFmtId="0" fontId="151" fillId="26" borderId="58" xfId="45094" applyFont="true" applyFill="true" applyBorder="true" applyAlignment="true">
      <alignment horizontal="left" vertical="top" wrapText="true"/>
    </xf>
    <xf numFmtId="0" fontId="151" fillId="26" borderId="58" xfId="45095" applyFont="true" applyFill="true" applyBorder="true" applyAlignment="true">
      <alignment horizontal="left" vertical="top" wrapText="true"/>
    </xf>
    <xf numFmtId="168" fontId="150" fillId="3" borderId="58" xfId="45096" applyNumberFormat="true" applyFont="true" applyBorder="true" applyAlignment="true">
      <alignment horizontal="right" vertical="top"/>
    </xf>
    <xf numFmtId="0" fontId="151" fillId="26" borderId="59" xfId="45097" applyFont="true" applyFill="true" applyBorder="true" applyAlignment="true">
      <alignment horizontal="left" vertical="top" wrapText="true"/>
    </xf>
    <xf numFmtId="0" fontId="151" fillId="26" borderId="59" xfId="45098" applyFont="true" applyFill="true" applyBorder="true" applyAlignment="true">
      <alignment horizontal="left" vertical="top" wrapText="true"/>
    </xf>
    <xf numFmtId="168" fontId="150" fillId="3" borderId="59" xfId="45099" applyNumberFormat="true" applyFont="true" applyBorder="true" applyAlignment="true">
      <alignment horizontal="right" vertical="top"/>
    </xf>
    <xf numFmtId="0" fontId="151" fillId="26" borderId="60" xfId="45101" applyFont="true" applyFill="true" applyBorder="true" applyAlignment="true">
      <alignment horizontal="left" vertical="top" wrapText="true"/>
    </xf>
    <xf numFmtId="168" fontId="150" fillId="3" borderId="60" xfId="45102" applyNumberFormat="true" applyFont="true" applyBorder="true" applyAlignment="true">
      <alignment horizontal="right" vertical="top"/>
    </xf>
    <xf numFmtId="0" fontId="179" fillId="15" borderId="10" xfId="19444" applyFont="true" applyFill="true" applyAlignment="true">
      <alignment horizontal="center" vertical="center" wrapText="true"/>
    </xf>
    <xf numFmtId="0" fontId="179" fillId="15" borderId="10" xfId="19442" applyFont="true" applyFill="true" applyAlignment="true">
      <alignment horizontal="center" vertical="center"/>
    </xf>
    <xf numFmtId="0" fontId="179" fillId="15" borderId="10" xfId="19443" applyFont="true" applyFill="true" applyAlignment="true">
      <alignment horizontal="center" vertical="center" wrapText="true"/>
    </xf>
    <xf numFmtId="0" fontId="179" fillId="15" borderId="10" xfId="19466" applyFont="true" applyFill="true" applyAlignment="true">
      <alignment horizontal="center" vertical="center" wrapText="true"/>
    </xf>
    <xf numFmtId="0" fontId="179" fillId="15" borderId="10" xfId="19464" applyFont="true" applyFill="true" applyAlignment="true">
      <alignment horizontal="center" vertical="center"/>
    </xf>
    <xf numFmtId="0" fontId="179" fillId="15" borderId="10" xfId="19464" applyFont="true" applyFill="true" applyAlignment="true">
      <alignment horizontal="center" vertical="center" wrapText="true"/>
    </xf>
    <xf numFmtId="0" fontId="179" fillId="15" borderId="10" xfId="19465" applyFont="true" applyFill="true" applyAlignment="true">
      <alignment horizontal="center" vertical="center" wrapText="true"/>
    </xf>
    <xf numFmtId="0" fontId="151" fillId="3" borderId="10" xfId="45106" applyFont="true" applyAlignment="true">
      <alignment horizontal="center" wrapText="true"/>
    </xf>
    <xf numFmtId="0" fontId="151" fillId="3" borderId="10" xfId="45107" applyFont="true" applyAlignment="true">
      <alignment horizontal="center" wrapText="true"/>
    </xf>
    <xf numFmtId="0" fontId="151" fillId="3" borderId="10" xfId="45108" applyFont="true" applyAlignment="true">
      <alignment horizontal="center" wrapText="true"/>
    </xf>
    <xf numFmtId="0" fontId="151" fillId="3" borderId="57" xfId="45109" applyFont="true" applyBorder="true" applyAlignment="true">
      <alignment horizontal="center"/>
    </xf>
    <xf numFmtId="0" fontId="151" fillId="3" borderId="57" xfId="45110" applyFont="true" applyBorder="true" applyAlignment="true">
      <alignment horizontal="center"/>
    </xf>
    <xf numFmtId="0" fontId="151" fillId="3" borderId="57" xfId="45111" applyFont="true" applyBorder="true" applyAlignment="true">
      <alignment horizontal="center"/>
    </xf>
    <xf numFmtId="0" fontId="24" fillId="15" borderId="10" xfId="19344" applyFill="true" applyAlignment="true">
      <alignment vertical="center"/>
    </xf>
    <xf numFmtId="0" fontId="151" fillId="15" borderId="10" xfId="19405" applyFont="true" applyFill="true" applyAlignment="true">
      <alignment horizontal="left" vertical="center" wrapText="true"/>
    </xf>
    <xf numFmtId="0" fontId="151" fillId="3" borderId="57" xfId="34781" applyFont="true" applyBorder="true" applyAlignment="true">
      <alignment horizontal="center" wrapText="true"/>
    </xf>
    <xf numFmtId="0" fontId="151" fillId="26" borderId="58" xfId="34782" applyFont="true" applyFill="true" applyBorder="true" applyAlignment="true">
      <alignment horizontal="left" vertical="top" wrapText="true"/>
    </xf>
    <xf numFmtId="0" fontId="151" fillId="26" borderId="58" xfId="34783" applyFont="true" applyFill="true" applyBorder="true" applyAlignment="true">
      <alignment horizontal="left" vertical="top" wrapText="true"/>
    </xf>
    <xf numFmtId="168" fontId="150" fillId="3" borderId="58" xfId="34784" applyNumberFormat="true" applyFont="true" applyBorder="true" applyAlignment="true">
      <alignment horizontal="right" vertical="top"/>
    </xf>
    <xf numFmtId="0" fontId="151" fillId="26" borderId="59" xfId="34785" applyFont="true" applyFill="true" applyBorder="true" applyAlignment="true">
      <alignment horizontal="left" vertical="top" wrapText="true"/>
    </xf>
    <xf numFmtId="0" fontId="151" fillId="26" borderId="59" xfId="34786" applyFont="true" applyFill="true" applyBorder="true" applyAlignment="true">
      <alignment horizontal="left" vertical="top" wrapText="true"/>
    </xf>
    <xf numFmtId="168" fontId="150" fillId="3" borderId="59" xfId="34787" applyNumberFormat="true" applyFont="true" applyBorder="true" applyAlignment="true">
      <alignment horizontal="right" vertical="top"/>
    </xf>
    <xf numFmtId="0" fontId="151" fillId="26" borderId="60" xfId="34789" applyFont="true" applyFill="true" applyBorder="true" applyAlignment="true">
      <alignment horizontal="left" vertical="top" wrapText="true"/>
    </xf>
    <xf numFmtId="168" fontId="150" fillId="3" borderId="60" xfId="34790" applyNumberFormat="true" applyFont="true" applyBorder="true" applyAlignment="true">
      <alignment horizontal="right" vertical="top"/>
    </xf>
    <xf numFmtId="0" fontId="151" fillId="3" borderId="10" xfId="34797" applyFont="true" applyAlignment="true">
      <alignment horizontal="center" wrapText="true"/>
    </xf>
    <xf numFmtId="0" fontId="151" fillId="3" borderId="10" xfId="34798" applyFont="true" applyAlignment="true">
      <alignment horizontal="center" wrapText="true"/>
    </xf>
    <xf numFmtId="0" fontId="151" fillId="3" borderId="10" xfId="34799" applyFont="true" applyAlignment="true">
      <alignment horizontal="center" wrapText="true"/>
    </xf>
    <xf numFmtId="0" fontId="151" fillId="3" borderId="57" xfId="34800" applyFont="true" applyBorder="true" applyAlignment="true">
      <alignment horizontal="center"/>
    </xf>
    <xf numFmtId="0" fontId="151" fillId="3" borderId="57" xfId="34801" applyFont="true" applyBorder="true" applyAlignment="true">
      <alignment horizontal="center"/>
    </xf>
    <xf numFmtId="0" fontId="151" fillId="3" borderId="57" xfId="34802" applyFont="true" applyBorder="true" applyAlignment="true">
      <alignment horizontal="center"/>
    </xf>
    <xf numFmtId="0" fontId="151" fillId="3" borderId="57" xfId="35054" applyFont="true" applyBorder="true" applyAlignment="true">
      <alignment horizontal="center" wrapText="true"/>
    </xf>
    <xf numFmtId="0" fontId="151" fillId="26" borderId="58" xfId="35055" applyFont="true" applyFill="true" applyBorder="true" applyAlignment="true">
      <alignment horizontal="left" vertical="top" wrapText="true"/>
    </xf>
    <xf numFmtId="0" fontId="151" fillId="26" borderId="58" xfId="35056" applyFont="true" applyFill="true" applyBorder="true" applyAlignment="true">
      <alignment horizontal="left" vertical="top" wrapText="true"/>
    </xf>
    <xf numFmtId="168" fontId="150" fillId="3" borderId="58" xfId="35057" applyNumberFormat="true" applyFont="true" applyBorder="true" applyAlignment="true">
      <alignment horizontal="right" vertical="top"/>
    </xf>
    <xf numFmtId="0" fontId="151" fillId="26" borderId="59" xfId="35058" applyFont="true" applyFill="true" applyBorder="true" applyAlignment="true">
      <alignment horizontal="left" vertical="top" wrapText="true"/>
    </xf>
    <xf numFmtId="0" fontId="151" fillId="26" borderId="59" xfId="35059" applyFont="true" applyFill="true" applyBorder="true" applyAlignment="true">
      <alignment horizontal="left" vertical="top" wrapText="true"/>
    </xf>
    <xf numFmtId="168" fontId="150" fillId="3" borderId="59" xfId="35060" applyNumberFormat="true" applyFont="true" applyBorder="true" applyAlignment="true">
      <alignment horizontal="right" vertical="top"/>
    </xf>
    <xf numFmtId="0" fontId="151" fillId="26" borderId="60" xfId="35062" applyFont="true" applyFill="true" applyBorder="true" applyAlignment="true">
      <alignment horizontal="left" vertical="top" wrapText="true"/>
    </xf>
    <xf numFmtId="168" fontId="150" fillId="3" borderId="60" xfId="35063" applyNumberFormat="true" applyFont="true" applyBorder="true" applyAlignment="true">
      <alignment horizontal="right" vertical="top"/>
    </xf>
    <xf numFmtId="0" fontId="151" fillId="3" borderId="10" xfId="35070" applyFont="true" applyAlignment="true">
      <alignment horizontal="center" wrapText="true"/>
    </xf>
    <xf numFmtId="0" fontId="151" fillId="3" borderId="10" xfId="35071" applyFont="true" applyAlignment="true">
      <alignment horizontal="center" wrapText="true"/>
    </xf>
    <xf numFmtId="0" fontId="151" fillId="3" borderId="10" xfId="35072" applyFont="true" applyAlignment="true">
      <alignment horizontal="center" wrapText="true"/>
    </xf>
    <xf numFmtId="0" fontId="151" fillId="3" borderId="57" xfId="35073" applyFont="true" applyBorder="true" applyAlignment="true">
      <alignment horizontal="center"/>
    </xf>
    <xf numFmtId="0" fontId="151" fillId="3" borderId="57" xfId="35074" applyFont="true" applyBorder="true" applyAlignment="true">
      <alignment horizontal="center"/>
    </xf>
    <xf numFmtId="0" fontId="151" fillId="3" borderId="57" xfId="35075" applyFont="true" applyBorder="true" applyAlignment="true">
      <alignment horizontal="center"/>
    </xf>
    <xf numFmtId="0" fontId="151" fillId="3" borderId="52" xfId="35262" applyFont="true" applyBorder="true" applyAlignment="true">
      <alignment horizontal="center" vertical="center" wrapText="true"/>
    </xf>
    <xf numFmtId="0" fontId="151" fillId="3" borderId="53" xfId="35263" applyFont="true" applyBorder="true" applyAlignment="true">
      <alignment horizontal="center" vertical="center" wrapText="true"/>
    </xf>
    <xf numFmtId="0" fontId="151" fillId="3" borderId="53" xfId="35264" applyFont="true" applyBorder="true" applyAlignment="true">
      <alignment horizontal="center" vertical="center" wrapText="true"/>
    </xf>
    <xf numFmtId="0" fontId="151" fillId="3" borderId="57" xfId="35339" applyFont="true" applyBorder="true" applyAlignment="true">
      <alignment horizontal="center" wrapText="true"/>
    </xf>
    <xf numFmtId="0" fontId="151" fillId="26" borderId="58" xfId="35340" applyFont="true" applyFill="true" applyBorder="true" applyAlignment="true">
      <alignment horizontal="left" vertical="top" wrapText="true"/>
    </xf>
    <xf numFmtId="0" fontId="151" fillId="26" borderId="58" xfId="35341" applyFont="true" applyFill="true" applyBorder="true" applyAlignment="true">
      <alignment horizontal="left" vertical="top" wrapText="true"/>
    </xf>
    <xf numFmtId="168" fontId="150" fillId="3" borderId="58" xfId="35342" applyNumberFormat="true" applyFont="true" applyBorder="true" applyAlignment="true">
      <alignment horizontal="right" vertical="top"/>
    </xf>
    <xf numFmtId="0" fontId="151" fillId="26" borderId="59" xfId="35343" applyFont="true" applyFill="true" applyBorder="true" applyAlignment="true">
      <alignment horizontal="left" vertical="top" wrapText="true"/>
    </xf>
    <xf numFmtId="0" fontId="151" fillId="26" borderId="59" xfId="35344" applyFont="true" applyFill="true" applyBorder="true" applyAlignment="true">
      <alignment horizontal="left" vertical="top" wrapText="true"/>
    </xf>
    <xf numFmtId="168" fontId="150" fillId="3" borderId="59" xfId="35345" applyNumberFormat="true" applyFont="true" applyBorder="true" applyAlignment="true">
      <alignment horizontal="right" vertical="top"/>
    </xf>
    <xf numFmtId="0" fontId="151" fillId="26" borderId="60" xfId="35347" applyFont="true" applyFill="true" applyBorder="true" applyAlignment="true">
      <alignment horizontal="left" vertical="top" wrapText="true"/>
    </xf>
    <xf numFmtId="168" fontId="150" fillId="3" borderId="60" xfId="35348" applyNumberFormat="true" applyFont="true" applyBorder="true" applyAlignment="true">
      <alignment horizontal="right" vertical="top"/>
    </xf>
    <xf numFmtId="0" fontId="151" fillId="3" borderId="10" xfId="35352" applyFont="true" applyAlignment="true">
      <alignment horizontal="center" wrapText="true"/>
    </xf>
    <xf numFmtId="0" fontId="151" fillId="3" borderId="10" xfId="35353" applyFont="true" applyAlignment="true">
      <alignment horizontal="center" wrapText="true"/>
    </xf>
    <xf numFmtId="0" fontId="151" fillId="3" borderId="10" xfId="35354" applyFont="true" applyAlignment="true">
      <alignment horizontal="center" wrapText="true"/>
    </xf>
    <xf numFmtId="0" fontId="151" fillId="3" borderId="57" xfId="35355" applyFont="true" applyBorder="true" applyAlignment="true">
      <alignment horizontal="center"/>
    </xf>
    <xf numFmtId="0" fontId="151" fillId="3" borderId="57" xfId="35356" applyFont="true" applyBorder="true" applyAlignment="true">
      <alignment horizontal="center"/>
    </xf>
    <xf numFmtId="0" fontId="151" fillId="3" borderId="57" xfId="35357" applyFont="true" applyBorder="true" applyAlignment="true">
      <alignment horizontal="center"/>
    </xf>
    <xf numFmtId="164" fontId="115" fillId="3" borderId="27" xfId="19344" applyNumberFormat="true" applyFont="true" applyBorder="true" applyAlignment="true" applyProtection="true">
      <alignment horizontal="center"/>
      <protection locked="false"/>
    </xf>
    <xf numFmtId="1" fontId="115" fillId="3" borderId="28" xfId="19344" applyNumberFormat="true" applyFont="true" applyBorder="true" applyAlignment="true" applyProtection="true">
      <alignment horizontal="center"/>
      <protection locked="false"/>
    </xf>
    <xf numFmtId="164" fontId="115" fillId="3" borderId="30" xfId="19344" applyNumberFormat="true" applyFont="true" applyBorder="true" applyAlignment="true" applyProtection="true">
      <alignment horizontal="center"/>
      <protection locked="false"/>
    </xf>
    <xf numFmtId="1" fontId="115" fillId="3" borderId="31" xfId="19344" applyNumberFormat="true" applyFont="true" applyBorder="true" applyAlignment="true" applyProtection="true">
      <alignment horizontal="center"/>
      <protection locked="false"/>
    </xf>
    <xf numFmtId="164" fontId="115" fillId="3" borderId="33" xfId="19344" applyNumberFormat="true" applyFont="true" applyBorder="true" applyAlignment="true" applyProtection="true">
      <alignment horizontal="center"/>
      <protection locked="false"/>
    </xf>
    <xf numFmtId="1" fontId="115" fillId="3" borderId="34" xfId="19344" applyNumberFormat="true" applyFont="true" applyBorder="true" applyAlignment="true" applyProtection="true">
      <alignment horizontal="center"/>
      <protection locked="false"/>
    </xf>
    <xf numFmtId="0" fontId="151" fillId="26" borderId="59" xfId="40241" applyFont="true" applyFill="true" applyBorder="true" applyAlignment="true">
      <alignment horizontal="left" vertical="center" wrapText="true"/>
    </xf>
    <xf numFmtId="0" fontId="151" fillId="26" borderId="59" xfId="40301" applyFont="true" applyFill="true" applyBorder="true" applyAlignment="true">
      <alignment horizontal="left" vertical="center" wrapText="true"/>
    </xf>
    <xf numFmtId="0" fontId="164" fillId="27" borderId="3" xfId="19344" applyFont="true" applyFill="true" applyBorder="true" applyAlignment="true"/>
    <xf numFmtId="0" fontId="165" fillId="27" borderId="3" xfId="19344" applyFont="true" applyFill="true" applyBorder="true" applyAlignment="true"/>
    <xf numFmtId="0" fontId="24" fillId="3" borderId="10" xfId="19344" applyAlignment="true">
      <alignment wrapText="true"/>
    </xf>
    <xf numFmtId="0" fontId="24" fillId="15" borderId="10" xfId="19344" applyFill="true" applyAlignment="true">
      <alignment wrapText="true"/>
    </xf>
    <xf numFmtId="0" fontId="151" fillId="3" borderId="57" xfId="45121" applyFont="true" applyBorder="true" applyAlignment="true">
      <alignment horizontal="right" vertical="top" wrapText="true"/>
    </xf>
    <xf numFmtId="0" fontId="151" fillId="3" borderId="57" xfId="45122" applyFont="true" applyBorder="true" applyAlignment="true">
      <alignment horizontal="right" vertical="top" wrapText="true"/>
    </xf>
    <xf numFmtId="0" fontId="151" fillId="3" borderId="57" xfId="45123" applyFont="true" applyBorder="true" applyAlignment="true">
      <alignment horizontal="right" vertical="top" wrapText="true"/>
    </xf>
    <xf numFmtId="0" fontId="151" fillId="3" borderId="116" xfId="45133" applyFont="true" applyBorder="true" applyAlignment="true">
      <alignment horizontal="right" vertical="top" wrapText="true"/>
    </xf>
    <xf numFmtId="0" fontId="151" fillId="3" borderId="54" xfId="45134" applyFont="true" applyBorder="true" applyAlignment="true">
      <alignment horizontal="right" vertical="top" wrapText="true"/>
    </xf>
    <xf numFmtId="0" fontId="151" fillId="3" borderId="55" xfId="45135" applyFont="true" applyBorder="true" applyAlignment="true">
      <alignment horizontal="right" vertical="top" wrapText="true"/>
    </xf>
    <xf numFmtId="0" fontId="151" fillId="3" borderId="116" xfId="45136" applyFont="true" applyBorder="true" applyAlignment="true">
      <alignment horizontal="right" vertical="top" wrapText="true"/>
    </xf>
    <xf numFmtId="0" fontId="151" fillId="3" borderId="54" xfId="45137" applyFont="true" applyBorder="true" applyAlignment="true">
      <alignment horizontal="right" vertical="top" wrapText="true"/>
    </xf>
    <xf numFmtId="0" fontId="151" fillId="3" borderId="55" xfId="45138" applyFont="true" applyBorder="true" applyAlignment="true">
      <alignment horizontal="right" vertical="top" wrapText="true"/>
    </xf>
    <xf numFmtId="0" fontId="151" fillId="3" borderId="116" xfId="45139" applyFont="true" applyBorder="true" applyAlignment="true">
      <alignment horizontal="right" vertical="top" wrapText="true"/>
    </xf>
    <xf numFmtId="0" fontId="151" fillId="3" borderId="54" xfId="45140" applyFont="true" applyBorder="true" applyAlignment="true">
      <alignment horizontal="right" vertical="top" wrapText="true"/>
    </xf>
    <xf numFmtId="0" fontId="151" fillId="3" borderId="55" xfId="45141" applyFont="true" applyBorder="true" applyAlignment="true">
      <alignment horizontal="right" vertical="top" wrapText="true"/>
    </xf>
    <xf numFmtId="0" fontId="151" fillId="3" borderId="10" xfId="45106" applyFont="true" applyAlignment="true">
      <alignment horizontal="right" vertical="top" wrapText="true"/>
    </xf>
    <xf numFmtId="0" fontId="151" fillId="3" borderId="10" xfId="45107" applyFont="true" applyAlignment="true">
      <alignment horizontal="right" vertical="top" wrapText="true"/>
    </xf>
    <xf numFmtId="0" fontId="151" fillId="3" borderId="10" xfId="45108" applyFont="true" applyAlignment="true">
      <alignment horizontal="right" vertical="top" wrapText="true"/>
    </xf>
    <xf numFmtId="0" fontId="24" fillId="15" borderId="10" xfId="19344" applyFill="true" applyAlignment="true">
      <alignment horizontal="right" vertical="top" wrapText="true"/>
    </xf>
    <xf numFmtId="0" fontId="24" fillId="3" borderId="10" xfId="19344" applyAlignment="true">
      <alignment horizontal="right" vertical="top" wrapText="true"/>
    </xf>
    <xf numFmtId="166" fontId="150" fillId="3" borderId="58" xfId="45112" applyNumberFormat="true" applyFont="true" applyBorder="true" applyAlignment="true">
      <alignment horizontal="right" vertical="top" wrapText="true"/>
    </xf>
    <xf numFmtId="166" fontId="150" fillId="3" borderId="58" xfId="45113" applyNumberFormat="true" applyFont="true" applyBorder="true" applyAlignment="true">
      <alignment horizontal="right" vertical="top" wrapText="true"/>
    </xf>
    <xf numFmtId="166" fontId="150" fillId="3" borderId="58" xfId="45114" applyNumberFormat="true" applyFont="true" applyBorder="true" applyAlignment="true">
      <alignment horizontal="right" vertical="top" wrapText="true"/>
    </xf>
    <xf numFmtId="166" fontId="150" fillId="3" borderId="59" xfId="45115" applyNumberFormat="true" applyFont="true" applyBorder="true" applyAlignment="true">
      <alignment horizontal="right" vertical="top" wrapText="true"/>
    </xf>
    <xf numFmtId="166" fontId="150" fillId="3" borderId="59" xfId="45116" applyNumberFormat="true" applyFont="true" applyBorder="true" applyAlignment="true">
      <alignment horizontal="right" vertical="top" wrapText="true"/>
    </xf>
    <xf numFmtId="166" fontId="150" fillId="3" borderId="59" xfId="45117" applyNumberFormat="true" applyFont="true" applyBorder="true" applyAlignment="true">
      <alignment horizontal="right" vertical="top" wrapText="true"/>
    </xf>
    <xf numFmtId="166" fontId="150" fillId="3" borderId="60" xfId="45118" applyNumberFormat="true" applyFont="true" applyBorder="true" applyAlignment="true">
      <alignment horizontal="right" vertical="top" wrapText="true"/>
    </xf>
    <xf numFmtId="166" fontId="150" fillId="3" borderId="60" xfId="45119" applyNumberFormat="true" applyFont="true" applyBorder="true" applyAlignment="true">
      <alignment horizontal="right" vertical="top" wrapText="true"/>
    </xf>
    <xf numFmtId="166" fontId="150" fillId="3" borderId="60" xfId="45120" applyNumberFormat="true" applyFont="true" applyBorder="true" applyAlignment="true">
      <alignment horizontal="right" vertical="top" wrapText="true"/>
    </xf>
    <xf numFmtId="166" fontId="150" fillId="3" borderId="118" xfId="45142" applyNumberFormat="true" applyFont="true" applyBorder="true" applyAlignment="true">
      <alignment horizontal="right" vertical="top" wrapText="true"/>
    </xf>
    <xf numFmtId="166" fontId="150" fillId="3" borderId="119" xfId="45143" applyNumberFormat="true" applyFont="true" applyBorder="true" applyAlignment="true">
      <alignment horizontal="right" vertical="top" wrapText="true"/>
    </xf>
    <xf numFmtId="166" fontId="150" fillId="3" borderId="120" xfId="45144" applyNumberFormat="true" applyFont="true" applyBorder="true" applyAlignment="true">
      <alignment horizontal="right" vertical="top" wrapText="true"/>
    </xf>
    <xf numFmtId="166" fontId="150" fillId="3" borderId="118" xfId="45145" applyNumberFormat="true" applyFont="true" applyBorder="true" applyAlignment="true">
      <alignment horizontal="right" vertical="top" wrapText="true"/>
    </xf>
    <xf numFmtId="166" fontId="150" fillId="3" borderId="119" xfId="45146" applyNumberFormat="true" applyFont="true" applyBorder="true" applyAlignment="true">
      <alignment horizontal="right" vertical="top" wrapText="true"/>
    </xf>
    <xf numFmtId="166" fontId="150" fillId="3" borderId="120" xfId="45147" applyNumberFormat="true" applyFont="true" applyBorder="true" applyAlignment="true">
      <alignment horizontal="right" vertical="top" wrapText="true"/>
    </xf>
    <xf numFmtId="166" fontId="150" fillId="3" borderId="118" xfId="45148" applyNumberFormat="true" applyFont="true" applyBorder="true" applyAlignment="true">
      <alignment horizontal="right" vertical="top" wrapText="true"/>
    </xf>
    <xf numFmtId="166" fontId="150" fillId="3" borderId="119" xfId="45149" applyNumberFormat="true" applyFont="true" applyBorder="true" applyAlignment="true">
      <alignment horizontal="right" vertical="top" wrapText="true"/>
    </xf>
    <xf numFmtId="166" fontId="150" fillId="3" borderId="120" xfId="45150" applyNumberFormat="true" applyFont="true" applyBorder="true" applyAlignment="true">
      <alignment horizontal="right" vertical="top" wrapText="true"/>
    </xf>
    <xf numFmtId="0" fontId="151" fillId="3" borderId="57" xfId="45109" applyFont="true" applyBorder="true" applyAlignment="true">
      <alignment horizontal="right" vertical="top" wrapText="true"/>
    </xf>
    <xf numFmtId="0" fontId="151" fillId="3" borderId="57" xfId="45110" applyFont="true" applyBorder="true" applyAlignment="true">
      <alignment horizontal="right" vertical="top" wrapText="true"/>
    </xf>
    <xf numFmtId="0" fontId="151" fillId="3" borderId="57" xfId="45111" applyFont="true" applyBorder="true" applyAlignment="true">
      <alignment horizontal="right" vertical="top" wrapText="true"/>
    </xf>
    <xf numFmtId="0" fontId="151" fillId="3" borderId="57" xfId="45151" applyFont="true" applyBorder="true" applyAlignment="true">
      <alignment horizontal="right" vertical="top" wrapText="true"/>
    </xf>
    <xf numFmtId="0" fontId="151" fillId="3" borderId="57" xfId="45152" applyFont="true" applyBorder="true" applyAlignment="true">
      <alignment horizontal="right" vertical="top" wrapText="true"/>
    </xf>
    <xf numFmtId="0" fontId="151" fillId="3" borderId="57" xfId="45153" applyFont="true" applyBorder="true" applyAlignment="true">
      <alignment horizontal="right" vertical="top" wrapText="true"/>
    </xf>
    <xf numFmtId="166" fontId="150" fillId="3" borderId="121" xfId="45154" applyNumberFormat="true" applyFont="true" applyBorder="true" applyAlignment="true">
      <alignment horizontal="right" vertical="top" wrapText="true"/>
    </xf>
    <xf numFmtId="166" fontId="150" fillId="3" borderId="121" xfId="45155" applyNumberFormat="true" applyFont="true" applyBorder="true" applyAlignment="true">
      <alignment horizontal="right" vertical="top" wrapText="true"/>
    </xf>
    <xf numFmtId="166" fontId="150" fillId="3" borderId="121" xfId="45156" applyNumberFormat="true" applyFont="true" applyBorder="true" applyAlignment="true">
      <alignment horizontal="right" vertical="top" wrapText="true"/>
    </xf>
    <xf numFmtId="0" fontId="151" fillId="3" borderId="57" xfId="34817" applyFont="true" applyBorder="true" applyAlignment="true">
      <alignment horizontal="right" vertical="top" wrapText="true"/>
    </xf>
    <xf numFmtId="0" fontId="151" fillId="3" borderId="57" xfId="34822" applyFont="true" applyBorder="true" applyAlignment="true">
      <alignment horizontal="right" vertical="top" wrapText="true"/>
    </xf>
    <xf numFmtId="0" fontId="151" fillId="3" borderId="57" xfId="34823" applyFont="true" applyBorder="true" applyAlignment="true">
      <alignment horizontal="right" vertical="top" wrapText="true"/>
    </xf>
    <xf numFmtId="0" fontId="151" fillId="3" borderId="116" xfId="34829" applyFont="true" applyBorder="true" applyAlignment="true">
      <alignment horizontal="right" vertical="top" wrapText="true"/>
    </xf>
    <xf numFmtId="0" fontId="151" fillId="3" borderId="54" xfId="34830" applyFont="true" applyBorder="true" applyAlignment="true">
      <alignment horizontal="right" vertical="top" wrapText="true"/>
    </xf>
    <xf numFmtId="0" fontId="151" fillId="3" borderId="55" xfId="34831" applyFont="true" applyBorder="true" applyAlignment="true">
      <alignment horizontal="right" vertical="top" wrapText="true"/>
    </xf>
    <xf numFmtId="0" fontId="151" fillId="3" borderId="10" xfId="34797" applyFont="true" applyAlignment="true">
      <alignment horizontal="right" vertical="top" wrapText="true"/>
    </xf>
    <xf numFmtId="0" fontId="151" fillId="3" borderId="116" xfId="34846" applyFont="true" applyBorder="true" applyAlignment="true">
      <alignment horizontal="right" vertical="top" wrapText="true"/>
    </xf>
    <xf numFmtId="0" fontId="151" fillId="3" borderId="54" xfId="34847" applyFont="true" applyBorder="true" applyAlignment="true">
      <alignment horizontal="right" vertical="top" wrapText="true"/>
    </xf>
    <xf numFmtId="0" fontId="151" fillId="3" borderId="55" xfId="34848" applyFont="true" applyBorder="true" applyAlignment="true">
      <alignment horizontal="right" vertical="top" wrapText="true"/>
    </xf>
    <xf numFmtId="0" fontId="151" fillId="3" borderId="116" xfId="34849" applyFont="true" applyBorder="true" applyAlignment="true">
      <alignment horizontal="right" vertical="top" wrapText="true"/>
    </xf>
    <xf numFmtId="0" fontId="151" fillId="3" borderId="54" xfId="34850" applyFont="true" applyBorder="true" applyAlignment="true">
      <alignment horizontal="right" vertical="top" wrapText="true"/>
    </xf>
    <xf numFmtId="0" fontId="151" fillId="3" borderId="55" xfId="34851" applyFont="true" applyBorder="true" applyAlignment="true">
      <alignment horizontal="right" vertical="top" wrapText="true"/>
    </xf>
    <xf numFmtId="0" fontId="151" fillId="3" borderId="10" xfId="34798" applyFont="true" applyAlignment="true">
      <alignment horizontal="right" vertical="top" wrapText="true"/>
    </xf>
    <xf numFmtId="0" fontId="151" fillId="3" borderId="10" xfId="34799" applyFont="true" applyAlignment="true">
      <alignment horizontal="right" vertical="top" wrapText="true"/>
    </xf>
    <xf numFmtId="166" fontId="150" fillId="3" borderId="58" xfId="34804" applyNumberFormat="true" applyFont="true" applyBorder="true" applyAlignment="true">
      <alignment horizontal="right" vertical="top" wrapText="true"/>
    </xf>
    <xf numFmtId="166" fontId="150" fillId="3" borderId="58" xfId="34806" applyNumberFormat="true" applyFont="true" applyBorder="true" applyAlignment="true">
      <alignment horizontal="right" vertical="top" wrapText="true"/>
    </xf>
    <xf numFmtId="166" fontId="150" fillId="3" borderId="58" xfId="34808" applyNumberFormat="true" applyFont="true" applyBorder="true" applyAlignment="true">
      <alignment horizontal="right" vertical="top" wrapText="true"/>
    </xf>
    <xf numFmtId="166" fontId="150" fillId="3" borderId="59" xfId="34810" applyNumberFormat="true" applyFont="true" applyBorder="true" applyAlignment="true">
      <alignment horizontal="right" vertical="top" wrapText="true"/>
    </xf>
    <xf numFmtId="166" fontId="150" fillId="3" borderId="59" xfId="34812" applyNumberFormat="true" applyFont="true" applyBorder="true" applyAlignment="true">
      <alignment horizontal="right" vertical="top" wrapText="true"/>
    </xf>
    <xf numFmtId="166" fontId="150" fillId="3" borderId="59" xfId="34814" applyNumberFormat="true" applyFont="true" applyBorder="true" applyAlignment="true">
      <alignment horizontal="right" vertical="top" wrapText="true"/>
    </xf>
    <xf numFmtId="166" fontId="150" fillId="3" borderId="60" xfId="34816" applyNumberFormat="true" applyFont="true" applyBorder="true" applyAlignment="true">
      <alignment horizontal="right" vertical="top" wrapText="true"/>
    </xf>
    <xf numFmtId="166" fontId="150" fillId="3" borderId="60" xfId="34819" applyNumberFormat="true" applyFont="true" applyBorder="true" applyAlignment="true">
      <alignment horizontal="right" vertical="top" wrapText="true"/>
    </xf>
    <xf numFmtId="166" fontId="150" fillId="3" borderId="60" xfId="34821" applyNumberFormat="true" applyFont="true" applyBorder="true" applyAlignment="true">
      <alignment horizontal="right" vertical="top" wrapText="true"/>
    </xf>
    <xf numFmtId="167" fontId="150" fillId="3" borderId="59" xfId="34824" applyNumberFormat="true" applyFont="true" applyBorder="true" applyAlignment="true">
      <alignment horizontal="right" vertical="top" wrapText="true"/>
    </xf>
    <xf numFmtId="166" fontId="150" fillId="3" borderId="118" xfId="34833" applyNumberFormat="true" applyFont="true" applyBorder="true" applyAlignment="true">
      <alignment horizontal="right" vertical="top" wrapText="true"/>
    </xf>
    <xf numFmtId="166" fontId="150" fillId="3" borderId="119" xfId="34834" applyNumberFormat="true" applyFont="true" applyBorder="true" applyAlignment="true">
      <alignment horizontal="right" vertical="top" wrapText="true"/>
    </xf>
    <xf numFmtId="166" fontId="150" fillId="3" borderId="120" xfId="34835" applyNumberFormat="true" applyFont="true" applyBorder="true" applyAlignment="true">
      <alignment horizontal="right" vertical="top" wrapText="true"/>
    </xf>
    <xf numFmtId="167" fontId="150" fillId="3" borderId="59" xfId="34836" applyNumberFormat="true" applyFont="true" applyBorder="true" applyAlignment="true">
      <alignment horizontal="right" vertical="top" wrapText="true"/>
    </xf>
    <xf numFmtId="167" fontId="150" fillId="3" borderId="60" xfId="34837" applyNumberFormat="true" applyFont="true" applyBorder="true" applyAlignment="true">
      <alignment horizontal="right" vertical="top" wrapText="true"/>
    </xf>
    <xf numFmtId="0" fontId="151" fillId="3" borderId="57" xfId="34800" applyFont="true" applyBorder="true" applyAlignment="true">
      <alignment horizontal="right" vertical="top" wrapText="true"/>
    </xf>
    <xf numFmtId="166" fontId="150" fillId="3" borderId="118" xfId="34853" applyNumberFormat="true" applyFont="true" applyBorder="true" applyAlignment="true">
      <alignment horizontal="right" vertical="top" wrapText="true"/>
    </xf>
    <xf numFmtId="166" fontId="150" fillId="3" borderId="119" xfId="34854" applyNumberFormat="true" applyFont="true" applyBorder="true" applyAlignment="true">
      <alignment horizontal="right" vertical="top" wrapText="true"/>
    </xf>
    <xf numFmtId="166" fontId="150" fillId="3" borderId="120" xfId="34855" applyNumberFormat="true" applyFont="true" applyBorder="true" applyAlignment="true">
      <alignment horizontal="right" vertical="top" wrapText="true"/>
    </xf>
    <xf numFmtId="166" fontId="150" fillId="3" borderId="118" xfId="34857" applyNumberFormat="true" applyFont="true" applyBorder="true" applyAlignment="true">
      <alignment horizontal="right" vertical="top" wrapText="true"/>
    </xf>
    <xf numFmtId="166" fontId="150" fillId="3" borderId="119" xfId="34858" applyNumberFormat="true" applyFont="true" applyBorder="true" applyAlignment="true">
      <alignment horizontal="right" vertical="top" wrapText="true"/>
    </xf>
    <xf numFmtId="166" fontId="150" fillId="3" borderId="120" xfId="34859" applyNumberFormat="true" applyFont="true" applyBorder="true" applyAlignment="true">
      <alignment horizontal="right" vertical="top" wrapText="true"/>
    </xf>
    <xf numFmtId="0" fontId="151" fillId="3" borderId="57" xfId="34801" applyFont="true" applyBorder="true" applyAlignment="true">
      <alignment horizontal="right" vertical="top" wrapText="true"/>
    </xf>
    <xf numFmtId="0" fontId="151" fillId="3" borderId="57" xfId="34802" applyFont="true" applyBorder="true" applyAlignment="true">
      <alignment horizontal="right" vertical="top" wrapText="true"/>
    </xf>
    <xf numFmtId="0" fontId="151" fillId="3" borderId="57" xfId="34861" applyFont="true" applyBorder="true" applyAlignment="true">
      <alignment horizontal="right" vertical="top" wrapText="true"/>
    </xf>
    <xf numFmtId="166" fontId="150" fillId="3" borderId="121" xfId="34862" applyNumberFormat="true" applyFont="true" applyBorder="true" applyAlignment="true">
      <alignment horizontal="right" vertical="top" wrapText="true"/>
    </xf>
    <xf numFmtId="0" fontId="151" fillId="3" borderId="57" xfId="34864" applyFont="true" applyBorder="true" applyAlignment="true">
      <alignment horizontal="right" vertical="top" wrapText="true"/>
    </xf>
    <xf numFmtId="0" fontId="151" fillId="3" borderId="57" xfId="34866" applyFont="true" applyBorder="true" applyAlignment="true">
      <alignment horizontal="right" vertical="top" wrapText="true"/>
    </xf>
    <xf numFmtId="166" fontId="150" fillId="3" borderId="121" xfId="34867" applyNumberFormat="true" applyFont="true" applyBorder="true" applyAlignment="true">
      <alignment horizontal="right" vertical="top" wrapText="true"/>
    </xf>
    <xf numFmtId="166" fontId="150" fillId="3" borderId="121" xfId="34868" applyNumberFormat="true" applyFont="true" applyBorder="true" applyAlignment="true">
      <alignment horizontal="right" vertical="top" wrapText="true"/>
    </xf>
    <xf numFmtId="0" fontId="151" fillId="3" borderId="57" xfId="35090" applyFont="true" applyBorder="true" applyAlignment="true">
      <alignment horizontal="right" vertical="top" wrapText="true"/>
    </xf>
    <xf numFmtId="0" fontId="151" fillId="3" borderId="57" xfId="35095" applyFont="true" applyBorder="true" applyAlignment="true">
      <alignment horizontal="right" vertical="top" wrapText="true"/>
    </xf>
    <xf numFmtId="0" fontId="151" fillId="3" borderId="57" xfId="35096" applyFont="true" applyBorder="true" applyAlignment="true">
      <alignment horizontal="right" vertical="top" wrapText="true"/>
    </xf>
    <xf numFmtId="0" fontId="151" fillId="3" borderId="116" xfId="35104" applyFont="true" applyBorder="true" applyAlignment="true">
      <alignment horizontal="right" vertical="top" wrapText="true"/>
    </xf>
    <xf numFmtId="0" fontId="151" fillId="3" borderId="54" xfId="35105" applyFont="true" applyBorder="true" applyAlignment="true">
      <alignment horizontal="right" vertical="top" wrapText="true"/>
    </xf>
    <xf numFmtId="0" fontId="151" fillId="3" borderId="55" xfId="35106" applyFont="true" applyBorder="true" applyAlignment="true">
      <alignment horizontal="right" vertical="top" wrapText="true"/>
    </xf>
    <xf numFmtId="0" fontId="151" fillId="3" borderId="10" xfId="35070" applyFont="true" applyAlignment="true">
      <alignment horizontal="right" vertical="top" wrapText="true"/>
    </xf>
    <xf numFmtId="0" fontId="151" fillId="3" borderId="116" xfId="35119" applyFont="true" applyBorder="true" applyAlignment="true">
      <alignment horizontal="right" vertical="top" wrapText="true"/>
    </xf>
    <xf numFmtId="0" fontId="151" fillId="3" borderId="54" xfId="35120" applyFont="true" applyBorder="true" applyAlignment="true">
      <alignment horizontal="right" vertical="top" wrapText="true"/>
    </xf>
    <xf numFmtId="0" fontId="151" fillId="3" borderId="55" xfId="35121" applyFont="true" applyBorder="true" applyAlignment="true">
      <alignment horizontal="right" vertical="top" wrapText="true"/>
    </xf>
    <xf numFmtId="0" fontId="151" fillId="3" borderId="116" xfId="35122" applyFont="true" applyBorder="true" applyAlignment="true">
      <alignment horizontal="right" vertical="top" wrapText="true"/>
    </xf>
    <xf numFmtId="0" fontId="151" fillId="3" borderId="54" xfId="35123" applyFont="true" applyBorder="true" applyAlignment="true">
      <alignment horizontal="right" vertical="top" wrapText="true"/>
    </xf>
    <xf numFmtId="0" fontId="151" fillId="3" borderId="55" xfId="35124" applyFont="true" applyBorder="true" applyAlignment="true">
      <alignment horizontal="right" vertical="top" wrapText="true"/>
    </xf>
    <xf numFmtId="0" fontId="151" fillId="3" borderId="10" xfId="35071" applyFont="true" applyAlignment="true">
      <alignment horizontal="right" vertical="top" wrapText="true"/>
    </xf>
    <xf numFmtId="0" fontId="151" fillId="3" borderId="10" xfId="35072" applyFont="true" applyAlignment="true">
      <alignment horizontal="right" vertical="top" wrapText="true"/>
    </xf>
    <xf numFmtId="166" fontId="150" fillId="3" borderId="58" xfId="35077" applyNumberFormat="true" applyFont="true" applyBorder="true" applyAlignment="true">
      <alignment horizontal="right" vertical="top" wrapText="true"/>
    </xf>
    <xf numFmtId="166" fontId="150" fillId="3" borderId="58" xfId="35079" applyNumberFormat="true" applyFont="true" applyBorder="true" applyAlignment="true">
      <alignment horizontal="right" vertical="top" wrapText="true"/>
    </xf>
    <xf numFmtId="166" fontId="150" fillId="3" borderId="58" xfId="35081" applyNumberFormat="true" applyFont="true" applyBorder="true" applyAlignment="true">
      <alignment horizontal="right" vertical="top" wrapText="true"/>
    </xf>
    <xf numFmtId="166" fontId="150" fillId="3" borderId="59" xfId="35083" applyNumberFormat="true" applyFont="true" applyBorder="true" applyAlignment="true">
      <alignment horizontal="right" vertical="top" wrapText="true"/>
    </xf>
    <xf numFmtId="166" fontId="150" fillId="3" borderId="59" xfId="35085" applyNumberFormat="true" applyFont="true" applyBorder="true" applyAlignment="true">
      <alignment horizontal="right" vertical="top" wrapText="true"/>
    </xf>
    <xf numFmtId="166" fontId="150" fillId="3" borderId="59" xfId="35087" applyNumberFormat="true" applyFont="true" applyBorder="true" applyAlignment="true">
      <alignment horizontal="right" vertical="top" wrapText="true"/>
    </xf>
    <xf numFmtId="166" fontId="150" fillId="3" borderId="60" xfId="35089" applyNumberFormat="true" applyFont="true" applyBorder="true" applyAlignment="true">
      <alignment horizontal="right" vertical="top" wrapText="true"/>
    </xf>
    <xf numFmtId="166" fontId="150" fillId="3" borderId="60" xfId="35092" applyNumberFormat="true" applyFont="true" applyBorder="true" applyAlignment="true">
      <alignment horizontal="right" vertical="top" wrapText="true"/>
    </xf>
    <xf numFmtId="166" fontId="150" fillId="3" borderId="60" xfId="35094" applyNumberFormat="true" applyFont="true" applyBorder="true" applyAlignment="true">
      <alignment horizontal="right" vertical="top" wrapText="true"/>
    </xf>
    <xf numFmtId="167" fontId="150" fillId="3" borderId="59" xfId="35097" applyNumberFormat="true" applyFont="true" applyBorder="true" applyAlignment="true">
      <alignment horizontal="right" vertical="top" wrapText="true"/>
    </xf>
    <xf numFmtId="167" fontId="150" fillId="3" borderId="59" xfId="35098" applyNumberFormat="true" applyFont="true" applyBorder="true" applyAlignment="true">
      <alignment horizontal="right" vertical="top" wrapText="true"/>
    </xf>
    <xf numFmtId="167" fontId="150" fillId="3" borderId="59" xfId="35099" applyNumberFormat="true" applyFont="true" applyBorder="true" applyAlignment="true">
      <alignment horizontal="right" vertical="top" wrapText="true"/>
    </xf>
    <xf numFmtId="166" fontId="150" fillId="3" borderId="118" xfId="35108" applyNumberFormat="true" applyFont="true" applyBorder="true" applyAlignment="true">
      <alignment horizontal="right" vertical="top" wrapText="true"/>
    </xf>
    <xf numFmtId="166" fontId="150" fillId="3" borderId="119" xfId="35109" applyNumberFormat="true" applyFont="true" applyBorder="true" applyAlignment="true">
      <alignment horizontal="right" vertical="top" wrapText="true"/>
    </xf>
    <xf numFmtId="166" fontId="150" fillId="3" borderId="120" xfId="35110" applyNumberFormat="true" applyFont="true" applyBorder="true" applyAlignment="true">
      <alignment horizontal="right" vertical="top" wrapText="true"/>
    </xf>
    <xf numFmtId="0" fontId="151" fillId="3" borderId="57" xfId="35073" applyFont="true" applyBorder="true" applyAlignment="true">
      <alignment horizontal="right" vertical="top" wrapText="true"/>
    </xf>
    <xf numFmtId="166" fontId="150" fillId="3" borderId="118" xfId="35126" applyNumberFormat="true" applyFont="true" applyBorder="true" applyAlignment="true">
      <alignment horizontal="right" vertical="top" wrapText="true"/>
    </xf>
    <xf numFmtId="166" fontId="150" fillId="3" borderId="119" xfId="35127" applyNumberFormat="true" applyFont="true" applyBorder="true" applyAlignment="true">
      <alignment horizontal="right" vertical="top" wrapText="true"/>
    </xf>
    <xf numFmtId="166" fontId="150" fillId="3" borderId="120" xfId="35128" applyNumberFormat="true" applyFont="true" applyBorder="true" applyAlignment="true">
      <alignment horizontal="right" vertical="top" wrapText="true"/>
    </xf>
    <xf numFmtId="166" fontId="150" fillId="3" borderId="118" xfId="35130" applyNumberFormat="true" applyFont="true" applyBorder="true" applyAlignment="true">
      <alignment horizontal="right" vertical="top" wrapText="true"/>
    </xf>
    <xf numFmtId="166" fontId="150" fillId="3" borderId="119" xfId="35131" applyNumberFormat="true" applyFont="true" applyBorder="true" applyAlignment="true">
      <alignment horizontal="right" vertical="top" wrapText="true"/>
    </xf>
    <xf numFmtId="166" fontId="150" fillId="3" borderId="120" xfId="35132" applyNumberFormat="true" applyFont="true" applyBorder="true" applyAlignment="true">
      <alignment horizontal="right" vertical="top" wrapText="true"/>
    </xf>
    <xf numFmtId="0" fontId="151" fillId="3" borderId="57" xfId="35074" applyFont="true" applyBorder="true" applyAlignment="true">
      <alignment horizontal="right" vertical="top" wrapText="true"/>
    </xf>
    <xf numFmtId="0" fontId="151" fillId="3" borderId="57" xfId="35075" applyFont="true" applyBorder="true" applyAlignment="true">
      <alignment horizontal="right" vertical="top" wrapText="true"/>
    </xf>
    <xf numFmtId="0" fontId="151" fillId="3" borderId="57" xfId="35134" applyFont="true" applyBorder="true" applyAlignment="true">
      <alignment horizontal="right" vertical="top" wrapText="true"/>
    </xf>
    <xf numFmtId="166" fontId="150" fillId="3" borderId="121" xfId="35135" applyNumberFormat="true" applyFont="true" applyBorder="true" applyAlignment="true">
      <alignment horizontal="right" vertical="top" wrapText="true"/>
    </xf>
    <xf numFmtId="0" fontId="151" fillId="3" borderId="57" xfId="35137" applyFont="true" applyBorder="true" applyAlignment="true">
      <alignment horizontal="right" vertical="top" wrapText="true"/>
    </xf>
    <xf numFmtId="0" fontId="151" fillId="3" borderId="57" xfId="35139" applyFont="true" applyBorder="true" applyAlignment="true">
      <alignment horizontal="right" vertical="top" wrapText="true"/>
    </xf>
    <xf numFmtId="166" fontId="150" fillId="3" borderId="121" xfId="35140" applyNumberFormat="true" applyFont="true" applyBorder="true" applyAlignment="true">
      <alignment horizontal="right" vertical="top" wrapText="true"/>
    </xf>
    <xf numFmtId="166" fontId="150" fillId="3" borderId="121" xfId="35141" applyNumberFormat="true" applyFont="true" applyBorder="true" applyAlignment="true">
      <alignment horizontal="right" vertical="top" wrapText="true"/>
    </xf>
    <xf numFmtId="0" fontId="151" fillId="3" borderId="57" xfId="35366" applyFont="true" applyBorder="true" applyAlignment="true">
      <alignment horizontal="right" vertical="top" wrapText="true"/>
    </xf>
    <xf numFmtId="0" fontId="151" fillId="3" borderId="57" xfId="35368" applyFont="true" applyBorder="true" applyAlignment="true">
      <alignment horizontal="right" vertical="top" wrapText="true"/>
    </xf>
    <xf numFmtId="0" fontId="151" fillId="3" borderId="57" xfId="35369" applyFont="true" applyBorder="true" applyAlignment="true">
      <alignment horizontal="right" vertical="top" wrapText="true"/>
    </xf>
    <xf numFmtId="0" fontId="151" fillId="3" borderId="116" xfId="35376" applyFont="true" applyBorder="true" applyAlignment="true">
      <alignment horizontal="right" vertical="top" wrapText="true"/>
    </xf>
    <xf numFmtId="0" fontId="151" fillId="3" borderId="54" xfId="35377" applyFont="true" applyBorder="true" applyAlignment="true">
      <alignment horizontal="right" vertical="top" wrapText="true"/>
    </xf>
    <xf numFmtId="0" fontId="151" fillId="3" borderId="55" xfId="35378" applyFont="true" applyBorder="true" applyAlignment="true">
      <alignment horizontal="right" vertical="top" wrapText="true"/>
    </xf>
    <xf numFmtId="0" fontId="151" fillId="3" borderId="10" xfId="35352" applyFont="true" applyAlignment="true">
      <alignment horizontal="right" vertical="top" wrapText="true"/>
    </xf>
    <xf numFmtId="0" fontId="151" fillId="3" borderId="116" xfId="35385" applyFont="true" applyBorder="true" applyAlignment="true">
      <alignment horizontal="right" vertical="top" wrapText="true"/>
    </xf>
    <xf numFmtId="0" fontId="151" fillId="3" borderId="54" xfId="35386" applyFont="true" applyBorder="true" applyAlignment="true">
      <alignment horizontal="right" vertical="top" wrapText="true"/>
    </xf>
    <xf numFmtId="0" fontId="151" fillId="3" borderId="55" xfId="35387" applyFont="true" applyBorder="true" applyAlignment="true">
      <alignment horizontal="right" vertical="top" wrapText="true"/>
    </xf>
    <xf numFmtId="0" fontId="151" fillId="3" borderId="116" xfId="35394" applyFont="true" applyBorder="true" applyAlignment="true">
      <alignment horizontal="right" vertical="top" wrapText="true"/>
    </xf>
    <xf numFmtId="0" fontId="151" fillId="3" borderId="54" xfId="35395" applyFont="true" applyBorder="true" applyAlignment="true">
      <alignment horizontal="right" vertical="top" wrapText="true"/>
    </xf>
    <xf numFmtId="0" fontId="151" fillId="3" borderId="55" xfId="35396" applyFont="true" applyBorder="true" applyAlignment="true">
      <alignment horizontal="right" vertical="top" wrapText="true"/>
    </xf>
    <xf numFmtId="0" fontId="151" fillId="3" borderId="10" xfId="35353" applyFont="true" applyAlignment="true">
      <alignment horizontal="right" vertical="top" wrapText="true"/>
    </xf>
    <xf numFmtId="0" fontId="151" fillId="3" borderId="10" xfId="35354" applyFont="true" applyAlignment="true">
      <alignment horizontal="right" vertical="top" wrapText="true"/>
    </xf>
    <xf numFmtId="166" fontId="150" fillId="3" borderId="58" xfId="35358" applyNumberFormat="true" applyFont="true" applyBorder="true" applyAlignment="true">
      <alignment horizontal="right" vertical="top" wrapText="true"/>
    </xf>
    <xf numFmtId="166" fontId="150" fillId="3" borderId="58" xfId="35359" applyNumberFormat="true" applyFont="true" applyBorder="true" applyAlignment="true">
      <alignment horizontal="right" vertical="top" wrapText="true"/>
    </xf>
    <xf numFmtId="166" fontId="150" fillId="3" borderId="58" xfId="35360" applyNumberFormat="true" applyFont="true" applyBorder="true" applyAlignment="true">
      <alignment horizontal="right" vertical="top" wrapText="true"/>
    </xf>
    <xf numFmtId="166" fontId="150" fillId="3" borderId="59" xfId="35361" applyNumberFormat="true" applyFont="true" applyBorder="true" applyAlignment="true">
      <alignment horizontal="right" vertical="top" wrapText="true"/>
    </xf>
    <xf numFmtId="166" fontId="150" fillId="3" borderId="59" xfId="35362" applyNumberFormat="true" applyFont="true" applyBorder="true" applyAlignment="true">
      <alignment horizontal="right" vertical="top" wrapText="true"/>
    </xf>
    <xf numFmtId="166" fontId="150" fillId="3" borderId="59" xfId="35363" applyNumberFormat="true" applyFont="true" applyBorder="true" applyAlignment="true">
      <alignment horizontal="right" vertical="top" wrapText="true"/>
    </xf>
    <xf numFmtId="166" fontId="150" fillId="3" borderId="60" xfId="35364" applyNumberFormat="true" applyFont="true" applyBorder="true" applyAlignment="true">
      <alignment horizontal="right" vertical="top" wrapText="true"/>
    </xf>
    <xf numFmtId="166" fontId="150" fillId="3" borderId="60" xfId="35365" applyNumberFormat="true" applyFont="true" applyBorder="true" applyAlignment="true">
      <alignment horizontal="right" vertical="top" wrapText="true"/>
    </xf>
    <xf numFmtId="166" fontId="150" fillId="3" borderId="60" xfId="35367" applyNumberFormat="true" applyFont="true" applyBorder="true" applyAlignment="true">
      <alignment horizontal="right" vertical="top" wrapText="true"/>
    </xf>
    <xf numFmtId="167" fontId="150" fillId="3" borderId="59" xfId="35370" applyNumberFormat="true" applyFont="true" applyBorder="true" applyAlignment="true">
      <alignment horizontal="right" vertical="top" wrapText="true"/>
    </xf>
    <xf numFmtId="167" fontId="150" fillId="3" borderId="59" xfId="35371" applyNumberFormat="true" applyFont="true" applyBorder="true" applyAlignment="true">
      <alignment horizontal="right" vertical="top" wrapText="true"/>
    </xf>
    <xf numFmtId="167" fontId="150" fillId="3" borderId="59" xfId="35372" applyNumberFormat="true" applyFont="true" applyBorder="true" applyAlignment="true">
      <alignment horizontal="right" vertical="top" wrapText="true"/>
    </xf>
    <xf numFmtId="166" fontId="150" fillId="3" borderId="118" xfId="35379" applyNumberFormat="true" applyFont="true" applyBorder="true" applyAlignment="true">
      <alignment horizontal="right" vertical="top" wrapText="true"/>
    </xf>
    <xf numFmtId="166" fontId="150" fillId="3" borderId="119" xfId="35380" applyNumberFormat="true" applyFont="true" applyBorder="true" applyAlignment="true">
      <alignment horizontal="right" vertical="top" wrapText="true"/>
    </xf>
    <xf numFmtId="166" fontId="150" fillId="3" borderId="120" xfId="35381" applyNumberFormat="true" applyFont="true" applyBorder="true" applyAlignment="true">
      <alignment horizontal="right" vertical="top" wrapText="true"/>
    </xf>
    <xf numFmtId="0" fontId="151" fillId="3" borderId="57" xfId="35355" applyFont="true" applyBorder="true" applyAlignment="true">
      <alignment horizontal="right" vertical="top" wrapText="true"/>
    </xf>
    <xf numFmtId="166" fontId="150" fillId="3" borderId="118" xfId="35388" applyNumberFormat="true" applyFont="true" applyBorder="true" applyAlignment="true">
      <alignment horizontal="right" vertical="top" wrapText="true"/>
    </xf>
    <xf numFmtId="166" fontId="150" fillId="3" borderId="119" xfId="35389" applyNumberFormat="true" applyFont="true" applyBorder="true" applyAlignment="true">
      <alignment horizontal="right" vertical="top" wrapText="true"/>
    </xf>
    <xf numFmtId="166" fontId="150" fillId="3" borderId="120" xfId="35390" applyNumberFormat="true" applyFont="true" applyBorder="true" applyAlignment="true">
      <alignment horizontal="right" vertical="top" wrapText="true"/>
    </xf>
    <xf numFmtId="166" fontId="150" fillId="3" borderId="118" xfId="35397" applyNumberFormat="true" applyFont="true" applyBorder="true" applyAlignment="true">
      <alignment horizontal="right" vertical="top" wrapText="true"/>
    </xf>
    <xf numFmtId="166" fontId="150" fillId="3" borderId="119" xfId="35398" applyNumberFormat="true" applyFont="true" applyBorder="true" applyAlignment="true">
      <alignment horizontal="right" vertical="top" wrapText="true"/>
    </xf>
    <xf numFmtId="166" fontId="150" fillId="3" borderId="120" xfId="35399" applyNumberFormat="true" applyFont="true" applyBorder="true" applyAlignment="true">
      <alignment horizontal="right" vertical="top" wrapText="true"/>
    </xf>
    <xf numFmtId="0" fontId="151" fillId="3" borderId="57" xfId="35356" applyFont="true" applyBorder="true" applyAlignment="true">
      <alignment horizontal="right" vertical="top" wrapText="true"/>
    </xf>
    <xf numFmtId="0" fontId="151" fillId="3" borderId="57" xfId="35357" applyFont="true" applyBorder="true" applyAlignment="true">
      <alignment horizontal="right" vertical="top" wrapText="true"/>
    </xf>
    <xf numFmtId="0" fontId="151" fillId="3" borderId="57" xfId="35400" applyFont="true" applyBorder="true" applyAlignment="true">
      <alignment horizontal="right" vertical="top" wrapText="true"/>
    </xf>
    <xf numFmtId="166" fontId="150" fillId="3" borderId="121" xfId="35401" applyNumberFormat="true" applyFont="true" applyBorder="true" applyAlignment="true">
      <alignment horizontal="right" vertical="top" wrapText="true"/>
    </xf>
    <xf numFmtId="0" fontId="151" fillId="3" borderId="57" xfId="35402" applyFont="true" applyBorder="true" applyAlignment="true">
      <alignment horizontal="right" vertical="top" wrapText="true"/>
    </xf>
    <xf numFmtId="166" fontId="150" fillId="3" borderId="121" xfId="35403" applyNumberFormat="true" applyFont="true" applyBorder="true" applyAlignment="true">
      <alignment horizontal="right" vertical="top" wrapText="true"/>
    </xf>
    <xf numFmtId="0" fontId="151" fillId="3" borderId="57" xfId="35404" applyFont="true" applyBorder="true" applyAlignment="true">
      <alignment horizontal="right" vertical="top" wrapText="true"/>
    </xf>
    <xf numFmtId="166" fontId="150" fillId="3" borderId="121" xfId="35405" applyNumberFormat="true" applyFont="true" applyBorder="true" applyAlignment="true">
      <alignment horizontal="right" vertical="top" wrapText="true"/>
    </xf>
    <xf numFmtId="0" fontId="151" fillId="0" borderId="10" xfId="44960" applyFont="true" applyFill="true" applyBorder="true" applyAlignment="true">
      <alignment horizontal="left" vertical="top" wrapText="true"/>
    </xf>
    <xf numFmtId="0" fontId="151" fillId="0" borderId="10" xfId="44966" applyFont="true" applyFill="true" applyBorder="true" applyAlignment="true">
      <alignment horizontal="left" vertical="top" wrapText="true"/>
    </xf>
    <xf numFmtId="169" fontId="150" fillId="0" borderId="10" xfId="44967" applyNumberFormat="true" applyFont="true" applyFill="true" applyBorder="true" applyAlignment="true">
      <alignment horizontal="right" vertical="top"/>
    </xf>
    <xf numFmtId="0" fontId="151" fillId="0" borderId="10" xfId="44972" applyFont="true" applyFill="true" applyBorder="true" applyAlignment="true">
      <alignment horizontal="left" vertical="top" wrapText="true"/>
    </xf>
    <xf numFmtId="169" fontId="150" fillId="0" borderId="10" xfId="44973" applyNumberFormat="true" applyFont="true" applyFill="true" applyBorder="true" applyAlignment="true">
      <alignment horizontal="right" vertical="top"/>
    </xf>
    <xf numFmtId="0" fontId="155" fillId="0" borderId="10" xfId="19344" applyFont="true" applyFill="true" applyBorder="true" applyAlignment="true">
      <alignment horizontal="left" vertical="top"/>
    </xf>
    <xf numFmtId="170" fontId="155" fillId="0" borderId="10" xfId="19344" applyNumberFormat="true" applyFont="true" applyFill="true" applyBorder="true" applyAlignment="true">
      <alignment horizontal="right" vertical="top"/>
    </xf>
    <xf numFmtId="0" fontId="155" fillId="0" borderId="10" xfId="19344" applyFont="true" applyFill="true" applyBorder="true" applyAlignment="true">
      <alignment horizontal="left" wrapText="true"/>
    </xf>
    <xf numFmtId="0" fontId="155" fillId="0" borderId="10" xfId="19344" applyFont="true" applyFill="true" applyBorder="true" applyAlignment="true">
      <alignment horizontal="center" wrapText="true"/>
    </xf>
    <xf numFmtId="0" fontId="24" fillId="0" borderId="10" xfId="19344" applyFill="true" applyBorder="true" applyAlignment="true">
      <alignment horizontal="center" vertical="center" wrapText="true"/>
    </xf>
    <xf numFmtId="0" fontId="24" fillId="0" borderId="10" xfId="19344" applyFill="true" applyBorder="true" applyAlignment="true"/>
    <xf numFmtId="0" fontId="151" fillId="0" borderId="10" xfId="44959" applyFont="true" applyFill="true" applyBorder="true" applyAlignment="true">
      <alignment horizontal="left" vertical="top" wrapText="true"/>
    </xf>
    <xf numFmtId="0" fontId="151" fillId="0" borderId="10" xfId="44965" applyFont="true" applyFill="true" applyBorder="true" applyAlignment="true">
      <alignment horizontal="left" vertical="top" wrapText="true"/>
    </xf>
    <xf numFmtId="0" fontId="151" fillId="0" borderId="10" xfId="44971" applyFont="true" applyFill="true" applyBorder="true" applyAlignment="true">
      <alignment horizontal="left" vertical="top" wrapText="true"/>
    </xf>
    <xf numFmtId="0" fontId="151" fillId="0" borderId="10" xfId="34655" applyFont="true" applyFill="true" applyBorder="true" applyAlignment="true">
      <alignment horizontal="left" vertical="top" wrapText="true"/>
    </xf>
    <xf numFmtId="0" fontId="151" fillId="0" borderId="10" xfId="34661" applyFont="true" applyFill="true" applyBorder="true" applyAlignment="true">
      <alignment horizontal="left" vertical="top" wrapText="true"/>
    </xf>
    <xf numFmtId="169" fontId="150" fillId="0" borderId="10" xfId="33366" applyNumberFormat="true" applyFont="true" applyFill="true" applyBorder="true" applyAlignment="true">
      <alignment horizontal="right" vertical="top"/>
    </xf>
    <xf numFmtId="0" fontId="151" fillId="0" borderId="10" xfId="34667" applyFont="true" applyFill="true" applyBorder="true" applyAlignment="true">
      <alignment horizontal="left" vertical="top" wrapText="true"/>
    </xf>
    <xf numFmtId="169" fontId="150" fillId="0" borderId="10" xfId="33369" applyNumberFormat="true" applyFont="true" applyFill="true" applyBorder="true" applyAlignment="true">
      <alignment horizontal="right" vertical="top"/>
    </xf>
    <xf numFmtId="0" fontId="151" fillId="0" borderId="10" xfId="34654" applyFont="true" applyFill="true" applyBorder="true" applyAlignment="true">
      <alignment horizontal="left" vertical="top" wrapText="true"/>
    </xf>
    <xf numFmtId="0" fontId="151" fillId="0" borderId="10" xfId="34660" applyFont="true" applyFill="true" applyBorder="true" applyAlignment="true">
      <alignment horizontal="left" vertical="top" wrapText="true"/>
    </xf>
    <xf numFmtId="0" fontId="151" fillId="0" borderId="10" xfId="34666" applyFont="true" applyFill="true" applyBorder="true" applyAlignment="true">
      <alignment horizontal="left" vertical="top" wrapText="true"/>
    </xf>
    <xf numFmtId="0" fontId="151" fillId="0" borderId="10" xfId="34902" applyFont="true" applyFill="true" applyBorder="true" applyAlignment="true">
      <alignment horizontal="left" vertical="top" wrapText="true"/>
    </xf>
    <xf numFmtId="0" fontId="151" fillId="0" borderId="10" xfId="34908" applyFont="true" applyFill="true" applyBorder="true" applyAlignment="true">
      <alignment horizontal="left" vertical="top" wrapText="true"/>
    </xf>
    <xf numFmtId="0" fontId="151" fillId="0" borderId="10" xfId="34914" applyFont="true" applyFill="true" applyBorder="true" applyAlignment="true">
      <alignment horizontal="left" vertical="top" wrapText="true"/>
    </xf>
    <xf numFmtId="0" fontId="151" fillId="0" borderId="10" xfId="34901" applyFont="true" applyFill="true" applyBorder="true" applyAlignment="true">
      <alignment horizontal="left" vertical="top" wrapText="true"/>
    </xf>
    <xf numFmtId="0" fontId="151" fillId="0" borderId="10" xfId="34907" applyFont="true" applyFill="true" applyBorder="true" applyAlignment="true">
      <alignment horizontal="left" vertical="top" wrapText="true"/>
    </xf>
    <xf numFmtId="0" fontId="151" fillId="0" borderId="10" xfId="34913" applyFont="true" applyFill="true" applyBorder="true" applyAlignment="true">
      <alignment horizontal="left" vertical="top" wrapText="true"/>
    </xf>
    <xf numFmtId="0" fontId="151" fillId="0" borderId="10" xfId="35185" applyFont="true" applyFill="true" applyBorder="true" applyAlignment="true">
      <alignment horizontal="left" vertical="top" wrapText="true"/>
    </xf>
    <xf numFmtId="0" fontId="151" fillId="0" borderId="10" xfId="35191" applyFont="true" applyFill="true" applyBorder="true" applyAlignment="true">
      <alignment horizontal="left" vertical="top" wrapText="true"/>
    </xf>
    <xf numFmtId="169" fontId="150" fillId="0" borderId="10" xfId="35192" applyNumberFormat="true" applyFont="true" applyFill="true" applyBorder="true" applyAlignment="true">
      <alignment horizontal="right" vertical="top"/>
    </xf>
    <xf numFmtId="169" fontId="150" fillId="0" borderId="10" xfId="35193" applyNumberFormat="true" applyFont="true" applyFill="true" applyBorder="true" applyAlignment="true">
      <alignment horizontal="right" vertical="top"/>
    </xf>
    <xf numFmtId="169" fontId="150" fillId="0" borderId="10" xfId="35194" applyNumberFormat="true" applyFont="true" applyFill="true" applyBorder="true" applyAlignment="true">
      <alignment horizontal="right" vertical="top"/>
    </xf>
    <xf numFmtId="169" fontId="150" fillId="0" borderId="10" xfId="35195" applyNumberFormat="true" applyFont="true" applyFill="true" applyBorder="true" applyAlignment="true">
      <alignment horizontal="right" vertical="top"/>
    </xf>
    <xf numFmtId="0" fontId="151" fillId="0" borderId="10" xfId="35197" applyFont="true" applyFill="true" applyBorder="true" applyAlignment="true">
      <alignment horizontal="left" vertical="top" wrapText="true"/>
    </xf>
    <xf numFmtId="169" fontId="150" fillId="0" borderId="10" xfId="35198" applyNumberFormat="true" applyFont="true" applyFill="true" applyBorder="true" applyAlignment="true">
      <alignment horizontal="right" vertical="top"/>
    </xf>
    <xf numFmtId="169" fontId="150" fillId="0" borderId="10" xfId="35199" applyNumberFormat="true" applyFont="true" applyFill="true" applyBorder="true" applyAlignment="true">
      <alignment horizontal="right" vertical="top"/>
    </xf>
    <xf numFmtId="169" fontId="150" fillId="0" borderId="10" xfId="35200" applyNumberFormat="true" applyFont="true" applyFill="true" applyBorder="true" applyAlignment="true">
      <alignment horizontal="right" vertical="top"/>
    </xf>
    <xf numFmtId="169" fontId="150" fillId="0" borderId="10" xfId="35201" applyNumberFormat="true" applyFont="true" applyFill="true" applyBorder="true" applyAlignment="true">
      <alignment horizontal="right" vertical="top"/>
    </xf>
    <xf numFmtId="0" fontId="151" fillId="0" borderId="10" xfId="35184" applyFont="true" applyFill="true" applyBorder="true" applyAlignment="true">
      <alignment horizontal="left" vertical="top" wrapText="true"/>
    </xf>
    <xf numFmtId="0" fontId="151" fillId="0" borderId="10" xfId="35190" applyFont="true" applyFill="true" applyBorder="true" applyAlignment="true">
      <alignment horizontal="left" vertical="top" wrapText="true"/>
    </xf>
    <xf numFmtId="0" fontId="151" fillId="0" borderId="10" xfId="35196" applyFont="true" applyFill="true" applyBorder="true" applyAlignment="true">
      <alignment horizontal="left" vertical="top" wrapText="true"/>
    </xf>
    <xf numFmtId="0" fontId="155" fillId="27" borderId="10" xfId="19344" applyFont="true" applyFill="true" applyAlignment="true">
      <alignment horizontal="left" vertical="center"/>
    </xf>
    <xf numFmtId="0" fontId="151" fillId="0" borderId="10" xfId="19382" applyFont="true" applyFill="true" applyBorder="true" applyAlignment="true">
      <alignment horizontal="left" vertical="center" wrapText="true"/>
    </xf>
    <xf numFmtId="0" fontId="151" fillId="0" borderId="10" xfId="19384" applyFont="true" applyFill="true" applyBorder="true" applyAlignment="true">
      <alignment horizontal="left" vertical="center"/>
    </xf>
    <xf numFmtId="0" fontId="151" fillId="0" borderId="10" xfId="35268" applyFont="true" applyFill="true" applyBorder="true" applyAlignment="true">
      <alignment horizontal="left" vertical="center" wrapText="true"/>
    </xf>
    <xf numFmtId="0" fontId="151" fillId="0" borderId="10" xfId="35274" applyFont="true" applyFill="true" applyBorder="true" applyAlignment="true">
      <alignment horizontal="left" vertical="center" wrapText="true"/>
    </xf>
    <xf numFmtId="0" fontId="24" fillId="15" borderId="10" xfId="19344" applyFill="true" applyBorder="true" applyAlignment="true">
      <alignment vertical="center" wrapText="true"/>
    </xf>
    <xf numFmtId="0" fontId="24" fillId="3" borderId="10" xfId="19344" applyAlignment="true">
      <alignment horizontal="left" vertical="center" wrapText="true"/>
    </xf>
    <xf numFmtId="0" fontId="180" fillId="27" borderId="3" xfId="19344" applyFont="true" applyFill="true" applyBorder="true" applyAlignment="true">
      <alignment horizontal="left" wrapText="true"/>
    </xf>
    <xf numFmtId="0" fontId="180" fillId="27" borderId="4" xfId="19344" applyFont="true" applyFill="true" applyBorder="true" applyAlignment="true">
      <alignment wrapText="true"/>
    </xf>
    <xf numFmtId="0" fontId="180" fillId="3" borderId="4" xfId="19344" applyFont="true" applyBorder="true"/>
    <xf numFmtId="0" fontId="180" fillId="27" borderId="3" xfId="19344" applyFont="true" applyFill="true" applyBorder="true" applyAlignment="true">
      <alignment wrapText="true"/>
    </xf>
    <xf numFmtId="0" fontId="180" fillId="27" borderId="5" xfId="19344" applyFont="true" applyFill="true" applyBorder="true" applyAlignment="true">
      <alignment wrapText="true"/>
    </xf>
    <xf numFmtId="0" fontId="180" fillId="27" borderId="6" xfId="19344" applyFont="true" applyFill="true" applyBorder="true" applyAlignment="true">
      <alignment wrapText="true"/>
    </xf>
    <xf numFmtId="170" fontId="155" fillId="27" borderId="117" xfId="19344" applyNumberFormat="true" applyFont="true" applyFill="true" applyBorder="true" applyAlignment="true">
      <alignment horizontal="right" vertical="center"/>
    </xf>
    <xf numFmtId="170" fontId="155" fillId="27" borderId="68" xfId="19344" applyNumberFormat="true" applyFont="true" applyFill="true" applyBorder="true" applyAlignment="true">
      <alignment horizontal="right" vertical="center"/>
    </xf>
    <xf numFmtId="170" fontId="155" fillId="27" borderId="69" xfId="19344" applyNumberFormat="true" applyFont="true" applyFill="true" applyBorder="true" applyAlignment="true">
      <alignment horizontal="right" vertical="center"/>
    </xf>
    <xf numFmtId="170" fontId="155" fillId="27" borderId="10" xfId="19344" applyNumberFormat="true" applyFont="true" applyFill="true" applyAlignment="true">
      <alignment horizontal="right" vertical="center"/>
    </xf>
    <xf numFmtId="0" fontId="151" fillId="0" borderId="10" xfId="45028" applyFont="true" applyFill="true" applyBorder="true" applyAlignment="true">
      <alignment horizontal="left" vertical="center" wrapText="true"/>
    </xf>
    <xf numFmtId="0" fontId="151" fillId="15" borderId="10" xfId="19445" applyFont="true" applyFill="true" applyAlignment="true">
      <alignment horizontal="left" vertical="center" wrapText="true"/>
    </xf>
    <xf numFmtId="0" fontId="151" fillId="15" borderId="10" xfId="19446" applyFont="true" applyFill="true" applyAlignment="true">
      <alignment horizontal="left" vertical="center"/>
    </xf>
    <xf numFmtId="0" fontId="151" fillId="15" borderId="10" xfId="19451" applyFont="true" applyFill="true" applyAlignment="true">
      <alignment horizontal="center" vertical="center" wrapText="true"/>
    </xf>
    <xf numFmtId="0" fontId="151" fillId="15" borderId="10" xfId="19447" applyFont="true" applyFill="true" applyAlignment="true">
      <alignment horizontal="left" vertical="center" wrapText="true"/>
    </xf>
    <xf numFmtId="0" fontId="151" fillId="15" borderId="10" xfId="19448" applyFont="true" applyFill="true" applyAlignment="true">
      <alignment horizontal="left" vertical="center"/>
    </xf>
    <xf numFmtId="0" fontId="151" fillId="15" borderId="10" xfId="19452" applyFont="true" applyFill="true" applyAlignment="true">
      <alignment horizontal="center" vertical="center" wrapText="true"/>
    </xf>
    <xf numFmtId="0" fontId="151" fillId="15" borderId="10" xfId="19449" applyFont="true" applyFill="true" applyAlignment="true">
      <alignment horizontal="left" vertical="center" wrapText="true"/>
    </xf>
    <xf numFmtId="0" fontId="151" fillId="15" borderId="10" xfId="19450" applyFont="true" applyFill="true" applyAlignment="true">
      <alignment horizontal="left" vertical="center"/>
    </xf>
    <xf numFmtId="0" fontId="151" fillId="15" borderId="10" xfId="19453" applyFont="true" applyFill="true" applyAlignment="true">
      <alignment horizontal="center" vertical="center" wrapText="true"/>
    </xf>
    <xf numFmtId="0" fontId="151" fillId="15" borderId="10" xfId="19454" applyFont="true" applyFill="true" applyAlignment="true">
      <alignment horizontal="left" vertical="center" wrapText="true"/>
    </xf>
    <xf numFmtId="0" fontId="151" fillId="15" borderId="10" xfId="19457" applyFont="true" applyFill="true" applyAlignment="true">
      <alignment horizontal="left" vertical="center"/>
    </xf>
    <xf numFmtId="168" fontId="150" fillId="15" borderId="10" xfId="19461" applyNumberFormat="true" applyFont="true" applyFill="true" applyAlignment="true">
      <alignment horizontal="right" vertical="center" wrapText="true"/>
    </xf>
    <xf numFmtId="0" fontId="151" fillId="15" borderId="10" xfId="19455" applyFont="true" applyFill="true" applyAlignment="true">
      <alignment horizontal="left" vertical="center" wrapText="true"/>
    </xf>
    <xf numFmtId="0" fontId="151" fillId="15" borderId="10" xfId="19458" applyFont="true" applyFill="true" applyAlignment="true">
      <alignment horizontal="left" vertical="center"/>
    </xf>
    <xf numFmtId="168" fontId="150" fillId="15" borderId="10" xfId="19462" applyNumberFormat="true" applyFont="true" applyFill="true" applyAlignment="true">
      <alignment horizontal="right" vertical="center" wrapText="true"/>
    </xf>
    <xf numFmtId="0" fontId="151" fillId="15" borderId="10" xfId="19459" applyFont="true" applyFill="true" applyAlignment="true">
      <alignment horizontal="left" vertical="center"/>
    </xf>
    <xf numFmtId="0" fontId="151" fillId="15" borderId="10" xfId="19456" applyFont="true" applyFill="true" applyAlignment="true">
      <alignment horizontal="left" vertical="center" wrapText="true"/>
    </xf>
    <xf numFmtId="0" fontId="151" fillId="15" borderId="10" xfId="19460" applyFont="true" applyFill="true" applyAlignment="true">
      <alignment horizontal="left" vertical="center"/>
    </xf>
    <xf numFmtId="168" fontId="150" fillId="15" borderId="10" xfId="19463" applyNumberFormat="true" applyFont="true" applyFill="true" applyAlignment="true">
      <alignment horizontal="right" vertical="center" wrapText="true"/>
    </xf>
    <xf numFmtId="0" fontId="151" fillId="15" borderId="10" xfId="19467" applyFont="true" applyFill="true" applyAlignment="true">
      <alignment horizontal="left" vertical="center" wrapText="true"/>
    </xf>
    <xf numFmtId="0" fontId="151" fillId="15" borderId="10" xfId="19468" applyFont="true" applyFill="true" applyAlignment="true">
      <alignment horizontal="left" vertical="center"/>
    </xf>
    <xf numFmtId="0" fontId="151" fillId="15" borderId="10" xfId="19473" applyFont="true" applyFill="true" applyAlignment="true">
      <alignment horizontal="center" vertical="center" wrapText="true"/>
    </xf>
    <xf numFmtId="0" fontId="151" fillId="15" borderId="10" xfId="19474" applyFont="true" applyFill="true" applyAlignment="true">
      <alignment horizontal="center" vertical="center" wrapText="true"/>
    </xf>
    <xf numFmtId="0" fontId="151" fillId="15" borderId="10" xfId="19469" applyFont="true" applyFill="true" applyAlignment="true">
      <alignment horizontal="left" vertical="center" wrapText="true"/>
    </xf>
    <xf numFmtId="0" fontId="151" fillId="15" borderId="10" xfId="19470" applyFont="true" applyFill="true" applyAlignment="true">
      <alignment horizontal="left" vertical="center"/>
    </xf>
    <xf numFmtId="0" fontId="151" fillId="15" borderId="10" xfId="19475" applyFont="true" applyFill="true" applyAlignment="true">
      <alignment horizontal="center" vertical="center" wrapText="true"/>
    </xf>
    <xf numFmtId="0" fontId="151" fillId="15" borderId="10" xfId="19476" applyFont="true" applyFill="true" applyAlignment="true">
      <alignment horizontal="center" vertical="center" wrapText="true"/>
    </xf>
    <xf numFmtId="0" fontId="151" fillId="15" borderId="10" xfId="19471" applyFont="true" applyFill="true" applyAlignment="true">
      <alignment horizontal="left" vertical="center" wrapText="true"/>
    </xf>
    <xf numFmtId="0" fontId="151" fillId="15" borderId="10" xfId="19472" applyFont="true" applyFill="true" applyAlignment="true">
      <alignment horizontal="left" vertical="center"/>
    </xf>
    <xf numFmtId="0" fontId="151" fillId="15" borderId="10" xfId="19477" applyFont="true" applyFill="true" applyAlignment="true">
      <alignment horizontal="center" vertical="center" wrapText="true"/>
    </xf>
    <xf numFmtId="0" fontId="151" fillId="15" borderId="10" xfId="19478" applyFont="true" applyFill="true" applyAlignment="true">
      <alignment horizontal="center" vertical="center" wrapText="true"/>
    </xf>
    <xf numFmtId="0" fontId="151" fillId="15" borderId="10" xfId="19479" applyFont="true" applyFill="true" applyAlignment="true">
      <alignment horizontal="left" vertical="center" wrapText="true"/>
    </xf>
    <xf numFmtId="0" fontId="151" fillId="15" borderId="10" xfId="19482" applyFont="true" applyFill="true" applyAlignment="true">
      <alignment horizontal="left" vertical="center"/>
    </xf>
    <xf numFmtId="168" fontId="150" fillId="15" borderId="10" xfId="19485" applyNumberFormat="true" applyFont="true" applyFill="true" applyAlignment="true">
      <alignment horizontal="right" vertical="center" wrapText="true"/>
    </xf>
    <xf numFmtId="168" fontId="150" fillId="15" borderId="10" xfId="19486" applyNumberFormat="true" applyFont="true" applyFill="true" applyAlignment="true">
      <alignment horizontal="right" vertical="center" wrapText="true"/>
    </xf>
    <xf numFmtId="0" fontId="151" fillId="15" borderId="10" xfId="19480" applyFont="true" applyFill="true" applyAlignment="true">
      <alignment horizontal="left" vertical="center" wrapText="true"/>
    </xf>
    <xf numFmtId="0" fontId="151" fillId="15" borderId="10" xfId="19483" applyFont="true" applyFill="true" applyAlignment="true">
      <alignment horizontal="left" vertical="center"/>
    </xf>
    <xf numFmtId="168" fontId="150" fillId="15" borderId="10" xfId="19487" applyNumberFormat="true" applyFont="true" applyFill="true" applyAlignment="true">
      <alignment horizontal="right" vertical="center" wrapText="true"/>
    </xf>
    <xf numFmtId="168" fontId="150" fillId="15" borderId="10" xfId="19488" applyNumberFormat="true" applyFont="true" applyFill="true" applyAlignment="true">
      <alignment horizontal="right" vertical="center" wrapText="true"/>
    </xf>
    <xf numFmtId="0" fontId="151" fillId="15" borderId="10" xfId="19481" applyFont="true" applyFill="true" applyAlignment="true">
      <alignment horizontal="left" vertical="center" wrapText="true"/>
    </xf>
    <xf numFmtId="0" fontId="151" fillId="15" borderId="10" xfId="19484" applyFont="true" applyFill="true" applyAlignment="true">
      <alignment horizontal="left" vertical="center"/>
    </xf>
    <xf numFmtId="168" fontId="150" fillId="15" borderId="10" xfId="19489" applyNumberFormat="true" applyFont="true" applyFill="true" applyAlignment="true">
      <alignment horizontal="right" vertical="center" wrapText="true"/>
    </xf>
    <xf numFmtId="168" fontId="150" fillId="15" borderId="10" xfId="19490" applyNumberFormat="true" applyFont="true" applyFill="true" applyAlignment="true">
      <alignment horizontal="right" vertical="center" wrapText="true"/>
    </xf>
    <xf numFmtId="0" fontId="151" fillId="3" borderId="52" xfId="44936" applyFont="true" applyBorder="true" applyAlignment="true">
      <alignment horizontal="center" vertical="center" wrapText="true"/>
    </xf>
    <xf numFmtId="0" fontId="151" fillId="3" borderId="53" xfId="44937" applyFont="true" applyBorder="true" applyAlignment="true">
      <alignment horizontal="center" vertical="center" wrapText="true"/>
    </xf>
    <xf numFmtId="0" fontId="151" fillId="3" borderId="53" xfId="44938" applyFont="true" applyBorder="true" applyAlignment="true">
      <alignment horizontal="center" vertical="center" wrapText="true"/>
    </xf>
    <xf numFmtId="0" fontId="151" fillId="3" borderId="52" xfId="44956" applyFont="true" applyBorder="true" applyAlignment="true">
      <alignment horizontal="center" vertical="center" wrapText="true"/>
    </xf>
    <xf numFmtId="0" fontId="151" fillId="3" borderId="53" xfId="44957" applyFont="true" applyBorder="true" applyAlignment="true">
      <alignment horizontal="center" vertical="center" wrapText="true"/>
    </xf>
    <xf numFmtId="0" fontId="151" fillId="3" borderId="53" xfId="44958" applyFont="true" applyBorder="true" applyAlignment="true">
      <alignment horizontal="center" vertical="center" wrapText="true"/>
    </xf>
    <xf numFmtId="0" fontId="151" fillId="3" borderId="52" xfId="44983" applyFont="true" applyBorder="true" applyAlignment="true">
      <alignment horizontal="center" vertical="center" wrapText="true"/>
    </xf>
    <xf numFmtId="0" fontId="151" fillId="3" borderId="53" xfId="44984" applyFont="true" applyBorder="true" applyAlignment="true">
      <alignment horizontal="center" vertical="center" wrapText="true"/>
    </xf>
    <xf numFmtId="0" fontId="151" fillId="3" borderId="53" xfId="44985" applyFont="true" applyBorder="true" applyAlignment="true">
      <alignment horizontal="center" vertical="center" wrapText="true"/>
    </xf>
    <xf numFmtId="0" fontId="151" fillId="3" borderId="52" xfId="45013" applyFont="true" applyBorder="true" applyAlignment="true">
      <alignment horizontal="center" vertical="center" wrapText="true"/>
    </xf>
    <xf numFmtId="0" fontId="151" fillId="3" borderId="53" xfId="45014" applyFont="true" applyBorder="true" applyAlignment="true">
      <alignment horizontal="center" vertical="center" wrapText="true"/>
    </xf>
    <xf numFmtId="0" fontId="151" fillId="3" borderId="53" xfId="45015" applyFont="true" applyBorder="true" applyAlignment="true">
      <alignment horizontal="center" vertical="center" wrapText="true"/>
    </xf>
    <xf numFmtId="0" fontId="151" fillId="3" borderId="52" xfId="45037" applyFont="true" applyBorder="true" applyAlignment="true">
      <alignment horizontal="center" vertical="center" wrapText="true"/>
    </xf>
    <xf numFmtId="0" fontId="151" fillId="3" borderId="53" xfId="45038" applyFont="true" applyBorder="true" applyAlignment="true">
      <alignment horizontal="center" vertical="center" wrapText="true"/>
    </xf>
    <xf numFmtId="0" fontId="151" fillId="3" borderId="53" xfId="45039" applyFont="true" applyBorder="true" applyAlignment="true">
      <alignment horizontal="center" vertical="center" wrapText="true"/>
    </xf>
    <xf numFmtId="0" fontId="151" fillId="3" borderId="52" xfId="45076" applyFont="true" applyBorder="true" applyAlignment="true">
      <alignment horizontal="center" vertical="center" wrapText="true"/>
    </xf>
    <xf numFmtId="0" fontId="151" fillId="3" borderId="53" xfId="45077" applyFont="true" applyBorder="true" applyAlignment="true">
      <alignment horizontal="center" vertical="center" wrapText="true"/>
    </xf>
    <xf numFmtId="0" fontId="151" fillId="3" borderId="53" xfId="45078" applyFont="true" applyBorder="true" applyAlignment="true">
      <alignment horizontal="center" vertical="center" wrapText="true"/>
    </xf>
    <xf numFmtId="0" fontId="24" fillId="0" borderId="98" xfId="19344" applyFill="true" applyBorder="true" applyAlignment="true">
      <alignment vertical="center" wrapText="true"/>
    </xf>
    <xf numFmtId="0" fontId="24" fillId="15" borderId="98" xfId="19344" applyFill="true" applyBorder="true" applyAlignment="true">
      <alignment vertical="center" wrapText="true"/>
    </xf>
    <xf numFmtId="0" fontId="24" fillId="27" borderId="98" xfId="19344" applyFill="true" applyBorder="true" applyAlignment="true">
      <alignment vertical="center" wrapText="true"/>
    </xf>
    <xf numFmtId="0" fontId="24" fillId="27" borderId="103" xfId="19344" applyFill="true" applyBorder="true" applyAlignment="true">
      <alignment vertical="center" wrapText="true"/>
    </xf>
    <xf numFmtId="0" fontId="155" fillId="33" borderId="98" xfId="19344" applyFont="true" applyFill="true" applyBorder="true" applyAlignment="true">
      <alignment horizontal="center" vertical="center" wrapText="true"/>
    </xf>
    <xf numFmtId="0" fontId="24" fillId="33" borderId="124" xfId="19344" applyFill="true" applyBorder="true" applyAlignment="true">
      <alignment horizontal="center" vertical="center"/>
    </xf>
    <xf numFmtId="0" fontId="155" fillId="33" borderId="124" xfId="19344" applyFont="true" applyFill="true" applyBorder="true" applyAlignment="true">
      <alignment horizontal="center" vertical="center" wrapText="true"/>
    </xf>
    <xf numFmtId="169" fontId="115" fillId="33" borderId="98" xfId="40237" applyNumberFormat="true" applyFont="true" applyFill="true" applyBorder="true" applyAlignment="true">
      <alignment horizontal="center" vertical="center"/>
    </xf>
    <xf numFmtId="169" fontId="115" fillId="33" borderId="124" xfId="40238" applyNumberFormat="true" applyFont="true" applyFill="true" applyBorder="true" applyAlignment="true">
      <alignment horizontal="center" vertical="center"/>
    </xf>
    <xf numFmtId="169" fontId="115" fillId="33" borderId="124" xfId="40240" applyNumberFormat="true" applyFont="true" applyFill="true" applyBorder="true" applyAlignment="true">
      <alignment horizontal="center" vertical="center"/>
    </xf>
    <xf numFmtId="169" fontId="115" fillId="33" borderId="125" xfId="40240" applyNumberFormat="true" applyFont="true" applyFill="true" applyBorder="true" applyAlignment="true">
      <alignment horizontal="center" vertical="center"/>
    </xf>
    <xf numFmtId="169" fontId="115" fillId="33" borderId="98" xfId="40249" applyNumberFormat="true" applyFont="true" applyFill="true" applyBorder="true" applyAlignment="true">
      <alignment horizontal="center" vertical="center"/>
    </xf>
    <xf numFmtId="169" fontId="115" fillId="33" borderId="124" xfId="40250" applyNumberFormat="true" applyFont="true" applyFill="true" applyBorder="true" applyAlignment="true">
      <alignment horizontal="center" vertical="center"/>
    </xf>
    <xf numFmtId="169" fontId="115" fillId="33" borderId="124" xfId="40252" applyNumberFormat="true" applyFont="true" applyFill="true" applyBorder="true" applyAlignment="true">
      <alignment horizontal="center" vertical="center"/>
    </xf>
    <xf numFmtId="169" fontId="115" fillId="33" borderId="125" xfId="40252" applyNumberFormat="true" applyFont="true" applyFill="true" applyBorder="true" applyAlignment="true">
      <alignment horizontal="center" vertical="center"/>
    </xf>
    <xf numFmtId="0" fontId="151" fillId="33" borderId="98" xfId="45030" applyFont="true" applyFill="true" applyBorder="true" applyAlignment="true">
      <alignment horizontal="center" vertical="center" wrapText="true"/>
    </xf>
    <xf numFmtId="0" fontId="151" fillId="33" borderId="124" xfId="45031" applyFont="true" applyFill="true" applyBorder="true" applyAlignment="true">
      <alignment horizontal="center" vertical="center" wrapText="true"/>
    </xf>
    <xf numFmtId="0" fontId="151" fillId="33" borderId="124" xfId="45033" applyFont="true" applyFill="true" applyBorder="true" applyAlignment="true">
      <alignment horizontal="center" vertical="center" wrapText="true"/>
    </xf>
    <xf numFmtId="0" fontId="151" fillId="33" borderId="98" xfId="45036" applyFont="true" applyFill="true" applyBorder="true" applyAlignment="true">
      <alignment horizontal="center" vertical="center" wrapText="true"/>
    </xf>
    <xf numFmtId="0" fontId="151" fillId="33" borderId="124" xfId="45037" applyFont="true" applyFill="true" applyBorder="true" applyAlignment="true">
      <alignment horizontal="center" vertical="center" wrapText="true"/>
    </xf>
    <xf numFmtId="0" fontId="151" fillId="33" borderId="124" xfId="45039" applyFont="true" applyFill="true" applyBorder="true" applyAlignment="true">
      <alignment horizontal="center" vertical="center" wrapText="true"/>
    </xf>
    <xf numFmtId="0" fontId="151" fillId="33" borderId="98" xfId="45069" applyFont="true" applyFill="true" applyBorder="true" applyAlignment="true">
      <alignment horizontal="center" vertical="center" wrapText="true"/>
    </xf>
    <xf numFmtId="0" fontId="151" fillId="33" borderId="124" xfId="45070" applyFont="true" applyFill="true" applyBorder="true" applyAlignment="true">
      <alignment horizontal="center" vertical="center" wrapText="true"/>
    </xf>
    <xf numFmtId="0" fontId="151" fillId="33" borderId="124" xfId="45072" applyFont="true" applyFill="true" applyBorder="true" applyAlignment="true">
      <alignment horizontal="center" vertical="center" wrapText="true"/>
    </xf>
    <xf numFmtId="0" fontId="151" fillId="33" borderId="98" xfId="45075" applyFont="true" applyFill="true" applyBorder="true" applyAlignment="true">
      <alignment horizontal="center" vertical="center" wrapText="true"/>
    </xf>
    <xf numFmtId="0" fontId="151" fillId="33" borderId="124" xfId="45076" applyFont="true" applyFill="true" applyBorder="true" applyAlignment="true">
      <alignment horizontal="center" vertical="center" wrapText="true"/>
    </xf>
    <xf numFmtId="0" fontId="151" fillId="33" borderId="124" xfId="45078" applyFont="true" applyFill="true" applyBorder="true" applyAlignment="true">
      <alignment horizontal="center" vertical="center" wrapText="true"/>
    </xf>
    <xf numFmtId="0" fontId="24" fillId="33" borderId="105" xfId="19344" applyFill="true" applyBorder="true" applyAlignment="true">
      <alignment horizontal="center" vertical="center"/>
    </xf>
    <xf numFmtId="0" fontId="155" fillId="33" borderId="105" xfId="19344" applyFont="true" applyFill="true" applyBorder="true" applyAlignment="true">
      <alignment horizontal="center" vertical="center" wrapText="true"/>
    </xf>
    <xf numFmtId="169" fontId="115" fillId="33" borderId="105" xfId="40239" applyNumberFormat="true" applyFont="true" applyFill="true" applyBorder="true" applyAlignment="true">
      <alignment horizontal="center" vertical="center"/>
    </xf>
    <xf numFmtId="169" fontId="115" fillId="33" borderId="105" xfId="40251" applyNumberFormat="true" applyFont="true" applyFill="true" applyBorder="true" applyAlignment="true">
      <alignment horizontal="center" vertical="center"/>
    </xf>
    <xf numFmtId="0" fontId="151" fillId="33" borderId="105" xfId="45032" applyFont="true" applyFill="true" applyBorder="true" applyAlignment="true">
      <alignment horizontal="center" vertical="center" wrapText="true"/>
    </xf>
    <xf numFmtId="0" fontId="151" fillId="33" borderId="105" xfId="45038" applyFont="true" applyFill="true" applyBorder="true" applyAlignment="true">
      <alignment horizontal="center" vertical="center" wrapText="true"/>
    </xf>
    <xf numFmtId="0" fontId="151" fillId="33" borderId="105" xfId="45071" applyFont="true" applyFill="true" applyBorder="true" applyAlignment="true">
      <alignment horizontal="center" vertical="center" wrapText="true"/>
    </xf>
    <xf numFmtId="0" fontId="151" fillId="33" borderId="105" xfId="45077" applyFont="true" applyFill="true" applyBorder="true" applyAlignment="true">
      <alignment horizontal="center" vertical="center" wrapText="true"/>
    </xf>
    <xf numFmtId="0" fontId="151" fillId="3" borderId="107" xfId="44936" applyFont="true" applyBorder="true" applyAlignment="true">
      <alignment horizontal="center" vertical="center" wrapText="true"/>
    </xf>
    <xf numFmtId="0" fontId="151" fillId="3" borderId="107" xfId="44956" applyFont="true" applyBorder="true" applyAlignment="true">
      <alignment horizontal="center" vertical="center" wrapText="true"/>
    </xf>
    <xf numFmtId="0" fontId="151" fillId="3" borderId="107" xfId="44983" applyFont="true" applyBorder="true" applyAlignment="true">
      <alignment horizontal="center" vertical="center" wrapText="true"/>
    </xf>
    <xf numFmtId="0" fontId="151" fillId="3" borderId="107" xfId="45013" applyFont="true" applyBorder="true" applyAlignment="true">
      <alignment horizontal="center" vertical="center" wrapText="true"/>
    </xf>
    <xf numFmtId="0" fontId="151" fillId="3" borderId="107" xfId="45037" applyFont="true" applyBorder="true" applyAlignment="true">
      <alignment horizontal="center" vertical="center" wrapText="true"/>
    </xf>
    <xf numFmtId="169" fontId="115" fillId="33" borderId="98" xfId="40238" applyNumberFormat="true" applyFont="true" applyFill="true" applyBorder="true" applyAlignment="true">
      <alignment horizontal="center" vertical="center"/>
    </xf>
    <xf numFmtId="169" fontId="115" fillId="33" borderId="98" xfId="40250" applyNumberFormat="true" applyFont="true" applyFill="true" applyBorder="true" applyAlignment="true">
      <alignment horizontal="center" vertical="center"/>
    </xf>
    <xf numFmtId="0" fontId="151" fillId="33" borderId="98" xfId="45032" applyFont="true" applyFill="true" applyBorder="true" applyAlignment="true">
      <alignment horizontal="center" vertical="center" wrapText="true"/>
    </xf>
    <xf numFmtId="0" fontId="151" fillId="33" borderId="98" xfId="45037" applyFont="true" applyFill="true" applyBorder="true" applyAlignment="true">
      <alignment horizontal="center" vertical="center" wrapText="true"/>
    </xf>
    <xf numFmtId="0" fontId="151" fillId="3" borderId="107" xfId="45076" applyFont="true" applyBorder="true" applyAlignment="true">
      <alignment horizontal="center" vertical="center" wrapText="true"/>
    </xf>
    <xf numFmtId="0" fontId="151" fillId="33" borderId="98" xfId="45071" applyFont="true" applyFill="true" applyBorder="true" applyAlignment="true">
      <alignment horizontal="center" vertical="center" wrapText="true"/>
    </xf>
    <xf numFmtId="0" fontId="151" fillId="33" borderId="98" xfId="45076" applyFont="true" applyFill="true" applyBorder="true" applyAlignment="true">
      <alignment horizontal="center" vertical="center" wrapText="true"/>
    </xf>
    <xf numFmtId="0" fontId="151" fillId="3" borderId="108" xfId="44936" applyFont="true" applyBorder="true" applyAlignment="true">
      <alignment horizontal="center" vertical="center" wrapText="true"/>
    </xf>
    <xf numFmtId="0" fontId="151" fillId="3" borderId="108" xfId="44956" applyFont="true" applyBorder="true" applyAlignment="true">
      <alignment horizontal="center" vertical="center" wrapText="true"/>
    </xf>
    <xf numFmtId="0" fontId="151" fillId="3" borderId="108" xfId="44983" applyFont="true" applyBorder="true" applyAlignment="true">
      <alignment horizontal="center" vertical="center" wrapText="true"/>
    </xf>
    <xf numFmtId="0" fontId="155" fillId="33" borderId="129" xfId="19344" applyFont="true" applyFill="true" applyBorder="true" applyAlignment="true">
      <alignment horizontal="center" vertical="center" wrapText="true"/>
    </xf>
    <xf numFmtId="0" fontId="151" fillId="3" borderId="108" xfId="45013" applyFont="true" applyBorder="true" applyAlignment="true">
      <alignment horizontal="center" vertical="center" wrapText="true"/>
    </xf>
    <xf numFmtId="0" fontId="151" fillId="3" borderId="108" xfId="45037" applyFont="true" applyBorder="true" applyAlignment="true">
      <alignment horizontal="center" vertical="center" wrapText="true"/>
    </xf>
    <xf numFmtId="169" fontId="115" fillId="33" borderId="129" xfId="40238" applyNumberFormat="true" applyFont="true" applyFill="true" applyBorder="true" applyAlignment="true">
      <alignment horizontal="center" vertical="center"/>
    </xf>
    <xf numFmtId="169" fontId="115" fillId="33" borderId="129" xfId="40250" applyNumberFormat="true" applyFont="true" applyFill="true" applyBorder="true" applyAlignment="true">
      <alignment horizontal="center" vertical="center"/>
    </xf>
    <xf numFmtId="0" fontId="151" fillId="33" borderId="129" xfId="45032" applyFont="true" applyFill="true" applyBorder="true" applyAlignment="true">
      <alignment horizontal="center" vertical="center" wrapText="true"/>
    </xf>
    <xf numFmtId="0" fontId="151" fillId="33" borderId="129" xfId="45037" applyFont="true" applyFill="true" applyBorder="true" applyAlignment="true">
      <alignment horizontal="center" vertical="center" wrapText="true"/>
    </xf>
    <xf numFmtId="0" fontId="151" fillId="3" borderId="108" xfId="45076" applyFont="true" applyBorder="true" applyAlignment="true">
      <alignment horizontal="center" vertical="center" wrapText="true"/>
    </xf>
    <xf numFmtId="0" fontId="151" fillId="33" borderId="129" xfId="45071" applyFont="true" applyFill="true" applyBorder="true" applyAlignment="true">
      <alignment horizontal="center" vertical="center" wrapText="true"/>
    </xf>
    <xf numFmtId="0" fontId="151" fillId="33" borderId="129" xfId="45076" applyFont="true" applyFill="true" applyBorder="true" applyAlignment="true">
      <alignment horizontal="center" vertical="center" wrapText="true"/>
    </xf>
    <xf numFmtId="0" fontId="24" fillId="33" borderId="125" xfId="19344" applyFill="true" applyBorder="true" applyAlignment="true">
      <alignment horizontal="center" vertical="center"/>
    </xf>
    <xf numFmtId="0" fontId="155" fillId="33" borderId="125" xfId="19344" applyFont="true" applyFill="true" applyBorder="true" applyAlignment="true">
      <alignment horizontal="center" vertical="center" wrapText="true"/>
    </xf>
    <xf numFmtId="0" fontId="151" fillId="3" borderId="94" xfId="44937" applyFont="true" applyBorder="true" applyAlignment="true">
      <alignment horizontal="center" vertical="center" wrapText="true"/>
    </xf>
    <xf numFmtId="0" fontId="151" fillId="3" borderId="94" xfId="44957" applyFont="true" applyBorder="true" applyAlignment="true">
      <alignment horizontal="center" vertical="center" wrapText="true"/>
    </xf>
    <xf numFmtId="0" fontId="151" fillId="3" borderId="94" xfId="44984" applyFont="true" applyBorder="true" applyAlignment="true">
      <alignment horizontal="center" vertical="center" wrapText="true"/>
    </xf>
    <xf numFmtId="169" fontId="115" fillId="33" borderId="125" xfId="40239" applyNumberFormat="true" applyFont="true" applyFill="true" applyBorder="true" applyAlignment="true">
      <alignment horizontal="center" vertical="center"/>
    </xf>
    <xf numFmtId="169" fontId="115" fillId="33" borderId="125" xfId="40251" applyNumberFormat="true" applyFont="true" applyFill="true" applyBorder="true" applyAlignment="true">
      <alignment horizontal="center" vertical="center"/>
    </xf>
    <xf numFmtId="0" fontId="151" fillId="33" borderId="125" xfId="45032" applyFont="true" applyFill="true" applyBorder="true" applyAlignment="true">
      <alignment horizontal="center" vertical="center" wrapText="true"/>
    </xf>
    <xf numFmtId="0" fontId="151" fillId="33" borderId="125" xfId="45038" applyFont="true" applyFill="true" applyBorder="true" applyAlignment="true">
      <alignment horizontal="center" vertical="center" wrapText="true"/>
    </xf>
    <xf numFmtId="0" fontId="151" fillId="3" borderId="94" xfId="45014" applyFont="true" applyBorder="true" applyAlignment="true">
      <alignment horizontal="center" vertical="center" wrapText="true"/>
    </xf>
    <xf numFmtId="0" fontId="151" fillId="3" borderId="94" xfId="45038" applyFont="true" applyBorder="true" applyAlignment="true">
      <alignment horizontal="center" vertical="center" wrapText="true"/>
    </xf>
    <xf numFmtId="0" fontId="151" fillId="33" borderId="125" xfId="45071" applyFont="true" applyFill="true" applyBorder="true" applyAlignment="true">
      <alignment horizontal="center" vertical="center" wrapText="true"/>
    </xf>
    <xf numFmtId="0" fontId="151" fillId="33" borderId="125" xfId="45077" applyFont="true" applyFill="true" applyBorder="true" applyAlignment="true">
      <alignment horizontal="center" vertical="center" wrapText="true"/>
    </xf>
    <xf numFmtId="0" fontId="151" fillId="3" borderId="94" xfId="45077" applyFont="true" applyBorder="true" applyAlignment="true">
      <alignment horizontal="center" vertical="center" wrapText="true"/>
    </xf>
    <xf numFmtId="0" fontId="151" fillId="0" borderId="98" xfId="44992" applyFont="true" applyFill="true" applyBorder="true" applyAlignment="true">
      <alignment horizontal="left" vertical="center" wrapText="true"/>
    </xf>
    <xf numFmtId="0" fontId="151" fillId="0" borderId="98" xfId="44998" applyFont="true" applyFill="true" applyBorder="true" applyAlignment="true">
      <alignment horizontal="left" vertical="center" wrapText="true"/>
    </xf>
    <xf numFmtId="0" fontId="151" fillId="0" borderId="98" xfId="19355" applyFont="true" applyFill="true" applyBorder="true" applyAlignment="true">
      <alignment horizontal="left" vertical="center" wrapText="true"/>
    </xf>
    <xf numFmtId="0" fontId="151" fillId="0" borderId="98" xfId="19357" applyFont="true" applyFill="true" applyBorder="true" applyAlignment="true">
      <alignment horizontal="left" vertical="center" wrapText="true"/>
    </xf>
    <xf numFmtId="0" fontId="155" fillId="0" borderId="98" xfId="19344" applyFont="true" applyFill="true" applyBorder="true" applyAlignment="true">
      <alignment horizontal="left" vertical="center" wrapText="true"/>
    </xf>
    <xf numFmtId="0" fontId="151" fillId="0" borderId="98" xfId="45040" applyFont="true" applyFill="true" applyBorder="true" applyAlignment="true">
      <alignment horizontal="left" vertical="center" wrapText="true"/>
    </xf>
    <xf numFmtId="0" fontId="151" fillId="0" borderId="98" xfId="45043" applyFont="true" applyFill="true" applyBorder="true" applyAlignment="true">
      <alignment horizontal="left" vertical="center" wrapText="true"/>
    </xf>
    <xf numFmtId="0" fontId="151" fillId="0" borderId="98" xfId="45049" applyFont="true" applyFill="true" applyBorder="true" applyAlignment="true">
      <alignment horizontal="left" vertical="center" wrapText="true"/>
    </xf>
    <xf numFmtId="0" fontId="151" fillId="0" borderId="98" xfId="19382" applyFont="true" applyFill="true" applyBorder="true" applyAlignment="true">
      <alignment horizontal="left" vertical="center" wrapText="true"/>
    </xf>
    <xf numFmtId="0" fontId="151" fillId="15" borderId="98" xfId="19382" applyFont="true" applyFill="true" applyBorder="true" applyAlignment="true">
      <alignment horizontal="left" vertical="center" wrapText="true"/>
    </xf>
    <xf numFmtId="0" fontId="151" fillId="15" borderId="98" xfId="19385" applyFont="true" applyFill="true" applyBorder="true" applyAlignment="true">
      <alignment horizontal="left" vertical="center" wrapText="true"/>
    </xf>
    <xf numFmtId="0" fontId="24" fillId="27" borderId="98" xfId="19344" applyFill="true" applyBorder="true" applyAlignment="true">
      <alignment horizontal="center" vertical="center" wrapText="true"/>
    </xf>
    <xf numFmtId="0" fontId="151" fillId="0" borderId="98" xfId="45067" applyFont="true" applyFill="true" applyBorder="true" applyAlignment="true">
      <alignment horizontal="left" vertical="center" wrapText="true"/>
    </xf>
    <xf numFmtId="0" fontId="151" fillId="0" borderId="98" xfId="45073" applyFont="true" applyFill="true" applyBorder="true" applyAlignment="true">
      <alignment horizontal="left" vertical="center" wrapText="true"/>
    </xf>
    <xf numFmtId="0" fontId="151" fillId="0" borderId="98" xfId="45079" applyFont="true" applyFill="true" applyBorder="true" applyAlignment="true">
      <alignment horizontal="left" vertical="center" wrapText="true"/>
    </xf>
    <xf numFmtId="0" fontId="151" fillId="0" borderId="98" xfId="45082" applyFont="true" applyFill="true" applyBorder="true" applyAlignment="true">
      <alignment horizontal="left" vertical="center" wrapText="true"/>
    </xf>
    <xf numFmtId="0" fontId="151" fillId="0" borderId="98" xfId="45085" applyFont="true" applyFill="true" applyBorder="true" applyAlignment="true">
      <alignment horizontal="left" vertical="center" wrapText="true"/>
    </xf>
    <xf numFmtId="0" fontId="151" fillId="0" borderId="100" xfId="45034" applyFont="true" applyFill="true" applyBorder="true" applyAlignment="true">
      <alignment horizontal="left" vertical="center" wrapText="true"/>
    </xf>
    <xf numFmtId="0" fontId="155" fillId="0" borderId="103" xfId="19344" applyFont="true" applyFill="true" applyBorder="true" applyAlignment="true">
      <alignment horizontal="left" vertical="center" wrapText="true"/>
    </xf>
    <xf numFmtId="0" fontId="151" fillId="0" borderId="105" xfId="19356" applyFont="true" applyFill="true" applyBorder="true" applyAlignment="true">
      <alignment horizontal="left" vertical="center"/>
    </xf>
    <xf numFmtId="0" fontId="151" fillId="0" borderId="105" xfId="19358" applyFont="true" applyFill="true" applyBorder="true" applyAlignment="true">
      <alignment horizontal="left" vertical="center"/>
    </xf>
    <xf numFmtId="0" fontId="24" fillId="0" borderId="105" xfId="19344" applyFill="true" applyBorder="true" applyAlignment="true">
      <alignment vertical="center"/>
    </xf>
    <xf numFmtId="0" fontId="24" fillId="0" borderId="105" xfId="19344" applyFill="true" applyBorder="true" applyAlignment="true">
      <alignment horizontal="center" vertical="center"/>
    </xf>
    <xf numFmtId="0" fontId="155" fillId="0" borderId="105" xfId="19344" applyFont="true" applyFill="true" applyBorder="true" applyAlignment="true">
      <alignment horizontal="left" vertical="center"/>
    </xf>
    <xf numFmtId="0" fontId="155" fillId="0" borderId="106" xfId="19344" applyFont="true" applyFill="true" applyBorder="true" applyAlignment="true">
      <alignment horizontal="left" vertical="center"/>
    </xf>
    <xf numFmtId="0" fontId="151" fillId="0" borderId="105" xfId="19384" applyFont="true" applyFill="true" applyBorder="true" applyAlignment="true">
      <alignment horizontal="left" vertical="center"/>
    </xf>
    <xf numFmtId="0" fontId="151" fillId="15" borderId="105" xfId="19384" applyFont="true" applyFill="true" applyBorder="true" applyAlignment="true">
      <alignment horizontal="left" vertical="center"/>
    </xf>
    <xf numFmtId="0" fontId="151" fillId="15" borderId="105" xfId="19386" applyFont="true" applyFill="true" applyBorder="true" applyAlignment="true">
      <alignment horizontal="left" vertical="center"/>
    </xf>
    <xf numFmtId="0" fontId="24" fillId="15" borderId="105" xfId="19344" applyFill="true" applyBorder="true" applyAlignment="true">
      <alignment vertical="center"/>
    </xf>
    <xf numFmtId="0" fontId="24" fillId="27" borderId="105" xfId="19344" applyFill="true" applyBorder="true" applyAlignment="true">
      <alignment vertical="center"/>
    </xf>
    <xf numFmtId="0" fontId="155" fillId="27" borderId="105" xfId="19344" applyFont="true" applyFill="true" applyBorder="true" applyAlignment="true">
      <alignment horizontal="left" vertical="center"/>
    </xf>
    <xf numFmtId="0" fontId="24" fillId="27" borderId="106" xfId="19344" applyFill="true" applyBorder="true" applyAlignment="true">
      <alignment vertical="center"/>
    </xf>
    <xf numFmtId="0" fontId="24" fillId="0" borderId="104" xfId="19344" applyFill="true" applyBorder="true" applyAlignment="true">
      <alignment vertical="center"/>
    </xf>
    <xf numFmtId="0" fontId="24" fillId="0" borderId="106" xfId="19344" applyFill="true" applyBorder="true" applyAlignment="true">
      <alignment vertical="center"/>
    </xf>
    <xf numFmtId="169" fontId="150" fillId="33" borderId="100" xfId="44941" applyNumberFormat="true" applyFont="true" applyFill="true" applyBorder="true" applyAlignment="true">
      <alignment horizontal="center" vertical="center"/>
    </xf>
    <xf numFmtId="169" fontId="150" fillId="33" borderId="122" xfId="44941" applyNumberFormat="true" applyFont="true" applyFill="true" applyBorder="true" applyAlignment="true">
      <alignment horizontal="center" vertical="center"/>
    </xf>
    <xf numFmtId="169" fontId="150" fillId="33" borderId="123" xfId="44941" applyNumberFormat="true" applyFont="true" applyFill="true" applyBorder="true" applyAlignment="true">
      <alignment horizontal="center" vertical="center"/>
    </xf>
    <xf numFmtId="169" fontId="150" fillId="33" borderId="128" xfId="44941" applyNumberFormat="true" applyFont="true" applyFill="true" applyBorder="true" applyAlignment="true">
      <alignment horizontal="center" vertical="center"/>
    </xf>
    <xf numFmtId="169" fontId="150" fillId="33" borderId="104" xfId="44941" applyNumberFormat="true" applyFont="true" applyFill="true" applyBorder="true" applyAlignment="true">
      <alignment horizontal="center" vertical="center"/>
    </xf>
    <xf numFmtId="0" fontId="24" fillId="33" borderId="122" xfId="19344" applyFill="true" applyBorder="true" applyAlignment="true">
      <alignment horizontal="center" vertical="center"/>
    </xf>
    <xf numFmtId="0" fontId="24" fillId="33" borderId="123" xfId="19344" applyFill="true" applyBorder="true" applyAlignment="true">
      <alignment horizontal="center" vertical="center"/>
    </xf>
    <xf numFmtId="169" fontId="150" fillId="33" borderId="98" xfId="44944" applyNumberFormat="true" applyFont="true" applyFill="true" applyBorder="true" applyAlignment="true">
      <alignment horizontal="center" vertical="center"/>
    </xf>
    <xf numFmtId="169" fontId="150" fillId="33" borderId="124" xfId="44944" applyNumberFormat="true" applyFont="true" applyFill="true" applyBorder="true" applyAlignment="true">
      <alignment horizontal="center" vertical="center"/>
    </xf>
    <xf numFmtId="169" fontId="150" fillId="33" borderId="125" xfId="44944" applyNumberFormat="true" applyFont="true" applyFill="true" applyBorder="true" applyAlignment="true">
      <alignment horizontal="center" vertical="center"/>
    </xf>
    <xf numFmtId="169" fontId="150" fillId="33" borderId="129" xfId="44944" applyNumberFormat="true" applyFont="true" applyFill="true" applyBorder="true" applyAlignment="true">
      <alignment horizontal="center" vertical="center"/>
    </xf>
    <xf numFmtId="169" fontId="150" fillId="33" borderId="105" xfId="44944" applyNumberFormat="true" applyFont="true" applyFill="true" applyBorder="true" applyAlignment="true">
      <alignment horizontal="center" vertical="center"/>
    </xf>
    <xf numFmtId="169" fontId="178" fillId="33" borderId="98" xfId="44944" applyNumberFormat="true" applyFont="true" applyFill="true" applyBorder="true" applyAlignment="true">
      <alignment horizontal="center" vertical="center"/>
    </xf>
    <xf numFmtId="169" fontId="178" fillId="33" borderId="124" xfId="44944" applyNumberFormat="true" applyFont="true" applyFill="true" applyBorder="true" applyAlignment="true">
      <alignment horizontal="center" vertical="center"/>
    </xf>
    <xf numFmtId="169" fontId="178" fillId="33" borderId="125" xfId="44944" applyNumberFormat="true" applyFont="true" applyFill="true" applyBorder="true" applyAlignment="true">
      <alignment horizontal="center" vertical="center"/>
    </xf>
    <xf numFmtId="169" fontId="178" fillId="33" borderId="129" xfId="44944" applyNumberFormat="true" applyFont="true" applyFill="true" applyBorder="true" applyAlignment="true">
      <alignment horizontal="center" vertical="center"/>
    </xf>
    <xf numFmtId="169" fontId="178" fillId="33" borderId="105" xfId="44944" applyNumberFormat="true" applyFont="true" applyFill="true" applyBorder="true" applyAlignment="true">
      <alignment horizontal="center" vertical="center"/>
    </xf>
    <xf numFmtId="169" fontId="178" fillId="33" borderId="103" xfId="44946" applyNumberFormat="true" applyFont="true" applyFill="true" applyBorder="true" applyAlignment="true">
      <alignment horizontal="center" vertical="center"/>
    </xf>
    <xf numFmtId="169" fontId="178" fillId="33" borderId="126" xfId="44946" applyNumberFormat="true" applyFont="true" applyFill="true" applyBorder="true" applyAlignment="true">
      <alignment horizontal="center" vertical="center"/>
    </xf>
    <xf numFmtId="169" fontId="178" fillId="33" borderId="127" xfId="44946" applyNumberFormat="true" applyFont="true" applyFill="true" applyBorder="true" applyAlignment="true">
      <alignment horizontal="center" vertical="center"/>
    </xf>
    <xf numFmtId="169" fontId="178" fillId="33" borderId="130" xfId="44946" applyNumberFormat="true" applyFont="true" applyFill="true" applyBorder="true" applyAlignment="true">
      <alignment horizontal="center" vertical="center"/>
    </xf>
    <xf numFmtId="169" fontId="178" fillId="33" borderId="106" xfId="44946" applyNumberFormat="true" applyFont="true" applyFill="true" applyBorder="true" applyAlignment="true">
      <alignment horizontal="center" vertical="center"/>
    </xf>
    <xf numFmtId="0" fontId="24" fillId="33" borderId="126" xfId="19344" applyFill="true" applyBorder="true" applyAlignment="true">
      <alignment horizontal="center" vertical="center"/>
    </xf>
    <xf numFmtId="0" fontId="24" fillId="33" borderId="127" xfId="19344" applyFill="true" applyBorder="true" applyAlignment="true">
      <alignment horizontal="center" vertical="center"/>
    </xf>
    <xf numFmtId="169" fontId="150" fillId="33" borderId="100" xfId="44967" applyNumberFormat="true" applyFont="true" applyFill="true" applyBorder="true" applyAlignment="true">
      <alignment horizontal="center" vertical="center"/>
    </xf>
    <xf numFmtId="169" fontId="150" fillId="33" borderId="122" xfId="44968" applyNumberFormat="true" applyFont="true" applyFill="true" applyBorder="true" applyAlignment="true">
      <alignment horizontal="center" vertical="center"/>
    </xf>
    <xf numFmtId="169" fontId="150" fillId="33" borderId="123" xfId="44969" applyNumberFormat="true" applyFont="true" applyFill="true" applyBorder="true" applyAlignment="true">
      <alignment horizontal="center" vertical="center"/>
    </xf>
    <xf numFmtId="169" fontId="150" fillId="33" borderId="128" xfId="44968" applyNumberFormat="true" applyFont="true" applyFill="true" applyBorder="true" applyAlignment="true">
      <alignment horizontal="center" vertical="center"/>
    </xf>
    <xf numFmtId="169" fontId="150" fillId="33" borderId="104" xfId="44969" applyNumberFormat="true" applyFont="true" applyFill="true" applyBorder="true" applyAlignment="true">
      <alignment horizontal="center" vertical="center"/>
    </xf>
    <xf numFmtId="169" fontId="150" fillId="33" borderId="100" xfId="44968" applyNumberFormat="true" applyFont="true" applyFill="true" applyBorder="true" applyAlignment="true">
      <alignment horizontal="center" vertical="center"/>
    </xf>
    <xf numFmtId="169" fontId="150" fillId="33" borderId="122" xfId="44970" applyNumberFormat="true" applyFont="true" applyFill="true" applyBorder="true" applyAlignment="true">
      <alignment horizontal="center" vertical="center"/>
    </xf>
    <xf numFmtId="169" fontId="150" fillId="33" borderId="98" xfId="44967" applyNumberFormat="true" applyFont="true" applyFill="true" applyBorder="true" applyAlignment="true">
      <alignment horizontal="center" vertical="center"/>
    </xf>
    <xf numFmtId="169" fontId="150" fillId="33" borderId="124" xfId="44968" applyNumberFormat="true" applyFont="true" applyFill="true" applyBorder="true" applyAlignment="true">
      <alignment horizontal="center" vertical="center"/>
    </xf>
    <xf numFmtId="169" fontId="150" fillId="33" borderId="125" xfId="44969" applyNumberFormat="true" applyFont="true" applyFill="true" applyBorder="true" applyAlignment="true">
      <alignment horizontal="center" vertical="center"/>
    </xf>
    <xf numFmtId="169" fontId="150" fillId="33" borderId="129" xfId="44968" applyNumberFormat="true" applyFont="true" applyFill="true" applyBorder="true" applyAlignment="true">
      <alignment horizontal="center" vertical="center"/>
    </xf>
    <xf numFmtId="169" fontId="150" fillId="33" borderId="105" xfId="44969" applyNumberFormat="true" applyFont="true" applyFill="true" applyBorder="true" applyAlignment="true">
      <alignment horizontal="center" vertical="center"/>
    </xf>
    <xf numFmtId="169" fontId="150" fillId="33" borderId="98" xfId="44968" applyNumberFormat="true" applyFont="true" applyFill="true" applyBorder="true" applyAlignment="true">
      <alignment horizontal="center" vertical="center"/>
    </xf>
    <xf numFmtId="169" fontId="150" fillId="33" borderId="124" xfId="44970" applyNumberFormat="true" applyFont="true" applyFill="true" applyBorder="true" applyAlignment="true">
      <alignment horizontal="center" vertical="center"/>
    </xf>
    <xf numFmtId="169" fontId="150" fillId="33" borderId="98" xfId="44961" applyNumberFormat="true" applyFont="true" applyFill="true" applyBorder="true" applyAlignment="true">
      <alignment horizontal="center" vertical="center"/>
    </xf>
    <xf numFmtId="169" fontId="150" fillId="33" borderId="124" xfId="44962" applyNumberFormat="true" applyFont="true" applyFill="true" applyBorder="true" applyAlignment="true">
      <alignment horizontal="center" vertical="center"/>
    </xf>
    <xf numFmtId="169" fontId="150" fillId="33" borderId="125" xfId="44963" applyNumberFormat="true" applyFont="true" applyFill="true" applyBorder="true" applyAlignment="true">
      <alignment horizontal="center" vertical="center"/>
    </xf>
    <xf numFmtId="169" fontId="150" fillId="33" borderId="129" xfId="44962" applyNumberFormat="true" applyFont="true" applyFill="true" applyBorder="true" applyAlignment="true">
      <alignment horizontal="center" vertical="center"/>
    </xf>
    <xf numFmtId="169" fontId="150" fillId="33" borderId="105" xfId="44963" applyNumberFormat="true" applyFont="true" applyFill="true" applyBorder="true" applyAlignment="true">
      <alignment horizontal="center" vertical="center"/>
    </xf>
    <xf numFmtId="169" fontId="150" fillId="33" borderId="98" xfId="44962" applyNumberFormat="true" applyFont="true" applyFill="true" applyBorder="true" applyAlignment="true">
      <alignment horizontal="center" vertical="center"/>
    </xf>
    <xf numFmtId="169" fontId="150" fillId="33" borderId="124" xfId="44964" applyNumberFormat="true" applyFont="true" applyFill="true" applyBorder="true" applyAlignment="true">
      <alignment horizontal="center" vertical="center"/>
    </xf>
    <xf numFmtId="169" fontId="150" fillId="33" borderId="100" xfId="44988" applyNumberFormat="true" applyFont="true" applyFill="true" applyBorder="true" applyAlignment="true">
      <alignment horizontal="center" vertical="center"/>
    </xf>
    <xf numFmtId="169" fontId="150" fillId="33" borderId="122" xfId="44989" applyNumberFormat="true" applyFont="true" applyFill="true" applyBorder="true" applyAlignment="true">
      <alignment horizontal="center" vertical="center"/>
    </xf>
    <xf numFmtId="169" fontId="150" fillId="33" borderId="123" xfId="44990" applyNumberFormat="true" applyFont="true" applyFill="true" applyBorder="true" applyAlignment="true">
      <alignment horizontal="center" vertical="center"/>
    </xf>
    <xf numFmtId="169" fontId="150" fillId="33" borderId="128" xfId="44989" applyNumberFormat="true" applyFont="true" applyFill="true" applyBorder="true" applyAlignment="true">
      <alignment horizontal="center" vertical="center"/>
    </xf>
    <xf numFmtId="169" fontId="150" fillId="33" borderId="104" xfId="44990" applyNumberFormat="true" applyFont="true" applyFill="true" applyBorder="true" applyAlignment="true">
      <alignment horizontal="center" vertical="center"/>
    </xf>
    <xf numFmtId="169" fontId="150" fillId="33" borderId="100" xfId="44989" applyNumberFormat="true" applyFont="true" applyFill="true" applyBorder="true" applyAlignment="true">
      <alignment horizontal="center" vertical="center"/>
    </xf>
    <xf numFmtId="169" fontId="150" fillId="33" borderId="122" xfId="44991" applyNumberFormat="true" applyFont="true" applyFill="true" applyBorder="true" applyAlignment="true">
      <alignment horizontal="center" vertical="center"/>
    </xf>
    <xf numFmtId="169" fontId="150" fillId="33" borderId="98" xfId="44994" applyNumberFormat="true" applyFont="true" applyFill="true" applyBorder="true" applyAlignment="true">
      <alignment horizontal="center" vertical="center"/>
    </xf>
    <xf numFmtId="169" fontId="150" fillId="33" borderId="124" xfId="44995" applyNumberFormat="true" applyFont="true" applyFill="true" applyBorder="true" applyAlignment="true">
      <alignment horizontal="center" vertical="center"/>
    </xf>
    <xf numFmtId="169" fontId="150" fillId="33" borderId="125" xfId="44996" applyNumberFormat="true" applyFont="true" applyFill="true" applyBorder="true" applyAlignment="true">
      <alignment horizontal="center" vertical="center"/>
    </xf>
    <xf numFmtId="169" fontId="150" fillId="33" borderId="129" xfId="44995" applyNumberFormat="true" applyFont="true" applyFill="true" applyBorder="true" applyAlignment="true">
      <alignment horizontal="center" vertical="center"/>
    </xf>
    <xf numFmtId="169" fontId="150" fillId="33" borderId="105" xfId="44996" applyNumberFormat="true" applyFont="true" applyFill="true" applyBorder="true" applyAlignment="true">
      <alignment horizontal="center" vertical="center"/>
    </xf>
    <xf numFmtId="169" fontId="150" fillId="33" borderId="98" xfId="44995" applyNumberFormat="true" applyFont="true" applyFill="true" applyBorder="true" applyAlignment="true">
      <alignment horizontal="center" vertical="center"/>
    </xf>
    <xf numFmtId="169" fontId="150" fillId="33" borderId="124" xfId="44997" applyNumberFormat="true" applyFont="true" applyFill="true" applyBorder="true" applyAlignment="true">
      <alignment horizontal="center" vertical="center"/>
    </xf>
    <xf numFmtId="169" fontId="150" fillId="33" borderId="98" xfId="45000" applyNumberFormat="true" applyFont="true" applyFill="true" applyBorder="true" applyAlignment="true">
      <alignment horizontal="center" vertical="center"/>
    </xf>
    <xf numFmtId="169" fontId="150" fillId="33" borderId="124" xfId="45001" applyNumberFormat="true" applyFont="true" applyFill="true" applyBorder="true" applyAlignment="true">
      <alignment horizontal="center" vertical="center"/>
    </xf>
    <xf numFmtId="169" fontId="150" fillId="33" borderId="125" xfId="45002" applyNumberFormat="true" applyFont="true" applyFill="true" applyBorder="true" applyAlignment="true">
      <alignment horizontal="center" vertical="center"/>
    </xf>
    <xf numFmtId="169" fontId="150" fillId="33" borderId="129" xfId="45001" applyNumberFormat="true" applyFont="true" applyFill="true" applyBorder="true" applyAlignment="true">
      <alignment horizontal="center" vertical="center"/>
    </xf>
    <xf numFmtId="169" fontId="150" fillId="33" borderId="105" xfId="45002" applyNumberFormat="true" applyFont="true" applyFill="true" applyBorder="true" applyAlignment="true">
      <alignment horizontal="center" vertical="center"/>
    </xf>
    <xf numFmtId="169" fontId="150" fillId="33" borderId="98" xfId="45001" applyNumberFormat="true" applyFont="true" applyFill="true" applyBorder="true" applyAlignment="true">
      <alignment horizontal="center" vertical="center"/>
    </xf>
    <xf numFmtId="169" fontId="150" fillId="33" borderId="124" xfId="45003" applyNumberFormat="true" applyFont="true" applyFill="true" applyBorder="true" applyAlignment="true">
      <alignment horizontal="center" vertical="center"/>
    </xf>
    <xf numFmtId="168" fontId="150" fillId="33" borderId="98" xfId="19366" applyNumberFormat="true" applyFont="true" applyFill="true" applyBorder="true" applyAlignment="true">
      <alignment horizontal="center" vertical="center"/>
    </xf>
    <xf numFmtId="168" fontId="150" fillId="33" borderId="124" xfId="19367" applyNumberFormat="true" applyFont="true" applyFill="true" applyBorder="true" applyAlignment="true">
      <alignment horizontal="center" vertical="center"/>
    </xf>
    <xf numFmtId="168" fontId="150" fillId="33" borderId="125" xfId="19368" applyNumberFormat="true" applyFont="true" applyFill="true" applyBorder="true" applyAlignment="true">
      <alignment horizontal="center" vertical="center"/>
    </xf>
    <xf numFmtId="168" fontId="150" fillId="33" borderId="129" xfId="19367" applyNumberFormat="true" applyFont="true" applyFill="true" applyBorder="true" applyAlignment="true">
      <alignment horizontal="center" vertical="center"/>
    </xf>
    <xf numFmtId="168" fontId="150" fillId="33" borderId="105" xfId="19368" applyNumberFormat="true" applyFont="true" applyFill="true" applyBorder="true" applyAlignment="true">
      <alignment horizontal="center" vertical="center"/>
    </xf>
    <xf numFmtId="168" fontId="150" fillId="33" borderId="98" xfId="19367" applyNumberFormat="true" applyFont="true" applyFill="true" applyBorder="true" applyAlignment="true">
      <alignment horizontal="center" vertical="center"/>
    </xf>
    <xf numFmtId="168" fontId="150" fillId="33" borderId="124" xfId="19369" applyNumberFormat="true" applyFont="true" applyFill="true" applyBorder="true" applyAlignment="true">
      <alignment horizontal="center" vertical="center"/>
    </xf>
    <xf numFmtId="0" fontId="24" fillId="33" borderId="124" xfId="19344" applyFill="true" applyBorder="true" applyAlignment="true">
      <alignment horizontal="center" vertical="center" wrapText="true"/>
    </xf>
    <xf numFmtId="0" fontId="24" fillId="33" borderId="125" xfId="19344" applyFill="true" applyBorder="true" applyAlignment="true">
      <alignment horizontal="center" vertical="center" wrapText="true"/>
    </xf>
    <xf numFmtId="168" fontId="150" fillId="33" borderId="98" xfId="19370" applyNumberFormat="true" applyFont="true" applyFill="true" applyBorder="true" applyAlignment="true">
      <alignment horizontal="center" vertical="center"/>
    </xf>
    <xf numFmtId="168" fontId="150" fillId="33" borderId="124" xfId="19371" applyNumberFormat="true" applyFont="true" applyFill="true" applyBorder="true" applyAlignment="true">
      <alignment horizontal="center" vertical="center"/>
    </xf>
    <xf numFmtId="168" fontId="150" fillId="33" borderId="125" xfId="19372" applyNumberFormat="true" applyFont="true" applyFill="true" applyBorder="true" applyAlignment="true">
      <alignment horizontal="center" vertical="center"/>
    </xf>
    <xf numFmtId="168" fontId="150" fillId="33" borderId="129" xfId="19371" applyNumberFormat="true" applyFont="true" applyFill="true" applyBorder="true" applyAlignment="true">
      <alignment horizontal="center" vertical="center"/>
    </xf>
    <xf numFmtId="168" fontId="150" fillId="33" borderId="105" xfId="19372" applyNumberFormat="true" applyFont="true" applyFill="true" applyBorder="true" applyAlignment="true">
      <alignment horizontal="center" vertical="center"/>
    </xf>
    <xf numFmtId="168" fontId="150" fillId="33" borderId="98" xfId="19371" applyNumberFormat="true" applyFont="true" applyFill="true" applyBorder="true" applyAlignment="true">
      <alignment horizontal="center" vertical="center"/>
    </xf>
    <xf numFmtId="168" fontId="150" fillId="33" borderId="124" xfId="19373" applyNumberFormat="true" applyFont="true" applyFill="true" applyBorder="true" applyAlignment="true">
      <alignment horizontal="center" vertical="center"/>
    </xf>
    <xf numFmtId="0" fontId="24" fillId="33" borderId="98" xfId="19344" applyFill="true" applyBorder="true" applyAlignment="true">
      <alignment horizontal="center" vertical="center" wrapText="true"/>
    </xf>
    <xf numFmtId="0" fontId="24" fillId="33" borderId="129" xfId="19344" applyFill="true" applyBorder="true" applyAlignment="true">
      <alignment horizontal="center" vertical="center" wrapText="true"/>
    </xf>
    <xf numFmtId="0" fontId="24" fillId="33" borderId="105" xfId="19344" applyFill="true" applyBorder="true" applyAlignment="true">
      <alignment horizontal="center" vertical="center" wrapText="true"/>
    </xf>
    <xf numFmtId="170" fontId="155" fillId="33" borderId="98" xfId="19344" applyNumberFormat="true" applyFont="true" applyFill="true" applyBorder="true" applyAlignment="true">
      <alignment horizontal="center" vertical="center"/>
    </xf>
    <xf numFmtId="170" fontId="155" fillId="33" borderId="124" xfId="19344" applyNumberFormat="true" applyFont="true" applyFill="true" applyBorder="true" applyAlignment="true">
      <alignment horizontal="center" vertical="center"/>
    </xf>
    <xf numFmtId="170" fontId="155" fillId="33" borderId="125" xfId="19344" applyNumberFormat="true" applyFont="true" applyFill="true" applyBorder="true" applyAlignment="true">
      <alignment horizontal="center" vertical="center"/>
    </xf>
    <xf numFmtId="170" fontId="155" fillId="33" borderId="129" xfId="19344" applyNumberFormat="true" applyFont="true" applyFill="true" applyBorder="true" applyAlignment="true">
      <alignment horizontal="center" vertical="center"/>
    </xf>
    <xf numFmtId="170" fontId="155" fillId="33" borderId="105" xfId="19344" applyNumberFormat="true" applyFont="true" applyFill="true" applyBorder="true" applyAlignment="true">
      <alignment horizontal="center" vertical="center"/>
    </xf>
    <xf numFmtId="170" fontId="155" fillId="33" borderId="103" xfId="19344" applyNumberFormat="true" applyFont="true" applyFill="true" applyBorder="true" applyAlignment="true">
      <alignment horizontal="center" vertical="center"/>
    </xf>
    <xf numFmtId="170" fontId="155" fillId="33" borderId="126" xfId="19344" applyNumberFormat="true" applyFont="true" applyFill="true" applyBorder="true" applyAlignment="true">
      <alignment horizontal="center" vertical="center"/>
    </xf>
    <xf numFmtId="170" fontId="155" fillId="33" borderId="127" xfId="19344" applyNumberFormat="true" applyFont="true" applyFill="true" applyBorder="true" applyAlignment="true">
      <alignment horizontal="center" vertical="center"/>
    </xf>
    <xf numFmtId="170" fontId="155" fillId="33" borderId="130" xfId="19344" applyNumberFormat="true" applyFont="true" applyFill="true" applyBorder="true" applyAlignment="true">
      <alignment horizontal="center" vertical="center"/>
    </xf>
    <xf numFmtId="170" fontId="155" fillId="33" borderId="106" xfId="19344" applyNumberFormat="true" applyFont="true" applyFill="true" applyBorder="true" applyAlignment="true">
      <alignment horizontal="center" vertical="center"/>
    </xf>
    <xf numFmtId="0" fontId="24" fillId="33" borderId="126" xfId="19344" applyFill="true" applyBorder="true" applyAlignment="true">
      <alignment horizontal="center" vertical="center" wrapText="true"/>
    </xf>
    <xf numFmtId="0" fontId="24" fillId="33" borderId="127" xfId="19344" applyFill="true" applyBorder="true" applyAlignment="true">
      <alignment horizontal="center" vertical="center" wrapText="true"/>
    </xf>
    <xf numFmtId="169" fontId="150" fillId="33" borderId="100" xfId="45018" applyNumberFormat="true" applyFont="true" applyFill="true" applyBorder="true" applyAlignment="true">
      <alignment horizontal="center" vertical="center"/>
    </xf>
    <xf numFmtId="169" fontId="150" fillId="33" borderId="122" xfId="45018" applyNumberFormat="true" applyFont="true" applyFill="true" applyBorder="true" applyAlignment="true">
      <alignment horizontal="center" vertical="center"/>
    </xf>
    <xf numFmtId="169" fontId="150" fillId="33" borderId="123" xfId="45018" applyNumberFormat="true" applyFont="true" applyFill="true" applyBorder="true" applyAlignment="true">
      <alignment horizontal="center" vertical="center"/>
    </xf>
    <xf numFmtId="169" fontId="150" fillId="33" borderId="128" xfId="45018" applyNumberFormat="true" applyFont="true" applyFill="true" applyBorder="true" applyAlignment="true">
      <alignment horizontal="center" vertical="center"/>
    </xf>
    <xf numFmtId="169" fontId="150" fillId="33" borderId="104" xfId="45018" applyNumberFormat="true" applyFont="true" applyFill="true" applyBorder="true" applyAlignment="true">
      <alignment horizontal="center" vertical="center"/>
    </xf>
    <xf numFmtId="169" fontId="150" fillId="33" borderId="98" xfId="45022" applyNumberFormat="true" applyFont="true" applyFill="true" applyBorder="true" applyAlignment="true">
      <alignment horizontal="center" vertical="center"/>
    </xf>
    <xf numFmtId="169" fontId="150" fillId="33" borderId="124" xfId="45022" applyNumberFormat="true" applyFont="true" applyFill="true" applyBorder="true" applyAlignment="true">
      <alignment horizontal="center" vertical="center"/>
    </xf>
    <xf numFmtId="169" fontId="150" fillId="33" borderId="125" xfId="45022" applyNumberFormat="true" applyFont="true" applyFill="true" applyBorder="true" applyAlignment="true">
      <alignment horizontal="center" vertical="center"/>
    </xf>
    <xf numFmtId="169" fontId="150" fillId="33" borderId="129" xfId="45022" applyNumberFormat="true" applyFont="true" applyFill="true" applyBorder="true" applyAlignment="true">
      <alignment horizontal="center" vertical="center"/>
    </xf>
    <xf numFmtId="169" fontId="150" fillId="33" borderId="105" xfId="45022" applyNumberFormat="true" applyFont="true" applyFill="true" applyBorder="true" applyAlignment="true">
      <alignment horizontal="center" vertical="center"/>
    </xf>
    <xf numFmtId="169" fontId="150" fillId="33" borderId="98" xfId="45045" applyNumberFormat="true" applyFont="true" applyFill="true" applyBorder="true" applyAlignment="true">
      <alignment horizontal="center" vertical="center"/>
    </xf>
    <xf numFmtId="169" fontId="150" fillId="33" borderId="124" xfId="45046" applyNumberFormat="true" applyFont="true" applyFill="true" applyBorder="true" applyAlignment="true">
      <alignment horizontal="center" vertical="center"/>
    </xf>
    <xf numFmtId="169" fontId="150" fillId="33" borderId="125" xfId="45047" applyNumberFormat="true" applyFont="true" applyFill="true" applyBorder="true" applyAlignment="true">
      <alignment horizontal="center" vertical="center"/>
    </xf>
    <xf numFmtId="169" fontId="150" fillId="33" borderId="129" xfId="45046" applyNumberFormat="true" applyFont="true" applyFill="true" applyBorder="true" applyAlignment="true">
      <alignment horizontal="center" vertical="center"/>
    </xf>
    <xf numFmtId="169" fontId="150" fillId="33" borderId="105" xfId="45047" applyNumberFormat="true" applyFont="true" applyFill="true" applyBorder="true" applyAlignment="true">
      <alignment horizontal="center" vertical="center"/>
    </xf>
    <xf numFmtId="169" fontId="150" fillId="33" borderId="98" xfId="45046" applyNumberFormat="true" applyFont="true" applyFill="true" applyBorder="true" applyAlignment="true">
      <alignment horizontal="center" vertical="center"/>
    </xf>
    <xf numFmtId="169" fontId="150" fillId="33" borderId="124" xfId="45048" applyNumberFormat="true" applyFont="true" applyFill="true" applyBorder="true" applyAlignment="true">
      <alignment horizontal="center" vertical="center"/>
    </xf>
    <xf numFmtId="0" fontId="24" fillId="33" borderId="98" xfId="19344" applyFill="true" applyBorder="true" applyAlignment="true">
      <alignment horizontal="center" vertical="center"/>
    </xf>
    <xf numFmtId="0" fontId="24" fillId="33" borderId="129" xfId="19344" applyFill="true" applyBorder="true" applyAlignment="true">
      <alignment horizontal="center" vertical="center"/>
    </xf>
    <xf numFmtId="168" fontId="150" fillId="33" borderId="98" xfId="45055" applyNumberFormat="true" applyFont="true" applyFill="true" applyBorder="true" applyAlignment="true">
      <alignment horizontal="center" vertical="center"/>
    </xf>
    <xf numFmtId="168" fontId="150" fillId="33" borderId="124" xfId="45056" applyNumberFormat="true" applyFont="true" applyFill="true" applyBorder="true" applyAlignment="true">
      <alignment horizontal="center" vertical="center"/>
    </xf>
    <xf numFmtId="168" fontId="150" fillId="33" borderId="125" xfId="45057" applyNumberFormat="true" applyFont="true" applyFill="true" applyBorder="true" applyAlignment="true">
      <alignment horizontal="center" vertical="center"/>
    </xf>
    <xf numFmtId="168" fontId="150" fillId="33" borderId="129" xfId="45056" applyNumberFormat="true" applyFont="true" applyFill="true" applyBorder="true" applyAlignment="true">
      <alignment horizontal="center" vertical="center"/>
    </xf>
    <xf numFmtId="168" fontId="150" fillId="33" borderId="105" xfId="45057" applyNumberFormat="true" applyFont="true" applyFill="true" applyBorder="true" applyAlignment="true">
      <alignment horizontal="center" vertical="center"/>
    </xf>
    <xf numFmtId="168" fontId="150" fillId="33" borderId="98" xfId="45056" applyNumberFormat="true" applyFont="true" applyFill="true" applyBorder="true" applyAlignment="true">
      <alignment horizontal="center" vertical="center"/>
    </xf>
    <xf numFmtId="168" fontId="150" fillId="33" borderId="124" xfId="45058" applyNumberFormat="true" applyFont="true" applyFill="true" applyBorder="true" applyAlignment="true">
      <alignment horizontal="center" vertical="center"/>
    </xf>
    <xf numFmtId="168" fontId="150" fillId="33" borderId="98" xfId="45059" applyNumberFormat="true" applyFont="true" applyFill="true" applyBorder="true" applyAlignment="true">
      <alignment horizontal="center" vertical="center"/>
    </xf>
    <xf numFmtId="168" fontId="150" fillId="33" borderId="124" xfId="45060" applyNumberFormat="true" applyFont="true" applyFill="true" applyBorder="true" applyAlignment="true">
      <alignment horizontal="center" vertical="center"/>
    </xf>
    <xf numFmtId="168" fontId="150" fillId="33" borderId="125" xfId="45061" applyNumberFormat="true" applyFont="true" applyFill="true" applyBorder="true" applyAlignment="true">
      <alignment horizontal="center" vertical="center"/>
    </xf>
    <xf numFmtId="168" fontId="150" fillId="33" borderId="129" xfId="45060" applyNumberFormat="true" applyFont="true" applyFill="true" applyBorder="true" applyAlignment="true">
      <alignment horizontal="center" vertical="center"/>
    </xf>
    <xf numFmtId="168" fontId="150" fillId="33" borderId="105" xfId="45061" applyNumberFormat="true" applyFont="true" applyFill="true" applyBorder="true" applyAlignment="true">
      <alignment horizontal="center" vertical="center"/>
    </xf>
    <xf numFmtId="168" fontId="150" fillId="33" borderId="98" xfId="45060" applyNumberFormat="true" applyFont="true" applyFill="true" applyBorder="true" applyAlignment="true">
      <alignment horizontal="center" vertical="center"/>
    </xf>
    <xf numFmtId="168" fontId="150" fillId="33" borderId="124" xfId="45062" applyNumberFormat="true" applyFont="true" applyFill="true" applyBorder="true" applyAlignment="true">
      <alignment horizontal="center" vertical="center"/>
    </xf>
    <xf numFmtId="168" fontId="150" fillId="33" borderId="98" xfId="45063" applyNumberFormat="true" applyFont="true" applyFill="true" applyBorder="true" applyAlignment="true">
      <alignment horizontal="center" vertical="center"/>
    </xf>
    <xf numFmtId="168" fontId="150" fillId="33" borderId="124" xfId="45064" applyNumberFormat="true" applyFont="true" applyFill="true" applyBorder="true" applyAlignment="true">
      <alignment horizontal="center" vertical="center"/>
    </xf>
    <xf numFmtId="168" fontId="150" fillId="33" borderId="125" xfId="45065" applyNumberFormat="true" applyFont="true" applyFill="true" applyBorder="true" applyAlignment="true">
      <alignment horizontal="center" vertical="center"/>
    </xf>
    <xf numFmtId="168" fontId="150" fillId="33" borderId="129" xfId="45064" applyNumberFormat="true" applyFont="true" applyFill="true" applyBorder="true" applyAlignment="true">
      <alignment horizontal="center" vertical="center"/>
    </xf>
    <xf numFmtId="168" fontId="150" fillId="33" borderId="105" xfId="45065" applyNumberFormat="true" applyFont="true" applyFill="true" applyBorder="true" applyAlignment="true">
      <alignment horizontal="center" vertical="center"/>
    </xf>
    <xf numFmtId="168" fontId="150" fillId="33" borderId="98" xfId="45064" applyNumberFormat="true" applyFont="true" applyFill="true" applyBorder="true" applyAlignment="true">
      <alignment horizontal="center" vertical="center"/>
    </xf>
    <xf numFmtId="168" fontId="150" fillId="33" borderId="124" xfId="45066" applyNumberFormat="true" applyFont="true" applyFill="true" applyBorder="true" applyAlignment="true">
      <alignment horizontal="center" vertical="center"/>
    </xf>
    <xf numFmtId="168" fontId="150" fillId="33" borderId="98" xfId="19397" applyNumberFormat="true" applyFont="true" applyFill="true" applyBorder="true" applyAlignment="true">
      <alignment horizontal="center" vertical="center" wrapText="true"/>
    </xf>
    <xf numFmtId="168" fontId="150" fillId="33" borderId="124" xfId="19398" applyNumberFormat="true" applyFont="true" applyFill="true" applyBorder="true" applyAlignment="true">
      <alignment horizontal="center" vertical="center" wrapText="true"/>
    </xf>
    <xf numFmtId="168" fontId="150" fillId="33" borderId="125" xfId="19399" applyNumberFormat="true" applyFont="true" applyFill="true" applyBorder="true" applyAlignment="true">
      <alignment horizontal="center" vertical="center" wrapText="true"/>
    </xf>
    <xf numFmtId="168" fontId="150" fillId="33" borderId="129" xfId="19398" applyNumberFormat="true" applyFont="true" applyFill="true" applyBorder="true" applyAlignment="true">
      <alignment horizontal="center" vertical="center" wrapText="true"/>
    </xf>
    <xf numFmtId="168" fontId="150" fillId="33" borderId="105" xfId="19399" applyNumberFormat="true" applyFont="true" applyFill="true" applyBorder="true" applyAlignment="true">
      <alignment horizontal="center" vertical="center" wrapText="true"/>
    </xf>
    <xf numFmtId="168" fontId="150" fillId="33" borderId="98" xfId="19398" applyNumberFormat="true" applyFont="true" applyFill="true" applyBorder="true" applyAlignment="true">
      <alignment horizontal="center" vertical="center" wrapText="true"/>
    </xf>
    <xf numFmtId="168" fontId="150" fillId="33" borderId="124" xfId="19400" applyNumberFormat="true" applyFont="true" applyFill="true" applyBorder="true" applyAlignment="true">
      <alignment horizontal="center" vertical="center" wrapText="true"/>
    </xf>
    <xf numFmtId="168" fontId="150" fillId="33" borderId="98" xfId="19401" applyNumberFormat="true" applyFont="true" applyFill="true" applyBorder="true" applyAlignment="true">
      <alignment horizontal="center" vertical="center" wrapText="true"/>
    </xf>
    <xf numFmtId="168" fontId="150" fillId="33" borderId="124" xfId="19402" applyNumberFormat="true" applyFont="true" applyFill="true" applyBorder="true" applyAlignment="true">
      <alignment horizontal="center" vertical="center" wrapText="true"/>
    </xf>
    <xf numFmtId="168" fontId="150" fillId="33" borderId="125" xfId="19403" applyNumberFormat="true" applyFont="true" applyFill="true" applyBorder="true" applyAlignment="true">
      <alignment horizontal="center" vertical="center" wrapText="true"/>
    </xf>
    <xf numFmtId="168" fontId="150" fillId="33" borderId="129" xfId="19402" applyNumberFormat="true" applyFont="true" applyFill="true" applyBorder="true" applyAlignment="true">
      <alignment horizontal="center" vertical="center" wrapText="true"/>
    </xf>
    <xf numFmtId="168" fontId="150" fillId="33" borderId="105" xfId="19403" applyNumberFormat="true" applyFont="true" applyFill="true" applyBorder="true" applyAlignment="true">
      <alignment horizontal="center" vertical="center" wrapText="true"/>
    </xf>
    <xf numFmtId="168" fontId="150" fillId="33" borderId="98" xfId="19402" applyNumberFormat="true" applyFont="true" applyFill="true" applyBorder="true" applyAlignment="true">
      <alignment horizontal="center" vertical="center" wrapText="true"/>
    </xf>
    <xf numFmtId="168" fontId="150" fillId="33" borderId="124" xfId="19404" applyNumberFormat="true" applyFont="true" applyFill="true" applyBorder="true" applyAlignment="true">
      <alignment horizontal="center" vertical="center" wrapText="true"/>
    </xf>
    <xf numFmtId="168" fontId="155" fillId="33" borderId="98" xfId="19344" applyNumberFormat="true" applyFont="true" applyFill="true" applyBorder="true" applyAlignment="true">
      <alignment horizontal="center" vertical="center" wrapText="true"/>
    </xf>
    <xf numFmtId="168" fontId="155" fillId="33" borderId="124" xfId="19344" applyNumberFormat="true" applyFont="true" applyFill="true" applyBorder="true" applyAlignment="true">
      <alignment horizontal="center" vertical="center" wrapText="true"/>
    </xf>
    <xf numFmtId="168" fontId="155" fillId="33" borderId="125" xfId="19344" applyNumberFormat="true" applyFont="true" applyFill="true" applyBorder="true" applyAlignment="true">
      <alignment horizontal="center" vertical="center" wrapText="true"/>
    </xf>
    <xf numFmtId="168" fontId="155" fillId="33" borderId="129" xfId="19344" applyNumberFormat="true" applyFont="true" applyFill="true" applyBorder="true" applyAlignment="true">
      <alignment horizontal="center" vertical="center" wrapText="true"/>
    </xf>
    <xf numFmtId="168" fontId="155" fillId="33" borderId="105" xfId="19344" applyNumberFormat="true" applyFont="true" applyFill="true" applyBorder="true" applyAlignment="true">
      <alignment horizontal="center" vertical="center" wrapText="true"/>
    </xf>
    <xf numFmtId="0" fontId="24" fillId="33" borderId="103" xfId="19344" applyFill="true" applyBorder="true" applyAlignment="true">
      <alignment horizontal="center" vertical="center" wrapText="true"/>
    </xf>
    <xf numFmtId="0" fontId="24" fillId="33" borderId="130" xfId="19344" applyFill="true" applyBorder="true" applyAlignment="true">
      <alignment horizontal="center" vertical="center" wrapText="true"/>
    </xf>
    <xf numFmtId="0" fontId="24" fillId="33" borderId="106" xfId="19344" applyFill="true" applyBorder="true" applyAlignment="true">
      <alignment horizontal="center" vertical="center" wrapText="true"/>
    </xf>
    <xf numFmtId="169" fontId="150" fillId="33" borderId="98" xfId="45084" applyNumberFormat="true" applyFont="true" applyFill="true" applyBorder="true" applyAlignment="true">
      <alignment horizontal="center" vertical="center"/>
    </xf>
    <xf numFmtId="169" fontId="150" fillId="33" borderId="124" xfId="45084" applyNumberFormat="true" applyFont="true" applyFill="true" applyBorder="true" applyAlignment="true">
      <alignment horizontal="center" vertical="center"/>
    </xf>
    <xf numFmtId="169" fontId="150" fillId="33" borderId="125" xfId="45084" applyNumberFormat="true" applyFont="true" applyFill="true" applyBorder="true" applyAlignment="true">
      <alignment horizontal="center" vertical="center"/>
    </xf>
    <xf numFmtId="169" fontId="150" fillId="33" borderId="129" xfId="45084" applyNumberFormat="true" applyFont="true" applyFill="true" applyBorder="true" applyAlignment="true">
      <alignment horizontal="center" vertical="center"/>
    </xf>
    <xf numFmtId="169" fontId="150" fillId="33" borderId="105" xfId="45084" applyNumberFormat="true" applyFont="true" applyFill="true" applyBorder="true" applyAlignment="true">
      <alignment horizontal="center" vertical="center"/>
    </xf>
    <xf numFmtId="169" fontId="150" fillId="33" borderId="98" xfId="45087" applyNumberFormat="true" applyFont="true" applyFill="true" applyBorder="true" applyAlignment="true">
      <alignment horizontal="center" vertical="center"/>
    </xf>
    <xf numFmtId="169" fontId="150" fillId="33" borderId="124" xfId="45087" applyNumberFormat="true" applyFont="true" applyFill="true" applyBorder="true" applyAlignment="true">
      <alignment horizontal="center" vertical="center"/>
    </xf>
    <xf numFmtId="169" fontId="150" fillId="33" borderId="125" xfId="45087" applyNumberFormat="true" applyFont="true" applyFill="true" applyBorder="true" applyAlignment="true">
      <alignment horizontal="center" vertical="center"/>
    </xf>
    <xf numFmtId="169" fontId="150" fillId="33" borderId="129" xfId="45087" applyNumberFormat="true" applyFont="true" applyFill="true" applyBorder="true" applyAlignment="true">
      <alignment horizontal="center" vertical="center"/>
    </xf>
    <xf numFmtId="169" fontId="150" fillId="33" borderId="105" xfId="45087" applyNumberFormat="true" applyFont="true" applyFill="true" applyBorder="true" applyAlignment="true">
      <alignment horizontal="center" vertical="center"/>
    </xf>
    <xf numFmtId="169" fontId="150" fillId="33" borderId="98" xfId="45081" applyNumberFormat="true" applyFont="true" applyFill="true" applyBorder="true" applyAlignment="true">
      <alignment horizontal="center" vertical="center"/>
    </xf>
    <xf numFmtId="169" fontId="150" fillId="33" borderId="124" xfId="45081" applyNumberFormat="true" applyFont="true" applyFill="true" applyBorder="true" applyAlignment="true">
      <alignment horizontal="center" vertical="center"/>
    </xf>
    <xf numFmtId="169" fontId="150" fillId="33" borderId="125" xfId="45081" applyNumberFormat="true" applyFont="true" applyFill="true" applyBorder="true" applyAlignment="true">
      <alignment horizontal="center" vertical="center"/>
    </xf>
    <xf numFmtId="169" fontId="150" fillId="33" borderId="129" xfId="45081" applyNumberFormat="true" applyFont="true" applyFill="true" applyBorder="true" applyAlignment="true">
      <alignment horizontal="center" vertical="center"/>
    </xf>
    <xf numFmtId="169" fontId="150" fillId="33" borderId="105" xfId="45081" applyNumberFormat="true" applyFont="true" applyFill="true" applyBorder="true" applyAlignment="true">
      <alignment horizontal="center" vertical="center"/>
    </xf>
    <xf numFmtId="0" fontId="24" fillId="33" borderId="103" xfId="19344" applyFill="true" applyBorder="true" applyAlignment="true">
      <alignment horizontal="center" vertical="center"/>
    </xf>
    <xf numFmtId="0" fontId="24" fillId="33" borderId="130" xfId="19344" applyFill="true" applyBorder="true" applyAlignment="true">
      <alignment horizontal="center" vertical="center"/>
    </xf>
    <xf numFmtId="0" fontId="24" fillId="33" borderId="106" xfId="19344" applyFill="true" applyBorder="true" applyAlignment="true">
      <alignment horizontal="center" vertical="center"/>
    </xf>
    <xf numFmtId="0" fontId="24" fillId="0" borderId="100" xfId="19344" applyFill="true" applyBorder="true" applyAlignment="true">
      <alignment vertical="center" wrapText="true"/>
    </xf>
    <xf numFmtId="0" fontId="24" fillId="0" borderId="103" xfId="19344" applyFill="true" applyBorder="true" applyAlignment="true">
      <alignment vertical="center" wrapText="true"/>
    </xf>
    <xf numFmtId="0" fontId="24" fillId="0" borderId="98" xfId="19344" applyFill="true" applyBorder="true" applyAlignment="true">
      <alignment horizontal="center" vertical="center" wrapText="true"/>
    </xf>
    <xf numFmtId="0" fontId="151" fillId="26" borderId="104" xfId="44940" applyFont="true" applyFill="true" applyBorder="true" applyAlignment="true">
      <alignment horizontal="left" vertical="center"/>
    </xf>
    <xf numFmtId="0" fontId="151" fillId="26" borderId="105" xfId="44943" applyFont="true" applyFill="true" applyBorder="true" applyAlignment="true">
      <alignment horizontal="left" vertical="center"/>
    </xf>
    <xf numFmtId="0" fontId="151" fillId="26" borderId="106" xfId="44945" applyFont="true" applyFill="true" applyBorder="true" applyAlignment="true">
      <alignment horizontal="left" vertical="center"/>
    </xf>
    <xf numFmtId="0" fontId="151" fillId="26" borderId="104" xfId="44966" applyFont="true" applyFill="true" applyBorder="true" applyAlignment="true">
      <alignment horizontal="left" vertical="center"/>
    </xf>
    <xf numFmtId="0" fontId="151" fillId="26" borderId="105" xfId="44966" applyFont="true" applyFill="true" applyBorder="true" applyAlignment="true">
      <alignment horizontal="left" vertical="center"/>
    </xf>
    <xf numFmtId="0" fontId="151" fillId="26" borderId="104" xfId="44987" applyFont="true" applyFill="true" applyBorder="true" applyAlignment="true">
      <alignment horizontal="left" vertical="center"/>
    </xf>
    <xf numFmtId="0" fontId="151" fillId="26" borderId="105" xfId="44993" applyFont="true" applyFill="true" applyBorder="true" applyAlignment="true">
      <alignment horizontal="left" vertical="center"/>
    </xf>
    <xf numFmtId="0" fontId="151" fillId="0" borderId="105" xfId="44993" applyFont="true" applyFill="true" applyBorder="true" applyAlignment="true">
      <alignment horizontal="left" vertical="center"/>
    </xf>
    <xf numFmtId="0" fontId="151" fillId="0" borderId="105" xfId="44999" applyFont="true" applyFill="true" applyBorder="true" applyAlignment="true">
      <alignment horizontal="left" vertical="center"/>
    </xf>
    <xf numFmtId="0" fontId="151" fillId="26" borderId="104" xfId="45017" applyFont="true" applyFill="true" applyBorder="true" applyAlignment="true">
      <alignment horizontal="left" vertical="center"/>
    </xf>
    <xf numFmtId="0" fontId="151" fillId="26" borderId="105" xfId="45021" applyFont="true" applyFill="true" applyBorder="true" applyAlignment="true">
      <alignment horizontal="left" vertical="center"/>
    </xf>
    <xf numFmtId="0" fontId="151" fillId="26" borderId="106" xfId="45025" applyFont="true" applyFill="true" applyBorder="true" applyAlignment="true">
      <alignment horizontal="left" vertical="center"/>
    </xf>
    <xf numFmtId="0" fontId="151" fillId="26" borderId="104" xfId="45041" applyFont="true" applyFill="true" applyBorder="true" applyAlignment="true">
      <alignment horizontal="left" vertical="center"/>
    </xf>
    <xf numFmtId="0" fontId="151" fillId="26" borderId="105" xfId="45044" applyFont="true" applyFill="true" applyBorder="true" applyAlignment="true">
      <alignment horizontal="left" vertical="center"/>
    </xf>
    <xf numFmtId="0" fontId="151" fillId="26" borderId="106" xfId="45044" applyFont="true" applyFill="true" applyBorder="true" applyAlignment="true">
      <alignment horizontal="left" vertical="center"/>
    </xf>
    <xf numFmtId="0" fontId="151" fillId="0" borderId="10" xfId="45029" applyFont="true" applyFill="true" applyBorder="true" applyAlignment="true">
      <alignment horizontal="left" vertical="center"/>
    </xf>
    <xf numFmtId="0" fontId="151" fillId="0" borderId="104" xfId="45035" applyFont="true" applyFill="true" applyBorder="true" applyAlignment="true">
      <alignment horizontal="left" vertical="center"/>
    </xf>
    <xf numFmtId="0" fontId="151" fillId="0" borderId="105" xfId="45041" applyFont="true" applyFill="true" applyBorder="true" applyAlignment="true">
      <alignment horizontal="left" vertical="center"/>
    </xf>
    <xf numFmtId="0" fontId="151" fillId="0" borderId="105" xfId="45044" applyFont="true" applyFill="true" applyBorder="true" applyAlignment="true">
      <alignment horizontal="left" vertical="center"/>
    </xf>
    <xf numFmtId="0" fontId="151" fillId="0" borderId="105" xfId="45050" applyFont="true" applyFill="true" applyBorder="true" applyAlignment="true">
      <alignment horizontal="left" vertical="center"/>
    </xf>
    <xf numFmtId="0" fontId="151" fillId="26" borderId="104" xfId="45080" applyFont="true" applyFill="true" applyBorder="true" applyAlignment="true">
      <alignment horizontal="left" vertical="center"/>
    </xf>
    <xf numFmtId="0" fontId="151" fillId="26" borderId="105" xfId="45083" applyFont="true" applyFill="true" applyBorder="true" applyAlignment="true">
      <alignment horizontal="left" vertical="center"/>
    </xf>
    <xf numFmtId="0" fontId="151" fillId="26" borderId="106" xfId="45086" applyFont="true" applyFill="true" applyBorder="true" applyAlignment="true">
      <alignment horizontal="left" vertical="center"/>
    </xf>
    <xf numFmtId="0" fontId="151" fillId="0" borderId="105" xfId="45068" applyFont="true" applyFill="true" applyBorder="true" applyAlignment="true">
      <alignment horizontal="left" vertical="center"/>
    </xf>
    <xf numFmtId="0" fontId="151" fillId="0" borderId="105" xfId="45074" applyFont="true" applyFill="true" applyBorder="true" applyAlignment="true">
      <alignment horizontal="left" vertical="center"/>
    </xf>
    <xf numFmtId="0" fontId="151" fillId="0" borderId="105" xfId="45080" applyFont="true" applyFill="true" applyBorder="true" applyAlignment="true">
      <alignment horizontal="left" vertical="center"/>
    </xf>
    <xf numFmtId="0" fontId="151" fillId="0" borderId="105" xfId="45083" applyFont="true" applyFill="true" applyBorder="true" applyAlignment="true">
      <alignment horizontal="left" vertical="center"/>
    </xf>
    <xf numFmtId="0" fontId="151" fillId="0" borderId="105" xfId="45086" applyFont="true" applyFill="true" applyBorder="true" applyAlignment="true">
      <alignment horizontal="left" vertical="center"/>
    </xf>
    <xf numFmtId="0" fontId="151" fillId="26" borderId="58" xfId="45041" applyFont="true" applyFill="true" applyBorder="true" applyAlignment="true">
      <alignment horizontal="left" vertical="center"/>
    </xf>
    <xf numFmtId="0" fontId="151" fillId="26" borderId="59" xfId="45044" applyFont="true" applyFill="true" applyBorder="true" applyAlignment="true">
      <alignment horizontal="left" vertical="center"/>
    </xf>
    <xf numFmtId="0" fontId="151" fillId="26" borderId="60" xfId="45050" applyFont="true" applyFill="true" applyBorder="true" applyAlignment="true">
      <alignment horizontal="left" vertical="center"/>
    </xf>
    <xf numFmtId="169" fontId="181" fillId="33" borderId="98" xfId="40057" applyNumberFormat="true" applyFont="true" applyFill="true" applyBorder="true" applyAlignment="true">
      <alignment horizontal="center" vertical="center"/>
    </xf>
    <xf numFmtId="169" fontId="181" fillId="33" borderId="98" xfId="44967" applyNumberFormat="true" applyFont="true" applyFill="true" applyBorder="true" applyAlignment="true">
      <alignment horizontal="center" vertical="center"/>
    </xf>
    <xf numFmtId="169" fontId="181" fillId="33" borderId="103" xfId="40069" applyNumberFormat="true" applyFont="true" applyFill="true" applyBorder="true" applyAlignment="true">
      <alignment horizontal="center" vertical="center"/>
    </xf>
    <xf numFmtId="169" fontId="181" fillId="33" borderId="98" xfId="45022" applyNumberFormat="true" applyFont="true" applyFill="true" applyBorder="true" applyAlignment="true">
      <alignment horizontal="center" vertical="center"/>
    </xf>
    <xf numFmtId="169" fontId="181" fillId="33" borderId="103" xfId="45026" applyNumberFormat="true" applyFont="true" applyFill="true" applyBorder="true" applyAlignment="true">
      <alignment horizontal="center" vertical="center"/>
    </xf>
    <xf numFmtId="169" fontId="181" fillId="33" borderId="100" xfId="45042" applyNumberFormat="true" applyFont="true" applyFill="true" applyBorder="true" applyAlignment="true">
      <alignment horizontal="center" vertical="center"/>
    </xf>
    <xf numFmtId="169" fontId="181" fillId="33" borderId="98" xfId="45045" applyNumberFormat="true" applyFont="true" applyFill="true" applyBorder="true" applyAlignment="true">
      <alignment horizontal="center" vertical="center"/>
    </xf>
    <xf numFmtId="169" fontId="181" fillId="33" borderId="98" xfId="40237" applyNumberFormat="true" applyFont="true" applyFill="true" applyBorder="true" applyAlignment="true">
      <alignment horizontal="center" vertical="center"/>
    </xf>
    <xf numFmtId="169" fontId="181" fillId="33" borderId="98" xfId="40249" applyNumberFormat="true" applyFont="true" applyFill="true" applyBorder="true" applyAlignment="true">
      <alignment horizontal="center" vertical="center"/>
    </xf>
    <xf numFmtId="169" fontId="181" fillId="33" borderId="100" xfId="45081" applyNumberFormat="true" applyFont="true" applyFill="true" applyBorder="true" applyAlignment="true">
      <alignment horizontal="center" vertical="center"/>
    </xf>
    <xf numFmtId="169" fontId="181" fillId="33" borderId="98" xfId="45084" applyNumberFormat="true" applyFont="true" applyFill="true" applyBorder="true" applyAlignment="true">
      <alignment horizontal="center" vertical="center"/>
    </xf>
    <xf numFmtId="169" fontId="181" fillId="33" borderId="98" xfId="45087" applyNumberFormat="true" applyFont="true" applyFill="true" applyBorder="true" applyAlignment="true">
      <alignment horizontal="center" vertical="center"/>
    </xf>
    <xf numFmtId="169" fontId="181" fillId="33" borderId="124" xfId="40058" applyNumberFormat="true" applyFont="true" applyFill="true" applyBorder="true" applyAlignment="true">
      <alignment horizontal="center" vertical="center"/>
    </xf>
    <xf numFmtId="169" fontId="181" fillId="33" borderId="124" xfId="44967" applyNumberFormat="true" applyFont="true" applyFill="true" applyBorder="true" applyAlignment="true">
      <alignment horizontal="center" vertical="center"/>
    </xf>
    <xf numFmtId="169" fontId="181" fillId="33" borderId="126" xfId="40070" applyNumberFormat="true" applyFont="true" applyFill="true" applyBorder="true" applyAlignment="true">
      <alignment horizontal="center" vertical="center"/>
    </xf>
    <xf numFmtId="169" fontId="181" fillId="33" borderId="124" xfId="45022" applyNumberFormat="true" applyFont="true" applyFill="true" applyBorder="true" applyAlignment="true">
      <alignment horizontal="center" vertical="center"/>
    </xf>
    <xf numFmtId="169" fontId="181" fillId="33" borderId="126" xfId="45026" applyNumberFormat="true" applyFont="true" applyFill="true" applyBorder="true" applyAlignment="true">
      <alignment horizontal="center" vertical="center"/>
    </xf>
    <xf numFmtId="169" fontId="181" fillId="33" borderId="122" xfId="45042" applyNumberFormat="true" applyFont="true" applyFill="true" applyBorder="true" applyAlignment="true">
      <alignment horizontal="center" vertical="center"/>
    </xf>
    <xf numFmtId="169" fontId="181" fillId="33" borderId="124" xfId="45045" applyNumberFormat="true" applyFont="true" applyFill="true" applyBorder="true" applyAlignment="true">
      <alignment horizontal="center" vertical="center"/>
    </xf>
    <xf numFmtId="169" fontId="181" fillId="33" borderId="124" xfId="40238" applyNumberFormat="true" applyFont="true" applyFill="true" applyBorder="true" applyAlignment="true">
      <alignment horizontal="center" vertical="center"/>
    </xf>
    <xf numFmtId="169" fontId="181" fillId="33" borderId="124" xfId="40250" applyNumberFormat="true" applyFont="true" applyFill="true" applyBorder="true" applyAlignment="true">
      <alignment horizontal="center" vertical="center"/>
    </xf>
    <xf numFmtId="169" fontId="181" fillId="33" borderId="122" xfId="45081" applyNumberFormat="true" applyFont="true" applyFill="true" applyBorder="true" applyAlignment="true">
      <alignment horizontal="center" vertical="center"/>
    </xf>
    <xf numFmtId="169" fontId="181" fillId="33" borderId="124" xfId="45084" applyNumberFormat="true" applyFont="true" applyFill="true" applyBorder="true" applyAlignment="true">
      <alignment horizontal="center" vertical="center"/>
    </xf>
    <xf numFmtId="169" fontId="181" fillId="33" borderId="124" xfId="45087" applyNumberFormat="true" applyFont="true" applyFill="true" applyBorder="true" applyAlignment="true">
      <alignment horizontal="center" vertical="center"/>
    </xf>
    <xf numFmtId="169" fontId="181" fillId="33" borderId="125" xfId="40059" applyNumberFormat="true" applyFont="true" applyFill="true" applyBorder="true" applyAlignment="true">
      <alignment horizontal="center" vertical="center"/>
    </xf>
    <xf numFmtId="169" fontId="181" fillId="33" borderId="125" xfId="44967" applyNumberFormat="true" applyFont="true" applyFill="true" applyBorder="true" applyAlignment="true">
      <alignment horizontal="center" vertical="center"/>
    </xf>
    <xf numFmtId="169" fontId="181" fillId="33" borderId="127" xfId="40071" applyNumberFormat="true" applyFont="true" applyFill="true" applyBorder="true" applyAlignment="true">
      <alignment horizontal="center" vertical="center"/>
    </xf>
    <xf numFmtId="169" fontId="181" fillId="33" borderId="125" xfId="45022" applyNumberFormat="true" applyFont="true" applyFill="true" applyBorder="true" applyAlignment="true">
      <alignment horizontal="center" vertical="center"/>
    </xf>
    <xf numFmtId="169" fontId="181" fillId="33" borderId="127" xfId="45026" applyNumberFormat="true" applyFont="true" applyFill="true" applyBorder="true" applyAlignment="true">
      <alignment horizontal="center" vertical="center"/>
    </xf>
    <xf numFmtId="169" fontId="181" fillId="33" borderId="123" xfId="45042" applyNumberFormat="true" applyFont="true" applyFill="true" applyBorder="true" applyAlignment="true">
      <alignment horizontal="center" vertical="center"/>
    </xf>
    <xf numFmtId="169" fontId="181" fillId="33" borderId="125" xfId="45045" applyNumberFormat="true" applyFont="true" applyFill="true" applyBorder="true" applyAlignment="true">
      <alignment horizontal="center" vertical="center"/>
    </xf>
    <xf numFmtId="169" fontId="181" fillId="33" borderId="125" xfId="40239" applyNumberFormat="true" applyFont="true" applyFill="true" applyBorder="true" applyAlignment="true">
      <alignment horizontal="center" vertical="center"/>
    </xf>
    <xf numFmtId="169" fontId="181" fillId="33" borderId="125" xfId="40251" applyNumberFormat="true" applyFont="true" applyFill="true" applyBorder="true" applyAlignment="true">
      <alignment horizontal="center" vertical="center"/>
    </xf>
    <xf numFmtId="169" fontId="181" fillId="33" borderId="123" xfId="45081" applyNumberFormat="true" applyFont="true" applyFill="true" applyBorder="true" applyAlignment="true">
      <alignment horizontal="center" vertical="center"/>
    </xf>
    <xf numFmtId="169" fontId="181" fillId="33" borderId="125" xfId="45084" applyNumberFormat="true" applyFont="true" applyFill="true" applyBorder="true" applyAlignment="true">
      <alignment horizontal="center" vertical="center"/>
    </xf>
    <xf numFmtId="169" fontId="181" fillId="33" borderId="125" xfId="45087" applyNumberFormat="true" applyFont="true" applyFill="true" applyBorder="true" applyAlignment="true">
      <alignment horizontal="center" vertical="center"/>
    </xf>
    <xf numFmtId="169" fontId="181" fillId="33" borderId="129" xfId="40058" applyNumberFormat="true" applyFont="true" applyFill="true" applyBorder="true" applyAlignment="true">
      <alignment horizontal="center" vertical="center"/>
    </xf>
    <xf numFmtId="169" fontId="181" fillId="33" borderId="129" xfId="44967" applyNumberFormat="true" applyFont="true" applyFill="true" applyBorder="true" applyAlignment="true">
      <alignment horizontal="center" vertical="center"/>
    </xf>
    <xf numFmtId="169" fontId="181" fillId="33" borderId="130" xfId="40070" applyNumberFormat="true" applyFont="true" applyFill="true" applyBorder="true" applyAlignment="true">
      <alignment horizontal="center" vertical="center"/>
    </xf>
    <xf numFmtId="169" fontId="181" fillId="33" borderId="129" xfId="45022" applyNumberFormat="true" applyFont="true" applyFill="true" applyBorder="true" applyAlignment="true">
      <alignment horizontal="center" vertical="center"/>
    </xf>
    <xf numFmtId="169" fontId="181" fillId="33" borderId="130" xfId="45026" applyNumberFormat="true" applyFont="true" applyFill="true" applyBorder="true" applyAlignment="true">
      <alignment horizontal="center" vertical="center"/>
    </xf>
    <xf numFmtId="169" fontId="181" fillId="33" borderId="128" xfId="45042" applyNumberFormat="true" applyFont="true" applyFill="true" applyBorder="true" applyAlignment="true">
      <alignment horizontal="center" vertical="center"/>
    </xf>
    <xf numFmtId="169" fontId="181" fillId="33" borderId="129" xfId="45045" applyNumberFormat="true" applyFont="true" applyFill="true" applyBorder="true" applyAlignment="true">
      <alignment horizontal="center" vertical="center"/>
    </xf>
    <xf numFmtId="169" fontId="181" fillId="33" borderId="129" xfId="40238" applyNumberFormat="true" applyFont="true" applyFill="true" applyBorder="true" applyAlignment="true">
      <alignment horizontal="center" vertical="center"/>
    </xf>
    <xf numFmtId="169" fontId="181" fillId="33" borderId="129" xfId="40250" applyNumberFormat="true" applyFont="true" applyFill="true" applyBorder="true" applyAlignment="true">
      <alignment horizontal="center" vertical="center"/>
    </xf>
    <xf numFmtId="169" fontId="181" fillId="33" borderId="128" xfId="45081" applyNumberFormat="true" applyFont="true" applyFill="true" applyBorder="true" applyAlignment="true">
      <alignment horizontal="center" vertical="center"/>
    </xf>
    <xf numFmtId="169" fontId="181" fillId="33" borderId="129" xfId="45084" applyNumberFormat="true" applyFont="true" applyFill="true" applyBorder="true" applyAlignment="true">
      <alignment horizontal="center" vertical="center"/>
    </xf>
    <xf numFmtId="169" fontId="181" fillId="33" borderId="129" xfId="45087" applyNumberFormat="true" applyFont="true" applyFill="true" applyBorder="true" applyAlignment="true">
      <alignment horizontal="center" vertical="center"/>
    </xf>
    <xf numFmtId="169" fontId="181" fillId="33" borderId="105" xfId="40059" applyNumberFormat="true" applyFont="true" applyFill="true" applyBorder="true" applyAlignment="true">
      <alignment horizontal="center" vertical="center"/>
    </xf>
    <xf numFmtId="169" fontId="181" fillId="33" borderId="105" xfId="44967" applyNumberFormat="true" applyFont="true" applyFill="true" applyBorder="true" applyAlignment="true">
      <alignment horizontal="center" vertical="center"/>
    </xf>
    <xf numFmtId="169" fontId="181" fillId="33" borderId="106" xfId="40071" applyNumberFormat="true" applyFont="true" applyFill="true" applyBorder="true" applyAlignment="true">
      <alignment horizontal="center" vertical="center"/>
    </xf>
    <xf numFmtId="169" fontId="181" fillId="33" borderId="105" xfId="45022" applyNumberFormat="true" applyFont="true" applyFill="true" applyBorder="true" applyAlignment="true">
      <alignment horizontal="center" vertical="center"/>
    </xf>
    <xf numFmtId="169" fontId="181" fillId="33" borderId="106" xfId="45026" applyNumberFormat="true" applyFont="true" applyFill="true" applyBorder="true" applyAlignment="true">
      <alignment horizontal="center" vertical="center"/>
    </xf>
    <xf numFmtId="169" fontId="181" fillId="33" borderId="104" xfId="45042" applyNumberFormat="true" applyFont="true" applyFill="true" applyBorder="true" applyAlignment="true">
      <alignment horizontal="center" vertical="center"/>
    </xf>
    <xf numFmtId="169" fontId="181" fillId="33" borderId="105" xfId="45045" applyNumberFormat="true" applyFont="true" applyFill="true" applyBorder="true" applyAlignment="true">
      <alignment horizontal="center" vertical="center"/>
    </xf>
    <xf numFmtId="169" fontId="181" fillId="33" borderId="105" xfId="40239" applyNumberFormat="true" applyFont="true" applyFill="true" applyBorder="true" applyAlignment="true">
      <alignment horizontal="center" vertical="center"/>
    </xf>
    <xf numFmtId="169" fontId="181" fillId="33" borderId="105" xfId="40251" applyNumberFormat="true" applyFont="true" applyFill="true" applyBorder="true" applyAlignment="true">
      <alignment horizontal="center" vertical="center"/>
    </xf>
    <xf numFmtId="169" fontId="181" fillId="33" borderId="104" xfId="45081" applyNumberFormat="true" applyFont="true" applyFill="true" applyBorder="true" applyAlignment="true">
      <alignment horizontal="center" vertical="center"/>
    </xf>
    <xf numFmtId="169" fontId="181" fillId="33" borderId="105" xfId="45084" applyNumberFormat="true" applyFont="true" applyFill="true" applyBorder="true" applyAlignment="true">
      <alignment horizontal="center" vertical="center"/>
    </xf>
    <xf numFmtId="169" fontId="181" fillId="33" borderId="105" xfId="45087" applyNumberFormat="true" applyFont="true" applyFill="true" applyBorder="true" applyAlignment="true">
      <alignment horizontal="center" vertical="center"/>
    </xf>
    <xf numFmtId="169" fontId="181" fillId="33" borderId="98" xfId="40058" applyNumberFormat="true" applyFont="true" applyFill="true" applyBorder="true" applyAlignment="true">
      <alignment horizontal="center" vertical="center"/>
    </xf>
    <xf numFmtId="169" fontId="181" fillId="33" borderId="103" xfId="40070" applyNumberFormat="true" applyFont="true" applyFill="true" applyBorder="true" applyAlignment="true">
      <alignment horizontal="center" vertical="center"/>
    </xf>
    <xf numFmtId="169" fontId="181" fillId="33" borderId="98" xfId="40238" applyNumberFormat="true" applyFont="true" applyFill="true" applyBorder="true" applyAlignment="true">
      <alignment horizontal="center" vertical="center"/>
    </xf>
    <xf numFmtId="169" fontId="181" fillId="33" borderId="98" xfId="40250" applyNumberFormat="true" applyFont="true" applyFill="true" applyBorder="true" applyAlignment="true">
      <alignment horizontal="center" vertical="center"/>
    </xf>
    <xf numFmtId="169" fontId="181" fillId="33" borderId="130" xfId="40072" applyNumberFormat="true" applyFont="true" applyFill="true" applyBorder="true" applyAlignment="true">
      <alignment horizontal="center" vertical="center"/>
    </xf>
    <xf numFmtId="169" fontId="181" fillId="33" borderId="128" xfId="45019" applyNumberFormat="true" applyFont="true" applyFill="true" applyBorder="true" applyAlignment="true">
      <alignment horizontal="center" vertical="center"/>
    </xf>
    <xf numFmtId="169" fontId="181" fillId="33" borderId="129" xfId="45023" applyNumberFormat="true" applyFont="true" applyFill="true" applyBorder="true" applyAlignment="true">
      <alignment horizontal="center" vertical="center"/>
    </xf>
    <xf numFmtId="169" fontId="181" fillId="33" borderId="130" xfId="45027" applyNumberFormat="true" applyFont="true" applyFill="true" applyBorder="true" applyAlignment="true">
      <alignment horizontal="center" vertical="center"/>
    </xf>
    <xf numFmtId="169" fontId="181" fillId="33" borderId="126" xfId="40072" applyNumberFormat="true" applyFont="true" applyFill="true" applyBorder="true" applyAlignment="true">
      <alignment horizontal="center" vertical="center"/>
    </xf>
    <xf numFmtId="169" fontId="181" fillId="33" borderId="122" xfId="45019" applyNumberFormat="true" applyFont="true" applyFill="true" applyBorder="true" applyAlignment="true">
      <alignment horizontal="center" vertical="center"/>
    </xf>
    <xf numFmtId="169" fontId="181" fillId="33" borderId="124" xfId="45023" applyNumberFormat="true" applyFont="true" applyFill="true" applyBorder="true" applyAlignment="true">
      <alignment horizontal="center" vertical="center"/>
    </xf>
    <xf numFmtId="169" fontId="181" fillId="33" borderId="126" xfId="45027" applyNumberFormat="true" applyFont="true" applyFill="true" applyBorder="true" applyAlignment="true">
      <alignment horizontal="center" vertical="center"/>
    </xf>
    <xf numFmtId="169" fontId="181" fillId="33" borderId="122" xfId="44941" applyNumberFormat="true" applyFont="true" applyFill="true" applyBorder="true" applyAlignment="true">
      <alignment horizontal="center" vertical="center"/>
    </xf>
    <xf numFmtId="169" fontId="181" fillId="33" borderId="124" xfId="44944" applyNumberFormat="true" applyFont="true" applyFill="true" applyBorder="true" applyAlignment="true">
      <alignment horizontal="center" vertical="center"/>
    </xf>
    <xf numFmtId="169" fontId="181" fillId="33" borderId="122" xfId="44968" applyNumberFormat="true" applyFont="true" applyFill="true" applyBorder="true" applyAlignment="true">
      <alignment horizontal="center" vertical="center"/>
    </xf>
    <xf numFmtId="169" fontId="181" fillId="33" borderId="124" xfId="44968" applyNumberFormat="true" applyFont="true" applyFill="true" applyBorder="true" applyAlignment="true">
      <alignment horizontal="center" vertical="center"/>
    </xf>
    <xf numFmtId="169" fontId="181" fillId="33" borderId="124" xfId="44962" applyNumberFormat="true" applyFont="true" applyFill="true" applyBorder="true" applyAlignment="true">
      <alignment horizontal="center" vertical="center"/>
    </xf>
    <xf numFmtId="169" fontId="181" fillId="33" borderId="124" xfId="40060" applyNumberFormat="true" applyFont="true" applyFill="true" applyBorder="true" applyAlignment="true">
      <alignment horizontal="center" vertical="center"/>
    </xf>
    <xf numFmtId="169" fontId="181" fillId="33" borderId="122" xfId="44989" applyNumberFormat="true" applyFont="true" applyFill="true" applyBorder="true" applyAlignment="true">
      <alignment horizontal="center" vertical="center"/>
    </xf>
    <xf numFmtId="169" fontId="181" fillId="33" borderId="124" xfId="44995" applyNumberFormat="true" applyFont="true" applyFill="true" applyBorder="true" applyAlignment="true">
      <alignment horizontal="center" vertical="center"/>
    </xf>
    <xf numFmtId="169" fontId="181" fillId="33" borderId="124" xfId="40240" applyNumberFormat="true" applyFont="true" applyFill="true" applyBorder="true" applyAlignment="true">
      <alignment horizontal="center" vertical="center"/>
    </xf>
    <xf numFmtId="169" fontId="181" fillId="33" borderId="124" xfId="40252" applyNumberFormat="true" applyFont="true" applyFill="true" applyBorder="true" applyAlignment="true">
      <alignment horizontal="center" vertical="center"/>
    </xf>
    <xf numFmtId="169" fontId="181" fillId="33" borderId="125" xfId="40060" applyNumberFormat="true" applyFont="true" applyFill="true" applyBorder="true" applyAlignment="true">
      <alignment horizontal="center" vertical="center"/>
    </xf>
    <xf numFmtId="169" fontId="181" fillId="33" borderId="127" xfId="40072" applyNumberFormat="true" applyFont="true" applyFill="true" applyBorder="true" applyAlignment="true">
      <alignment horizontal="center" vertical="center"/>
    </xf>
    <xf numFmtId="169" fontId="181" fillId="33" borderId="125" xfId="40240" applyNumberFormat="true" applyFont="true" applyFill="true" applyBorder="true" applyAlignment="true">
      <alignment horizontal="center" vertical="center"/>
    </xf>
    <xf numFmtId="169" fontId="181" fillId="33" borderId="125" xfId="40252" applyNumberFormat="true" applyFont="true" applyFill="true" applyBorder="true" applyAlignment="true">
      <alignment horizontal="center" vertical="center"/>
    </xf>
    <xf numFmtId="168" fontId="181" fillId="28" borderId="75" xfId="39991" applyNumberFormat="true" applyFont="true" applyFill="true" applyBorder="true" applyAlignment="true">
      <alignment horizontal="center" vertical="center"/>
    </xf>
    <xf numFmtId="168" fontId="181" fillId="28" borderId="76" xfId="40003" applyNumberFormat="true" applyFont="true" applyFill="true" applyBorder="true" applyAlignment="true">
      <alignment horizontal="center" vertical="center"/>
    </xf>
    <xf numFmtId="168" fontId="181" fillId="28" borderId="82" xfId="40015" applyNumberFormat="true" applyFont="true" applyFill="true" applyBorder="true" applyAlignment="true">
      <alignment horizontal="center" vertical="center"/>
    </xf>
    <xf numFmtId="168" fontId="181" fillId="28" borderId="75" xfId="40051" applyNumberFormat="true" applyFont="true" applyFill="true" applyBorder="true" applyAlignment="true">
      <alignment horizontal="center" vertical="center"/>
    </xf>
    <xf numFmtId="168" fontId="181" fillId="28" borderId="76" xfId="40063" applyNumberFormat="true" applyFont="true" applyFill="true" applyBorder="true" applyAlignment="true">
      <alignment horizontal="center" vertical="center"/>
    </xf>
    <xf numFmtId="168" fontId="181" fillId="28" borderId="77" xfId="40075" applyNumberFormat="true" applyFont="true" applyFill="true" applyBorder="true" applyAlignment="true">
      <alignment horizontal="center" vertical="center"/>
    </xf>
    <xf numFmtId="168" fontId="181" fillId="28" borderId="75" xfId="40171" applyNumberFormat="true" applyFont="true" applyFill="true" applyBorder="true" applyAlignment="true">
      <alignment horizontal="center" vertical="center"/>
    </xf>
    <xf numFmtId="168" fontId="181" fillId="28" borderId="76" xfId="40183" applyNumberFormat="true" applyFont="true" applyFill="true" applyBorder="true" applyAlignment="true">
      <alignment horizontal="center" vertical="center"/>
    </xf>
    <xf numFmtId="168" fontId="181" fillId="28" borderId="82" xfId="40195" applyNumberFormat="true" applyFont="true" applyFill="true" applyBorder="true" applyAlignment="true">
      <alignment horizontal="center" vertical="center"/>
    </xf>
    <xf numFmtId="168" fontId="181" fillId="28" borderId="75" xfId="40231" applyNumberFormat="true" applyFont="true" applyFill="true" applyBorder="true" applyAlignment="true">
      <alignment horizontal="center" vertical="center"/>
    </xf>
    <xf numFmtId="168" fontId="181" fillId="28" borderId="76" xfId="40243" applyNumberFormat="true" applyFont="true" applyFill="true" applyBorder="true" applyAlignment="true">
      <alignment horizontal="center" vertical="center"/>
    </xf>
    <xf numFmtId="168" fontId="181" fillId="28" borderId="76" xfId="40255" applyNumberFormat="true" applyFont="true" applyFill="true" applyBorder="true" applyAlignment="true">
      <alignment horizontal="center" vertical="center"/>
    </xf>
    <xf numFmtId="168" fontId="181" fillId="28" borderId="75" xfId="40291" applyNumberFormat="true" applyFont="true" applyFill="true" applyBorder="true" applyAlignment="true">
      <alignment horizontal="center" vertical="center"/>
    </xf>
    <xf numFmtId="168" fontId="181" fillId="28" borderId="76" xfId="40303" applyNumberFormat="true" applyFont="true" applyFill="true" applyBorder="true" applyAlignment="true">
      <alignment horizontal="center" vertical="center"/>
    </xf>
    <xf numFmtId="168" fontId="181" fillId="28" borderId="75" xfId="40533" applyNumberFormat="true" applyFont="true" applyFill="true" applyBorder="true" applyAlignment="true">
      <alignment horizontal="center" vertical="center"/>
    </xf>
    <xf numFmtId="168" fontId="181" fillId="28" borderId="76" xfId="40539" applyNumberFormat="true" applyFont="true" applyFill="true" applyBorder="true" applyAlignment="true">
      <alignment horizontal="center" vertical="center"/>
    </xf>
    <xf numFmtId="168" fontId="181" fillId="28" borderId="82" xfId="40545" applyNumberFormat="true" applyFont="true" applyFill="true" applyBorder="true" applyAlignment="true">
      <alignment horizontal="center" vertical="center"/>
    </xf>
    <xf numFmtId="168" fontId="181" fillId="28" borderId="75" xfId="40419" applyNumberFormat="true" applyFont="true" applyFill="true" applyBorder="true" applyAlignment="true">
      <alignment horizontal="center" vertical="center"/>
    </xf>
    <xf numFmtId="168" fontId="181" fillId="28" borderId="76" xfId="40431" applyNumberFormat="true" applyFont="true" applyFill="true" applyBorder="true" applyAlignment="true">
      <alignment horizontal="center" vertical="center"/>
    </xf>
    <xf numFmtId="168" fontId="181" fillId="28" borderId="82" xfId="40443" applyNumberFormat="true" applyFont="true" applyFill="true" applyBorder="true" applyAlignment="true">
      <alignment horizontal="center" vertical="center"/>
    </xf>
    <xf numFmtId="168" fontId="181" fillId="28" borderId="61" xfId="39992" applyNumberFormat="true" applyFont="true" applyFill="true" applyBorder="true" applyAlignment="true">
      <alignment horizontal="center" vertical="center"/>
    </xf>
    <xf numFmtId="168" fontId="181" fillId="28" borderId="56" xfId="40004" applyNumberFormat="true" applyFont="true" applyFill="true" applyBorder="true" applyAlignment="true">
      <alignment horizontal="center" vertical="center"/>
    </xf>
    <xf numFmtId="168" fontId="181" fillId="28" borderId="83" xfId="40016" applyNumberFormat="true" applyFont="true" applyFill="true" applyBorder="true" applyAlignment="true">
      <alignment horizontal="center" vertical="center"/>
    </xf>
    <xf numFmtId="168" fontId="181" fillId="28" borderId="61" xfId="40052" applyNumberFormat="true" applyFont="true" applyFill="true" applyBorder="true" applyAlignment="true">
      <alignment horizontal="center" vertical="center"/>
    </xf>
    <xf numFmtId="168" fontId="181" fillId="28" borderId="56" xfId="40064" applyNumberFormat="true" applyFont="true" applyFill="true" applyBorder="true" applyAlignment="true">
      <alignment horizontal="center" vertical="center"/>
    </xf>
    <xf numFmtId="168" fontId="181" fillId="28" borderId="65" xfId="40076" applyNumberFormat="true" applyFont="true" applyFill="true" applyBorder="true" applyAlignment="true">
      <alignment horizontal="center" vertical="center"/>
    </xf>
    <xf numFmtId="168" fontId="181" fillId="28" borderId="61" xfId="40172" applyNumberFormat="true" applyFont="true" applyFill="true" applyBorder="true" applyAlignment="true">
      <alignment horizontal="center" vertical="center"/>
    </xf>
    <xf numFmtId="168" fontId="181" fillId="28" borderId="56" xfId="40184" applyNumberFormat="true" applyFont="true" applyFill="true" applyBorder="true" applyAlignment="true">
      <alignment horizontal="center" vertical="center"/>
    </xf>
    <xf numFmtId="168" fontId="181" fillId="28" borderId="83" xfId="40196" applyNumberFormat="true" applyFont="true" applyFill="true" applyBorder="true" applyAlignment="true">
      <alignment horizontal="center" vertical="center"/>
    </xf>
    <xf numFmtId="168" fontId="181" fillId="28" borderId="61" xfId="40232" applyNumberFormat="true" applyFont="true" applyFill="true" applyBorder="true" applyAlignment="true">
      <alignment horizontal="center" vertical="center"/>
    </xf>
    <xf numFmtId="168" fontId="181" fillId="28" borderId="56" xfId="40244" applyNumberFormat="true" applyFont="true" applyFill="true" applyBorder="true" applyAlignment="true">
      <alignment horizontal="center" vertical="center"/>
    </xf>
    <xf numFmtId="168" fontId="181" fillId="28" borderId="56" xfId="40256" applyNumberFormat="true" applyFont="true" applyFill="true" applyBorder="true" applyAlignment="true">
      <alignment horizontal="center" vertical="center"/>
    </xf>
    <xf numFmtId="168" fontId="181" fillId="28" borderId="61" xfId="40292" applyNumberFormat="true" applyFont="true" applyFill="true" applyBorder="true" applyAlignment="true">
      <alignment horizontal="center" vertical="center"/>
    </xf>
    <xf numFmtId="168" fontId="181" fillId="28" borderId="56" xfId="40304" applyNumberFormat="true" applyFont="true" applyFill="true" applyBorder="true" applyAlignment="true">
      <alignment horizontal="center" vertical="center"/>
    </xf>
    <xf numFmtId="168" fontId="181" fillId="28" borderId="61" xfId="40534" applyNumberFormat="true" applyFont="true" applyFill="true" applyBorder="true" applyAlignment="true">
      <alignment horizontal="center" vertical="center"/>
    </xf>
    <xf numFmtId="168" fontId="181" fillId="28" borderId="56" xfId="40540" applyNumberFormat="true" applyFont="true" applyFill="true" applyBorder="true" applyAlignment="true">
      <alignment horizontal="center" vertical="center"/>
    </xf>
    <xf numFmtId="168" fontId="181" fillId="28" borderId="63" xfId="40539" applyNumberFormat="true" applyFont="true" applyFill="true" applyBorder="true" applyAlignment="true">
      <alignment horizontal="center" vertical="center"/>
    </xf>
    <xf numFmtId="168" fontId="181" fillId="28" borderId="83" xfId="40546" applyNumberFormat="true" applyFont="true" applyFill="true" applyBorder="true" applyAlignment="true">
      <alignment horizontal="center" vertical="center"/>
    </xf>
    <xf numFmtId="168" fontId="181" fillId="28" borderId="61" xfId="40420" applyNumberFormat="true" applyFont="true" applyFill="true" applyBorder="true" applyAlignment="true">
      <alignment horizontal="center" vertical="center"/>
    </xf>
    <xf numFmtId="168" fontId="181" fillId="28" borderId="56" xfId="40432" applyNumberFormat="true" applyFont="true" applyFill="true" applyBorder="true" applyAlignment="true">
      <alignment horizontal="center" vertical="center"/>
    </xf>
    <xf numFmtId="168" fontId="181" fillId="28" borderId="83" xfId="40444" applyNumberFormat="true" applyFont="true" applyFill="true" applyBorder="true" applyAlignment="true">
      <alignment horizontal="center" vertical="center"/>
    </xf>
    <xf numFmtId="168" fontId="181" fillId="28" borderId="89" xfId="39993" applyNumberFormat="true" applyFont="true" applyFill="true" applyBorder="true" applyAlignment="true">
      <alignment horizontal="center" vertical="center"/>
    </xf>
    <xf numFmtId="168" fontId="181" fillId="28" borderId="90" xfId="40005" applyNumberFormat="true" applyFont="true" applyFill="true" applyBorder="true" applyAlignment="true">
      <alignment horizontal="center" vertical="center"/>
    </xf>
    <xf numFmtId="168" fontId="181" fillId="28" borderId="95" xfId="40017" applyNumberFormat="true" applyFont="true" applyFill="true" applyBorder="true" applyAlignment="true">
      <alignment horizontal="center" vertical="center"/>
    </xf>
    <xf numFmtId="168" fontId="181" fillId="28" borderId="89" xfId="40053" applyNumberFormat="true" applyFont="true" applyFill="true" applyBorder="true" applyAlignment="true">
      <alignment horizontal="center" vertical="center"/>
    </xf>
    <xf numFmtId="168" fontId="181" fillId="28" borderId="90" xfId="40065" applyNumberFormat="true" applyFont="true" applyFill="true" applyBorder="true" applyAlignment="true">
      <alignment horizontal="center" vertical="center"/>
    </xf>
    <xf numFmtId="168" fontId="181" fillId="28" borderId="91" xfId="40077" applyNumberFormat="true" applyFont="true" applyFill="true" applyBorder="true" applyAlignment="true">
      <alignment horizontal="center" vertical="center"/>
    </xf>
    <xf numFmtId="168" fontId="181" fillId="28" borderId="89" xfId="40173" applyNumberFormat="true" applyFont="true" applyFill="true" applyBorder="true" applyAlignment="true">
      <alignment horizontal="center" vertical="center"/>
    </xf>
    <xf numFmtId="168" fontId="181" fillId="28" borderId="90" xfId="40185" applyNumberFormat="true" applyFont="true" applyFill="true" applyBorder="true" applyAlignment="true">
      <alignment horizontal="center" vertical="center"/>
    </xf>
    <xf numFmtId="168" fontId="181" fillId="28" borderId="95" xfId="40197" applyNumberFormat="true" applyFont="true" applyFill="true" applyBorder="true" applyAlignment="true">
      <alignment horizontal="center" vertical="center"/>
    </xf>
    <xf numFmtId="168" fontId="181" fillId="28" borderId="89" xfId="40233" applyNumberFormat="true" applyFont="true" applyFill="true" applyBorder="true" applyAlignment="true">
      <alignment horizontal="center" vertical="center"/>
    </xf>
    <xf numFmtId="168" fontId="181" fillId="28" borderId="90" xfId="40245" applyNumberFormat="true" applyFont="true" applyFill="true" applyBorder="true" applyAlignment="true">
      <alignment horizontal="center" vertical="center"/>
    </xf>
    <xf numFmtId="168" fontId="181" fillId="28" borderId="90" xfId="40257" applyNumberFormat="true" applyFont="true" applyFill="true" applyBorder="true" applyAlignment="true">
      <alignment horizontal="center" vertical="center"/>
    </xf>
    <xf numFmtId="168" fontId="181" fillId="28" borderId="89" xfId="40293" applyNumberFormat="true" applyFont="true" applyFill="true" applyBorder="true" applyAlignment="true">
      <alignment horizontal="center" vertical="center"/>
    </xf>
    <xf numFmtId="168" fontId="181" fillId="28" borderId="90" xfId="40305" applyNumberFormat="true" applyFont="true" applyFill="true" applyBorder="true" applyAlignment="true">
      <alignment horizontal="center" vertical="center"/>
    </xf>
    <xf numFmtId="168" fontId="181" fillId="28" borderId="89" xfId="40535" applyNumberFormat="true" applyFont="true" applyFill="true" applyBorder="true" applyAlignment="true">
      <alignment horizontal="center" vertical="center"/>
    </xf>
    <xf numFmtId="168" fontId="181" fillId="28" borderId="90" xfId="40541" applyNumberFormat="true" applyFont="true" applyFill="true" applyBorder="true" applyAlignment="true">
      <alignment horizontal="center" vertical="center"/>
    </xf>
    <xf numFmtId="168" fontId="181" fillId="28" borderId="97" xfId="40539" applyNumberFormat="true" applyFont="true" applyFill="true" applyBorder="true" applyAlignment="true">
      <alignment horizontal="center" vertical="center"/>
    </xf>
    <xf numFmtId="168" fontId="181" fillId="28" borderId="95" xfId="40547" applyNumberFormat="true" applyFont="true" applyFill="true" applyBorder="true" applyAlignment="true">
      <alignment horizontal="center" vertical="center"/>
    </xf>
    <xf numFmtId="168" fontId="181" fillId="28" borderId="89" xfId="40421" applyNumberFormat="true" applyFont="true" applyFill="true" applyBorder="true" applyAlignment="true">
      <alignment horizontal="center" vertical="center"/>
    </xf>
    <xf numFmtId="168" fontId="181" fillId="28" borderId="90" xfId="40433" applyNumberFormat="true" applyFont="true" applyFill="true" applyBorder="true" applyAlignment="true">
      <alignment horizontal="center" vertical="center"/>
    </xf>
    <xf numFmtId="168" fontId="181" fillId="28" borderId="95" xfId="40445" applyNumberFormat="true" applyFont="true" applyFill="true" applyBorder="true" applyAlignment="true">
      <alignment horizontal="center" vertical="center"/>
    </xf>
    <xf numFmtId="168" fontId="181" fillId="28" borderId="75" xfId="39992" applyNumberFormat="true" applyFont="true" applyFill="true" applyBorder="true" applyAlignment="true">
      <alignment horizontal="center" vertical="center"/>
    </xf>
    <xf numFmtId="168" fontId="181" fillId="28" borderId="76" xfId="40004" applyNumberFormat="true" applyFont="true" applyFill="true" applyBorder="true" applyAlignment="true">
      <alignment horizontal="center" vertical="center"/>
    </xf>
    <xf numFmtId="168" fontId="181" fillId="28" borderId="82" xfId="40016" applyNumberFormat="true" applyFont="true" applyFill="true" applyBorder="true" applyAlignment="true">
      <alignment horizontal="center" vertical="center"/>
    </xf>
    <xf numFmtId="168" fontId="181" fillId="28" borderId="75" xfId="40052" applyNumberFormat="true" applyFont="true" applyFill="true" applyBorder="true" applyAlignment="true">
      <alignment horizontal="center" vertical="center"/>
    </xf>
    <xf numFmtId="168" fontId="181" fillId="28" borderId="76" xfId="40064" applyNumberFormat="true" applyFont="true" applyFill="true" applyBorder="true" applyAlignment="true">
      <alignment horizontal="center" vertical="center"/>
    </xf>
    <xf numFmtId="168" fontId="181" fillId="28" borderId="77" xfId="40076" applyNumberFormat="true" applyFont="true" applyFill="true" applyBorder="true" applyAlignment="true">
      <alignment horizontal="center" vertical="center"/>
    </xf>
    <xf numFmtId="168" fontId="181" fillId="28" borderId="75" xfId="40172" applyNumberFormat="true" applyFont="true" applyFill="true" applyBorder="true" applyAlignment="true">
      <alignment horizontal="center" vertical="center"/>
    </xf>
    <xf numFmtId="168" fontId="181" fillId="28" borderId="76" xfId="40184" applyNumberFormat="true" applyFont="true" applyFill="true" applyBorder="true" applyAlignment="true">
      <alignment horizontal="center" vertical="center"/>
    </xf>
    <xf numFmtId="168" fontId="181" fillId="28" borderId="82" xfId="40196" applyNumberFormat="true" applyFont="true" applyFill="true" applyBorder="true" applyAlignment="true">
      <alignment horizontal="center" vertical="center"/>
    </xf>
    <xf numFmtId="168" fontId="181" fillId="28" borderId="75" xfId="40232" applyNumberFormat="true" applyFont="true" applyFill="true" applyBorder="true" applyAlignment="true">
      <alignment horizontal="center" vertical="center"/>
    </xf>
    <xf numFmtId="168" fontId="181" fillId="28" borderId="76" xfId="40244" applyNumberFormat="true" applyFont="true" applyFill="true" applyBorder="true" applyAlignment="true">
      <alignment horizontal="center" vertical="center"/>
    </xf>
    <xf numFmtId="168" fontId="181" fillId="28" borderId="76" xfId="40256" applyNumberFormat="true" applyFont="true" applyFill="true" applyBorder="true" applyAlignment="true">
      <alignment horizontal="center" vertical="center"/>
    </xf>
    <xf numFmtId="168" fontId="181" fillId="28" borderId="75" xfId="40292" applyNumberFormat="true" applyFont="true" applyFill="true" applyBorder="true" applyAlignment="true">
      <alignment horizontal="center" vertical="center"/>
    </xf>
    <xf numFmtId="168" fontId="181" fillId="28" borderId="76" xfId="40304" applyNumberFormat="true" applyFont="true" applyFill="true" applyBorder="true" applyAlignment="true">
      <alignment horizontal="center" vertical="center"/>
    </xf>
    <xf numFmtId="168" fontId="181" fillId="28" borderId="75" xfId="40534" applyNumberFormat="true" applyFont="true" applyFill="true" applyBorder="true" applyAlignment="true">
      <alignment horizontal="center" vertical="center"/>
    </xf>
    <xf numFmtId="168" fontId="181" fillId="28" borderId="76" xfId="40540" applyNumberFormat="true" applyFont="true" applyFill="true" applyBorder="true" applyAlignment="true">
      <alignment horizontal="center" vertical="center"/>
    </xf>
    <xf numFmtId="168" fontId="181" fillId="28" borderId="82" xfId="40546" applyNumberFormat="true" applyFont="true" applyFill="true" applyBorder="true" applyAlignment="true">
      <alignment horizontal="center" vertical="center"/>
    </xf>
    <xf numFmtId="168" fontId="181" fillId="28" borderId="75" xfId="40420" applyNumberFormat="true" applyFont="true" applyFill="true" applyBorder="true" applyAlignment="true">
      <alignment horizontal="center" vertical="center"/>
    </xf>
    <xf numFmtId="168" fontId="181" fillId="28" borderId="76" xfId="40432" applyNumberFormat="true" applyFont="true" applyFill="true" applyBorder="true" applyAlignment="true">
      <alignment horizontal="center" vertical="center"/>
    </xf>
    <xf numFmtId="168" fontId="181" fillId="28" borderId="82" xfId="40444" applyNumberFormat="true" applyFont="true" applyFill="true" applyBorder="true" applyAlignment="true">
      <alignment horizontal="center" vertical="center"/>
    </xf>
    <xf numFmtId="168" fontId="181" fillId="28" borderId="115" xfId="40077" applyNumberFormat="true" applyFont="true" applyFill="true" applyBorder="true" applyAlignment="true">
      <alignment horizontal="center" vertical="center"/>
    </xf>
    <xf numFmtId="168" fontId="181" fillId="28" borderId="66" xfId="40077" applyNumberFormat="true" applyFont="true" applyFill="true" applyBorder="true" applyAlignment="true">
      <alignment horizontal="center" vertical="center"/>
    </xf>
    <xf numFmtId="168" fontId="181" fillId="28" borderId="62" xfId="39994" applyNumberFormat="true" applyFont="true" applyFill="true" applyBorder="true" applyAlignment="true">
      <alignment horizontal="center" vertical="center"/>
    </xf>
    <xf numFmtId="168" fontId="181" fillId="28" borderId="64" xfId="40006" applyNumberFormat="true" applyFont="true" applyFill="true" applyBorder="true" applyAlignment="true">
      <alignment horizontal="center" vertical="center"/>
    </xf>
    <xf numFmtId="168" fontId="181" fillId="28" borderId="84" xfId="40018" applyNumberFormat="true" applyFont="true" applyFill="true" applyBorder="true" applyAlignment="true">
      <alignment horizontal="center" vertical="center"/>
    </xf>
    <xf numFmtId="168" fontId="181" fillId="28" borderId="62" xfId="40054" applyNumberFormat="true" applyFont="true" applyFill="true" applyBorder="true" applyAlignment="true">
      <alignment horizontal="center" vertical="center"/>
    </xf>
    <xf numFmtId="168" fontId="181" fillId="28" borderId="64" xfId="40066" applyNumberFormat="true" applyFont="true" applyFill="true" applyBorder="true" applyAlignment="true">
      <alignment horizontal="center" vertical="center"/>
    </xf>
    <xf numFmtId="168" fontId="181" fillId="28" borderId="62" xfId="40174" applyNumberFormat="true" applyFont="true" applyFill="true" applyBorder="true" applyAlignment="true">
      <alignment horizontal="center" vertical="center"/>
    </xf>
    <xf numFmtId="168" fontId="181" fillId="28" borderId="64" xfId="40186" applyNumberFormat="true" applyFont="true" applyFill="true" applyBorder="true" applyAlignment="true">
      <alignment horizontal="center" vertical="center"/>
    </xf>
    <xf numFmtId="168" fontId="181" fillId="28" borderId="84" xfId="40198" applyNumberFormat="true" applyFont="true" applyFill="true" applyBorder="true" applyAlignment="true">
      <alignment horizontal="center" vertical="center"/>
    </xf>
    <xf numFmtId="168" fontId="181" fillId="28" borderId="62" xfId="40234" applyNumberFormat="true" applyFont="true" applyFill="true" applyBorder="true" applyAlignment="true">
      <alignment horizontal="center" vertical="center"/>
    </xf>
    <xf numFmtId="168" fontId="181" fillId="28" borderId="64" xfId="40246" applyNumberFormat="true" applyFont="true" applyFill="true" applyBorder="true" applyAlignment="true">
      <alignment horizontal="center" vertical="center"/>
    </xf>
    <xf numFmtId="168" fontId="181" fillId="28" borderId="64" xfId="40258" applyNumberFormat="true" applyFont="true" applyFill="true" applyBorder="true" applyAlignment="true">
      <alignment horizontal="center" vertical="center"/>
    </xf>
    <xf numFmtId="168" fontId="181" fillId="28" borderId="62" xfId="40294" applyNumberFormat="true" applyFont="true" applyFill="true" applyBorder="true" applyAlignment="true">
      <alignment horizontal="center" vertical="center"/>
    </xf>
    <xf numFmtId="168" fontId="181" fillId="28" borderId="64" xfId="40306" applyNumberFormat="true" applyFont="true" applyFill="true" applyBorder="true" applyAlignment="true">
      <alignment horizontal="center" vertical="center"/>
    </xf>
    <xf numFmtId="168" fontId="181" fillId="28" borderId="62" xfId="40536" applyNumberFormat="true" applyFont="true" applyFill="true" applyBorder="true" applyAlignment="true">
      <alignment horizontal="center" vertical="center"/>
    </xf>
    <xf numFmtId="168" fontId="181" fillId="28" borderId="64" xfId="40542" applyNumberFormat="true" applyFont="true" applyFill="true" applyBorder="true" applyAlignment="true">
      <alignment horizontal="center" vertical="center"/>
    </xf>
    <xf numFmtId="168" fontId="181" fillId="28" borderId="59" xfId="40539" applyNumberFormat="true" applyFont="true" applyFill="true" applyBorder="true" applyAlignment="true">
      <alignment horizontal="center" vertical="center"/>
    </xf>
    <xf numFmtId="168" fontId="181" fillId="28" borderId="84" xfId="40548" applyNumberFormat="true" applyFont="true" applyFill="true" applyBorder="true" applyAlignment="true">
      <alignment horizontal="center" vertical="center"/>
    </xf>
    <xf numFmtId="168" fontId="181" fillId="28" borderId="62" xfId="40422" applyNumberFormat="true" applyFont="true" applyFill="true" applyBorder="true" applyAlignment="true">
      <alignment horizontal="center" vertical="center"/>
    </xf>
    <xf numFmtId="168" fontId="181" fillId="28" borderId="64" xfId="40434" applyNumberFormat="true" applyFont="true" applyFill="true" applyBorder="true" applyAlignment="true">
      <alignment horizontal="center" vertical="center"/>
    </xf>
    <xf numFmtId="168" fontId="181" fillId="28" borderId="84" xfId="40446" applyNumberFormat="true" applyFont="true" applyFill="true" applyBorder="true" applyAlignment="true">
      <alignment horizontal="center" vertical="center"/>
    </xf>
    <xf numFmtId="168" fontId="181" fillId="28" borderId="66" xfId="40078" applyNumberFormat="true" applyFont="true" applyFill="true" applyBorder="true" applyAlignment="true">
      <alignment horizontal="center" vertical="center"/>
    </xf>
    <xf numFmtId="168" fontId="181" fillId="28" borderId="89" xfId="39994" applyNumberFormat="true" applyFont="true" applyFill="true" applyBorder="true" applyAlignment="true">
      <alignment horizontal="center" vertical="center"/>
    </xf>
    <xf numFmtId="168" fontId="181" fillId="28" borderId="90" xfId="40006" applyNumberFormat="true" applyFont="true" applyFill="true" applyBorder="true" applyAlignment="true">
      <alignment horizontal="center" vertical="center"/>
    </xf>
    <xf numFmtId="168" fontId="181" fillId="28" borderId="95" xfId="40018" applyNumberFormat="true" applyFont="true" applyFill="true" applyBorder="true" applyAlignment="true">
      <alignment horizontal="center" vertical="center"/>
    </xf>
    <xf numFmtId="168" fontId="181" fillId="28" borderId="89" xfId="40054" applyNumberFormat="true" applyFont="true" applyFill="true" applyBorder="true" applyAlignment="true">
      <alignment horizontal="center" vertical="center"/>
    </xf>
    <xf numFmtId="168" fontId="181" fillId="28" borderId="90" xfId="40066" applyNumberFormat="true" applyFont="true" applyFill="true" applyBorder="true" applyAlignment="true">
      <alignment horizontal="center" vertical="center"/>
    </xf>
    <xf numFmtId="168" fontId="181" fillId="28" borderId="91" xfId="40078" applyNumberFormat="true" applyFont="true" applyFill="true" applyBorder="true" applyAlignment="true">
      <alignment horizontal="center" vertical="center"/>
    </xf>
    <xf numFmtId="168" fontId="181" fillId="28" borderId="89" xfId="40174" applyNumberFormat="true" applyFont="true" applyFill="true" applyBorder="true" applyAlignment="true">
      <alignment horizontal="center" vertical="center"/>
    </xf>
    <xf numFmtId="168" fontId="181" fillId="28" borderId="90" xfId="40186" applyNumberFormat="true" applyFont="true" applyFill="true" applyBorder="true" applyAlignment="true">
      <alignment horizontal="center" vertical="center"/>
    </xf>
    <xf numFmtId="168" fontId="181" fillId="28" borderId="95" xfId="40198" applyNumberFormat="true" applyFont="true" applyFill="true" applyBorder="true" applyAlignment="true">
      <alignment horizontal="center" vertical="center"/>
    </xf>
    <xf numFmtId="168" fontId="181" fillId="28" borderId="89" xfId="40234" applyNumberFormat="true" applyFont="true" applyFill="true" applyBorder="true" applyAlignment="true">
      <alignment horizontal="center" vertical="center"/>
    </xf>
    <xf numFmtId="168" fontId="181" fillId="28" borderId="90" xfId="40246" applyNumberFormat="true" applyFont="true" applyFill="true" applyBorder="true" applyAlignment="true">
      <alignment horizontal="center" vertical="center"/>
    </xf>
    <xf numFmtId="168" fontId="181" fillId="28" borderId="90" xfId="40258" applyNumberFormat="true" applyFont="true" applyFill="true" applyBorder="true" applyAlignment="true">
      <alignment horizontal="center" vertical="center"/>
    </xf>
    <xf numFmtId="168" fontId="181" fillId="28" borderId="89" xfId="40294" applyNumberFormat="true" applyFont="true" applyFill="true" applyBorder="true" applyAlignment="true">
      <alignment horizontal="center" vertical="center"/>
    </xf>
    <xf numFmtId="168" fontId="181" fillId="28" borderId="90" xfId="40306" applyNumberFormat="true" applyFont="true" applyFill="true" applyBorder="true" applyAlignment="true">
      <alignment horizontal="center" vertical="center"/>
    </xf>
    <xf numFmtId="168" fontId="181" fillId="28" borderId="89" xfId="40536" applyNumberFormat="true" applyFont="true" applyFill="true" applyBorder="true" applyAlignment="true">
      <alignment horizontal="center" vertical="center"/>
    </xf>
    <xf numFmtId="168" fontId="181" fillId="28" borderId="90" xfId="40542" applyNumberFormat="true" applyFont="true" applyFill="true" applyBorder="true" applyAlignment="true">
      <alignment horizontal="center" vertical="center"/>
    </xf>
    <xf numFmtId="168" fontId="181" fillId="28" borderId="95" xfId="40548" applyNumberFormat="true" applyFont="true" applyFill="true" applyBorder="true" applyAlignment="true">
      <alignment horizontal="center" vertical="center"/>
    </xf>
    <xf numFmtId="168" fontId="181" fillId="28" borderId="89" xfId="40422" applyNumberFormat="true" applyFont="true" applyFill="true" applyBorder="true" applyAlignment="true">
      <alignment horizontal="center" vertical="center"/>
    </xf>
    <xf numFmtId="168" fontId="181" fillId="28" borderId="90" xfId="40434" applyNumberFormat="true" applyFont="true" applyFill="true" applyBorder="true" applyAlignment="true">
      <alignment horizontal="center" vertical="center"/>
    </xf>
    <xf numFmtId="168" fontId="181" fillId="28" borderId="95" xfId="40446" applyNumberFormat="true" applyFont="true" applyFill="true" applyBorder="true" applyAlignment="true">
      <alignment horizontal="center" vertical="center"/>
    </xf>
    <xf numFmtId="0" fontId="151" fillId="3" borderId="52" xfId="34631" applyFont="true" applyBorder="true" applyAlignment="true">
      <alignment horizontal="center" vertical="center" wrapText="true"/>
    </xf>
    <xf numFmtId="0" fontId="151" fillId="3" borderId="53" xfId="34632" applyFont="true" applyBorder="true" applyAlignment="true">
      <alignment horizontal="center" vertical="center" wrapText="true"/>
    </xf>
    <xf numFmtId="0" fontId="151" fillId="3" borderId="53" xfId="34633" applyFont="true" applyBorder="true" applyAlignment="true">
      <alignment horizontal="center" vertical="center" wrapText="true"/>
    </xf>
    <xf numFmtId="0" fontId="151" fillId="3" borderId="52" xfId="34651" applyFont="true" applyBorder="true" applyAlignment="true">
      <alignment horizontal="center" vertical="center" wrapText="true"/>
    </xf>
    <xf numFmtId="0" fontId="151" fillId="3" borderId="53" xfId="34652" applyFont="true" applyBorder="true" applyAlignment="true">
      <alignment horizontal="center" vertical="center" wrapText="true"/>
    </xf>
    <xf numFmtId="0" fontId="151" fillId="3" borderId="53" xfId="34653" applyFont="true" applyBorder="true" applyAlignment="true">
      <alignment horizontal="center" vertical="center" wrapText="true"/>
    </xf>
    <xf numFmtId="0" fontId="151" fillId="3" borderId="52" xfId="34677" applyFont="true" applyBorder="true" applyAlignment="true">
      <alignment horizontal="center" vertical="center" wrapText="true"/>
    </xf>
    <xf numFmtId="0" fontId="151" fillId="3" borderId="53" xfId="34678" applyFont="true" applyBorder="true" applyAlignment="true">
      <alignment horizontal="center" vertical="center" wrapText="true"/>
    </xf>
    <xf numFmtId="0" fontId="151" fillId="3" borderId="53" xfId="34679" applyFont="true" applyBorder="true" applyAlignment="true">
      <alignment horizontal="center" vertical="center" wrapText="true"/>
    </xf>
    <xf numFmtId="0" fontId="151" fillId="3" borderId="52" xfId="34707" applyFont="true" applyBorder="true" applyAlignment="true">
      <alignment horizontal="center" vertical="center" wrapText="true"/>
    </xf>
    <xf numFmtId="0" fontId="151" fillId="3" borderId="53" xfId="34708" applyFont="true" applyBorder="true" applyAlignment="true">
      <alignment horizontal="center" vertical="center" wrapText="true"/>
    </xf>
    <xf numFmtId="0" fontId="151" fillId="3" borderId="53" xfId="34709" applyFont="true" applyBorder="true" applyAlignment="true">
      <alignment horizontal="center" vertical="center" wrapText="true"/>
    </xf>
    <xf numFmtId="0" fontId="151" fillId="3" borderId="52" xfId="34728" applyFont="true" applyBorder="true" applyAlignment="true">
      <alignment horizontal="center" vertical="center" wrapText="true"/>
    </xf>
    <xf numFmtId="0" fontId="151" fillId="3" borderId="53" xfId="34729" applyFont="true" applyBorder="true" applyAlignment="true">
      <alignment horizontal="center" vertical="center" wrapText="true"/>
    </xf>
    <xf numFmtId="0" fontId="151" fillId="3" borderId="53" xfId="34730" applyFont="true" applyBorder="true" applyAlignment="true">
      <alignment horizontal="center" vertical="center" wrapText="true"/>
    </xf>
    <xf numFmtId="0" fontId="151" fillId="3" borderId="52" xfId="34767" applyFont="true" applyBorder="true" applyAlignment="true">
      <alignment horizontal="center" vertical="center" wrapText="true"/>
    </xf>
    <xf numFmtId="0" fontId="151" fillId="3" borderId="53" xfId="34768" applyFont="true" applyBorder="true" applyAlignment="true">
      <alignment horizontal="center" vertical="center" wrapText="true"/>
    </xf>
    <xf numFmtId="0" fontId="151" fillId="3" borderId="53" xfId="34769" applyFont="true" applyBorder="true" applyAlignment="true">
      <alignment horizontal="center" vertical="center" wrapText="true"/>
    </xf>
    <xf numFmtId="0" fontId="151" fillId="33" borderId="98" xfId="34721" applyFont="true" applyFill="true" applyBorder="true" applyAlignment="true">
      <alignment horizontal="center" vertical="center" wrapText="true"/>
    </xf>
    <xf numFmtId="0" fontId="151" fillId="33" borderId="124" xfId="34722" applyFont="true" applyFill="true" applyBorder="true" applyAlignment="true">
      <alignment horizontal="center" vertical="center" wrapText="true"/>
    </xf>
    <xf numFmtId="0" fontId="151" fillId="33" borderId="124" xfId="34724" applyFont="true" applyFill="true" applyBorder="true" applyAlignment="true">
      <alignment horizontal="center" vertical="center" wrapText="true"/>
    </xf>
    <xf numFmtId="0" fontId="151" fillId="33" borderId="98" xfId="34727" applyFont="true" applyFill="true" applyBorder="true" applyAlignment="true">
      <alignment horizontal="center" vertical="center" wrapText="true"/>
    </xf>
    <xf numFmtId="0" fontId="151" fillId="33" borderId="124" xfId="34728" applyFont="true" applyFill="true" applyBorder="true" applyAlignment="true">
      <alignment horizontal="center" vertical="center" wrapText="true"/>
    </xf>
    <xf numFmtId="0" fontId="151" fillId="33" borderId="124" xfId="34730" applyFont="true" applyFill="true" applyBorder="true" applyAlignment="true">
      <alignment horizontal="center" vertical="center" wrapText="true"/>
    </xf>
    <xf numFmtId="0" fontId="151" fillId="33" borderId="98" xfId="34760" applyFont="true" applyFill="true" applyBorder="true" applyAlignment="true">
      <alignment horizontal="center" vertical="center" wrapText="true"/>
    </xf>
    <xf numFmtId="0" fontId="151" fillId="33" borderId="124" xfId="34761" applyFont="true" applyFill="true" applyBorder="true" applyAlignment="true">
      <alignment horizontal="center" vertical="center" wrapText="true"/>
    </xf>
    <xf numFmtId="0" fontId="151" fillId="33" borderId="124" xfId="34763" applyFont="true" applyFill="true" applyBorder="true" applyAlignment="true">
      <alignment horizontal="center" vertical="center" wrapText="true"/>
    </xf>
    <xf numFmtId="0" fontId="151" fillId="33" borderId="98" xfId="34766" applyFont="true" applyFill="true" applyBorder="true" applyAlignment="true">
      <alignment horizontal="center" vertical="center" wrapText="true"/>
    </xf>
    <xf numFmtId="0" fontId="151" fillId="33" borderId="124" xfId="34767" applyFont="true" applyFill="true" applyBorder="true" applyAlignment="true">
      <alignment horizontal="center" vertical="center" wrapText="true"/>
    </xf>
    <xf numFmtId="0" fontId="151" fillId="33" borderId="124" xfId="34769" applyFont="true" applyFill="true" applyBorder="true" applyAlignment="true">
      <alignment horizontal="center" vertical="center" wrapText="true"/>
    </xf>
    <xf numFmtId="0" fontId="151" fillId="33" borderId="98" xfId="19411" applyFont="true" applyFill="true" applyBorder="true" applyAlignment="true">
      <alignment horizontal="center" vertical="center" wrapText="true"/>
    </xf>
    <xf numFmtId="0" fontId="151" fillId="33" borderId="124" xfId="19409" applyFont="true" applyFill="true" applyBorder="true" applyAlignment="true">
      <alignment horizontal="center" vertical="center" wrapText="true"/>
    </xf>
    <xf numFmtId="0" fontId="151" fillId="33" borderId="124" xfId="19412" applyFont="true" applyFill="true" applyBorder="true" applyAlignment="true">
      <alignment horizontal="center" vertical="center" wrapText="true"/>
    </xf>
    <xf numFmtId="0" fontId="151" fillId="33" borderId="98" xfId="19413" applyFont="true" applyFill="true" applyBorder="true" applyAlignment="true">
      <alignment horizontal="center" vertical="center" wrapText="true"/>
    </xf>
    <xf numFmtId="0" fontId="151" fillId="33" borderId="124" xfId="19414" applyFont="true" applyFill="true" applyBorder="true" applyAlignment="true">
      <alignment horizontal="center" vertical="center" wrapText="true"/>
    </xf>
    <xf numFmtId="0" fontId="151" fillId="33" borderId="124" xfId="19416" applyFont="true" applyFill="true" applyBorder="true" applyAlignment="true">
      <alignment horizontal="center" vertical="center" wrapText="true"/>
    </xf>
    <xf numFmtId="0" fontId="151" fillId="33" borderId="105" xfId="34723" applyFont="true" applyFill="true" applyBorder="true" applyAlignment="true">
      <alignment horizontal="center" vertical="center" wrapText="true"/>
    </xf>
    <xf numFmtId="0" fontId="151" fillId="33" borderId="105" xfId="34729" applyFont="true" applyFill="true" applyBorder="true" applyAlignment="true">
      <alignment horizontal="center" vertical="center" wrapText="true"/>
    </xf>
    <xf numFmtId="0" fontId="151" fillId="33" borderId="105" xfId="34762" applyFont="true" applyFill="true" applyBorder="true" applyAlignment="true">
      <alignment horizontal="center" vertical="center" wrapText="true"/>
    </xf>
    <xf numFmtId="0" fontId="151" fillId="33" borderId="105" xfId="34768" applyFont="true" applyFill="true" applyBorder="true" applyAlignment="true">
      <alignment horizontal="center" vertical="center" wrapText="true"/>
    </xf>
    <xf numFmtId="0" fontId="151" fillId="33" borderId="105" xfId="19410" applyFont="true" applyFill="true" applyBorder="true" applyAlignment="true">
      <alignment horizontal="center" vertical="center" wrapText="true"/>
    </xf>
    <xf numFmtId="0" fontId="151" fillId="33" borderId="105" xfId="19415" applyFont="true" applyFill="true" applyBorder="true" applyAlignment="true">
      <alignment horizontal="center" vertical="center" wrapText="true"/>
    </xf>
    <xf numFmtId="0" fontId="151" fillId="3" borderId="107" xfId="34631" applyFont="true" applyBorder="true" applyAlignment="true">
      <alignment horizontal="center" vertical="center" wrapText="true"/>
    </xf>
    <xf numFmtId="0" fontId="151" fillId="3" borderId="107" xfId="34651" applyFont="true" applyBorder="true" applyAlignment="true">
      <alignment horizontal="center" vertical="center" wrapText="true"/>
    </xf>
    <xf numFmtId="0" fontId="151" fillId="3" borderId="107" xfId="34677" applyFont="true" applyBorder="true" applyAlignment="true">
      <alignment horizontal="center" vertical="center" wrapText="true"/>
    </xf>
    <xf numFmtId="0" fontId="151" fillId="3" borderId="107" xfId="34707" applyFont="true" applyBorder="true" applyAlignment="true">
      <alignment horizontal="center" vertical="center" wrapText="true"/>
    </xf>
    <xf numFmtId="0" fontId="151" fillId="3" borderId="107" xfId="34728" applyFont="true" applyBorder="true" applyAlignment="true">
      <alignment horizontal="center" vertical="center" wrapText="true"/>
    </xf>
    <xf numFmtId="0" fontId="151" fillId="33" borderId="98" xfId="34723" applyFont="true" applyFill="true" applyBorder="true" applyAlignment="true">
      <alignment horizontal="center" vertical="center" wrapText="true"/>
    </xf>
    <xf numFmtId="0" fontId="151" fillId="33" borderId="98" xfId="34728" applyFont="true" applyFill="true" applyBorder="true" applyAlignment="true">
      <alignment horizontal="center" vertical="center" wrapText="true"/>
    </xf>
    <xf numFmtId="0" fontId="151" fillId="3" borderId="107" xfId="34767" applyFont="true" applyBorder="true" applyAlignment="true">
      <alignment horizontal="center" vertical="center" wrapText="true"/>
    </xf>
    <xf numFmtId="0" fontId="151" fillId="33" borderId="98" xfId="34762" applyFont="true" applyFill="true" applyBorder="true" applyAlignment="true">
      <alignment horizontal="center" vertical="center" wrapText="true"/>
    </xf>
    <xf numFmtId="0" fontId="151" fillId="33" borderId="98" xfId="34767" applyFont="true" applyFill="true" applyBorder="true" applyAlignment="true">
      <alignment horizontal="center" vertical="center" wrapText="true"/>
    </xf>
    <xf numFmtId="0" fontId="151" fillId="33" borderId="98" xfId="19410" applyFont="true" applyFill="true" applyBorder="true" applyAlignment="true">
      <alignment horizontal="center" vertical="center" wrapText="true"/>
    </xf>
    <xf numFmtId="0" fontId="151" fillId="33" borderId="98" xfId="19414" applyFont="true" applyFill="true" applyBorder="true" applyAlignment="true">
      <alignment horizontal="center" vertical="center" wrapText="true"/>
    </xf>
    <xf numFmtId="0" fontId="151" fillId="3" borderId="108" xfId="34631" applyFont="true" applyBorder="true" applyAlignment="true">
      <alignment horizontal="center" vertical="center" wrapText="true"/>
    </xf>
    <xf numFmtId="0" fontId="151" fillId="3" borderId="108" xfId="34651" applyFont="true" applyBorder="true" applyAlignment="true">
      <alignment horizontal="center" vertical="center" wrapText="true"/>
    </xf>
    <xf numFmtId="0" fontId="151" fillId="3" borderId="108" xfId="34677" applyFont="true" applyBorder="true" applyAlignment="true">
      <alignment horizontal="center" vertical="center" wrapText="true"/>
    </xf>
    <xf numFmtId="0" fontId="151" fillId="3" borderId="108" xfId="34707" applyFont="true" applyBorder="true" applyAlignment="true">
      <alignment horizontal="center" vertical="center" wrapText="true"/>
    </xf>
    <xf numFmtId="0" fontId="151" fillId="3" borderId="108" xfId="34728" applyFont="true" applyBorder="true" applyAlignment="true">
      <alignment horizontal="center" vertical="center" wrapText="true"/>
    </xf>
    <xf numFmtId="0" fontId="151" fillId="33" borderId="129" xfId="34723" applyFont="true" applyFill="true" applyBorder="true" applyAlignment="true">
      <alignment horizontal="center" vertical="center" wrapText="true"/>
    </xf>
    <xf numFmtId="0" fontId="151" fillId="33" borderId="129" xfId="34728" applyFont="true" applyFill="true" applyBorder="true" applyAlignment="true">
      <alignment horizontal="center" vertical="center" wrapText="true"/>
    </xf>
    <xf numFmtId="0" fontId="151" fillId="3" borderId="108" xfId="34767" applyFont="true" applyBorder="true" applyAlignment="true">
      <alignment horizontal="center" vertical="center" wrapText="true"/>
    </xf>
    <xf numFmtId="0" fontId="151" fillId="33" borderId="129" xfId="34762" applyFont="true" applyFill="true" applyBorder="true" applyAlignment="true">
      <alignment horizontal="center" vertical="center" wrapText="true"/>
    </xf>
    <xf numFmtId="0" fontId="151" fillId="33" borderId="129" xfId="34767" applyFont="true" applyFill="true" applyBorder="true" applyAlignment="true">
      <alignment horizontal="center" vertical="center" wrapText="true"/>
    </xf>
    <xf numFmtId="0" fontId="151" fillId="33" borderId="129" xfId="19410" applyFont="true" applyFill="true" applyBorder="true" applyAlignment="true">
      <alignment horizontal="center" vertical="center" wrapText="true"/>
    </xf>
    <xf numFmtId="0" fontId="151" fillId="33" borderId="129" xfId="19414" applyFont="true" applyFill="true" applyBorder="true" applyAlignment="true">
      <alignment horizontal="center" vertical="center" wrapText="true"/>
    </xf>
    <xf numFmtId="0" fontId="151" fillId="3" borderId="94" xfId="34632" applyFont="true" applyBorder="true" applyAlignment="true">
      <alignment horizontal="center" vertical="center" wrapText="true"/>
    </xf>
    <xf numFmtId="0" fontId="151" fillId="3" borderId="94" xfId="34652" applyFont="true" applyBorder="true" applyAlignment="true">
      <alignment horizontal="center" vertical="center" wrapText="true"/>
    </xf>
    <xf numFmtId="0" fontId="151" fillId="3" borderId="94" xfId="34678" applyFont="true" applyBorder="true" applyAlignment="true">
      <alignment horizontal="center" vertical="center" wrapText="true"/>
    </xf>
    <xf numFmtId="0" fontId="151" fillId="33" borderId="125" xfId="34723" applyFont="true" applyFill="true" applyBorder="true" applyAlignment="true">
      <alignment horizontal="center" vertical="center" wrapText="true"/>
    </xf>
    <xf numFmtId="0" fontId="151" fillId="33" borderId="125" xfId="34729" applyFont="true" applyFill="true" applyBorder="true" applyAlignment="true">
      <alignment horizontal="center" vertical="center" wrapText="true"/>
    </xf>
    <xf numFmtId="0" fontId="151" fillId="3" borderId="94" xfId="34708" applyFont="true" applyBorder="true" applyAlignment="true">
      <alignment horizontal="center" vertical="center" wrapText="true"/>
    </xf>
    <xf numFmtId="0" fontId="151" fillId="3" borderId="94" xfId="34729" applyFont="true" applyBorder="true" applyAlignment="true">
      <alignment horizontal="center" vertical="center" wrapText="true"/>
    </xf>
    <xf numFmtId="0" fontId="151" fillId="33" borderId="125" xfId="34762" applyFont="true" applyFill="true" applyBorder="true" applyAlignment="true">
      <alignment horizontal="center" vertical="center" wrapText="true"/>
    </xf>
    <xf numFmtId="0" fontId="151" fillId="33" borderId="125" xfId="34768" applyFont="true" applyFill="true" applyBorder="true" applyAlignment="true">
      <alignment horizontal="center" vertical="center" wrapText="true"/>
    </xf>
    <xf numFmtId="0" fontId="151" fillId="33" borderId="125" xfId="19410" applyFont="true" applyFill="true" applyBorder="true" applyAlignment="true">
      <alignment horizontal="center" vertical="center" wrapText="true"/>
    </xf>
    <xf numFmtId="0" fontId="151" fillId="33" borderId="125" xfId="19415" applyFont="true" applyFill="true" applyBorder="true" applyAlignment="true">
      <alignment horizontal="center" vertical="center" wrapText="true"/>
    </xf>
    <xf numFmtId="0" fontId="151" fillId="3" borderId="94" xfId="34768" applyFont="true" applyBorder="true" applyAlignment="true">
      <alignment horizontal="center" vertical="center" wrapText="true"/>
    </xf>
    <xf numFmtId="0" fontId="151" fillId="0" borderId="98" xfId="34686" applyFont="true" applyFill="true" applyBorder="true" applyAlignment="true">
      <alignment horizontal="left" vertical="center" wrapText="true"/>
    </xf>
    <xf numFmtId="0" fontId="151" fillId="0" borderId="98" xfId="34692" applyFont="true" applyFill="true" applyBorder="true" applyAlignment="true">
      <alignment horizontal="left" vertical="center" wrapText="true"/>
    </xf>
    <xf numFmtId="0" fontId="151" fillId="0" borderId="98" xfId="34719" applyFont="true" applyFill="true" applyBorder="true" applyAlignment="true">
      <alignment horizontal="left" vertical="center" wrapText="true"/>
    </xf>
    <xf numFmtId="0" fontId="151" fillId="0" borderId="98" xfId="34725" applyFont="true" applyFill="true" applyBorder="true" applyAlignment="true">
      <alignment horizontal="left" vertical="center" wrapText="true"/>
    </xf>
    <xf numFmtId="0" fontId="151" fillId="0" borderId="98" xfId="34731" applyFont="true" applyFill="true" applyBorder="true" applyAlignment="true">
      <alignment horizontal="left" vertical="center" wrapText="true"/>
    </xf>
    <xf numFmtId="0" fontId="151" fillId="0" borderId="98" xfId="34734" applyFont="true" applyFill="true" applyBorder="true" applyAlignment="true">
      <alignment horizontal="left" vertical="center" wrapText="true"/>
    </xf>
    <xf numFmtId="0" fontId="151" fillId="0" borderId="98" xfId="34740" applyFont="true" applyFill="true" applyBorder="true" applyAlignment="true">
      <alignment horizontal="left" vertical="center" wrapText="true"/>
    </xf>
    <xf numFmtId="0" fontId="24" fillId="15" borderId="98" xfId="19344" applyFill="true" applyBorder="true" applyAlignment="true">
      <alignment horizontal="center" vertical="center" wrapText="true"/>
    </xf>
    <xf numFmtId="0" fontId="151" fillId="0" borderId="98" xfId="34758" applyFont="true" applyFill="true" applyBorder="true" applyAlignment="true">
      <alignment horizontal="left" vertical="center" wrapText="true"/>
    </xf>
    <xf numFmtId="0" fontId="151" fillId="0" borderId="98" xfId="34764" applyFont="true" applyFill="true" applyBorder="true" applyAlignment="true">
      <alignment horizontal="left" vertical="center" wrapText="true"/>
    </xf>
    <xf numFmtId="0" fontId="151" fillId="0" borderId="98" xfId="34770" applyFont="true" applyFill="true" applyBorder="true" applyAlignment="true">
      <alignment horizontal="left" vertical="center" wrapText="true"/>
    </xf>
    <xf numFmtId="0" fontId="151" fillId="0" borderId="98" xfId="34772" applyFont="true" applyFill="true" applyBorder="true" applyAlignment="true">
      <alignment horizontal="left" vertical="center" wrapText="true"/>
    </xf>
    <xf numFmtId="0" fontId="151" fillId="0" borderId="98" xfId="34774" applyFont="true" applyFill="true" applyBorder="true" applyAlignment="true">
      <alignment horizontal="left" vertical="center" wrapText="true"/>
    </xf>
    <xf numFmtId="0" fontId="151" fillId="0" borderId="98" xfId="19405" applyFont="true" applyFill="true" applyBorder="true" applyAlignment="true">
      <alignment horizontal="left" vertical="center" wrapText="true"/>
    </xf>
    <xf numFmtId="0" fontId="151" fillId="0" borderId="98" xfId="19407" applyFont="true" applyFill="true" applyBorder="true" applyAlignment="true">
      <alignment horizontal="left" vertical="center" wrapText="true"/>
    </xf>
    <xf numFmtId="0" fontId="151" fillId="0" borderId="98" xfId="19417" applyFont="true" applyFill="true" applyBorder="true" applyAlignment="true">
      <alignment horizontal="left" vertical="center" wrapText="true"/>
    </xf>
    <xf numFmtId="0" fontId="151" fillId="0" borderId="98" xfId="19418" applyFont="true" applyFill="true" applyBorder="true" applyAlignment="true">
      <alignment horizontal="left" vertical="center" wrapText="true"/>
    </xf>
    <xf numFmtId="0" fontId="151" fillId="0" borderId="98" xfId="19421" applyFont="true" applyFill="true" applyBorder="true" applyAlignment="true">
      <alignment horizontal="left" vertical="center" wrapText="true"/>
    </xf>
    <xf numFmtId="0" fontId="151" fillId="0" borderId="100" xfId="19418" applyFont="true" applyFill="true" applyBorder="true" applyAlignment="true">
      <alignment horizontal="left" vertical="center" wrapText="true"/>
    </xf>
    <xf numFmtId="0" fontId="151" fillId="26" borderId="114" xfId="40248" applyFont="true" applyFill="true" applyBorder="true" applyAlignment="true">
      <alignment horizontal="left" vertical="center"/>
    </xf>
    <xf numFmtId="0" fontId="155" fillId="15" borderId="105" xfId="19344" applyFont="true" applyFill="true" applyBorder="true" applyAlignment="true">
      <alignment horizontal="left" vertical="center"/>
    </xf>
    <xf numFmtId="0" fontId="151" fillId="0" borderId="104" xfId="19420" applyFont="true" applyFill="true" applyBorder="true" applyAlignment="true">
      <alignment horizontal="left" vertical="center"/>
    </xf>
    <xf numFmtId="0" fontId="151" fillId="0" borderId="105" xfId="19406" applyFont="true" applyFill="true" applyBorder="true" applyAlignment="true">
      <alignment horizontal="left" vertical="center"/>
    </xf>
    <xf numFmtId="0" fontId="151" fillId="0" borderId="105" xfId="19408" applyFont="true" applyFill="true" applyBorder="true" applyAlignment="true">
      <alignment horizontal="left" vertical="center"/>
    </xf>
    <xf numFmtId="0" fontId="151" fillId="0" borderId="105" xfId="19419" applyFont="true" applyFill="true" applyBorder="true" applyAlignment="true">
      <alignment horizontal="left" vertical="center"/>
    </xf>
    <xf numFmtId="0" fontId="151" fillId="0" borderId="105" xfId="19420" applyFont="true" applyFill="true" applyBorder="true" applyAlignment="true">
      <alignment horizontal="left" vertical="center"/>
    </xf>
    <xf numFmtId="0" fontId="151" fillId="0" borderId="105" xfId="19429" applyFont="true" applyFill="true" applyBorder="true" applyAlignment="true">
      <alignment horizontal="left" vertical="center"/>
    </xf>
    <xf numFmtId="0" fontId="151" fillId="0" borderId="105" xfId="19422" applyFont="true" applyFill="true" applyBorder="true" applyAlignment="true">
      <alignment horizontal="left" vertical="center"/>
    </xf>
    <xf numFmtId="169" fontId="150" fillId="33" borderId="100" xfId="34636" applyNumberFormat="true" applyFont="true" applyFill="true" applyBorder="true" applyAlignment="true">
      <alignment horizontal="center" vertical="center"/>
    </xf>
    <xf numFmtId="169" fontId="150" fillId="33" borderId="122" xfId="34636" applyNumberFormat="true" applyFont="true" applyFill="true" applyBorder="true" applyAlignment="true">
      <alignment horizontal="center" vertical="center"/>
    </xf>
    <xf numFmtId="169" fontId="150" fillId="33" borderId="123" xfId="34636" applyNumberFormat="true" applyFont="true" applyFill="true" applyBorder="true" applyAlignment="true">
      <alignment horizontal="center" vertical="center"/>
    </xf>
    <xf numFmtId="169" fontId="150" fillId="33" borderId="128" xfId="34636" applyNumberFormat="true" applyFont="true" applyFill="true" applyBorder="true" applyAlignment="true">
      <alignment horizontal="center" vertical="center"/>
    </xf>
    <xf numFmtId="169" fontId="150" fillId="33" borderId="104" xfId="34636" applyNumberFormat="true" applyFont="true" applyFill="true" applyBorder="true" applyAlignment="true">
      <alignment horizontal="center" vertical="center"/>
    </xf>
    <xf numFmtId="169" fontId="150" fillId="33" borderId="98" xfId="34638" applyNumberFormat="true" applyFont="true" applyFill="true" applyBorder="true" applyAlignment="true">
      <alignment horizontal="center" vertical="center"/>
    </xf>
    <xf numFmtId="169" fontId="150" fillId="33" borderId="124" xfId="34638" applyNumberFormat="true" applyFont="true" applyFill="true" applyBorder="true" applyAlignment="true">
      <alignment horizontal="center" vertical="center"/>
    </xf>
    <xf numFmtId="169" fontId="150" fillId="33" borderId="125" xfId="34638" applyNumberFormat="true" applyFont="true" applyFill="true" applyBorder="true" applyAlignment="true">
      <alignment horizontal="center" vertical="center"/>
    </xf>
    <xf numFmtId="169" fontId="150" fillId="33" borderId="129" xfId="34638" applyNumberFormat="true" applyFont="true" applyFill="true" applyBorder="true" applyAlignment="true">
      <alignment horizontal="center" vertical="center"/>
    </xf>
    <xf numFmtId="169" fontId="150" fillId="33" borderId="105" xfId="34638" applyNumberFormat="true" applyFont="true" applyFill="true" applyBorder="true" applyAlignment="true">
      <alignment horizontal="center" vertical="center"/>
    </xf>
    <xf numFmtId="169" fontId="150" fillId="33" borderId="98" xfId="34639" applyNumberFormat="true" applyFont="true" applyFill="true" applyBorder="true" applyAlignment="true">
      <alignment horizontal="center" vertical="center"/>
    </xf>
    <xf numFmtId="169" fontId="150" fillId="33" borderId="124" xfId="34639" applyNumberFormat="true" applyFont="true" applyFill="true" applyBorder="true" applyAlignment="true">
      <alignment horizontal="center" vertical="center"/>
    </xf>
    <xf numFmtId="169" fontId="150" fillId="33" borderId="125" xfId="34639" applyNumberFormat="true" applyFont="true" applyFill="true" applyBorder="true" applyAlignment="true">
      <alignment horizontal="center" vertical="center"/>
    </xf>
    <xf numFmtId="169" fontId="150" fillId="33" borderId="129" xfId="34639" applyNumberFormat="true" applyFont="true" applyFill="true" applyBorder="true" applyAlignment="true">
      <alignment horizontal="center" vertical="center"/>
    </xf>
    <xf numFmtId="169" fontId="150" fillId="33" borderId="105" xfId="34639" applyNumberFormat="true" applyFont="true" applyFill="true" applyBorder="true" applyAlignment="true">
      <alignment horizontal="center" vertical="center"/>
    </xf>
    <xf numFmtId="169" fontId="178" fillId="33" borderId="98" xfId="34639" applyNumberFormat="true" applyFont="true" applyFill="true" applyBorder="true" applyAlignment="true">
      <alignment horizontal="center" vertical="center"/>
    </xf>
    <xf numFmtId="169" fontId="178" fillId="33" borderId="124" xfId="34639" applyNumberFormat="true" applyFont="true" applyFill="true" applyBorder="true" applyAlignment="true">
      <alignment horizontal="center" vertical="center"/>
    </xf>
    <xf numFmtId="169" fontId="178" fillId="33" borderId="125" xfId="34639" applyNumberFormat="true" applyFont="true" applyFill="true" applyBorder="true" applyAlignment="true">
      <alignment horizontal="center" vertical="center"/>
    </xf>
    <xf numFmtId="169" fontId="178" fillId="33" borderId="129" xfId="34639" applyNumberFormat="true" applyFont="true" applyFill="true" applyBorder="true" applyAlignment="true">
      <alignment horizontal="center" vertical="center"/>
    </xf>
    <xf numFmtId="169" fontId="178" fillId="33" borderId="105" xfId="34639" applyNumberFormat="true" applyFont="true" applyFill="true" applyBorder="true" applyAlignment="true">
      <alignment horizontal="center" vertical="center"/>
    </xf>
    <xf numFmtId="169" fontId="178" fillId="33" borderId="103" xfId="34641" applyNumberFormat="true" applyFont="true" applyFill="true" applyBorder="true" applyAlignment="true">
      <alignment horizontal="center" vertical="center"/>
    </xf>
    <xf numFmtId="169" fontId="178" fillId="33" borderId="126" xfId="34641" applyNumberFormat="true" applyFont="true" applyFill="true" applyBorder="true" applyAlignment="true">
      <alignment horizontal="center" vertical="center"/>
    </xf>
    <xf numFmtId="169" fontId="178" fillId="33" borderId="127" xfId="34641" applyNumberFormat="true" applyFont="true" applyFill="true" applyBorder="true" applyAlignment="true">
      <alignment horizontal="center" vertical="center"/>
    </xf>
    <xf numFmtId="169" fontId="178" fillId="33" borderId="130" xfId="34641" applyNumberFormat="true" applyFont="true" applyFill="true" applyBorder="true" applyAlignment="true">
      <alignment horizontal="center" vertical="center"/>
    </xf>
    <xf numFmtId="169" fontId="178" fillId="33" borderId="106" xfId="34641" applyNumberFormat="true" applyFont="true" applyFill="true" applyBorder="true" applyAlignment="true">
      <alignment horizontal="center" vertical="center"/>
    </xf>
    <xf numFmtId="0" fontId="24" fillId="15" borderId="10" xfId="19344" applyFill="true" applyAlignment="true">
      <alignment horizontal="center" vertical="center" wrapText="true"/>
    </xf>
    <xf numFmtId="169" fontId="150" fillId="33" borderId="100" xfId="34662" applyNumberFormat="true" applyFont="true" applyFill="true" applyBorder="true" applyAlignment="true">
      <alignment horizontal="center" vertical="center"/>
    </xf>
    <xf numFmtId="169" fontId="150" fillId="33" borderId="122" xfId="34663" applyNumberFormat="true" applyFont="true" applyFill="true" applyBorder="true" applyAlignment="true">
      <alignment horizontal="center" vertical="center"/>
    </xf>
    <xf numFmtId="169" fontId="150" fillId="33" borderId="123" xfId="34664" applyNumberFormat="true" applyFont="true" applyFill="true" applyBorder="true" applyAlignment="true">
      <alignment horizontal="center" vertical="center"/>
    </xf>
    <xf numFmtId="169" fontId="150" fillId="33" borderId="128" xfId="34663" applyNumberFormat="true" applyFont="true" applyFill="true" applyBorder="true" applyAlignment="true">
      <alignment horizontal="center" vertical="center"/>
    </xf>
    <xf numFmtId="169" fontId="150" fillId="33" borderId="104" xfId="34664" applyNumberFormat="true" applyFont="true" applyFill="true" applyBorder="true" applyAlignment="true">
      <alignment horizontal="center" vertical="center"/>
    </xf>
    <xf numFmtId="169" fontId="150" fillId="33" borderId="100" xfId="34663" applyNumberFormat="true" applyFont="true" applyFill="true" applyBorder="true" applyAlignment="true">
      <alignment horizontal="center" vertical="center"/>
    </xf>
    <xf numFmtId="169" fontId="150" fillId="33" borderId="122" xfId="34665" applyNumberFormat="true" applyFont="true" applyFill="true" applyBorder="true" applyAlignment="true">
      <alignment horizontal="center" vertical="center"/>
    </xf>
    <xf numFmtId="0" fontId="24" fillId="33" borderId="123" xfId="19344" applyFill="true" applyBorder="true" applyAlignment="true">
      <alignment horizontal="center" vertical="center" wrapText="true"/>
    </xf>
    <xf numFmtId="169" fontId="150" fillId="33" borderId="98" xfId="34662" applyNumberFormat="true" applyFont="true" applyFill="true" applyBorder="true" applyAlignment="true">
      <alignment horizontal="center" vertical="center"/>
    </xf>
    <xf numFmtId="169" fontId="150" fillId="33" borderId="124" xfId="34663" applyNumberFormat="true" applyFont="true" applyFill="true" applyBorder="true" applyAlignment="true">
      <alignment horizontal="center" vertical="center"/>
    </xf>
    <xf numFmtId="169" fontId="150" fillId="33" borderId="125" xfId="34664" applyNumberFormat="true" applyFont="true" applyFill="true" applyBorder="true" applyAlignment="true">
      <alignment horizontal="center" vertical="center"/>
    </xf>
    <xf numFmtId="169" fontId="150" fillId="33" borderId="129" xfId="34663" applyNumberFormat="true" applyFont="true" applyFill="true" applyBorder="true" applyAlignment="true">
      <alignment horizontal="center" vertical="center"/>
    </xf>
    <xf numFmtId="169" fontId="150" fillId="33" borderId="105" xfId="34664" applyNumberFormat="true" applyFont="true" applyFill="true" applyBorder="true" applyAlignment="true">
      <alignment horizontal="center" vertical="center"/>
    </xf>
    <xf numFmtId="169" fontId="150" fillId="33" borderId="98" xfId="34663" applyNumberFormat="true" applyFont="true" applyFill="true" applyBorder="true" applyAlignment="true">
      <alignment horizontal="center" vertical="center"/>
    </xf>
    <xf numFmtId="169" fontId="150" fillId="33" borderId="124" xfId="34665" applyNumberFormat="true" applyFont="true" applyFill="true" applyBorder="true" applyAlignment="true">
      <alignment horizontal="center" vertical="center"/>
    </xf>
    <xf numFmtId="169" fontId="150" fillId="33" borderId="98" xfId="34656" applyNumberFormat="true" applyFont="true" applyFill="true" applyBorder="true" applyAlignment="true">
      <alignment horizontal="center" vertical="center"/>
    </xf>
    <xf numFmtId="169" fontId="150" fillId="33" borderId="124" xfId="34657" applyNumberFormat="true" applyFont="true" applyFill="true" applyBorder="true" applyAlignment="true">
      <alignment horizontal="center" vertical="center"/>
    </xf>
    <xf numFmtId="169" fontId="150" fillId="33" borderId="125" xfId="34658" applyNumberFormat="true" applyFont="true" applyFill="true" applyBorder="true" applyAlignment="true">
      <alignment horizontal="center" vertical="center"/>
    </xf>
    <xf numFmtId="169" fontId="150" fillId="33" borderId="129" xfId="34657" applyNumberFormat="true" applyFont="true" applyFill="true" applyBorder="true" applyAlignment="true">
      <alignment horizontal="center" vertical="center"/>
    </xf>
    <xf numFmtId="169" fontId="150" fillId="33" borderId="105" xfId="34658" applyNumberFormat="true" applyFont="true" applyFill="true" applyBorder="true" applyAlignment="true">
      <alignment horizontal="center" vertical="center"/>
    </xf>
    <xf numFmtId="169" fontId="150" fillId="33" borderId="98" xfId="34657" applyNumberFormat="true" applyFont="true" applyFill="true" applyBorder="true" applyAlignment="true">
      <alignment horizontal="center" vertical="center"/>
    </xf>
    <xf numFmtId="169" fontId="150" fillId="33" borderId="124" xfId="34659" applyNumberFormat="true" applyFont="true" applyFill="true" applyBorder="true" applyAlignment="true">
      <alignment horizontal="center" vertical="center"/>
    </xf>
    <xf numFmtId="169" fontId="150" fillId="33" borderId="100" xfId="34682" applyNumberFormat="true" applyFont="true" applyFill="true" applyBorder="true" applyAlignment="true">
      <alignment horizontal="center" vertical="center"/>
    </xf>
    <xf numFmtId="169" fontId="150" fillId="33" borderId="122" xfId="34683" applyNumberFormat="true" applyFont="true" applyFill="true" applyBorder="true" applyAlignment="true">
      <alignment horizontal="center" vertical="center"/>
    </xf>
    <xf numFmtId="169" fontId="150" fillId="33" borderId="123" xfId="34684" applyNumberFormat="true" applyFont="true" applyFill="true" applyBorder="true" applyAlignment="true">
      <alignment horizontal="center" vertical="center"/>
    </xf>
    <xf numFmtId="169" fontId="150" fillId="33" borderId="128" xfId="34683" applyNumberFormat="true" applyFont="true" applyFill="true" applyBorder="true" applyAlignment="true">
      <alignment horizontal="center" vertical="center"/>
    </xf>
    <xf numFmtId="169" fontId="150" fillId="33" borderId="104" xfId="34684" applyNumberFormat="true" applyFont="true" applyFill="true" applyBorder="true" applyAlignment="true">
      <alignment horizontal="center" vertical="center"/>
    </xf>
    <xf numFmtId="169" fontId="150" fillId="33" borderId="100" xfId="34683" applyNumberFormat="true" applyFont="true" applyFill="true" applyBorder="true" applyAlignment="true">
      <alignment horizontal="center" vertical="center"/>
    </xf>
    <xf numFmtId="169" fontId="150" fillId="33" borderId="122" xfId="34685" applyNumberFormat="true" applyFont="true" applyFill="true" applyBorder="true" applyAlignment="true">
      <alignment horizontal="center" vertical="center"/>
    </xf>
    <xf numFmtId="169" fontId="150" fillId="33" borderId="98" xfId="34688" applyNumberFormat="true" applyFont="true" applyFill="true" applyBorder="true" applyAlignment="true">
      <alignment horizontal="center" vertical="center"/>
    </xf>
    <xf numFmtId="169" fontId="150" fillId="33" borderId="124" xfId="34689" applyNumberFormat="true" applyFont="true" applyFill="true" applyBorder="true" applyAlignment="true">
      <alignment horizontal="center" vertical="center"/>
    </xf>
    <xf numFmtId="169" fontId="150" fillId="33" borderId="125" xfId="34690" applyNumberFormat="true" applyFont="true" applyFill="true" applyBorder="true" applyAlignment="true">
      <alignment horizontal="center" vertical="center"/>
    </xf>
    <xf numFmtId="169" fontId="150" fillId="33" borderId="129" xfId="34689" applyNumberFormat="true" applyFont="true" applyFill="true" applyBorder="true" applyAlignment="true">
      <alignment horizontal="center" vertical="center"/>
    </xf>
    <xf numFmtId="169" fontId="150" fillId="33" borderId="105" xfId="34690" applyNumberFormat="true" applyFont="true" applyFill="true" applyBorder="true" applyAlignment="true">
      <alignment horizontal="center" vertical="center"/>
    </xf>
    <xf numFmtId="169" fontId="150" fillId="33" borderId="98" xfId="34689" applyNumberFormat="true" applyFont="true" applyFill="true" applyBorder="true" applyAlignment="true">
      <alignment horizontal="center" vertical="center"/>
    </xf>
    <xf numFmtId="169" fontId="150" fillId="33" borderId="124" xfId="34691" applyNumberFormat="true" applyFont="true" applyFill="true" applyBorder="true" applyAlignment="true">
      <alignment horizontal="center" vertical="center"/>
    </xf>
    <xf numFmtId="169" fontId="150" fillId="33" borderId="98" xfId="34694" applyNumberFormat="true" applyFont="true" applyFill="true" applyBorder="true" applyAlignment="true">
      <alignment horizontal="center" vertical="center"/>
    </xf>
    <xf numFmtId="169" fontId="150" fillId="33" borderId="124" xfId="34695" applyNumberFormat="true" applyFont="true" applyFill="true" applyBorder="true" applyAlignment="true">
      <alignment horizontal="center" vertical="center"/>
    </xf>
    <xf numFmtId="169" fontId="150" fillId="33" borderId="125" xfId="34696" applyNumberFormat="true" applyFont="true" applyFill="true" applyBorder="true" applyAlignment="true">
      <alignment horizontal="center" vertical="center"/>
    </xf>
    <xf numFmtId="169" fontId="150" fillId="33" borderId="129" xfId="34695" applyNumberFormat="true" applyFont="true" applyFill="true" applyBorder="true" applyAlignment="true">
      <alignment horizontal="center" vertical="center"/>
    </xf>
    <xf numFmtId="169" fontId="150" fillId="33" borderId="105" xfId="34696" applyNumberFormat="true" applyFont="true" applyFill="true" applyBorder="true" applyAlignment="true">
      <alignment horizontal="center" vertical="center"/>
    </xf>
    <xf numFmtId="169" fontId="150" fillId="33" borderId="98" xfId="34695" applyNumberFormat="true" applyFont="true" applyFill="true" applyBorder="true" applyAlignment="true">
      <alignment horizontal="center" vertical="center"/>
    </xf>
    <xf numFmtId="169" fontId="150" fillId="33" borderId="124" xfId="34697" applyNumberFormat="true" applyFont="true" applyFill="true" applyBorder="true" applyAlignment="true">
      <alignment horizontal="center" vertical="center"/>
    </xf>
    <xf numFmtId="169" fontId="150" fillId="33" borderId="100" xfId="34712" applyNumberFormat="true" applyFont="true" applyFill="true" applyBorder="true" applyAlignment="true">
      <alignment horizontal="center" vertical="center"/>
    </xf>
    <xf numFmtId="169" fontId="150" fillId="33" borderId="122" xfId="34712" applyNumberFormat="true" applyFont="true" applyFill="true" applyBorder="true" applyAlignment="true">
      <alignment horizontal="center" vertical="center"/>
    </xf>
    <xf numFmtId="169" fontId="150" fillId="33" borderId="123" xfId="34712" applyNumberFormat="true" applyFont="true" applyFill="true" applyBorder="true" applyAlignment="true">
      <alignment horizontal="center" vertical="center"/>
    </xf>
    <xf numFmtId="169" fontId="150" fillId="33" borderId="128" xfId="34712" applyNumberFormat="true" applyFont="true" applyFill="true" applyBorder="true" applyAlignment="true">
      <alignment horizontal="center" vertical="center"/>
    </xf>
    <xf numFmtId="169" fontId="150" fillId="33" borderId="104" xfId="34712" applyNumberFormat="true" applyFont="true" applyFill="true" applyBorder="true" applyAlignment="true">
      <alignment horizontal="center" vertical="center"/>
    </xf>
    <xf numFmtId="169" fontId="150" fillId="33" borderId="98" xfId="34715" applyNumberFormat="true" applyFont="true" applyFill="true" applyBorder="true" applyAlignment="true">
      <alignment horizontal="center" vertical="center"/>
    </xf>
    <xf numFmtId="169" fontId="150" fillId="33" borderId="124" xfId="34715" applyNumberFormat="true" applyFont="true" applyFill="true" applyBorder="true" applyAlignment="true">
      <alignment horizontal="center" vertical="center"/>
    </xf>
    <xf numFmtId="169" fontId="150" fillId="33" borderId="125" xfId="34715" applyNumberFormat="true" applyFont="true" applyFill="true" applyBorder="true" applyAlignment="true">
      <alignment horizontal="center" vertical="center"/>
    </xf>
    <xf numFmtId="169" fontId="150" fillId="33" borderId="129" xfId="34715" applyNumberFormat="true" applyFont="true" applyFill="true" applyBorder="true" applyAlignment="true">
      <alignment horizontal="center" vertical="center"/>
    </xf>
    <xf numFmtId="169" fontId="150" fillId="33" borderId="105" xfId="34715" applyNumberFormat="true" applyFont="true" applyFill="true" applyBorder="true" applyAlignment="true">
      <alignment horizontal="center" vertical="center"/>
    </xf>
    <xf numFmtId="169" fontId="178" fillId="33" borderId="98" xfId="34715" applyNumberFormat="true" applyFont="true" applyFill="true" applyBorder="true" applyAlignment="true">
      <alignment horizontal="center" vertical="center"/>
    </xf>
    <xf numFmtId="169" fontId="178" fillId="33" borderId="124" xfId="34715" applyNumberFormat="true" applyFont="true" applyFill="true" applyBorder="true" applyAlignment="true">
      <alignment horizontal="center" vertical="center"/>
    </xf>
    <xf numFmtId="169" fontId="178" fillId="33" borderId="125" xfId="34715" applyNumberFormat="true" applyFont="true" applyFill="true" applyBorder="true" applyAlignment="true">
      <alignment horizontal="center" vertical="center"/>
    </xf>
    <xf numFmtId="169" fontId="178" fillId="33" borderId="129" xfId="34715" applyNumberFormat="true" applyFont="true" applyFill="true" applyBorder="true" applyAlignment="true">
      <alignment horizontal="center" vertical="center"/>
    </xf>
    <xf numFmtId="169" fontId="178" fillId="33" borderId="105" xfId="34715" applyNumberFormat="true" applyFont="true" applyFill="true" applyBorder="true" applyAlignment="true">
      <alignment horizontal="center" vertical="center"/>
    </xf>
    <xf numFmtId="169" fontId="178" fillId="33" borderId="103" xfId="34718" applyNumberFormat="true" applyFont="true" applyFill="true" applyBorder="true" applyAlignment="true">
      <alignment horizontal="center" vertical="center"/>
    </xf>
    <xf numFmtId="169" fontId="178" fillId="33" borderId="126" xfId="34718" applyNumberFormat="true" applyFont="true" applyFill="true" applyBorder="true" applyAlignment="true">
      <alignment horizontal="center" vertical="center"/>
    </xf>
    <xf numFmtId="169" fontId="178" fillId="33" borderId="127" xfId="34718" applyNumberFormat="true" applyFont="true" applyFill="true" applyBorder="true" applyAlignment="true">
      <alignment horizontal="center" vertical="center"/>
    </xf>
    <xf numFmtId="169" fontId="178" fillId="33" borderId="130" xfId="34718" applyNumberFormat="true" applyFont="true" applyFill="true" applyBorder="true" applyAlignment="true">
      <alignment horizontal="center" vertical="center"/>
    </xf>
    <xf numFmtId="169" fontId="178" fillId="33" borderId="106" xfId="34718" applyNumberFormat="true" applyFont="true" applyFill="true" applyBorder="true" applyAlignment="true">
      <alignment horizontal="center" vertical="center"/>
    </xf>
    <xf numFmtId="169" fontId="150" fillId="33" borderId="98" xfId="34736" applyNumberFormat="true" applyFont="true" applyFill="true" applyBorder="true" applyAlignment="true">
      <alignment horizontal="center" vertical="center"/>
    </xf>
    <xf numFmtId="169" fontId="150" fillId="33" borderId="124" xfId="34737" applyNumberFormat="true" applyFont="true" applyFill="true" applyBorder="true" applyAlignment="true">
      <alignment horizontal="center" vertical="center"/>
    </xf>
    <xf numFmtId="169" fontId="150" fillId="33" borderId="125" xfId="34738" applyNumberFormat="true" applyFont="true" applyFill="true" applyBorder="true" applyAlignment="true">
      <alignment horizontal="center" vertical="center"/>
    </xf>
    <xf numFmtId="169" fontId="150" fillId="33" borderId="129" xfId="34737" applyNumberFormat="true" applyFont="true" applyFill="true" applyBorder="true" applyAlignment="true">
      <alignment horizontal="center" vertical="center"/>
    </xf>
    <xf numFmtId="169" fontId="150" fillId="33" borderId="105" xfId="34738" applyNumberFormat="true" applyFont="true" applyFill="true" applyBorder="true" applyAlignment="true">
      <alignment horizontal="center" vertical="center"/>
    </xf>
    <xf numFmtId="169" fontId="150" fillId="33" borderId="98" xfId="34737" applyNumberFormat="true" applyFont="true" applyFill="true" applyBorder="true" applyAlignment="true">
      <alignment horizontal="center" vertical="center"/>
    </xf>
    <xf numFmtId="169" fontId="150" fillId="33" borderId="124" xfId="34739" applyNumberFormat="true" applyFont="true" applyFill="true" applyBorder="true" applyAlignment="true">
      <alignment horizontal="center" vertical="center"/>
    </xf>
    <xf numFmtId="169" fontId="150" fillId="33" borderId="98" xfId="34742" applyNumberFormat="true" applyFont="true" applyFill="true" applyBorder="true" applyAlignment="true">
      <alignment horizontal="center" vertical="center"/>
    </xf>
    <xf numFmtId="169" fontId="150" fillId="33" borderId="124" xfId="34743" applyNumberFormat="true" applyFont="true" applyFill="true" applyBorder="true" applyAlignment="true">
      <alignment horizontal="center" vertical="center"/>
    </xf>
    <xf numFmtId="169" fontId="150" fillId="33" borderId="125" xfId="34744" applyNumberFormat="true" applyFont="true" applyFill="true" applyBorder="true" applyAlignment="true">
      <alignment horizontal="center" vertical="center"/>
    </xf>
    <xf numFmtId="169" fontId="150" fillId="33" borderId="129" xfId="34743" applyNumberFormat="true" applyFont="true" applyFill="true" applyBorder="true" applyAlignment="true">
      <alignment horizontal="center" vertical="center"/>
    </xf>
    <xf numFmtId="169" fontId="150" fillId="33" borderId="105" xfId="34744" applyNumberFormat="true" applyFont="true" applyFill="true" applyBorder="true" applyAlignment="true">
      <alignment horizontal="center" vertical="center"/>
    </xf>
    <xf numFmtId="169" fontId="150" fillId="33" borderId="98" xfId="34743" applyNumberFormat="true" applyFont="true" applyFill="true" applyBorder="true" applyAlignment="true">
      <alignment horizontal="center" vertical="center"/>
    </xf>
    <xf numFmtId="169" fontId="150" fillId="33" borderId="124" xfId="34745" applyNumberFormat="true" applyFont="true" applyFill="true" applyBorder="true" applyAlignment="true">
      <alignment horizontal="center" vertical="center"/>
    </xf>
    <xf numFmtId="169" fontId="150" fillId="33" borderId="98" xfId="22514" applyNumberFormat="true" applyFont="true" applyFill="true" applyBorder="true" applyAlignment="true">
      <alignment horizontal="center" vertical="center" wrapText="true"/>
    </xf>
    <xf numFmtId="169" fontId="150" fillId="33" borderId="124" xfId="22515" applyNumberFormat="true" applyFont="true" applyFill="true" applyBorder="true" applyAlignment="true">
      <alignment horizontal="center" vertical="center" wrapText="true"/>
    </xf>
    <xf numFmtId="169" fontId="150" fillId="33" borderId="125" xfId="22516" applyNumberFormat="true" applyFont="true" applyFill="true" applyBorder="true" applyAlignment="true">
      <alignment horizontal="center" vertical="center" wrapText="true"/>
    </xf>
    <xf numFmtId="169" fontId="150" fillId="33" borderId="129" xfId="22515" applyNumberFormat="true" applyFont="true" applyFill="true" applyBorder="true" applyAlignment="true">
      <alignment horizontal="center" vertical="center" wrapText="true"/>
    </xf>
    <xf numFmtId="169" fontId="150" fillId="33" borderId="105" xfId="22516" applyNumberFormat="true" applyFont="true" applyFill="true" applyBorder="true" applyAlignment="true">
      <alignment horizontal="center" vertical="center" wrapText="true"/>
    </xf>
    <xf numFmtId="169" fontId="150" fillId="33" borderId="98" xfId="22515" applyNumberFormat="true" applyFont="true" applyFill="true" applyBorder="true" applyAlignment="true">
      <alignment horizontal="center" vertical="center" wrapText="true"/>
    </xf>
    <xf numFmtId="169" fontId="150" fillId="33" borderId="124" xfId="19392" applyNumberFormat="true" applyFont="true" applyFill="true" applyBorder="true" applyAlignment="true">
      <alignment horizontal="center" vertical="center" wrapText="true"/>
    </xf>
    <xf numFmtId="168" fontId="150" fillId="33" borderId="98" xfId="34746" applyNumberFormat="true" applyFont="true" applyFill="true" applyBorder="true" applyAlignment="true">
      <alignment horizontal="center" vertical="center"/>
    </xf>
    <xf numFmtId="168" fontId="150" fillId="33" borderId="124" xfId="34747" applyNumberFormat="true" applyFont="true" applyFill="true" applyBorder="true" applyAlignment="true">
      <alignment horizontal="center" vertical="center"/>
    </xf>
    <xf numFmtId="168" fontId="150" fillId="33" borderId="125" xfId="34748" applyNumberFormat="true" applyFont="true" applyFill="true" applyBorder="true" applyAlignment="true">
      <alignment horizontal="center" vertical="center"/>
    </xf>
    <xf numFmtId="168" fontId="150" fillId="33" borderId="129" xfId="34747" applyNumberFormat="true" applyFont="true" applyFill="true" applyBorder="true" applyAlignment="true">
      <alignment horizontal="center" vertical="center"/>
    </xf>
    <xf numFmtId="168" fontId="150" fillId="33" borderId="105" xfId="34748" applyNumberFormat="true" applyFont="true" applyFill="true" applyBorder="true" applyAlignment="true">
      <alignment horizontal="center" vertical="center"/>
    </xf>
    <xf numFmtId="168" fontId="150" fillId="33" borderId="98" xfId="34747" applyNumberFormat="true" applyFont="true" applyFill="true" applyBorder="true" applyAlignment="true">
      <alignment horizontal="center" vertical="center"/>
    </xf>
    <xf numFmtId="168" fontId="150" fillId="33" borderId="124" xfId="34749" applyNumberFormat="true" applyFont="true" applyFill="true" applyBorder="true" applyAlignment="true">
      <alignment horizontal="center" vertical="center"/>
    </xf>
    <xf numFmtId="168" fontId="150" fillId="33" borderId="98" xfId="34750" applyNumberFormat="true" applyFont="true" applyFill="true" applyBorder="true" applyAlignment="true">
      <alignment horizontal="center" vertical="center"/>
    </xf>
    <xf numFmtId="168" fontId="150" fillId="33" borderId="124" xfId="34751" applyNumberFormat="true" applyFont="true" applyFill="true" applyBorder="true" applyAlignment="true">
      <alignment horizontal="center" vertical="center"/>
    </xf>
    <xf numFmtId="168" fontId="150" fillId="33" borderId="125" xfId="34752" applyNumberFormat="true" applyFont="true" applyFill="true" applyBorder="true" applyAlignment="true">
      <alignment horizontal="center" vertical="center"/>
    </xf>
    <xf numFmtId="168" fontId="150" fillId="33" borderId="129" xfId="34751" applyNumberFormat="true" applyFont="true" applyFill="true" applyBorder="true" applyAlignment="true">
      <alignment horizontal="center" vertical="center"/>
    </xf>
    <xf numFmtId="168" fontId="150" fillId="33" borderId="105" xfId="34752" applyNumberFormat="true" applyFont="true" applyFill="true" applyBorder="true" applyAlignment="true">
      <alignment horizontal="center" vertical="center"/>
    </xf>
    <xf numFmtId="168" fontId="150" fillId="33" borderId="98" xfId="34751" applyNumberFormat="true" applyFont="true" applyFill="true" applyBorder="true" applyAlignment="true">
      <alignment horizontal="center" vertical="center"/>
    </xf>
    <xf numFmtId="168" fontId="150" fillId="33" borderId="124" xfId="34753" applyNumberFormat="true" applyFont="true" applyFill="true" applyBorder="true" applyAlignment="true">
      <alignment horizontal="center" vertical="center"/>
    </xf>
    <xf numFmtId="168" fontId="150" fillId="33" borderId="98" xfId="34754" applyNumberFormat="true" applyFont="true" applyFill="true" applyBorder="true" applyAlignment="true">
      <alignment horizontal="center" vertical="center"/>
    </xf>
    <xf numFmtId="168" fontId="150" fillId="33" borderId="124" xfId="34755" applyNumberFormat="true" applyFont="true" applyFill="true" applyBorder="true" applyAlignment="true">
      <alignment horizontal="center" vertical="center"/>
    </xf>
    <xf numFmtId="168" fontId="150" fillId="33" borderId="125" xfId="34756" applyNumberFormat="true" applyFont="true" applyFill="true" applyBorder="true" applyAlignment="true">
      <alignment horizontal="center" vertical="center"/>
    </xf>
    <xf numFmtId="168" fontId="150" fillId="33" borderId="129" xfId="34755" applyNumberFormat="true" applyFont="true" applyFill="true" applyBorder="true" applyAlignment="true">
      <alignment horizontal="center" vertical="center"/>
    </xf>
    <xf numFmtId="168" fontId="150" fillId="33" borderId="105" xfId="34756" applyNumberFormat="true" applyFont="true" applyFill="true" applyBorder="true" applyAlignment="true">
      <alignment horizontal="center" vertical="center"/>
    </xf>
    <xf numFmtId="168" fontId="150" fillId="33" borderId="98" xfId="34755" applyNumberFormat="true" applyFont="true" applyFill="true" applyBorder="true" applyAlignment="true">
      <alignment horizontal="center" vertical="center"/>
    </xf>
    <xf numFmtId="168" fontId="150" fillId="33" borderId="124" xfId="34757" applyNumberFormat="true" applyFont="true" applyFill="true" applyBorder="true" applyAlignment="true">
      <alignment horizontal="center" vertical="center"/>
    </xf>
    <xf numFmtId="169" fontId="178" fillId="33" borderId="98" xfId="34718" applyNumberFormat="true" applyFont="true" applyFill="true" applyBorder="true" applyAlignment="true">
      <alignment horizontal="center" vertical="center"/>
    </xf>
    <xf numFmtId="169" fontId="178" fillId="33" borderId="124" xfId="34718" applyNumberFormat="true" applyFont="true" applyFill="true" applyBorder="true" applyAlignment="true">
      <alignment horizontal="center" vertical="center"/>
    </xf>
    <xf numFmtId="169" fontId="178" fillId="33" borderId="125" xfId="34718" applyNumberFormat="true" applyFont="true" applyFill="true" applyBorder="true" applyAlignment="true">
      <alignment horizontal="center" vertical="center"/>
    </xf>
    <xf numFmtId="169" fontId="178" fillId="33" borderId="129" xfId="34718" applyNumberFormat="true" applyFont="true" applyFill="true" applyBorder="true" applyAlignment="true">
      <alignment horizontal="center" vertical="center"/>
    </xf>
    <xf numFmtId="169" fontId="178" fillId="33" borderId="105" xfId="34718" applyNumberFormat="true" applyFont="true" applyFill="true" applyBorder="true" applyAlignment="true">
      <alignment horizontal="center" vertical="center"/>
    </xf>
    <xf numFmtId="169" fontId="150" fillId="33" borderId="98" xfId="33483" applyNumberFormat="true" applyFont="true" applyFill="true" applyBorder="true" applyAlignment="true">
      <alignment horizontal="center" vertical="center"/>
    </xf>
    <xf numFmtId="169" fontId="150" fillId="33" borderId="124" xfId="33483" applyNumberFormat="true" applyFont="true" applyFill="true" applyBorder="true" applyAlignment="true">
      <alignment horizontal="center" vertical="center"/>
    </xf>
    <xf numFmtId="169" fontId="150" fillId="33" borderId="125" xfId="33483" applyNumberFormat="true" applyFont="true" applyFill="true" applyBorder="true" applyAlignment="true">
      <alignment horizontal="center" vertical="center"/>
    </xf>
    <xf numFmtId="169" fontId="150" fillId="33" borderId="129" xfId="33483" applyNumberFormat="true" applyFont="true" applyFill="true" applyBorder="true" applyAlignment="true">
      <alignment horizontal="center" vertical="center"/>
    </xf>
    <xf numFmtId="169" fontId="150" fillId="33" borderId="105" xfId="33483" applyNumberFormat="true" applyFont="true" applyFill="true" applyBorder="true" applyAlignment="true">
      <alignment horizontal="center" vertical="center"/>
    </xf>
    <xf numFmtId="169" fontId="150" fillId="33" borderId="98" xfId="33486" applyNumberFormat="true" applyFont="true" applyFill="true" applyBorder="true" applyAlignment="true">
      <alignment horizontal="center" vertical="center"/>
    </xf>
    <xf numFmtId="169" fontId="150" fillId="33" borderId="124" xfId="33486" applyNumberFormat="true" applyFont="true" applyFill="true" applyBorder="true" applyAlignment="true">
      <alignment horizontal="center" vertical="center"/>
    </xf>
    <xf numFmtId="169" fontId="150" fillId="33" borderId="125" xfId="33486" applyNumberFormat="true" applyFont="true" applyFill="true" applyBorder="true" applyAlignment="true">
      <alignment horizontal="center" vertical="center"/>
    </xf>
    <xf numFmtId="169" fontId="150" fillId="33" borderId="129" xfId="33486" applyNumberFormat="true" applyFont="true" applyFill="true" applyBorder="true" applyAlignment="true">
      <alignment horizontal="center" vertical="center"/>
    </xf>
    <xf numFmtId="169" fontId="150" fillId="33" borderId="105" xfId="33486" applyNumberFormat="true" applyFont="true" applyFill="true" applyBorder="true" applyAlignment="true">
      <alignment horizontal="center" vertical="center"/>
    </xf>
    <xf numFmtId="169" fontId="150" fillId="33" borderId="98" xfId="19424" applyNumberFormat="true" applyFont="true" applyFill="true" applyBorder="true" applyAlignment="true">
      <alignment horizontal="center" vertical="center" wrapText="true"/>
    </xf>
    <xf numFmtId="169" fontId="150" fillId="33" borderId="124" xfId="19425" applyNumberFormat="true" applyFont="true" applyFill="true" applyBorder="true" applyAlignment="true">
      <alignment horizontal="center" vertical="center" wrapText="true"/>
    </xf>
    <xf numFmtId="169" fontId="150" fillId="33" borderId="125" xfId="19426" applyNumberFormat="true" applyFont="true" applyFill="true" applyBorder="true" applyAlignment="true">
      <alignment horizontal="center" vertical="center" wrapText="true"/>
    </xf>
    <xf numFmtId="169" fontId="150" fillId="33" borderId="129" xfId="19425" applyNumberFormat="true" applyFont="true" applyFill="true" applyBorder="true" applyAlignment="true">
      <alignment horizontal="center" vertical="center" wrapText="true"/>
    </xf>
    <xf numFmtId="169" fontId="150" fillId="33" borderId="105" xfId="19426" applyNumberFormat="true" applyFont="true" applyFill="true" applyBorder="true" applyAlignment="true">
      <alignment horizontal="center" vertical="center" wrapText="true"/>
    </xf>
    <xf numFmtId="169" fontId="150" fillId="33" borderId="98" xfId="19425" applyNumberFormat="true" applyFont="true" applyFill="true" applyBorder="true" applyAlignment="true">
      <alignment horizontal="center" vertical="center" wrapText="true"/>
    </xf>
    <xf numFmtId="169" fontId="150" fillId="33" borderId="124" xfId="19427" applyNumberFormat="true" applyFont="true" applyFill="true" applyBorder="true" applyAlignment="true">
      <alignment horizontal="center" vertical="center" wrapText="true"/>
    </xf>
    <xf numFmtId="169" fontId="150" fillId="33" borderId="98" xfId="33480" applyNumberFormat="true" applyFont="true" applyFill="true" applyBorder="true" applyAlignment="true">
      <alignment horizontal="center" vertical="center"/>
    </xf>
    <xf numFmtId="169" fontId="150" fillId="33" borderId="124" xfId="33480" applyNumberFormat="true" applyFont="true" applyFill="true" applyBorder="true" applyAlignment="true">
      <alignment horizontal="center" vertical="center"/>
    </xf>
    <xf numFmtId="169" fontId="150" fillId="33" borderId="125" xfId="33480" applyNumberFormat="true" applyFont="true" applyFill="true" applyBorder="true" applyAlignment="true">
      <alignment horizontal="center" vertical="center"/>
    </xf>
    <xf numFmtId="169" fontId="150" fillId="33" borderId="129" xfId="33480" applyNumberFormat="true" applyFont="true" applyFill="true" applyBorder="true" applyAlignment="true">
      <alignment horizontal="center" vertical="center"/>
    </xf>
    <xf numFmtId="169" fontId="150" fillId="33" borderId="105" xfId="33480" applyNumberFormat="true" applyFont="true" applyFill="true" applyBorder="true" applyAlignment="true">
      <alignment horizontal="center" vertical="center"/>
    </xf>
    <xf numFmtId="168" fontId="150" fillId="33" borderId="98" xfId="19430" applyNumberFormat="true" applyFont="true" applyFill="true" applyBorder="true" applyAlignment="true">
      <alignment horizontal="center" vertical="center" wrapText="true"/>
    </xf>
    <xf numFmtId="168" fontId="150" fillId="33" borderId="124" xfId="19431" applyNumberFormat="true" applyFont="true" applyFill="true" applyBorder="true" applyAlignment="true">
      <alignment horizontal="center" vertical="center" wrapText="true"/>
    </xf>
    <xf numFmtId="168" fontId="150" fillId="33" borderId="125" xfId="19432" applyNumberFormat="true" applyFont="true" applyFill="true" applyBorder="true" applyAlignment="true">
      <alignment horizontal="center" vertical="center" wrapText="true"/>
    </xf>
    <xf numFmtId="168" fontId="150" fillId="33" borderId="129" xfId="19431" applyNumberFormat="true" applyFont="true" applyFill="true" applyBorder="true" applyAlignment="true">
      <alignment horizontal="center" vertical="center" wrapText="true"/>
    </xf>
    <xf numFmtId="168" fontId="150" fillId="33" borderId="105" xfId="19432" applyNumberFormat="true" applyFont="true" applyFill="true" applyBorder="true" applyAlignment="true">
      <alignment horizontal="center" vertical="center" wrapText="true"/>
    </xf>
    <xf numFmtId="168" fontId="150" fillId="33" borderId="98" xfId="19431" applyNumberFormat="true" applyFont="true" applyFill="true" applyBorder="true" applyAlignment="true">
      <alignment horizontal="center" vertical="center" wrapText="true"/>
    </xf>
    <xf numFmtId="168" fontId="150" fillId="33" borderId="124" xfId="19433" applyNumberFormat="true" applyFont="true" applyFill="true" applyBorder="true" applyAlignment="true">
      <alignment horizontal="center" vertical="center" wrapText="true"/>
    </xf>
    <xf numFmtId="168" fontId="150" fillId="33" borderId="98" xfId="19434" applyNumberFormat="true" applyFont="true" applyFill="true" applyBorder="true" applyAlignment="true">
      <alignment horizontal="center" vertical="center" wrapText="true"/>
    </xf>
    <xf numFmtId="168" fontId="150" fillId="33" borderId="124" xfId="19435" applyNumberFormat="true" applyFont="true" applyFill="true" applyBorder="true" applyAlignment="true">
      <alignment horizontal="center" vertical="center" wrapText="true"/>
    </xf>
    <xf numFmtId="168" fontId="150" fillId="33" borderId="125" xfId="19436" applyNumberFormat="true" applyFont="true" applyFill="true" applyBorder="true" applyAlignment="true">
      <alignment horizontal="center" vertical="center" wrapText="true"/>
    </xf>
    <xf numFmtId="168" fontId="150" fillId="33" borderId="129" xfId="19435" applyNumberFormat="true" applyFont="true" applyFill="true" applyBorder="true" applyAlignment="true">
      <alignment horizontal="center" vertical="center" wrapText="true"/>
    </xf>
    <xf numFmtId="168" fontId="150" fillId="33" borderId="105" xfId="19436" applyNumberFormat="true" applyFont="true" applyFill="true" applyBorder="true" applyAlignment="true">
      <alignment horizontal="center" vertical="center" wrapText="true"/>
    </xf>
    <xf numFmtId="168" fontId="150" fillId="33" borderId="98" xfId="19435" applyNumberFormat="true" applyFont="true" applyFill="true" applyBorder="true" applyAlignment="true">
      <alignment horizontal="center" vertical="center" wrapText="true"/>
    </xf>
    <xf numFmtId="168" fontId="150" fillId="33" borderId="124" xfId="19437" applyNumberFormat="true" applyFont="true" applyFill="true" applyBorder="true" applyAlignment="true">
      <alignment horizontal="center" vertical="center" wrapText="true"/>
    </xf>
    <xf numFmtId="168" fontId="150" fillId="33" borderId="98" xfId="19438" applyNumberFormat="true" applyFont="true" applyFill="true" applyBorder="true" applyAlignment="true">
      <alignment horizontal="center" vertical="center" wrapText="true"/>
    </xf>
    <xf numFmtId="168" fontId="150" fillId="33" borderId="124" xfId="19439" applyNumberFormat="true" applyFont="true" applyFill="true" applyBorder="true" applyAlignment="true">
      <alignment horizontal="center" vertical="center" wrapText="true"/>
    </xf>
    <xf numFmtId="168" fontId="150" fillId="33" borderId="125" xfId="19440" applyNumberFormat="true" applyFont="true" applyFill="true" applyBorder="true" applyAlignment="true">
      <alignment horizontal="center" vertical="center" wrapText="true"/>
    </xf>
    <xf numFmtId="168" fontId="150" fillId="33" borderId="129" xfId="19439" applyNumberFormat="true" applyFont="true" applyFill="true" applyBorder="true" applyAlignment="true">
      <alignment horizontal="center" vertical="center" wrapText="true"/>
    </xf>
    <xf numFmtId="168" fontId="150" fillId="33" borderId="105" xfId="19440" applyNumberFormat="true" applyFont="true" applyFill="true" applyBorder="true" applyAlignment="true">
      <alignment horizontal="center" vertical="center" wrapText="true"/>
    </xf>
    <xf numFmtId="168" fontId="150" fillId="33" borderId="98" xfId="19439" applyNumberFormat="true" applyFont="true" applyFill="true" applyBorder="true" applyAlignment="true">
      <alignment horizontal="center" vertical="center" wrapText="true"/>
    </xf>
    <xf numFmtId="168" fontId="150" fillId="33" borderId="124" xfId="19441" applyNumberFormat="true" applyFont="true" applyFill="true" applyBorder="true" applyAlignment="true">
      <alignment horizontal="center" vertical="center" wrapText="true"/>
    </xf>
    <xf numFmtId="0" fontId="151" fillId="26" borderId="104" xfId="34635" applyFont="true" applyFill="true" applyBorder="true" applyAlignment="true">
      <alignment horizontal="left" vertical="center"/>
    </xf>
    <xf numFmtId="0" fontId="151" fillId="26" borderId="105" xfId="34637" applyFont="true" applyFill="true" applyBorder="true" applyAlignment="true">
      <alignment horizontal="left" vertical="center"/>
    </xf>
    <xf numFmtId="0" fontId="151" fillId="26" borderId="106" xfId="34640" applyFont="true" applyFill="true" applyBorder="true" applyAlignment="true">
      <alignment horizontal="left" vertical="center"/>
    </xf>
    <xf numFmtId="0" fontId="151" fillId="26" borderId="104" xfId="34661" applyFont="true" applyFill="true" applyBorder="true" applyAlignment="true">
      <alignment horizontal="left" vertical="center"/>
    </xf>
    <xf numFmtId="0" fontId="151" fillId="26" borderId="105" xfId="34661" applyFont="true" applyFill="true" applyBorder="true" applyAlignment="true">
      <alignment horizontal="left" vertical="center"/>
    </xf>
    <xf numFmtId="0" fontId="151" fillId="26" borderId="104" xfId="34681" applyFont="true" applyFill="true" applyBorder="true" applyAlignment="true">
      <alignment horizontal="left" vertical="center"/>
    </xf>
    <xf numFmtId="0" fontId="151" fillId="26" borderId="105" xfId="34687" applyFont="true" applyFill="true" applyBorder="true" applyAlignment="true">
      <alignment horizontal="left" vertical="center"/>
    </xf>
    <xf numFmtId="0" fontId="151" fillId="0" borderId="105" xfId="34687" applyFont="true" applyFill="true" applyBorder="true" applyAlignment="true">
      <alignment horizontal="left" vertical="center"/>
    </xf>
    <xf numFmtId="0" fontId="151" fillId="0" borderId="105" xfId="34693" applyFont="true" applyFill="true" applyBorder="true" applyAlignment="true">
      <alignment horizontal="left" vertical="center"/>
    </xf>
    <xf numFmtId="0" fontId="151" fillId="26" borderId="104" xfId="34711" applyFont="true" applyFill="true" applyBorder="true" applyAlignment="true">
      <alignment horizontal="left" vertical="center"/>
    </xf>
    <xf numFmtId="0" fontId="151" fillId="26" borderId="105" xfId="34714" applyFont="true" applyFill="true" applyBorder="true" applyAlignment="true">
      <alignment horizontal="left" vertical="center"/>
    </xf>
    <xf numFmtId="0" fontId="151" fillId="26" borderId="106" xfId="34717" applyFont="true" applyFill="true" applyBorder="true" applyAlignment="true">
      <alignment horizontal="left" vertical="center"/>
    </xf>
    <xf numFmtId="0" fontId="151" fillId="26" borderId="104" xfId="34732" applyFont="true" applyFill="true" applyBorder="true" applyAlignment="true">
      <alignment horizontal="left" vertical="center"/>
    </xf>
    <xf numFmtId="0" fontId="151" fillId="26" borderId="105" xfId="34735" applyFont="true" applyFill="true" applyBorder="true" applyAlignment="true">
      <alignment horizontal="left" vertical="center"/>
    </xf>
    <xf numFmtId="0" fontId="151" fillId="26" borderId="104" xfId="34735" applyFont="true" applyFill="true" applyBorder="true" applyAlignment="true">
      <alignment horizontal="left" vertical="center"/>
    </xf>
    <xf numFmtId="0" fontId="151" fillId="26" borderId="106" xfId="34735" applyFont="true" applyFill="true" applyBorder="true" applyAlignment="true">
      <alignment horizontal="left" vertical="center"/>
    </xf>
    <xf numFmtId="0" fontId="151" fillId="26" borderId="132" xfId="34735" applyFont="true" applyFill="true" applyBorder="true" applyAlignment="true">
      <alignment horizontal="left" vertical="center"/>
    </xf>
    <xf numFmtId="0" fontId="151" fillId="26" borderId="105" xfId="34741" applyFont="true" applyFill="true" applyBorder="true" applyAlignment="true">
      <alignment horizontal="left" vertical="center"/>
    </xf>
    <xf numFmtId="0" fontId="151" fillId="0" borderId="105" xfId="34720" applyFont="true" applyFill="true" applyBorder="true" applyAlignment="true">
      <alignment horizontal="left" vertical="center"/>
    </xf>
    <xf numFmtId="0" fontId="151" fillId="0" borderId="105" xfId="34726" applyFont="true" applyFill="true" applyBorder="true" applyAlignment="true">
      <alignment horizontal="left" vertical="center"/>
    </xf>
    <xf numFmtId="0" fontId="151" fillId="0" borderId="105" xfId="34732" applyFont="true" applyFill="true" applyBorder="true" applyAlignment="true">
      <alignment horizontal="left" vertical="center"/>
    </xf>
    <xf numFmtId="0" fontId="151" fillId="0" borderId="105" xfId="34735" applyFont="true" applyFill="true" applyBorder="true" applyAlignment="true">
      <alignment horizontal="left" vertical="center"/>
    </xf>
    <xf numFmtId="0" fontId="151" fillId="0" borderId="105" xfId="34741" applyFont="true" applyFill="true" applyBorder="true" applyAlignment="true">
      <alignment horizontal="left" vertical="center"/>
    </xf>
    <xf numFmtId="0" fontId="151" fillId="15" borderId="105" xfId="34714" applyFont="true" applyFill="true" applyBorder="true" applyAlignment="true">
      <alignment horizontal="left" vertical="center"/>
    </xf>
    <xf numFmtId="0" fontId="151" fillId="15" borderId="105" xfId="34717" applyFont="true" applyFill="true" applyBorder="true" applyAlignment="true">
      <alignment horizontal="left" vertical="center"/>
    </xf>
    <xf numFmtId="0" fontId="151" fillId="26" borderId="104" xfId="34771" applyFont="true" applyFill="true" applyBorder="true" applyAlignment="true">
      <alignment horizontal="left" vertical="center"/>
    </xf>
    <xf numFmtId="0" fontId="151" fillId="26" borderId="105" xfId="34773" applyFont="true" applyFill="true" applyBorder="true" applyAlignment="true">
      <alignment horizontal="left" vertical="center"/>
    </xf>
    <xf numFmtId="0" fontId="151" fillId="26" borderId="106" xfId="34775" applyFont="true" applyFill="true" applyBorder="true" applyAlignment="true">
      <alignment horizontal="left" vertical="center"/>
    </xf>
    <xf numFmtId="0" fontId="151" fillId="0" borderId="105" xfId="34759" applyFont="true" applyFill="true" applyBorder="true" applyAlignment="true">
      <alignment horizontal="left" vertical="center"/>
    </xf>
    <xf numFmtId="0" fontId="151" fillId="0" borderId="105" xfId="34765" applyFont="true" applyFill="true" applyBorder="true" applyAlignment="true">
      <alignment horizontal="left" vertical="center"/>
    </xf>
    <xf numFmtId="0" fontId="151" fillId="0" borderId="105" xfId="34771" applyFont="true" applyFill="true" applyBorder="true" applyAlignment="true">
      <alignment horizontal="left" vertical="center"/>
    </xf>
    <xf numFmtId="0" fontId="151" fillId="0" borderId="105" xfId="34773" applyFont="true" applyFill="true" applyBorder="true" applyAlignment="true">
      <alignment horizontal="left" vertical="center"/>
    </xf>
    <xf numFmtId="0" fontId="151" fillId="0" borderId="105" xfId="34775" applyFont="true" applyFill="true" applyBorder="true" applyAlignment="true">
      <alignment horizontal="left" vertical="center"/>
    </xf>
    <xf numFmtId="0" fontId="151" fillId="26" borderId="58" xfId="34732" applyFont="true" applyFill="true" applyBorder="true" applyAlignment="true">
      <alignment horizontal="left" vertical="center"/>
    </xf>
    <xf numFmtId="0" fontId="151" fillId="26" borderId="59" xfId="34735" applyFont="true" applyFill="true" applyBorder="true" applyAlignment="true">
      <alignment horizontal="left" vertical="center"/>
    </xf>
    <xf numFmtId="0" fontId="151" fillId="26" borderId="60" xfId="34741" applyFont="true" applyFill="true" applyBorder="true" applyAlignment="true">
      <alignment horizontal="left" vertical="center"/>
    </xf>
    <xf numFmtId="169" fontId="181" fillId="33" borderId="98" xfId="34662" applyNumberFormat="true" applyFont="true" applyFill="true" applyBorder="true" applyAlignment="true">
      <alignment horizontal="center" vertical="center"/>
    </xf>
    <xf numFmtId="169" fontId="181" fillId="33" borderId="98" xfId="33366" applyNumberFormat="true" applyFont="true" applyFill="true" applyBorder="true" applyAlignment="true">
      <alignment horizontal="center" vertical="center"/>
    </xf>
    <xf numFmtId="169" fontId="181" fillId="33" borderId="100" xfId="34733" applyNumberFormat="true" applyFont="true" applyFill="true" applyBorder="true" applyAlignment="true">
      <alignment horizontal="center" vertical="center"/>
    </xf>
    <xf numFmtId="169" fontId="181" fillId="33" borderId="98" xfId="34736" applyNumberFormat="true" applyFont="true" applyFill="true" applyBorder="true" applyAlignment="true">
      <alignment horizontal="center" vertical="center"/>
    </xf>
    <xf numFmtId="169" fontId="181" fillId="33" borderId="100" xfId="33480" applyNumberFormat="true" applyFont="true" applyFill="true" applyBorder="true" applyAlignment="true">
      <alignment horizontal="center" vertical="center"/>
    </xf>
    <xf numFmtId="169" fontId="181" fillId="33" borderId="98" xfId="33483" applyNumberFormat="true" applyFont="true" applyFill="true" applyBorder="true" applyAlignment="true">
      <alignment horizontal="center" vertical="center"/>
    </xf>
    <xf numFmtId="169" fontId="181" fillId="33" borderId="98" xfId="33486" applyNumberFormat="true" applyFont="true" applyFill="true" applyBorder="true" applyAlignment="true">
      <alignment horizontal="center" vertical="center"/>
    </xf>
    <xf numFmtId="169" fontId="181" fillId="33" borderId="124" xfId="34662" applyNumberFormat="true" applyFont="true" applyFill="true" applyBorder="true" applyAlignment="true">
      <alignment horizontal="center" vertical="center"/>
    </xf>
    <xf numFmtId="169" fontId="181" fillId="33" borderId="124" xfId="33366" applyNumberFormat="true" applyFont="true" applyFill="true" applyBorder="true" applyAlignment="true">
      <alignment horizontal="center" vertical="center"/>
    </xf>
    <xf numFmtId="169" fontId="181" fillId="33" borderId="122" xfId="34733" applyNumberFormat="true" applyFont="true" applyFill="true" applyBorder="true" applyAlignment="true">
      <alignment horizontal="center" vertical="center"/>
    </xf>
    <xf numFmtId="169" fontId="181" fillId="33" borderId="124" xfId="34736" applyNumberFormat="true" applyFont="true" applyFill="true" applyBorder="true" applyAlignment="true">
      <alignment horizontal="center" vertical="center"/>
    </xf>
    <xf numFmtId="169" fontId="181" fillId="33" borderId="122" xfId="33480" applyNumberFormat="true" applyFont="true" applyFill="true" applyBorder="true" applyAlignment="true">
      <alignment horizontal="center" vertical="center"/>
    </xf>
    <xf numFmtId="169" fontId="181" fillId="33" borderId="124" xfId="33483" applyNumberFormat="true" applyFont="true" applyFill="true" applyBorder="true" applyAlignment="true">
      <alignment horizontal="center" vertical="center"/>
    </xf>
    <xf numFmtId="169" fontId="181" fillId="33" borderId="124" xfId="33486" applyNumberFormat="true" applyFont="true" applyFill="true" applyBorder="true" applyAlignment="true">
      <alignment horizontal="center" vertical="center"/>
    </xf>
    <xf numFmtId="169" fontId="181" fillId="33" borderId="125" xfId="34662" applyNumberFormat="true" applyFont="true" applyFill="true" applyBorder="true" applyAlignment="true">
      <alignment horizontal="center" vertical="center"/>
    </xf>
    <xf numFmtId="169" fontId="181" fillId="33" borderId="125" xfId="33366" applyNumberFormat="true" applyFont="true" applyFill="true" applyBorder="true" applyAlignment="true">
      <alignment horizontal="center" vertical="center"/>
    </xf>
    <xf numFmtId="169" fontId="181" fillId="33" borderId="123" xfId="34733" applyNumberFormat="true" applyFont="true" applyFill="true" applyBorder="true" applyAlignment="true">
      <alignment horizontal="center" vertical="center"/>
    </xf>
    <xf numFmtId="169" fontId="181" fillId="33" borderId="125" xfId="34736" applyNumberFormat="true" applyFont="true" applyFill="true" applyBorder="true" applyAlignment="true">
      <alignment horizontal="center" vertical="center"/>
    </xf>
    <xf numFmtId="169" fontId="181" fillId="33" borderId="123" xfId="33480" applyNumberFormat="true" applyFont="true" applyFill="true" applyBorder="true" applyAlignment="true">
      <alignment horizontal="center" vertical="center"/>
    </xf>
    <xf numFmtId="169" fontId="181" fillId="33" borderId="125" xfId="33483" applyNumberFormat="true" applyFont="true" applyFill="true" applyBorder="true" applyAlignment="true">
      <alignment horizontal="center" vertical="center"/>
    </xf>
    <xf numFmtId="169" fontId="181" fillId="33" borderId="125" xfId="33486" applyNumberFormat="true" applyFont="true" applyFill="true" applyBorder="true" applyAlignment="true">
      <alignment horizontal="center" vertical="center"/>
    </xf>
    <xf numFmtId="169" fontId="181" fillId="33" borderId="129" xfId="34662" applyNumberFormat="true" applyFont="true" applyFill="true" applyBorder="true" applyAlignment="true">
      <alignment horizontal="center" vertical="center"/>
    </xf>
    <xf numFmtId="169" fontId="181" fillId="33" borderId="129" xfId="33366" applyNumberFormat="true" applyFont="true" applyFill="true" applyBorder="true" applyAlignment="true">
      <alignment horizontal="center" vertical="center"/>
    </xf>
    <xf numFmtId="169" fontId="181" fillId="33" borderId="128" xfId="34733" applyNumberFormat="true" applyFont="true" applyFill="true" applyBorder="true" applyAlignment="true">
      <alignment horizontal="center" vertical="center"/>
    </xf>
    <xf numFmtId="169" fontId="181" fillId="33" borderId="129" xfId="34736" applyNumberFormat="true" applyFont="true" applyFill="true" applyBorder="true" applyAlignment="true">
      <alignment horizontal="center" vertical="center"/>
    </xf>
    <xf numFmtId="169" fontId="181" fillId="33" borderId="128" xfId="33480" applyNumberFormat="true" applyFont="true" applyFill="true" applyBorder="true" applyAlignment="true">
      <alignment horizontal="center" vertical="center"/>
    </xf>
    <xf numFmtId="169" fontId="181" fillId="33" borderId="129" xfId="33483" applyNumberFormat="true" applyFont="true" applyFill="true" applyBorder="true" applyAlignment="true">
      <alignment horizontal="center" vertical="center"/>
    </xf>
    <xf numFmtId="169" fontId="181" fillId="33" borderId="129" xfId="33486" applyNumberFormat="true" applyFont="true" applyFill="true" applyBorder="true" applyAlignment="true">
      <alignment horizontal="center" vertical="center"/>
    </xf>
    <xf numFmtId="169" fontId="181" fillId="33" borderId="105" xfId="34662" applyNumberFormat="true" applyFont="true" applyFill="true" applyBorder="true" applyAlignment="true">
      <alignment horizontal="center" vertical="center"/>
    </xf>
    <xf numFmtId="169" fontId="181" fillId="33" borderId="105" xfId="33366" applyNumberFormat="true" applyFont="true" applyFill="true" applyBorder="true" applyAlignment="true">
      <alignment horizontal="center" vertical="center"/>
    </xf>
    <xf numFmtId="169" fontId="181" fillId="33" borderId="104" xfId="34733" applyNumberFormat="true" applyFont="true" applyFill="true" applyBorder="true" applyAlignment="true">
      <alignment horizontal="center" vertical="center"/>
    </xf>
    <xf numFmtId="169" fontId="181" fillId="33" borderId="105" xfId="34736" applyNumberFormat="true" applyFont="true" applyFill="true" applyBorder="true" applyAlignment="true">
      <alignment horizontal="center" vertical="center"/>
    </xf>
    <xf numFmtId="169" fontId="181" fillId="33" borderId="104" xfId="33480" applyNumberFormat="true" applyFont="true" applyFill="true" applyBorder="true" applyAlignment="true">
      <alignment horizontal="center" vertical="center"/>
    </xf>
    <xf numFmtId="169" fontId="181" fillId="33" borderId="105" xfId="33483" applyNumberFormat="true" applyFont="true" applyFill="true" applyBorder="true" applyAlignment="true">
      <alignment horizontal="center" vertical="center"/>
    </xf>
    <xf numFmtId="169" fontId="181" fillId="33" borderId="105" xfId="33486" applyNumberFormat="true" applyFont="true" applyFill="true" applyBorder="true" applyAlignment="true">
      <alignment horizontal="center" vertical="center"/>
    </xf>
    <xf numFmtId="0" fontId="151" fillId="0" borderId="10" xfId="34966" applyFont="true" applyFill="true" applyBorder="true" applyAlignment="true">
      <alignment horizontal="left" vertical="center" wrapText="true"/>
    </xf>
    <xf numFmtId="0" fontId="151" fillId="3" borderId="52" xfId="34878" applyFont="true" applyBorder="true" applyAlignment="true">
      <alignment horizontal="center" vertical="center" wrapText="true"/>
    </xf>
    <xf numFmtId="0" fontId="151" fillId="3" borderId="53" xfId="34879" applyFont="true" applyBorder="true" applyAlignment="true">
      <alignment horizontal="center" vertical="center" wrapText="true"/>
    </xf>
    <xf numFmtId="0" fontId="151" fillId="3" borderId="53" xfId="34880" applyFont="true" applyBorder="true" applyAlignment="true">
      <alignment horizontal="center" vertical="center" wrapText="true"/>
    </xf>
    <xf numFmtId="0" fontId="151" fillId="3" borderId="52" xfId="34898" applyFont="true" applyBorder="true" applyAlignment="true">
      <alignment horizontal="center" vertical="center" wrapText="true"/>
    </xf>
    <xf numFmtId="0" fontId="151" fillId="3" borderId="53" xfId="34899" applyFont="true" applyBorder="true" applyAlignment="true">
      <alignment horizontal="center" vertical="center" wrapText="true"/>
    </xf>
    <xf numFmtId="0" fontId="151" fillId="3" borderId="53" xfId="34900" applyFont="true" applyBorder="true" applyAlignment="true">
      <alignment horizontal="center" vertical="center" wrapText="true"/>
    </xf>
    <xf numFmtId="0" fontId="151" fillId="3" borderId="52" xfId="34924" applyFont="true" applyBorder="true" applyAlignment="true">
      <alignment horizontal="center" vertical="center" wrapText="true"/>
    </xf>
    <xf numFmtId="0" fontId="151" fillId="3" borderId="53" xfId="34925" applyFont="true" applyBorder="true" applyAlignment="true">
      <alignment horizontal="center" vertical="center" wrapText="true"/>
    </xf>
    <xf numFmtId="0" fontId="151" fillId="3" borderId="53" xfId="34926" applyFont="true" applyBorder="true" applyAlignment="true">
      <alignment horizontal="center" vertical="center" wrapText="true"/>
    </xf>
    <xf numFmtId="0" fontId="151" fillId="3" borderId="52" xfId="34954" applyFont="true" applyBorder="true" applyAlignment="true">
      <alignment horizontal="center" vertical="center" wrapText="true"/>
    </xf>
    <xf numFmtId="0" fontId="151" fillId="3" borderId="53" xfId="34955" applyFont="true" applyBorder="true" applyAlignment="true">
      <alignment horizontal="center" vertical="center" wrapText="true"/>
    </xf>
    <xf numFmtId="0" fontId="151" fillId="3" borderId="53" xfId="34956" applyFont="true" applyBorder="true" applyAlignment="true">
      <alignment horizontal="center" vertical="center" wrapText="true"/>
    </xf>
    <xf numFmtId="0" fontId="151" fillId="3" borderId="52" xfId="34975" applyFont="true" applyBorder="true" applyAlignment="true">
      <alignment horizontal="center" vertical="center" wrapText="true"/>
    </xf>
    <xf numFmtId="0" fontId="151" fillId="3" borderId="53" xfId="34976" applyFont="true" applyBorder="true" applyAlignment="true">
      <alignment horizontal="center" vertical="center" wrapText="true"/>
    </xf>
    <xf numFmtId="0" fontId="151" fillId="3" borderId="53" xfId="34977" applyFont="true" applyBorder="true" applyAlignment="true">
      <alignment horizontal="center" vertical="center" wrapText="true"/>
    </xf>
    <xf numFmtId="0" fontId="151" fillId="3" borderId="52" xfId="35014" applyFont="true" applyBorder="true" applyAlignment="true">
      <alignment horizontal="center" vertical="center" wrapText="true"/>
    </xf>
    <xf numFmtId="0" fontId="151" fillId="3" borderId="53" xfId="35015" applyFont="true" applyBorder="true" applyAlignment="true">
      <alignment horizontal="center" vertical="center" wrapText="true"/>
    </xf>
    <xf numFmtId="0" fontId="151" fillId="3" borderId="53" xfId="35016" applyFont="true" applyBorder="true" applyAlignment="true">
      <alignment horizontal="center" vertical="center" wrapText="true"/>
    </xf>
    <xf numFmtId="0" fontId="151" fillId="33" borderId="98" xfId="34968" applyFont="true" applyFill="true" applyBorder="true" applyAlignment="true">
      <alignment horizontal="center" vertical="center" wrapText="true"/>
    </xf>
    <xf numFmtId="0" fontId="151" fillId="33" borderId="124" xfId="34969" applyFont="true" applyFill="true" applyBorder="true" applyAlignment="true">
      <alignment horizontal="center" vertical="center" wrapText="true"/>
    </xf>
    <xf numFmtId="0" fontId="151" fillId="33" borderId="124" xfId="34971" applyFont="true" applyFill="true" applyBorder="true" applyAlignment="true">
      <alignment horizontal="center" vertical="center" wrapText="true"/>
    </xf>
    <xf numFmtId="0" fontId="151" fillId="33" borderId="98" xfId="34974" applyFont="true" applyFill="true" applyBorder="true" applyAlignment="true">
      <alignment horizontal="center" vertical="center" wrapText="true"/>
    </xf>
    <xf numFmtId="0" fontId="151" fillId="33" borderId="124" xfId="34975" applyFont="true" applyFill="true" applyBorder="true" applyAlignment="true">
      <alignment horizontal="center" vertical="center" wrapText="true"/>
    </xf>
    <xf numFmtId="0" fontId="151" fillId="33" borderId="124" xfId="34977" applyFont="true" applyFill="true" applyBorder="true" applyAlignment="true">
      <alignment horizontal="center" vertical="center" wrapText="true"/>
    </xf>
    <xf numFmtId="0" fontId="151" fillId="33" borderId="98" xfId="35007" applyFont="true" applyFill="true" applyBorder="true" applyAlignment="true">
      <alignment horizontal="center" vertical="center" wrapText="true"/>
    </xf>
    <xf numFmtId="0" fontId="151" fillId="33" borderId="124" xfId="35008" applyFont="true" applyFill="true" applyBorder="true" applyAlignment="true">
      <alignment horizontal="center" vertical="center" wrapText="true"/>
    </xf>
    <xf numFmtId="0" fontId="151" fillId="33" borderId="124" xfId="35010" applyFont="true" applyFill="true" applyBorder="true" applyAlignment="true">
      <alignment horizontal="center" vertical="center" wrapText="true"/>
    </xf>
    <xf numFmtId="0" fontId="151" fillId="33" borderId="98" xfId="35013" applyFont="true" applyFill="true" applyBorder="true" applyAlignment="true">
      <alignment horizontal="center" vertical="center" wrapText="true"/>
    </xf>
    <xf numFmtId="0" fontId="151" fillId="33" borderId="124" xfId="35014" applyFont="true" applyFill="true" applyBorder="true" applyAlignment="true">
      <alignment horizontal="center" vertical="center" wrapText="true"/>
    </xf>
    <xf numFmtId="0" fontId="151" fillId="33" borderId="124" xfId="35016" applyFont="true" applyFill="true" applyBorder="true" applyAlignment="true">
      <alignment horizontal="center" vertical="center" wrapText="true"/>
    </xf>
    <xf numFmtId="0" fontId="151" fillId="33" borderId="105" xfId="34970" applyFont="true" applyFill="true" applyBorder="true" applyAlignment="true">
      <alignment horizontal="center" vertical="center" wrapText="true"/>
    </xf>
    <xf numFmtId="0" fontId="151" fillId="33" borderId="105" xfId="34976" applyFont="true" applyFill="true" applyBorder="true" applyAlignment="true">
      <alignment horizontal="center" vertical="center" wrapText="true"/>
    </xf>
    <xf numFmtId="0" fontId="151" fillId="33" borderId="105" xfId="35009" applyFont="true" applyFill="true" applyBorder="true" applyAlignment="true">
      <alignment horizontal="center" vertical="center" wrapText="true"/>
    </xf>
    <xf numFmtId="0" fontId="151" fillId="33" borderId="105" xfId="35015" applyFont="true" applyFill="true" applyBorder="true" applyAlignment="true">
      <alignment horizontal="center" vertical="center" wrapText="true"/>
    </xf>
    <xf numFmtId="0" fontId="151" fillId="3" borderId="107" xfId="34878" applyFont="true" applyBorder="true" applyAlignment="true">
      <alignment horizontal="center" vertical="center" wrapText="true"/>
    </xf>
    <xf numFmtId="0" fontId="151" fillId="3" borderId="107" xfId="34898" applyFont="true" applyBorder="true" applyAlignment="true">
      <alignment horizontal="center" vertical="center" wrapText="true"/>
    </xf>
    <xf numFmtId="0" fontId="151" fillId="3" borderId="107" xfId="34924" applyFont="true" applyBorder="true" applyAlignment="true">
      <alignment horizontal="center" vertical="center" wrapText="true"/>
    </xf>
    <xf numFmtId="0" fontId="151" fillId="3" borderId="107" xfId="34954" applyFont="true" applyBorder="true" applyAlignment="true">
      <alignment horizontal="center" vertical="center" wrapText="true"/>
    </xf>
    <xf numFmtId="0" fontId="151" fillId="3" borderId="107" xfId="34975" applyFont="true" applyBorder="true" applyAlignment="true">
      <alignment horizontal="center" vertical="center" wrapText="true"/>
    </xf>
    <xf numFmtId="0" fontId="151" fillId="33" borderId="98" xfId="34970" applyFont="true" applyFill="true" applyBorder="true" applyAlignment="true">
      <alignment horizontal="center" vertical="center" wrapText="true"/>
    </xf>
    <xf numFmtId="0" fontId="151" fillId="33" borderId="98" xfId="34975" applyFont="true" applyFill="true" applyBorder="true" applyAlignment="true">
      <alignment horizontal="center" vertical="center" wrapText="true"/>
    </xf>
    <xf numFmtId="0" fontId="151" fillId="3" borderId="107" xfId="35014" applyFont="true" applyBorder="true" applyAlignment="true">
      <alignment horizontal="center" vertical="center" wrapText="true"/>
    </xf>
    <xf numFmtId="0" fontId="151" fillId="33" borderId="98" xfId="35009" applyFont="true" applyFill="true" applyBorder="true" applyAlignment="true">
      <alignment horizontal="center" vertical="center" wrapText="true"/>
    </xf>
    <xf numFmtId="0" fontId="151" fillId="33" borderId="98" xfId="35014" applyFont="true" applyFill="true" applyBorder="true" applyAlignment="true">
      <alignment horizontal="center" vertical="center" wrapText="true"/>
    </xf>
    <xf numFmtId="0" fontId="151" fillId="3" borderId="108" xfId="34878" applyFont="true" applyBorder="true" applyAlignment="true">
      <alignment horizontal="center" vertical="center" wrapText="true"/>
    </xf>
    <xf numFmtId="0" fontId="151" fillId="3" borderId="108" xfId="34898" applyFont="true" applyBorder="true" applyAlignment="true">
      <alignment horizontal="center" vertical="center" wrapText="true"/>
    </xf>
    <xf numFmtId="0" fontId="151" fillId="3" borderId="108" xfId="34924" applyFont="true" applyBorder="true" applyAlignment="true">
      <alignment horizontal="center" vertical="center" wrapText="true"/>
    </xf>
    <xf numFmtId="0" fontId="151" fillId="3" borderId="108" xfId="34954" applyFont="true" applyBorder="true" applyAlignment="true">
      <alignment horizontal="center" vertical="center" wrapText="true"/>
    </xf>
    <xf numFmtId="0" fontId="151" fillId="3" borderId="108" xfId="34975" applyFont="true" applyBorder="true" applyAlignment="true">
      <alignment horizontal="center" vertical="center" wrapText="true"/>
    </xf>
    <xf numFmtId="0" fontId="151" fillId="33" borderId="129" xfId="34970" applyFont="true" applyFill="true" applyBorder="true" applyAlignment="true">
      <alignment horizontal="center" vertical="center" wrapText="true"/>
    </xf>
    <xf numFmtId="0" fontId="151" fillId="33" borderId="129" xfId="34975" applyFont="true" applyFill="true" applyBorder="true" applyAlignment="true">
      <alignment horizontal="center" vertical="center" wrapText="true"/>
    </xf>
    <xf numFmtId="0" fontId="151" fillId="3" borderId="108" xfId="35014" applyFont="true" applyBorder="true" applyAlignment="true">
      <alignment horizontal="center" vertical="center" wrapText="true"/>
    </xf>
    <xf numFmtId="0" fontId="151" fillId="33" borderId="129" xfId="35009" applyFont="true" applyFill="true" applyBorder="true" applyAlignment="true">
      <alignment horizontal="center" vertical="center" wrapText="true"/>
    </xf>
    <xf numFmtId="0" fontId="151" fillId="33" borderId="129" xfId="35014" applyFont="true" applyFill="true" applyBorder="true" applyAlignment="true">
      <alignment horizontal="center" vertical="center" wrapText="true"/>
    </xf>
    <xf numFmtId="0" fontId="151" fillId="3" borderId="94" xfId="34879" applyFont="true" applyBorder="true" applyAlignment="true">
      <alignment horizontal="center" vertical="center" wrapText="true"/>
    </xf>
    <xf numFmtId="0" fontId="151" fillId="3" borderId="94" xfId="34899" applyFont="true" applyBorder="true" applyAlignment="true">
      <alignment horizontal="center" vertical="center" wrapText="true"/>
    </xf>
    <xf numFmtId="0" fontId="151" fillId="3" borderId="94" xfId="34925" applyFont="true" applyBorder="true" applyAlignment="true">
      <alignment horizontal="center" vertical="center" wrapText="true"/>
    </xf>
    <xf numFmtId="0" fontId="151" fillId="33" borderId="125" xfId="34970" applyFont="true" applyFill="true" applyBorder="true" applyAlignment="true">
      <alignment horizontal="center" vertical="center" wrapText="true"/>
    </xf>
    <xf numFmtId="0" fontId="151" fillId="33" borderId="125" xfId="34976" applyFont="true" applyFill="true" applyBorder="true" applyAlignment="true">
      <alignment horizontal="center" vertical="center" wrapText="true"/>
    </xf>
    <xf numFmtId="0" fontId="151" fillId="3" borderId="94" xfId="34955" applyFont="true" applyBorder="true" applyAlignment="true">
      <alignment horizontal="center" vertical="center" wrapText="true"/>
    </xf>
    <xf numFmtId="0" fontId="151" fillId="3" borderId="94" xfId="34976" applyFont="true" applyBorder="true" applyAlignment="true">
      <alignment horizontal="center" vertical="center" wrapText="true"/>
    </xf>
    <xf numFmtId="0" fontId="151" fillId="33" borderId="125" xfId="35009" applyFont="true" applyFill="true" applyBorder="true" applyAlignment="true">
      <alignment horizontal="center" vertical="center" wrapText="true"/>
    </xf>
    <xf numFmtId="0" fontId="151" fillId="33" borderId="125" xfId="35015" applyFont="true" applyFill="true" applyBorder="true" applyAlignment="true">
      <alignment horizontal="center" vertical="center" wrapText="true"/>
    </xf>
    <xf numFmtId="0" fontId="151" fillId="3" borderId="94" xfId="35015" applyFont="true" applyBorder="true" applyAlignment="true">
      <alignment horizontal="center" vertical="center" wrapText="true"/>
    </xf>
    <xf numFmtId="0" fontId="151" fillId="0" borderId="98" xfId="34933" applyFont="true" applyFill="true" applyBorder="true" applyAlignment="true">
      <alignment horizontal="left" vertical="center" wrapText="true"/>
    </xf>
    <xf numFmtId="0" fontId="151" fillId="0" borderId="98" xfId="34939" applyFont="true" applyFill="true" applyBorder="true" applyAlignment="true">
      <alignment horizontal="left" vertical="center" wrapText="true"/>
    </xf>
    <xf numFmtId="0" fontId="151" fillId="0" borderId="98" xfId="34978" applyFont="true" applyFill="true" applyBorder="true" applyAlignment="true">
      <alignment horizontal="left" vertical="center" wrapText="true"/>
    </xf>
    <xf numFmtId="0" fontId="151" fillId="0" borderId="98" xfId="34981" applyFont="true" applyFill="true" applyBorder="true" applyAlignment="true">
      <alignment horizontal="left" vertical="center" wrapText="true"/>
    </xf>
    <xf numFmtId="0" fontId="151" fillId="0" borderId="98" xfId="34987" applyFont="true" applyFill="true" applyBorder="true" applyAlignment="true">
      <alignment horizontal="left" vertical="center" wrapText="true"/>
    </xf>
    <xf numFmtId="0" fontId="151" fillId="0" borderId="98" xfId="19381" applyFont="true" applyFill="true" applyBorder="true" applyAlignment="true">
      <alignment horizontal="left" vertical="center" wrapText="true"/>
    </xf>
    <xf numFmtId="0" fontId="151" fillId="0" borderId="98" xfId="35005" applyFont="true" applyFill="true" applyBorder="true" applyAlignment="true">
      <alignment horizontal="left" vertical="center" wrapText="true"/>
    </xf>
    <xf numFmtId="0" fontId="151" fillId="0" borderId="98" xfId="35011" applyFont="true" applyFill="true" applyBorder="true" applyAlignment="true">
      <alignment horizontal="left" vertical="center" wrapText="true"/>
    </xf>
    <xf numFmtId="0" fontId="151" fillId="0" borderId="98" xfId="35017" applyFont="true" applyFill="true" applyBorder="true" applyAlignment="true">
      <alignment horizontal="left" vertical="center" wrapText="true"/>
    </xf>
    <xf numFmtId="0" fontId="151" fillId="0" borderId="98" xfId="35023" applyFont="true" applyFill="true" applyBorder="true" applyAlignment="true">
      <alignment horizontal="left" vertical="center" wrapText="true"/>
    </xf>
    <xf numFmtId="0" fontId="151" fillId="0" borderId="98" xfId="35029" applyFont="true" applyFill="true" applyBorder="true" applyAlignment="true">
      <alignment horizontal="left" vertical="center" wrapText="true"/>
    </xf>
    <xf numFmtId="0" fontId="151" fillId="0" borderId="100" xfId="34972" applyFont="true" applyFill="true" applyBorder="true" applyAlignment="true">
      <alignment horizontal="left" vertical="center" wrapText="true"/>
    </xf>
    <xf numFmtId="0" fontId="151" fillId="0" borderId="105" xfId="19383" applyFont="true" applyFill="true" applyBorder="true" applyAlignment="true">
      <alignment horizontal="left" vertical="center"/>
    </xf>
    <xf numFmtId="0" fontId="151" fillId="26" borderId="105" xfId="35030" applyFont="true" applyFill="true" applyBorder="true" applyAlignment="true">
      <alignment horizontal="left" vertical="center"/>
    </xf>
    <xf numFmtId="0" fontId="151" fillId="0" borderId="105" xfId="35043" applyFont="true" applyFill="true" applyBorder="true" applyAlignment="true">
      <alignment horizontal="left" vertical="center"/>
    </xf>
    <xf numFmtId="169" fontId="150" fillId="33" borderId="100" xfId="34883" applyNumberFormat="true" applyFont="true" applyFill="true" applyBorder="true" applyAlignment="true">
      <alignment horizontal="center" vertical="center"/>
    </xf>
    <xf numFmtId="169" fontId="150" fillId="33" borderId="122" xfId="34883" applyNumberFormat="true" applyFont="true" applyFill="true" applyBorder="true" applyAlignment="true">
      <alignment horizontal="center" vertical="center"/>
    </xf>
    <xf numFmtId="169" fontId="150" fillId="33" borderId="123" xfId="34883" applyNumberFormat="true" applyFont="true" applyFill="true" applyBorder="true" applyAlignment="true">
      <alignment horizontal="center" vertical="center"/>
    </xf>
    <xf numFmtId="169" fontId="150" fillId="33" borderId="128" xfId="34883" applyNumberFormat="true" applyFont="true" applyFill="true" applyBorder="true" applyAlignment="true">
      <alignment horizontal="center" vertical="center"/>
    </xf>
    <xf numFmtId="169" fontId="150" fillId="33" borderId="104" xfId="34883" applyNumberFormat="true" applyFont="true" applyFill="true" applyBorder="true" applyAlignment="true">
      <alignment horizontal="center" vertical="center"/>
    </xf>
    <xf numFmtId="169" fontId="150" fillId="33" borderId="98" xfId="34886" applyNumberFormat="true" applyFont="true" applyFill="true" applyBorder="true" applyAlignment="true">
      <alignment horizontal="center" vertical="center"/>
    </xf>
    <xf numFmtId="169" fontId="150" fillId="33" borderId="124" xfId="34886" applyNumberFormat="true" applyFont="true" applyFill="true" applyBorder="true" applyAlignment="true">
      <alignment horizontal="center" vertical="center"/>
    </xf>
    <xf numFmtId="169" fontId="150" fillId="33" borderId="125" xfId="34886" applyNumberFormat="true" applyFont="true" applyFill="true" applyBorder="true" applyAlignment="true">
      <alignment horizontal="center" vertical="center"/>
    </xf>
    <xf numFmtId="169" fontId="150" fillId="33" borderId="129" xfId="34886" applyNumberFormat="true" applyFont="true" applyFill="true" applyBorder="true" applyAlignment="true">
      <alignment horizontal="center" vertical="center"/>
    </xf>
    <xf numFmtId="169" fontId="150" fillId="33" borderId="105" xfId="34886" applyNumberFormat="true" applyFont="true" applyFill="true" applyBorder="true" applyAlignment="true">
      <alignment horizontal="center" vertical="center"/>
    </xf>
    <xf numFmtId="169" fontId="178" fillId="33" borderId="98" xfId="34886" applyNumberFormat="true" applyFont="true" applyFill="true" applyBorder="true" applyAlignment="true">
      <alignment horizontal="center" vertical="center"/>
    </xf>
    <xf numFmtId="169" fontId="178" fillId="33" borderId="124" xfId="34886" applyNumberFormat="true" applyFont="true" applyFill="true" applyBorder="true" applyAlignment="true">
      <alignment horizontal="center" vertical="center"/>
    </xf>
    <xf numFmtId="169" fontId="178" fillId="33" borderId="125" xfId="34886" applyNumberFormat="true" applyFont="true" applyFill="true" applyBorder="true" applyAlignment="true">
      <alignment horizontal="center" vertical="center"/>
    </xf>
    <xf numFmtId="169" fontId="178" fillId="33" borderId="129" xfId="34886" applyNumberFormat="true" applyFont="true" applyFill="true" applyBorder="true" applyAlignment="true">
      <alignment horizontal="center" vertical="center"/>
    </xf>
    <xf numFmtId="169" fontId="178" fillId="33" borderId="105" xfId="34886" applyNumberFormat="true" applyFont="true" applyFill="true" applyBorder="true" applyAlignment="true">
      <alignment horizontal="center" vertical="center"/>
    </xf>
    <xf numFmtId="169" fontId="178" fillId="33" borderId="103" xfId="34888" applyNumberFormat="true" applyFont="true" applyFill="true" applyBorder="true" applyAlignment="true">
      <alignment horizontal="center" vertical="center"/>
    </xf>
    <xf numFmtId="169" fontId="178" fillId="33" borderId="126" xfId="34888" applyNumberFormat="true" applyFont="true" applyFill="true" applyBorder="true" applyAlignment="true">
      <alignment horizontal="center" vertical="center"/>
    </xf>
    <xf numFmtId="169" fontId="178" fillId="33" borderId="127" xfId="34888" applyNumberFormat="true" applyFont="true" applyFill="true" applyBorder="true" applyAlignment="true">
      <alignment horizontal="center" vertical="center"/>
    </xf>
    <xf numFmtId="169" fontId="178" fillId="33" borderId="130" xfId="34888" applyNumberFormat="true" applyFont="true" applyFill="true" applyBorder="true" applyAlignment="true">
      <alignment horizontal="center" vertical="center"/>
    </xf>
    <xf numFmtId="169" fontId="178" fillId="33" borderId="106" xfId="34888" applyNumberFormat="true" applyFont="true" applyFill="true" applyBorder="true" applyAlignment="true">
      <alignment horizontal="center" vertical="center"/>
    </xf>
    <xf numFmtId="169" fontId="150" fillId="33" borderId="100" xfId="34909" applyNumberFormat="true" applyFont="true" applyFill="true" applyBorder="true" applyAlignment="true">
      <alignment horizontal="center" vertical="center"/>
    </xf>
    <xf numFmtId="169" fontId="150" fillId="33" borderId="122" xfId="34910" applyNumberFormat="true" applyFont="true" applyFill="true" applyBorder="true" applyAlignment="true">
      <alignment horizontal="center" vertical="center"/>
    </xf>
    <xf numFmtId="169" fontId="150" fillId="33" borderId="123" xfId="34911" applyNumberFormat="true" applyFont="true" applyFill="true" applyBorder="true" applyAlignment="true">
      <alignment horizontal="center" vertical="center"/>
    </xf>
    <xf numFmtId="169" fontId="150" fillId="33" borderId="128" xfId="34910" applyNumberFormat="true" applyFont="true" applyFill="true" applyBorder="true" applyAlignment="true">
      <alignment horizontal="center" vertical="center"/>
    </xf>
    <xf numFmtId="169" fontId="150" fillId="33" borderId="104" xfId="34911" applyNumberFormat="true" applyFont="true" applyFill="true" applyBorder="true" applyAlignment="true">
      <alignment horizontal="center" vertical="center"/>
    </xf>
    <xf numFmtId="169" fontId="150" fillId="33" borderId="100" xfId="34910" applyNumberFormat="true" applyFont="true" applyFill="true" applyBorder="true" applyAlignment="true">
      <alignment horizontal="center" vertical="center"/>
    </xf>
    <xf numFmtId="169" fontId="150" fillId="33" borderId="122" xfId="34912" applyNumberFormat="true" applyFont="true" applyFill="true" applyBorder="true" applyAlignment="true">
      <alignment horizontal="center" vertical="center"/>
    </xf>
    <xf numFmtId="169" fontId="150" fillId="33" borderId="98" xfId="34909" applyNumberFormat="true" applyFont="true" applyFill="true" applyBorder="true" applyAlignment="true">
      <alignment horizontal="center" vertical="center"/>
    </xf>
    <xf numFmtId="169" fontId="150" fillId="33" borderId="124" xfId="34910" applyNumberFormat="true" applyFont="true" applyFill="true" applyBorder="true" applyAlignment="true">
      <alignment horizontal="center" vertical="center"/>
    </xf>
    <xf numFmtId="169" fontId="150" fillId="33" borderId="125" xfId="34911" applyNumberFormat="true" applyFont="true" applyFill="true" applyBorder="true" applyAlignment="true">
      <alignment horizontal="center" vertical="center"/>
    </xf>
    <xf numFmtId="169" fontId="150" fillId="33" borderId="129" xfId="34910" applyNumberFormat="true" applyFont="true" applyFill="true" applyBorder="true" applyAlignment="true">
      <alignment horizontal="center" vertical="center"/>
    </xf>
    <xf numFmtId="169" fontId="150" fillId="33" borderId="105" xfId="34911" applyNumberFormat="true" applyFont="true" applyFill="true" applyBorder="true" applyAlignment="true">
      <alignment horizontal="center" vertical="center"/>
    </xf>
    <xf numFmtId="169" fontId="150" fillId="33" borderId="98" xfId="34910" applyNumberFormat="true" applyFont="true" applyFill="true" applyBorder="true" applyAlignment="true">
      <alignment horizontal="center" vertical="center"/>
    </xf>
    <xf numFmtId="169" fontId="150" fillId="33" borderId="124" xfId="34912" applyNumberFormat="true" applyFont="true" applyFill="true" applyBorder="true" applyAlignment="true">
      <alignment horizontal="center" vertical="center"/>
    </xf>
    <xf numFmtId="169" fontId="150" fillId="33" borderId="98" xfId="34903" applyNumberFormat="true" applyFont="true" applyFill="true" applyBorder="true" applyAlignment="true">
      <alignment horizontal="center" vertical="center"/>
    </xf>
    <xf numFmtId="169" fontId="150" fillId="33" borderId="124" xfId="34904" applyNumberFormat="true" applyFont="true" applyFill="true" applyBorder="true" applyAlignment="true">
      <alignment horizontal="center" vertical="center"/>
    </xf>
    <xf numFmtId="169" fontId="150" fillId="33" borderId="125" xfId="34905" applyNumberFormat="true" applyFont="true" applyFill="true" applyBorder="true" applyAlignment="true">
      <alignment horizontal="center" vertical="center"/>
    </xf>
    <xf numFmtId="169" fontId="150" fillId="33" borderId="129" xfId="34904" applyNumberFormat="true" applyFont="true" applyFill="true" applyBorder="true" applyAlignment="true">
      <alignment horizontal="center" vertical="center"/>
    </xf>
    <xf numFmtId="169" fontId="150" fillId="33" borderId="105" xfId="34905" applyNumberFormat="true" applyFont="true" applyFill="true" applyBorder="true" applyAlignment="true">
      <alignment horizontal="center" vertical="center"/>
    </xf>
    <xf numFmtId="169" fontId="150" fillId="33" borderId="98" xfId="34904" applyNumberFormat="true" applyFont="true" applyFill="true" applyBorder="true" applyAlignment="true">
      <alignment horizontal="center" vertical="center"/>
    </xf>
    <xf numFmtId="169" fontId="150" fillId="33" borderId="124" xfId="34906" applyNumberFormat="true" applyFont="true" applyFill="true" applyBorder="true" applyAlignment="true">
      <alignment horizontal="center" vertical="center"/>
    </xf>
    <xf numFmtId="169" fontId="150" fillId="33" borderId="100" xfId="34929" applyNumberFormat="true" applyFont="true" applyFill="true" applyBorder="true" applyAlignment="true">
      <alignment horizontal="center" vertical="center"/>
    </xf>
    <xf numFmtId="169" fontId="150" fillId="33" borderId="122" xfId="34930" applyNumberFormat="true" applyFont="true" applyFill="true" applyBorder="true" applyAlignment="true">
      <alignment horizontal="center" vertical="center"/>
    </xf>
    <xf numFmtId="169" fontId="150" fillId="33" borderId="123" xfId="34931" applyNumberFormat="true" applyFont="true" applyFill="true" applyBorder="true" applyAlignment="true">
      <alignment horizontal="center" vertical="center"/>
    </xf>
    <xf numFmtId="169" fontId="150" fillId="33" borderId="128" xfId="34930" applyNumberFormat="true" applyFont="true" applyFill="true" applyBorder="true" applyAlignment="true">
      <alignment horizontal="center" vertical="center"/>
    </xf>
    <xf numFmtId="169" fontId="150" fillId="33" borderId="104" xfId="34931" applyNumberFormat="true" applyFont="true" applyFill="true" applyBorder="true" applyAlignment="true">
      <alignment horizontal="center" vertical="center"/>
    </xf>
    <xf numFmtId="169" fontId="150" fillId="33" borderId="100" xfId="34930" applyNumberFormat="true" applyFont="true" applyFill="true" applyBorder="true" applyAlignment="true">
      <alignment horizontal="center" vertical="center"/>
    </xf>
    <xf numFmtId="169" fontId="150" fillId="33" borderId="122" xfId="34932" applyNumberFormat="true" applyFont="true" applyFill="true" applyBorder="true" applyAlignment="true">
      <alignment horizontal="center" vertical="center"/>
    </xf>
    <xf numFmtId="169" fontId="150" fillId="33" borderId="98" xfId="34935" applyNumberFormat="true" applyFont="true" applyFill="true" applyBorder="true" applyAlignment="true">
      <alignment horizontal="center" vertical="center"/>
    </xf>
    <xf numFmtId="169" fontId="150" fillId="33" borderId="124" xfId="34936" applyNumberFormat="true" applyFont="true" applyFill="true" applyBorder="true" applyAlignment="true">
      <alignment horizontal="center" vertical="center"/>
    </xf>
    <xf numFmtId="169" fontId="150" fillId="33" borderId="125" xfId="34937" applyNumberFormat="true" applyFont="true" applyFill="true" applyBorder="true" applyAlignment="true">
      <alignment horizontal="center" vertical="center"/>
    </xf>
    <xf numFmtId="169" fontId="150" fillId="33" borderId="129" xfId="34936" applyNumberFormat="true" applyFont="true" applyFill="true" applyBorder="true" applyAlignment="true">
      <alignment horizontal="center" vertical="center"/>
    </xf>
    <xf numFmtId="169" fontId="150" fillId="33" borderId="105" xfId="34937" applyNumberFormat="true" applyFont="true" applyFill="true" applyBorder="true" applyAlignment="true">
      <alignment horizontal="center" vertical="center"/>
    </xf>
    <xf numFmtId="169" fontId="150" fillId="33" borderId="98" xfId="34936" applyNumberFormat="true" applyFont="true" applyFill="true" applyBorder="true" applyAlignment="true">
      <alignment horizontal="center" vertical="center"/>
    </xf>
    <xf numFmtId="169" fontId="150" fillId="33" borderId="124" xfId="34938" applyNumberFormat="true" applyFont="true" applyFill="true" applyBorder="true" applyAlignment="true">
      <alignment horizontal="center" vertical="center"/>
    </xf>
    <xf numFmtId="169" fontId="150" fillId="33" borderId="98" xfId="34941" applyNumberFormat="true" applyFont="true" applyFill="true" applyBorder="true" applyAlignment="true">
      <alignment horizontal="center" vertical="center"/>
    </xf>
    <xf numFmtId="169" fontId="150" fillId="33" borderId="124" xfId="34942" applyNumberFormat="true" applyFont="true" applyFill="true" applyBorder="true" applyAlignment="true">
      <alignment horizontal="center" vertical="center"/>
    </xf>
    <xf numFmtId="169" fontId="150" fillId="33" borderId="125" xfId="34943" applyNumberFormat="true" applyFont="true" applyFill="true" applyBorder="true" applyAlignment="true">
      <alignment horizontal="center" vertical="center"/>
    </xf>
    <xf numFmtId="169" fontId="150" fillId="33" borderId="129" xfId="34942" applyNumberFormat="true" applyFont="true" applyFill="true" applyBorder="true" applyAlignment="true">
      <alignment horizontal="center" vertical="center"/>
    </xf>
    <xf numFmtId="169" fontId="150" fillId="33" borderId="105" xfId="34943" applyNumberFormat="true" applyFont="true" applyFill="true" applyBorder="true" applyAlignment="true">
      <alignment horizontal="center" vertical="center"/>
    </xf>
    <xf numFmtId="169" fontId="150" fillId="33" borderId="98" xfId="34942" applyNumberFormat="true" applyFont="true" applyFill="true" applyBorder="true" applyAlignment="true">
      <alignment horizontal="center" vertical="center"/>
    </xf>
    <xf numFmtId="169" fontId="150" fillId="33" borderId="124" xfId="34944" applyNumberFormat="true" applyFont="true" applyFill="true" applyBorder="true" applyAlignment="true">
      <alignment horizontal="center" vertical="center"/>
    </xf>
    <xf numFmtId="169" fontId="150" fillId="33" borderId="100" xfId="34959" applyNumberFormat="true" applyFont="true" applyFill="true" applyBorder="true" applyAlignment="true">
      <alignment horizontal="center" vertical="center"/>
    </xf>
    <xf numFmtId="169" fontId="150" fillId="33" borderId="122" xfId="34959" applyNumberFormat="true" applyFont="true" applyFill="true" applyBorder="true" applyAlignment="true">
      <alignment horizontal="center" vertical="center"/>
    </xf>
    <xf numFmtId="169" fontId="150" fillId="33" borderId="123" xfId="34959" applyNumberFormat="true" applyFont="true" applyFill="true" applyBorder="true" applyAlignment="true">
      <alignment horizontal="center" vertical="center"/>
    </xf>
    <xf numFmtId="169" fontId="150" fillId="33" borderId="128" xfId="34959" applyNumberFormat="true" applyFont="true" applyFill="true" applyBorder="true" applyAlignment="true">
      <alignment horizontal="center" vertical="center"/>
    </xf>
    <xf numFmtId="169" fontId="150" fillId="33" borderId="104" xfId="34959" applyNumberFormat="true" applyFont="true" applyFill="true" applyBorder="true" applyAlignment="true">
      <alignment horizontal="center" vertical="center"/>
    </xf>
    <xf numFmtId="169" fontId="150" fillId="33" borderId="98" xfId="34962" applyNumberFormat="true" applyFont="true" applyFill="true" applyBorder="true" applyAlignment="true">
      <alignment horizontal="center" vertical="center"/>
    </xf>
    <xf numFmtId="169" fontId="150" fillId="33" borderId="124" xfId="34962" applyNumberFormat="true" applyFont="true" applyFill="true" applyBorder="true" applyAlignment="true">
      <alignment horizontal="center" vertical="center"/>
    </xf>
    <xf numFmtId="169" fontId="150" fillId="33" borderId="125" xfId="34962" applyNumberFormat="true" applyFont="true" applyFill="true" applyBorder="true" applyAlignment="true">
      <alignment horizontal="center" vertical="center"/>
    </xf>
    <xf numFmtId="169" fontId="150" fillId="33" borderId="129" xfId="34962" applyNumberFormat="true" applyFont="true" applyFill="true" applyBorder="true" applyAlignment="true">
      <alignment horizontal="center" vertical="center"/>
    </xf>
    <xf numFmtId="169" fontId="150" fillId="33" borderId="105" xfId="34962" applyNumberFormat="true" applyFont="true" applyFill="true" applyBorder="true" applyAlignment="true">
      <alignment horizontal="center" vertical="center"/>
    </xf>
    <xf numFmtId="169" fontId="150" fillId="33" borderId="98" xfId="34983" applyNumberFormat="true" applyFont="true" applyFill="true" applyBorder="true" applyAlignment="true">
      <alignment horizontal="center" vertical="center"/>
    </xf>
    <xf numFmtId="169" fontId="150" fillId="33" borderId="124" xfId="34984" applyNumberFormat="true" applyFont="true" applyFill="true" applyBorder="true" applyAlignment="true">
      <alignment horizontal="center" vertical="center"/>
    </xf>
    <xf numFmtId="169" fontId="150" fillId="33" borderId="125" xfId="34985" applyNumberFormat="true" applyFont="true" applyFill="true" applyBorder="true" applyAlignment="true">
      <alignment horizontal="center" vertical="center"/>
    </xf>
    <xf numFmtId="169" fontId="150" fillId="33" borderId="129" xfId="34984" applyNumberFormat="true" applyFont="true" applyFill="true" applyBorder="true" applyAlignment="true">
      <alignment horizontal="center" vertical="center"/>
    </xf>
    <xf numFmtId="169" fontId="150" fillId="33" borderId="105" xfId="34985" applyNumberFormat="true" applyFont="true" applyFill="true" applyBorder="true" applyAlignment="true">
      <alignment horizontal="center" vertical="center"/>
    </xf>
    <xf numFmtId="169" fontId="150" fillId="33" borderId="98" xfId="34984" applyNumberFormat="true" applyFont="true" applyFill="true" applyBorder="true" applyAlignment="true">
      <alignment horizontal="center" vertical="center"/>
    </xf>
    <xf numFmtId="169" fontId="150" fillId="33" borderId="124" xfId="34986" applyNumberFormat="true" applyFont="true" applyFill="true" applyBorder="true" applyAlignment="true">
      <alignment horizontal="center" vertical="center"/>
    </xf>
    <xf numFmtId="169" fontId="150" fillId="33" borderId="98" xfId="19388" applyNumberFormat="true" applyFont="true" applyFill="true" applyBorder="true" applyAlignment="true">
      <alignment horizontal="center" vertical="center" wrapText="true"/>
    </xf>
    <xf numFmtId="169" fontId="150" fillId="33" borderId="124" xfId="19389" applyNumberFormat="true" applyFont="true" applyFill="true" applyBorder="true" applyAlignment="true">
      <alignment horizontal="center" vertical="center" wrapText="true"/>
    </xf>
    <xf numFmtId="169" fontId="150" fillId="33" borderId="125" xfId="19390" applyNumberFormat="true" applyFont="true" applyFill="true" applyBorder="true" applyAlignment="true">
      <alignment horizontal="center" vertical="center" wrapText="true"/>
    </xf>
    <xf numFmtId="169" fontId="150" fillId="33" borderId="129" xfId="19389" applyNumberFormat="true" applyFont="true" applyFill="true" applyBorder="true" applyAlignment="true">
      <alignment horizontal="center" vertical="center" wrapText="true"/>
    </xf>
    <xf numFmtId="169" fontId="150" fillId="33" borderId="105" xfId="19390" applyNumberFormat="true" applyFont="true" applyFill="true" applyBorder="true" applyAlignment="true">
      <alignment horizontal="center" vertical="center" wrapText="true"/>
    </xf>
    <xf numFmtId="169" fontId="150" fillId="33" borderId="98" xfId="19389" applyNumberFormat="true" applyFont="true" applyFill="true" applyBorder="true" applyAlignment="true">
      <alignment horizontal="center" vertical="center" wrapText="true"/>
    </xf>
    <xf numFmtId="169" fontId="150" fillId="33" borderId="124" xfId="19391" applyNumberFormat="true" applyFont="true" applyFill="true" applyBorder="true" applyAlignment="true">
      <alignment horizontal="center" vertical="center" wrapText="true"/>
    </xf>
    <xf numFmtId="168" fontId="150" fillId="33" borderId="98" xfId="34993" applyNumberFormat="true" applyFont="true" applyFill="true" applyBorder="true" applyAlignment="true">
      <alignment horizontal="center" vertical="center"/>
    </xf>
    <xf numFmtId="168" fontId="150" fillId="33" borderId="124" xfId="34994" applyNumberFormat="true" applyFont="true" applyFill="true" applyBorder="true" applyAlignment="true">
      <alignment horizontal="center" vertical="center"/>
    </xf>
    <xf numFmtId="168" fontId="150" fillId="33" borderId="125" xfId="34995" applyNumberFormat="true" applyFont="true" applyFill="true" applyBorder="true" applyAlignment="true">
      <alignment horizontal="center" vertical="center"/>
    </xf>
    <xf numFmtId="168" fontId="150" fillId="33" borderId="129" xfId="34994" applyNumberFormat="true" applyFont="true" applyFill="true" applyBorder="true" applyAlignment="true">
      <alignment horizontal="center" vertical="center"/>
    </xf>
    <xf numFmtId="168" fontId="150" fillId="33" borderId="105" xfId="34995" applyNumberFormat="true" applyFont="true" applyFill="true" applyBorder="true" applyAlignment="true">
      <alignment horizontal="center" vertical="center"/>
    </xf>
    <xf numFmtId="168" fontId="150" fillId="33" borderId="98" xfId="34994" applyNumberFormat="true" applyFont="true" applyFill="true" applyBorder="true" applyAlignment="true">
      <alignment horizontal="center" vertical="center"/>
    </xf>
    <xf numFmtId="168" fontId="150" fillId="33" borderId="124" xfId="34996" applyNumberFormat="true" applyFont="true" applyFill="true" applyBorder="true" applyAlignment="true">
      <alignment horizontal="center" vertical="center"/>
    </xf>
    <xf numFmtId="168" fontId="150" fillId="33" borderId="98" xfId="34997" applyNumberFormat="true" applyFont="true" applyFill="true" applyBorder="true" applyAlignment="true">
      <alignment horizontal="center" vertical="center"/>
    </xf>
    <xf numFmtId="168" fontId="150" fillId="33" borderId="124" xfId="34998" applyNumberFormat="true" applyFont="true" applyFill="true" applyBorder="true" applyAlignment="true">
      <alignment horizontal="center" vertical="center"/>
    </xf>
    <xf numFmtId="168" fontId="150" fillId="33" borderId="125" xfId="34999" applyNumberFormat="true" applyFont="true" applyFill="true" applyBorder="true" applyAlignment="true">
      <alignment horizontal="center" vertical="center"/>
    </xf>
    <xf numFmtId="168" fontId="150" fillId="33" borderId="129" xfId="34998" applyNumberFormat="true" applyFont="true" applyFill="true" applyBorder="true" applyAlignment="true">
      <alignment horizontal="center" vertical="center"/>
    </xf>
    <xf numFmtId="168" fontId="150" fillId="33" borderId="105" xfId="34999" applyNumberFormat="true" applyFont="true" applyFill="true" applyBorder="true" applyAlignment="true">
      <alignment horizontal="center" vertical="center"/>
    </xf>
    <xf numFmtId="168" fontId="150" fillId="33" borderId="98" xfId="34998" applyNumberFormat="true" applyFont="true" applyFill="true" applyBorder="true" applyAlignment="true">
      <alignment horizontal="center" vertical="center"/>
    </xf>
    <xf numFmtId="168" fontId="150" fillId="33" borderId="124" xfId="35000" applyNumberFormat="true" applyFont="true" applyFill="true" applyBorder="true" applyAlignment="true">
      <alignment horizontal="center" vertical="center"/>
    </xf>
    <xf numFmtId="168" fontId="150" fillId="33" borderId="98" xfId="35001" applyNumberFormat="true" applyFont="true" applyFill="true" applyBorder="true" applyAlignment="true">
      <alignment horizontal="center" vertical="center"/>
    </xf>
    <xf numFmtId="168" fontId="150" fillId="33" borderId="124" xfId="35002" applyNumberFormat="true" applyFont="true" applyFill="true" applyBorder="true" applyAlignment="true">
      <alignment horizontal="center" vertical="center"/>
    </xf>
    <xf numFmtId="168" fontId="150" fillId="33" borderId="125" xfId="35003" applyNumberFormat="true" applyFont="true" applyFill="true" applyBorder="true" applyAlignment="true">
      <alignment horizontal="center" vertical="center"/>
    </xf>
    <xf numFmtId="168" fontId="150" fillId="33" borderId="129" xfId="35002" applyNumberFormat="true" applyFont="true" applyFill="true" applyBorder="true" applyAlignment="true">
      <alignment horizontal="center" vertical="center"/>
    </xf>
    <xf numFmtId="168" fontId="150" fillId="33" borderId="105" xfId="35003" applyNumberFormat="true" applyFont="true" applyFill="true" applyBorder="true" applyAlignment="true">
      <alignment horizontal="center" vertical="center"/>
    </xf>
    <xf numFmtId="168" fontId="150" fillId="33" borderId="98" xfId="35002" applyNumberFormat="true" applyFont="true" applyFill="true" applyBorder="true" applyAlignment="true">
      <alignment horizontal="center" vertical="center"/>
    </xf>
    <xf numFmtId="168" fontId="150" fillId="33" borderId="124" xfId="35004" applyNumberFormat="true" applyFont="true" applyFill="true" applyBorder="true" applyAlignment="true">
      <alignment horizontal="center" vertical="center"/>
    </xf>
    <xf numFmtId="168" fontId="150" fillId="33" borderId="98" xfId="19393" applyNumberFormat="true" applyFont="true" applyFill="true" applyBorder="true" applyAlignment="true">
      <alignment horizontal="center" vertical="center" wrapText="true"/>
    </xf>
    <xf numFmtId="168" fontId="150" fillId="33" borderId="124" xfId="19394" applyNumberFormat="true" applyFont="true" applyFill="true" applyBorder="true" applyAlignment="true">
      <alignment horizontal="center" vertical="center" wrapText="true"/>
    </xf>
    <xf numFmtId="168" fontId="150" fillId="33" borderId="125" xfId="19395" applyNumberFormat="true" applyFont="true" applyFill="true" applyBorder="true" applyAlignment="true">
      <alignment horizontal="center" vertical="center" wrapText="true"/>
    </xf>
    <xf numFmtId="168" fontId="150" fillId="33" borderId="129" xfId="19394" applyNumberFormat="true" applyFont="true" applyFill="true" applyBorder="true" applyAlignment="true">
      <alignment horizontal="center" vertical="center" wrapText="true"/>
    </xf>
    <xf numFmtId="168" fontId="150" fillId="33" borderId="105" xfId="19395" applyNumberFormat="true" applyFont="true" applyFill="true" applyBorder="true" applyAlignment="true">
      <alignment horizontal="center" vertical="center" wrapText="true"/>
    </xf>
    <xf numFmtId="168" fontId="150" fillId="33" borderId="98" xfId="19394" applyNumberFormat="true" applyFont="true" applyFill="true" applyBorder="true" applyAlignment="true">
      <alignment horizontal="center" vertical="center" wrapText="true"/>
    </xf>
    <xf numFmtId="168" fontId="150" fillId="33" borderId="124" xfId="19396" applyNumberFormat="true" applyFont="true" applyFill="true" applyBorder="true" applyAlignment="true">
      <alignment horizontal="center" vertical="center" wrapText="true"/>
    </xf>
    <xf numFmtId="169" fontId="150" fillId="33" borderId="100" xfId="35019" applyNumberFormat="true" applyFont="true" applyFill="true" applyBorder="true" applyAlignment="true">
      <alignment horizontal="center" vertical="center"/>
    </xf>
    <xf numFmtId="169" fontId="150" fillId="33" borderId="122" xfId="35020" applyNumberFormat="true" applyFont="true" applyFill="true" applyBorder="true" applyAlignment="true">
      <alignment horizontal="center" vertical="center"/>
    </xf>
    <xf numFmtId="169" fontId="150" fillId="33" borderId="123" xfId="35021" applyNumberFormat="true" applyFont="true" applyFill="true" applyBorder="true" applyAlignment="true">
      <alignment horizontal="center" vertical="center"/>
    </xf>
    <xf numFmtId="169" fontId="150" fillId="33" borderId="128" xfId="35020" applyNumberFormat="true" applyFont="true" applyFill="true" applyBorder="true" applyAlignment="true">
      <alignment horizontal="center" vertical="center"/>
    </xf>
    <xf numFmtId="169" fontId="150" fillId="33" borderId="104" xfId="35021" applyNumberFormat="true" applyFont="true" applyFill="true" applyBorder="true" applyAlignment="true">
      <alignment horizontal="center" vertical="center"/>
    </xf>
    <xf numFmtId="169" fontId="150" fillId="33" borderId="100" xfId="35020" applyNumberFormat="true" applyFont="true" applyFill="true" applyBorder="true" applyAlignment="true">
      <alignment horizontal="center" vertical="center"/>
    </xf>
    <xf numFmtId="169" fontId="150" fillId="33" borderId="122" xfId="35022" applyNumberFormat="true" applyFont="true" applyFill="true" applyBorder="true" applyAlignment="true">
      <alignment horizontal="center" vertical="center"/>
    </xf>
    <xf numFmtId="169" fontId="150" fillId="33" borderId="98" xfId="35025" applyNumberFormat="true" applyFont="true" applyFill="true" applyBorder="true" applyAlignment="true">
      <alignment horizontal="center" vertical="center"/>
    </xf>
    <xf numFmtId="169" fontId="150" fillId="33" borderId="124" xfId="35026" applyNumberFormat="true" applyFont="true" applyFill="true" applyBorder="true" applyAlignment="true">
      <alignment horizontal="center" vertical="center"/>
    </xf>
    <xf numFmtId="169" fontId="150" fillId="33" borderId="125" xfId="35027" applyNumberFormat="true" applyFont="true" applyFill="true" applyBorder="true" applyAlignment="true">
      <alignment horizontal="center" vertical="center"/>
    </xf>
    <xf numFmtId="169" fontId="150" fillId="33" borderId="129" xfId="35026" applyNumberFormat="true" applyFont="true" applyFill="true" applyBorder="true" applyAlignment="true">
      <alignment horizontal="center" vertical="center"/>
    </xf>
    <xf numFmtId="169" fontId="150" fillId="33" borderId="105" xfId="35027" applyNumberFormat="true" applyFont="true" applyFill="true" applyBorder="true" applyAlignment="true">
      <alignment horizontal="center" vertical="center"/>
    </xf>
    <xf numFmtId="169" fontId="150" fillId="33" borderId="98" xfId="35026" applyNumberFormat="true" applyFont="true" applyFill="true" applyBorder="true" applyAlignment="true">
      <alignment horizontal="center" vertical="center"/>
    </xf>
    <xf numFmtId="169" fontId="150" fillId="33" borderId="124" xfId="35028" applyNumberFormat="true" applyFont="true" applyFill="true" applyBorder="true" applyAlignment="true">
      <alignment horizontal="center" vertical="center"/>
    </xf>
    <xf numFmtId="169" fontId="150" fillId="33" borderId="98" xfId="35031" applyNumberFormat="true" applyFont="true" applyFill="true" applyBorder="true" applyAlignment="true">
      <alignment horizontal="center" vertical="center"/>
    </xf>
    <xf numFmtId="169" fontId="150" fillId="33" borderId="124" xfId="35032" applyNumberFormat="true" applyFont="true" applyFill="true" applyBorder="true" applyAlignment="true">
      <alignment horizontal="center" vertical="center"/>
    </xf>
    <xf numFmtId="169" fontId="150" fillId="33" borderId="125" xfId="35033" applyNumberFormat="true" applyFont="true" applyFill="true" applyBorder="true" applyAlignment="true">
      <alignment horizontal="center" vertical="center"/>
    </xf>
    <xf numFmtId="169" fontId="150" fillId="33" borderId="129" xfId="35032" applyNumberFormat="true" applyFont="true" applyFill="true" applyBorder="true" applyAlignment="true">
      <alignment horizontal="center" vertical="center"/>
    </xf>
    <xf numFmtId="169" fontId="150" fillId="33" borderId="105" xfId="35033" applyNumberFormat="true" applyFont="true" applyFill="true" applyBorder="true" applyAlignment="true">
      <alignment horizontal="center" vertical="center"/>
    </xf>
    <xf numFmtId="169" fontId="150" fillId="33" borderId="98" xfId="35032" applyNumberFormat="true" applyFont="true" applyFill="true" applyBorder="true" applyAlignment="true">
      <alignment horizontal="center" vertical="center"/>
    </xf>
    <xf numFmtId="169" fontId="150" fillId="33" borderId="124" xfId="35034" applyNumberFormat="true" applyFont="true" applyFill="true" applyBorder="true" applyAlignment="true">
      <alignment horizontal="center" vertical="center"/>
    </xf>
    <xf numFmtId="168" fontId="150" fillId="33" borderId="98" xfId="35035" applyNumberFormat="true" applyFont="true" applyFill="true" applyBorder="true" applyAlignment="true">
      <alignment horizontal="center" vertical="center"/>
    </xf>
    <xf numFmtId="168" fontId="150" fillId="33" borderId="124" xfId="35036" applyNumberFormat="true" applyFont="true" applyFill="true" applyBorder="true" applyAlignment="true">
      <alignment horizontal="center" vertical="center"/>
    </xf>
    <xf numFmtId="168" fontId="150" fillId="33" borderId="125" xfId="35037" applyNumberFormat="true" applyFont="true" applyFill="true" applyBorder="true" applyAlignment="true">
      <alignment horizontal="center" vertical="center"/>
    </xf>
    <xf numFmtId="168" fontId="150" fillId="33" borderId="129" xfId="35036" applyNumberFormat="true" applyFont="true" applyFill="true" applyBorder="true" applyAlignment="true">
      <alignment horizontal="center" vertical="center"/>
    </xf>
    <xf numFmtId="168" fontId="150" fillId="33" borderId="105" xfId="35037" applyNumberFormat="true" applyFont="true" applyFill="true" applyBorder="true" applyAlignment="true">
      <alignment horizontal="center" vertical="center"/>
    </xf>
    <xf numFmtId="168" fontId="150" fillId="33" borderId="98" xfId="35036" applyNumberFormat="true" applyFont="true" applyFill="true" applyBorder="true" applyAlignment="true">
      <alignment horizontal="center" vertical="center"/>
    </xf>
    <xf numFmtId="168" fontId="150" fillId="33" borderId="124" xfId="35038" applyNumberFormat="true" applyFont="true" applyFill="true" applyBorder="true" applyAlignment="true">
      <alignment horizontal="center" vertical="center"/>
    </xf>
    <xf numFmtId="168" fontId="150" fillId="33" borderId="98" xfId="35039" applyNumberFormat="true" applyFont="true" applyFill="true" applyBorder="true" applyAlignment="true">
      <alignment horizontal="center" vertical="center"/>
    </xf>
    <xf numFmtId="168" fontId="150" fillId="33" borderId="124" xfId="35040" applyNumberFormat="true" applyFont="true" applyFill="true" applyBorder="true" applyAlignment="true">
      <alignment horizontal="center" vertical="center"/>
    </xf>
    <xf numFmtId="168" fontId="150" fillId="33" borderId="125" xfId="35041" applyNumberFormat="true" applyFont="true" applyFill="true" applyBorder="true" applyAlignment="true">
      <alignment horizontal="center" vertical="center"/>
    </xf>
    <xf numFmtId="168" fontId="150" fillId="33" borderId="129" xfId="35040" applyNumberFormat="true" applyFont="true" applyFill="true" applyBorder="true" applyAlignment="true">
      <alignment horizontal="center" vertical="center"/>
    </xf>
    <xf numFmtId="168" fontId="150" fillId="33" borderId="105" xfId="35041" applyNumberFormat="true" applyFont="true" applyFill="true" applyBorder="true" applyAlignment="true">
      <alignment horizontal="center" vertical="center"/>
    </xf>
    <xf numFmtId="168" fontId="150" fillId="33" borderId="98" xfId="35040" applyNumberFormat="true" applyFont="true" applyFill="true" applyBorder="true" applyAlignment="true">
      <alignment horizontal="center" vertical="center"/>
    </xf>
    <xf numFmtId="168" fontId="150" fillId="33" borderId="124" xfId="35042" applyNumberFormat="true" applyFont="true" applyFill="true" applyBorder="true" applyAlignment="true">
      <alignment horizontal="center" vertical="center"/>
    </xf>
    <xf numFmtId="168" fontId="150" fillId="33" borderId="98" xfId="35045" applyNumberFormat="true" applyFont="true" applyFill="true" applyBorder="true" applyAlignment="true">
      <alignment horizontal="center" vertical="center"/>
    </xf>
    <xf numFmtId="168" fontId="150" fillId="33" borderId="124" xfId="35046" applyNumberFormat="true" applyFont="true" applyFill="true" applyBorder="true" applyAlignment="true">
      <alignment horizontal="center" vertical="center"/>
    </xf>
    <xf numFmtId="168" fontId="150" fillId="33" borderId="125" xfId="35047" applyNumberFormat="true" applyFont="true" applyFill="true" applyBorder="true" applyAlignment="true">
      <alignment horizontal="center" vertical="center"/>
    </xf>
    <xf numFmtId="168" fontId="150" fillId="33" borderId="129" xfId="35046" applyNumberFormat="true" applyFont="true" applyFill="true" applyBorder="true" applyAlignment="true">
      <alignment horizontal="center" vertical="center"/>
    </xf>
    <xf numFmtId="168" fontId="150" fillId="33" borderId="105" xfId="35047" applyNumberFormat="true" applyFont="true" applyFill="true" applyBorder="true" applyAlignment="true">
      <alignment horizontal="center" vertical="center"/>
    </xf>
    <xf numFmtId="168" fontId="150" fillId="33" borderId="98" xfId="35046" applyNumberFormat="true" applyFont="true" applyFill="true" applyBorder="true" applyAlignment="true">
      <alignment horizontal="center" vertical="center"/>
    </xf>
    <xf numFmtId="168" fontId="150" fillId="33" borderId="124" xfId="35048" applyNumberFormat="true" applyFont="true" applyFill="true" applyBorder="true" applyAlignment="true">
      <alignment horizontal="center" vertical="center"/>
    </xf>
    <xf numFmtId="0" fontId="151" fillId="26" borderId="104" xfId="34882" applyFont="true" applyFill="true" applyBorder="true" applyAlignment="true">
      <alignment horizontal="left" vertical="center"/>
    </xf>
    <xf numFmtId="0" fontId="151" fillId="26" borderId="105" xfId="34885" applyFont="true" applyFill="true" applyBorder="true" applyAlignment="true">
      <alignment horizontal="left" vertical="center"/>
    </xf>
    <xf numFmtId="0" fontId="151" fillId="26" borderId="106" xfId="34887" applyFont="true" applyFill="true" applyBorder="true" applyAlignment="true">
      <alignment horizontal="left" vertical="center"/>
    </xf>
    <xf numFmtId="0" fontId="151" fillId="26" borderId="104" xfId="34908" applyFont="true" applyFill="true" applyBorder="true" applyAlignment="true">
      <alignment horizontal="left" vertical="center"/>
    </xf>
    <xf numFmtId="0" fontId="151" fillId="26" borderId="105" xfId="34908" applyFont="true" applyFill="true" applyBorder="true" applyAlignment="true">
      <alignment horizontal="left" vertical="center"/>
    </xf>
    <xf numFmtId="0" fontId="151" fillId="26" borderId="104" xfId="34928" applyFont="true" applyFill="true" applyBorder="true" applyAlignment="true">
      <alignment horizontal="left" vertical="center"/>
    </xf>
    <xf numFmtId="0" fontId="151" fillId="26" borderId="105" xfId="34934" applyFont="true" applyFill="true" applyBorder="true" applyAlignment="true">
      <alignment horizontal="left" vertical="center"/>
    </xf>
    <xf numFmtId="0" fontId="151" fillId="0" borderId="105" xfId="34934" applyFont="true" applyFill="true" applyBorder="true" applyAlignment="true">
      <alignment horizontal="left" vertical="center"/>
    </xf>
    <xf numFmtId="0" fontId="151" fillId="0" borderId="105" xfId="34940" applyFont="true" applyFill="true" applyBorder="true" applyAlignment="true">
      <alignment horizontal="left" vertical="center"/>
    </xf>
    <xf numFmtId="0" fontId="151" fillId="26" borderId="104" xfId="34958" applyFont="true" applyFill="true" applyBorder="true" applyAlignment="true">
      <alignment horizontal="left" vertical="center"/>
    </xf>
    <xf numFmtId="0" fontId="151" fillId="26" borderId="105" xfId="34961" applyFont="true" applyFill="true" applyBorder="true" applyAlignment="true">
      <alignment horizontal="left" vertical="center"/>
    </xf>
    <xf numFmtId="0" fontId="151" fillId="26" borderId="106" xfId="34964" applyFont="true" applyFill="true" applyBorder="true" applyAlignment="true">
      <alignment horizontal="left" vertical="center"/>
    </xf>
    <xf numFmtId="0" fontId="151" fillId="26" borderId="104" xfId="34979" applyFont="true" applyFill="true" applyBorder="true" applyAlignment="true">
      <alignment horizontal="left" vertical="center"/>
    </xf>
    <xf numFmtId="0" fontId="151" fillId="26" borderId="105" xfId="34982" applyFont="true" applyFill="true" applyBorder="true" applyAlignment="true">
      <alignment horizontal="left" vertical="center"/>
    </xf>
    <xf numFmtId="0" fontId="151" fillId="26" borderId="106" xfId="34982" applyFont="true" applyFill="true" applyBorder="true" applyAlignment="true">
      <alignment horizontal="left" vertical="center"/>
    </xf>
    <xf numFmtId="0" fontId="151" fillId="0" borderId="10" xfId="34967" applyFont="true" applyFill="true" applyBorder="true" applyAlignment="true">
      <alignment horizontal="left" vertical="center"/>
    </xf>
    <xf numFmtId="0" fontId="151" fillId="0" borderId="104" xfId="34973" applyFont="true" applyFill="true" applyBorder="true" applyAlignment="true">
      <alignment horizontal="left" vertical="center"/>
    </xf>
    <xf numFmtId="0" fontId="151" fillId="0" borderId="105" xfId="34979" applyFont="true" applyFill="true" applyBorder="true" applyAlignment="true">
      <alignment horizontal="left" vertical="center"/>
    </xf>
    <xf numFmtId="0" fontId="151" fillId="0" borderId="105" xfId="34982" applyFont="true" applyFill="true" applyBorder="true" applyAlignment="true">
      <alignment horizontal="left" vertical="center"/>
    </xf>
    <xf numFmtId="0" fontId="151" fillId="0" borderId="105" xfId="34988" applyFont="true" applyFill="true" applyBorder="true" applyAlignment="true">
      <alignment horizontal="left" vertical="center"/>
    </xf>
    <xf numFmtId="0" fontId="151" fillId="26" borderId="104" xfId="35018" applyFont="true" applyFill="true" applyBorder="true" applyAlignment="true">
      <alignment horizontal="left" vertical="center"/>
    </xf>
    <xf numFmtId="0" fontId="151" fillId="26" borderId="105" xfId="35024" applyFont="true" applyFill="true" applyBorder="true" applyAlignment="true">
      <alignment horizontal="left" vertical="center"/>
    </xf>
    <xf numFmtId="0" fontId="151" fillId="26" borderId="106" xfId="35024" applyFont="true" applyFill="true" applyBorder="true" applyAlignment="true">
      <alignment horizontal="left" vertical="center"/>
    </xf>
    <xf numFmtId="0" fontId="151" fillId="26" borderId="104" xfId="35024" applyFont="true" applyFill="true" applyBorder="true" applyAlignment="true">
      <alignment horizontal="left" vertical="center"/>
    </xf>
    <xf numFmtId="0" fontId="151" fillId="0" borderId="105" xfId="35006" applyFont="true" applyFill="true" applyBorder="true" applyAlignment="true">
      <alignment horizontal="left" vertical="center"/>
    </xf>
    <xf numFmtId="0" fontId="151" fillId="0" borderId="105" xfId="35012" applyFont="true" applyFill="true" applyBorder="true" applyAlignment="true">
      <alignment horizontal="left" vertical="center"/>
    </xf>
    <xf numFmtId="0" fontId="151" fillId="0" borderId="105" xfId="35018" applyFont="true" applyFill="true" applyBorder="true" applyAlignment="true">
      <alignment horizontal="left" vertical="center"/>
    </xf>
    <xf numFmtId="0" fontId="151" fillId="0" borderId="105" xfId="35024" applyFont="true" applyFill="true" applyBorder="true" applyAlignment="true">
      <alignment horizontal="left" vertical="center"/>
    </xf>
    <xf numFmtId="0" fontId="151" fillId="0" borderId="105" xfId="35044" applyFont="true" applyFill="true" applyBorder="true" applyAlignment="true">
      <alignment horizontal="left" vertical="center"/>
    </xf>
    <xf numFmtId="0" fontId="151" fillId="26" borderId="58" xfId="34979" applyFont="true" applyFill="true" applyBorder="true" applyAlignment="true">
      <alignment horizontal="left" vertical="center"/>
    </xf>
    <xf numFmtId="0" fontId="151" fillId="26" borderId="59" xfId="34982" applyFont="true" applyFill="true" applyBorder="true" applyAlignment="true">
      <alignment horizontal="left" vertical="center"/>
    </xf>
    <xf numFmtId="0" fontId="151" fillId="26" borderId="60" xfId="34988" applyFont="true" applyFill="true" applyBorder="true" applyAlignment="true">
      <alignment horizontal="left" vertical="center"/>
    </xf>
    <xf numFmtId="169" fontId="181" fillId="33" borderId="98" xfId="34909" applyNumberFormat="true" applyFont="true" applyFill="true" applyBorder="true" applyAlignment="true">
      <alignment horizontal="center" vertical="center"/>
    </xf>
    <xf numFmtId="169" fontId="181" fillId="33" borderId="98" xfId="34962" applyNumberFormat="true" applyFont="true" applyFill="true" applyBorder="true" applyAlignment="true">
      <alignment horizontal="center" vertical="center"/>
    </xf>
    <xf numFmtId="169" fontId="181" fillId="33" borderId="103" xfId="34965" applyNumberFormat="true" applyFont="true" applyFill="true" applyBorder="true" applyAlignment="true">
      <alignment horizontal="center" vertical="center"/>
    </xf>
    <xf numFmtId="169" fontId="181" fillId="33" borderId="100" xfId="34980" applyNumberFormat="true" applyFont="true" applyFill="true" applyBorder="true" applyAlignment="true">
      <alignment horizontal="center" vertical="center"/>
    </xf>
    <xf numFmtId="169" fontId="181" fillId="33" borderId="98" xfId="34983" applyNumberFormat="true" applyFont="true" applyFill="true" applyBorder="true" applyAlignment="true">
      <alignment horizontal="center" vertical="center"/>
    </xf>
    <xf numFmtId="169" fontId="181" fillId="33" borderId="124" xfId="34909" applyNumberFormat="true" applyFont="true" applyFill="true" applyBorder="true" applyAlignment="true">
      <alignment horizontal="center" vertical="center"/>
    </xf>
    <xf numFmtId="169" fontId="181" fillId="33" borderId="124" xfId="34962" applyNumberFormat="true" applyFont="true" applyFill="true" applyBorder="true" applyAlignment="true">
      <alignment horizontal="center" vertical="center"/>
    </xf>
    <xf numFmtId="169" fontId="181" fillId="33" borderId="126" xfId="34965" applyNumberFormat="true" applyFont="true" applyFill="true" applyBorder="true" applyAlignment="true">
      <alignment horizontal="center" vertical="center"/>
    </xf>
    <xf numFmtId="169" fontId="181" fillId="33" borderId="122" xfId="34980" applyNumberFormat="true" applyFont="true" applyFill="true" applyBorder="true" applyAlignment="true">
      <alignment horizontal="center" vertical="center"/>
    </xf>
    <xf numFmtId="169" fontId="181" fillId="33" borderId="124" xfId="34983" applyNumberFormat="true" applyFont="true" applyFill="true" applyBorder="true" applyAlignment="true">
      <alignment horizontal="center" vertical="center"/>
    </xf>
    <xf numFmtId="169" fontId="181" fillId="33" borderId="125" xfId="34909" applyNumberFormat="true" applyFont="true" applyFill="true" applyBorder="true" applyAlignment="true">
      <alignment horizontal="center" vertical="center"/>
    </xf>
    <xf numFmtId="169" fontId="181" fillId="33" borderId="125" xfId="34962" applyNumberFormat="true" applyFont="true" applyFill="true" applyBorder="true" applyAlignment="true">
      <alignment horizontal="center" vertical="center"/>
    </xf>
    <xf numFmtId="169" fontId="181" fillId="33" borderId="127" xfId="34965" applyNumberFormat="true" applyFont="true" applyFill="true" applyBorder="true" applyAlignment="true">
      <alignment horizontal="center" vertical="center"/>
    </xf>
    <xf numFmtId="169" fontId="181" fillId="33" borderId="123" xfId="34980" applyNumberFormat="true" applyFont="true" applyFill="true" applyBorder="true" applyAlignment="true">
      <alignment horizontal="center" vertical="center"/>
    </xf>
    <xf numFmtId="169" fontId="181" fillId="33" borderId="125" xfId="34983" applyNumberFormat="true" applyFont="true" applyFill="true" applyBorder="true" applyAlignment="true">
      <alignment horizontal="center" vertical="center"/>
    </xf>
    <xf numFmtId="169" fontId="181" fillId="33" borderId="129" xfId="34909" applyNumberFormat="true" applyFont="true" applyFill="true" applyBorder="true" applyAlignment="true">
      <alignment horizontal="center" vertical="center"/>
    </xf>
    <xf numFmtId="169" fontId="181" fillId="33" borderId="129" xfId="34962" applyNumberFormat="true" applyFont="true" applyFill="true" applyBorder="true" applyAlignment="true">
      <alignment horizontal="center" vertical="center"/>
    </xf>
    <xf numFmtId="169" fontId="181" fillId="33" borderId="130" xfId="34965" applyNumberFormat="true" applyFont="true" applyFill="true" applyBorder="true" applyAlignment="true">
      <alignment horizontal="center" vertical="center"/>
    </xf>
    <xf numFmtId="169" fontId="181" fillId="33" borderId="128" xfId="34980" applyNumberFormat="true" applyFont="true" applyFill="true" applyBorder="true" applyAlignment="true">
      <alignment horizontal="center" vertical="center"/>
    </xf>
    <xf numFmtId="169" fontId="181" fillId="33" borderId="129" xfId="34983" applyNumberFormat="true" applyFont="true" applyFill="true" applyBorder="true" applyAlignment="true">
      <alignment horizontal="center" vertical="center"/>
    </xf>
    <xf numFmtId="169" fontId="181" fillId="33" borderId="105" xfId="34909" applyNumberFormat="true" applyFont="true" applyFill="true" applyBorder="true" applyAlignment="true">
      <alignment horizontal="center" vertical="center"/>
    </xf>
    <xf numFmtId="169" fontId="181" fillId="33" borderId="105" xfId="34962" applyNumberFormat="true" applyFont="true" applyFill="true" applyBorder="true" applyAlignment="true">
      <alignment horizontal="center" vertical="center"/>
    </xf>
    <xf numFmtId="169" fontId="181" fillId="33" borderId="106" xfId="34965" applyNumberFormat="true" applyFont="true" applyFill="true" applyBorder="true" applyAlignment="true">
      <alignment horizontal="center" vertical="center"/>
    </xf>
    <xf numFmtId="169" fontId="181" fillId="33" borderId="104" xfId="34980" applyNumberFormat="true" applyFont="true" applyFill="true" applyBorder="true" applyAlignment="true">
      <alignment horizontal="center" vertical="center"/>
    </xf>
    <xf numFmtId="169" fontId="181" fillId="33" borderId="105" xfId="34983" applyNumberFormat="true" applyFont="true" applyFill="true" applyBorder="true" applyAlignment="true">
      <alignment horizontal="center" vertical="center"/>
    </xf>
    <xf numFmtId="0" fontId="151" fillId="3" borderId="52" xfId="35151" applyFont="true" applyBorder="true" applyAlignment="true">
      <alignment horizontal="center" vertical="center" wrapText="true"/>
    </xf>
    <xf numFmtId="0" fontId="151" fillId="3" borderId="53" xfId="35152" applyFont="true" applyBorder="true" applyAlignment="true">
      <alignment horizontal="center" vertical="center" wrapText="true"/>
    </xf>
    <xf numFmtId="0" fontId="151" fillId="3" borderId="53" xfId="35153" applyFont="true" applyBorder="true" applyAlignment="true">
      <alignment horizontal="center" vertical="center" wrapText="true"/>
    </xf>
    <xf numFmtId="0" fontId="151" fillId="3" borderId="52" xfId="35181" applyFont="true" applyBorder="true" applyAlignment="true">
      <alignment horizontal="center" vertical="center" wrapText="true"/>
    </xf>
    <xf numFmtId="0" fontId="151" fillId="3" borderId="53" xfId="35182" applyFont="true" applyBorder="true" applyAlignment="true">
      <alignment horizontal="center" vertical="center" wrapText="true"/>
    </xf>
    <xf numFmtId="0" fontId="151" fillId="3" borderId="53" xfId="35183" applyFont="true" applyBorder="true" applyAlignment="true">
      <alignment horizontal="center" vertical="center" wrapText="true"/>
    </xf>
    <xf numFmtId="0" fontId="151" fillId="3" borderId="52" xfId="35211" applyFont="true" applyBorder="true" applyAlignment="true">
      <alignment horizontal="center" vertical="center" wrapText="true"/>
    </xf>
    <xf numFmtId="0" fontId="151" fillId="3" borderId="53" xfId="35212" applyFont="true" applyBorder="true" applyAlignment="true">
      <alignment horizontal="center" vertical="center" wrapText="true"/>
    </xf>
    <xf numFmtId="0" fontId="151" fillId="3" borderId="53" xfId="35213" applyFont="true" applyBorder="true" applyAlignment="true">
      <alignment horizontal="center" vertical="center" wrapText="true"/>
    </xf>
    <xf numFmtId="0" fontId="151" fillId="3" borderId="52" xfId="35241" applyFont="true" applyBorder="true" applyAlignment="true">
      <alignment horizontal="center" vertical="center" wrapText="true"/>
    </xf>
    <xf numFmtId="0" fontId="151" fillId="3" borderId="53" xfId="35242" applyFont="true" applyBorder="true" applyAlignment="true">
      <alignment horizontal="center" vertical="center" wrapText="true"/>
    </xf>
    <xf numFmtId="0" fontId="151" fillId="3" borderId="53" xfId="35243" applyFont="true" applyBorder="true" applyAlignment="true">
      <alignment horizontal="center" vertical="center" wrapText="true"/>
    </xf>
    <xf numFmtId="0" fontId="151" fillId="3" borderId="52" xfId="35301" applyFont="true" applyBorder="true" applyAlignment="true">
      <alignment horizontal="center" vertical="center" wrapText="true"/>
    </xf>
    <xf numFmtId="0" fontId="151" fillId="3" borderId="53" xfId="35302" applyFont="true" applyBorder="true" applyAlignment="true">
      <alignment horizontal="center" vertical="center" wrapText="true"/>
    </xf>
    <xf numFmtId="0" fontId="151" fillId="3" borderId="53" xfId="35303" applyFont="true" applyBorder="true" applyAlignment="true">
      <alignment horizontal="center" vertical="center" wrapText="true"/>
    </xf>
    <xf numFmtId="0" fontId="151" fillId="33" borderId="98" xfId="35255" applyFont="true" applyFill="true" applyBorder="true" applyAlignment="true">
      <alignment horizontal="center" vertical="center" wrapText="true"/>
    </xf>
    <xf numFmtId="0" fontId="151" fillId="33" borderId="124" xfId="35256" applyFont="true" applyFill="true" applyBorder="true" applyAlignment="true">
      <alignment horizontal="center" vertical="center" wrapText="true"/>
    </xf>
    <xf numFmtId="0" fontId="151" fillId="33" borderId="125" xfId="35258" applyFont="true" applyFill="true" applyBorder="true" applyAlignment="true">
      <alignment horizontal="center" vertical="center" wrapText="true"/>
    </xf>
    <xf numFmtId="0" fontId="151" fillId="33" borderId="98" xfId="35261" applyFont="true" applyFill="true" applyBorder="true" applyAlignment="true">
      <alignment horizontal="center" vertical="center" wrapText="true"/>
    </xf>
    <xf numFmtId="0" fontId="151" fillId="33" borderId="124" xfId="35262" applyFont="true" applyFill="true" applyBorder="true" applyAlignment="true">
      <alignment horizontal="center" vertical="center" wrapText="true"/>
    </xf>
    <xf numFmtId="0" fontId="151" fillId="33" borderId="125" xfId="35264" applyFont="true" applyFill="true" applyBorder="true" applyAlignment="true">
      <alignment horizontal="center" vertical="center" wrapText="true"/>
    </xf>
    <xf numFmtId="0" fontId="151" fillId="33" borderId="98" xfId="35294" applyFont="true" applyFill="true" applyBorder="true" applyAlignment="true">
      <alignment horizontal="center" vertical="center" wrapText="true"/>
    </xf>
    <xf numFmtId="0" fontId="151" fillId="33" borderId="124" xfId="35295" applyFont="true" applyFill="true" applyBorder="true" applyAlignment="true">
      <alignment horizontal="center" vertical="center" wrapText="true"/>
    </xf>
    <xf numFmtId="0" fontId="151" fillId="33" borderId="125" xfId="35297" applyFont="true" applyFill="true" applyBorder="true" applyAlignment="true">
      <alignment horizontal="center" vertical="center" wrapText="true"/>
    </xf>
    <xf numFmtId="0" fontId="151" fillId="33" borderId="98" xfId="35300" applyFont="true" applyFill="true" applyBorder="true" applyAlignment="true">
      <alignment horizontal="center" vertical="center" wrapText="true"/>
    </xf>
    <xf numFmtId="0" fontId="151" fillId="33" borderId="124" xfId="35301" applyFont="true" applyFill="true" applyBorder="true" applyAlignment="true">
      <alignment horizontal="center" vertical="center" wrapText="true"/>
    </xf>
    <xf numFmtId="0" fontId="151" fillId="33" borderId="125" xfId="35303" applyFont="true" applyFill="true" applyBorder="true" applyAlignment="true">
      <alignment horizontal="center" vertical="center" wrapText="true"/>
    </xf>
    <xf numFmtId="0" fontId="151" fillId="33" borderId="105" xfId="35257" applyFont="true" applyFill="true" applyBorder="true" applyAlignment="true">
      <alignment horizontal="center" vertical="center" wrapText="true"/>
    </xf>
    <xf numFmtId="0" fontId="151" fillId="33" borderId="105" xfId="35263" applyFont="true" applyFill="true" applyBorder="true" applyAlignment="true">
      <alignment horizontal="center" vertical="center" wrapText="true"/>
    </xf>
    <xf numFmtId="0" fontId="151" fillId="33" borderId="105" xfId="35296" applyFont="true" applyFill="true" applyBorder="true" applyAlignment="true">
      <alignment horizontal="center" vertical="center" wrapText="true"/>
    </xf>
    <xf numFmtId="0" fontId="151" fillId="33" borderId="105" xfId="35302" applyFont="true" applyFill="true" applyBorder="true" applyAlignment="true">
      <alignment horizontal="center" vertical="center" wrapText="true"/>
    </xf>
    <xf numFmtId="0" fontId="151" fillId="3" borderId="107" xfId="35151" applyFont="true" applyBorder="true" applyAlignment="true">
      <alignment horizontal="center" vertical="center" wrapText="true"/>
    </xf>
    <xf numFmtId="0" fontId="151" fillId="3" borderId="107" xfId="35181" applyFont="true" applyBorder="true" applyAlignment="true">
      <alignment horizontal="center" vertical="center" wrapText="true"/>
    </xf>
    <xf numFmtId="0" fontId="151" fillId="3" borderId="107" xfId="35211" applyFont="true" applyBorder="true" applyAlignment="true">
      <alignment horizontal="center" vertical="center" wrapText="true"/>
    </xf>
    <xf numFmtId="0" fontId="151" fillId="3" borderId="107" xfId="35241" applyFont="true" applyBorder="true" applyAlignment="true">
      <alignment horizontal="center" vertical="center" wrapText="true"/>
    </xf>
    <xf numFmtId="0" fontId="151" fillId="3" borderId="107" xfId="35262" applyFont="true" applyBorder="true" applyAlignment="true">
      <alignment horizontal="center" vertical="center" wrapText="true"/>
    </xf>
    <xf numFmtId="0" fontId="151" fillId="33" borderId="98" xfId="35257" applyFont="true" applyFill="true" applyBorder="true" applyAlignment="true">
      <alignment horizontal="center" vertical="center" wrapText="true"/>
    </xf>
    <xf numFmtId="0" fontId="151" fillId="33" borderId="98" xfId="35262" applyFont="true" applyFill="true" applyBorder="true" applyAlignment="true">
      <alignment horizontal="center" vertical="center" wrapText="true"/>
    </xf>
    <xf numFmtId="0" fontId="151" fillId="3" borderId="107" xfId="35301" applyFont="true" applyBorder="true" applyAlignment="true">
      <alignment horizontal="center" vertical="center" wrapText="true"/>
    </xf>
    <xf numFmtId="0" fontId="151" fillId="33" borderId="98" xfId="35296" applyFont="true" applyFill="true" applyBorder="true" applyAlignment="true">
      <alignment horizontal="center" vertical="center" wrapText="true"/>
    </xf>
    <xf numFmtId="0" fontId="151" fillId="33" borderId="98" xfId="35301" applyFont="true" applyFill="true" applyBorder="true" applyAlignment="true">
      <alignment horizontal="center" vertical="center" wrapText="true"/>
    </xf>
    <xf numFmtId="0" fontId="151" fillId="3" borderId="108" xfId="35151" applyFont="true" applyBorder="true" applyAlignment="true">
      <alignment horizontal="center" vertical="center" wrapText="true"/>
    </xf>
    <xf numFmtId="0" fontId="151" fillId="3" borderId="108" xfId="35181" applyFont="true" applyBorder="true" applyAlignment="true">
      <alignment horizontal="center" vertical="center" wrapText="true"/>
    </xf>
    <xf numFmtId="0" fontId="151" fillId="3" borderId="108" xfId="35211" applyFont="true" applyBorder="true" applyAlignment="true">
      <alignment horizontal="center" vertical="center" wrapText="true"/>
    </xf>
    <xf numFmtId="0" fontId="151" fillId="3" borderId="108" xfId="35241" applyFont="true" applyBorder="true" applyAlignment="true">
      <alignment horizontal="center" vertical="center" wrapText="true"/>
    </xf>
    <xf numFmtId="0" fontId="151" fillId="3" borderId="108" xfId="35262" applyFont="true" applyBorder="true" applyAlignment="true">
      <alignment horizontal="center" vertical="center" wrapText="true"/>
    </xf>
    <xf numFmtId="0" fontId="151" fillId="33" borderId="129" xfId="35257" applyFont="true" applyFill="true" applyBorder="true" applyAlignment="true">
      <alignment horizontal="center" vertical="center" wrapText="true"/>
    </xf>
    <xf numFmtId="0" fontId="151" fillId="33" borderId="129" xfId="35262" applyFont="true" applyFill="true" applyBorder="true" applyAlignment="true">
      <alignment horizontal="center" vertical="center" wrapText="true"/>
    </xf>
    <xf numFmtId="0" fontId="151" fillId="3" borderId="108" xfId="35301" applyFont="true" applyBorder="true" applyAlignment="true">
      <alignment horizontal="center" vertical="center" wrapText="true"/>
    </xf>
    <xf numFmtId="0" fontId="151" fillId="33" borderId="129" xfId="35296" applyFont="true" applyFill="true" applyBorder="true" applyAlignment="true">
      <alignment horizontal="center" vertical="center" wrapText="true"/>
    </xf>
    <xf numFmtId="0" fontId="151" fillId="33" borderId="129" xfId="35301" applyFont="true" applyFill="true" applyBorder="true" applyAlignment="true">
      <alignment horizontal="center" vertical="center" wrapText="true"/>
    </xf>
    <xf numFmtId="0" fontId="151" fillId="3" borderId="94" xfId="35152" applyFont="true" applyBorder="true" applyAlignment="true">
      <alignment horizontal="center" vertical="center" wrapText="true"/>
    </xf>
    <xf numFmtId="0" fontId="151" fillId="3" borderId="94" xfId="35182" applyFont="true" applyBorder="true" applyAlignment="true">
      <alignment horizontal="center" vertical="center" wrapText="true"/>
    </xf>
    <xf numFmtId="0" fontId="151" fillId="3" borderId="94" xfId="35212" applyFont="true" applyBorder="true" applyAlignment="true">
      <alignment horizontal="center" vertical="center" wrapText="true"/>
    </xf>
    <xf numFmtId="0" fontId="151" fillId="33" borderId="125" xfId="35257" applyFont="true" applyFill="true" applyBorder="true" applyAlignment="true">
      <alignment horizontal="center" vertical="center" wrapText="true"/>
    </xf>
    <xf numFmtId="0" fontId="151" fillId="33" borderId="125" xfId="35263" applyFont="true" applyFill="true" applyBorder="true" applyAlignment="true">
      <alignment horizontal="center" vertical="center" wrapText="true"/>
    </xf>
    <xf numFmtId="0" fontId="151" fillId="3" borderId="94" xfId="35242" applyFont="true" applyBorder="true" applyAlignment="true">
      <alignment horizontal="center" vertical="center" wrapText="true"/>
    </xf>
    <xf numFmtId="0" fontId="151" fillId="3" borderId="94" xfId="35263" applyFont="true" applyBorder="true" applyAlignment="true">
      <alignment horizontal="center" vertical="center" wrapText="true"/>
    </xf>
    <xf numFmtId="0" fontId="151" fillId="33" borderId="125" xfId="35296" applyFont="true" applyFill="true" applyBorder="true" applyAlignment="true">
      <alignment horizontal="center" vertical="center" wrapText="true"/>
    </xf>
    <xf numFmtId="0" fontId="151" fillId="33" borderId="125" xfId="35302" applyFont="true" applyFill="true" applyBorder="true" applyAlignment="true">
      <alignment horizontal="center" vertical="center" wrapText="true"/>
    </xf>
    <xf numFmtId="0" fontId="151" fillId="3" borderId="94" xfId="35302" applyFont="true" applyBorder="true" applyAlignment="true">
      <alignment horizontal="center" vertical="center" wrapText="true"/>
    </xf>
    <xf numFmtId="0" fontId="151" fillId="0" borderId="98" xfId="35220" applyFont="true" applyFill="true" applyBorder="true" applyAlignment="true">
      <alignment horizontal="left" vertical="center" wrapText="true"/>
    </xf>
    <xf numFmtId="0" fontId="151" fillId="0" borderId="98" xfId="35226" applyFont="true" applyFill="true" applyBorder="true" applyAlignment="true">
      <alignment horizontal="left" vertical="center" wrapText="true"/>
    </xf>
    <xf numFmtId="0" fontId="151" fillId="0" borderId="98" xfId="35259" applyFont="true" applyFill="true" applyBorder="true" applyAlignment="true">
      <alignment horizontal="left" vertical="center" wrapText="true"/>
    </xf>
    <xf numFmtId="0" fontId="151" fillId="0" borderId="98" xfId="35265" applyFont="true" applyFill="true" applyBorder="true" applyAlignment="true">
      <alignment horizontal="left" vertical="center" wrapText="true"/>
    </xf>
    <xf numFmtId="0" fontId="151" fillId="0" borderId="98" xfId="35268" applyFont="true" applyFill="true" applyBorder="true" applyAlignment="true">
      <alignment horizontal="left" vertical="center" wrapText="true"/>
    </xf>
    <xf numFmtId="0" fontId="151" fillId="0" borderId="98" xfId="35274" applyFont="true" applyFill="true" applyBorder="true" applyAlignment="true">
      <alignment horizontal="left" vertical="center" wrapText="true"/>
    </xf>
    <xf numFmtId="0" fontId="151" fillId="0" borderId="98" xfId="19385" applyFont="true" applyFill="true" applyBorder="true" applyAlignment="true">
      <alignment horizontal="left" vertical="center" wrapText="true"/>
    </xf>
    <xf numFmtId="0" fontId="151" fillId="0" borderId="98" xfId="35292" applyFont="true" applyFill="true" applyBorder="true" applyAlignment="true">
      <alignment horizontal="left" vertical="center" wrapText="true"/>
    </xf>
    <xf numFmtId="0" fontId="151" fillId="0" borderId="98" xfId="35298" applyFont="true" applyFill="true" applyBorder="true" applyAlignment="true">
      <alignment horizontal="left" vertical="center" wrapText="true"/>
    </xf>
    <xf numFmtId="0" fontId="151" fillId="0" borderId="98" xfId="35304" applyFont="true" applyFill="true" applyBorder="true" applyAlignment="true">
      <alignment horizontal="left" vertical="center" wrapText="true"/>
    </xf>
    <xf numFmtId="0" fontId="151" fillId="0" borderId="98" xfId="35310" applyFont="true" applyFill="true" applyBorder="true" applyAlignment="true">
      <alignment horizontal="left" vertical="center" wrapText="true"/>
    </xf>
    <xf numFmtId="0" fontId="151" fillId="0" borderId="98" xfId="35316" applyFont="true" applyFill="true" applyBorder="true" applyAlignment="true">
      <alignment horizontal="left" vertical="center" wrapText="true"/>
    </xf>
    <xf numFmtId="0" fontId="151" fillId="0" borderId="100" xfId="35253" applyFont="true" applyFill="true" applyBorder="true" applyAlignment="true">
      <alignment horizontal="left" vertical="center" wrapText="true"/>
    </xf>
    <xf numFmtId="0" fontId="24" fillId="0" borderId="103" xfId="19344" applyFill="true" applyBorder="true" applyAlignment="true">
      <alignment horizontal="center" vertical="center" wrapText="true"/>
    </xf>
    <xf numFmtId="0" fontId="151" fillId="0" borderId="105" xfId="19386" applyFont="true" applyFill="true" applyBorder="true" applyAlignment="true">
      <alignment horizontal="left" vertical="center"/>
    </xf>
    <xf numFmtId="169" fontId="150" fillId="33" borderId="100" xfId="35156" applyNumberFormat="true" applyFont="true" applyFill="true" applyBorder="true" applyAlignment="true">
      <alignment horizontal="center" vertical="center"/>
    </xf>
    <xf numFmtId="169" fontId="150" fillId="33" borderId="122" xfId="35157" applyNumberFormat="true" applyFont="true" applyFill="true" applyBorder="true" applyAlignment="true">
      <alignment horizontal="center" vertical="center"/>
    </xf>
    <xf numFmtId="169" fontId="150" fillId="33" borderId="123" xfId="35158" applyNumberFormat="true" applyFont="true" applyFill="true" applyBorder="true" applyAlignment="true">
      <alignment horizontal="center" vertical="center"/>
    </xf>
    <xf numFmtId="169" fontId="150" fillId="33" borderId="128" xfId="35157" applyNumberFormat="true" applyFont="true" applyFill="true" applyBorder="true" applyAlignment="true">
      <alignment horizontal="center" vertical="center"/>
    </xf>
    <xf numFmtId="169" fontId="150" fillId="33" borderId="104" xfId="35158" applyNumberFormat="true" applyFont="true" applyFill="true" applyBorder="true" applyAlignment="true">
      <alignment horizontal="center" vertical="center"/>
    </xf>
    <xf numFmtId="169" fontId="150" fillId="33" borderId="100" xfId="35157" applyNumberFormat="true" applyFont="true" applyFill="true" applyBorder="true" applyAlignment="true">
      <alignment horizontal="center" vertical="center"/>
    </xf>
    <xf numFmtId="169" fontId="150" fillId="33" borderId="123" xfId="35159" applyNumberFormat="true" applyFont="true" applyFill="true" applyBorder="true" applyAlignment="true">
      <alignment horizontal="center" vertical="center"/>
    </xf>
    <xf numFmtId="169" fontId="150" fillId="33" borderId="98" xfId="35162" applyNumberFormat="true" applyFont="true" applyFill="true" applyBorder="true" applyAlignment="true">
      <alignment horizontal="center" vertical="center"/>
    </xf>
    <xf numFmtId="169" fontId="150" fillId="33" borderId="124" xfId="35163" applyNumberFormat="true" applyFont="true" applyFill="true" applyBorder="true" applyAlignment="true">
      <alignment horizontal="center" vertical="center"/>
    </xf>
    <xf numFmtId="169" fontId="150" fillId="33" borderId="125" xfId="35164" applyNumberFormat="true" applyFont="true" applyFill="true" applyBorder="true" applyAlignment="true">
      <alignment horizontal="center" vertical="center"/>
    </xf>
    <xf numFmtId="169" fontId="150" fillId="33" borderId="129" xfId="35163" applyNumberFormat="true" applyFont="true" applyFill="true" applyBorder="true" applyAlignment="true">
      <alignment horizontal="center" vertical="center"/>
    </xf>
    <xf numFmtId="169" fontId="150" fillId="33" borderId="105" xfId="35164" applyNumberFormat="true" applyFont="true" applyFill="true" applyBorder="true" applyAlignment="true">
      <alignment horizontal="center" vertical="center"/>
    </xf>
    <xf numFmtId="169" fontId="150" fillId="33" borderId="98" xfId="35163" applyNumberFormat="true" applyFont="true" applyFill="true" applyBorder="true" applyAlignment="true">
      <alignment horizontal="center" vertical="center"/>
    </xf>
    <xf numFmtId="169" fontId="150" fillId="33" borderId="125" xfId="35165" applyNumberFormat="true" applyFont="true" applyFill="true" applyBorder="true" applyAlignment="true">
      <alignment horizontal="center" vertical="center"/>
    </xf>
    <xf numFmtId="169" fontId="150" fillId="33" borderId="103" xfId="35168" applyNumberFormat="true" applyFont="true" applyFill="true" applyBorder="true" applyAlignment="true">
      <alignment horizontal="center" vertical="center"/>
    </xf>
    <xf numFmtId="169" fontId="150" fillId="33" borderId="126" xfId="35169" applyNumberFormat="true" applyFont="true" applyFill="true" applyBorder="true" applyAlignment="true">
      <alignment horizontal="center" vertical="center"/>
    </xf>
    <xf numFmtId="169" fontId="150" fillId="33" borderId="127" xfId="35170" applyNumberFormat="true" applyFont="true" applyFill="true" applyBorder="true" applyAlignment="true">
      <alignment horizontal="center" vertical="center"/>
    </xf>
    <xf numFmtId="169" fontId="150" fillId="33" borderId="130" xfId="35169" applyNumberFormat="true" applyFont="true" applyFill="true" applyBorder="true" applyAlignment="true">
      <alignment horizontal="center" vertical="center"/>
    </xf>
    <xf numFmtId="169" fontId="150" fillId="33" borderId="106" xfId="35170" applyNumberFormat="true" applyFont="true" applyFill="true" applyBorder="true" applyAlignment="true">
      <alignment horizontal="center" vertical="center"/>
    </xf>
    <xf numFmtId="169" fontId="150" fillId="33" borderId="103" xfId="35169" applyNumberFormat="true" applyFont="true" applyFill="true" applyBorder="true" applyAlignment="true">
      <alignment horizontal="center" vertical="center"/>
    </xf>
    <xf numFmtId="169" fontId="150" fillId="33" borderId="127" xfId="35171" applyNumberFormat="true" applyFont="true" applyFill="true" applyBorder="true" applyAlignment="true">
      <alignment horizontal="center" vertical="center"/>
    </xf>
    <xf numFmtId="169" fontId="150" fillId="33" borderId="100" xfId="35192" applyNumberFormat="true" applyFont="true" applyFill="true" applyBorder="true" applyAlignment="true">
      <alignment horizontal="center" vertical="center"/>
    </xf>
    <xf numFmtId="169" fontId="150" fillId="33" borderId="122" xfId="35193" applyNumberFormat="true" applyFont="true" applyFill="true" applyBorder="true" applyAlignment="true">
      <alignment horizontal="center" vertical="center"/>
    </xf>
    <xf numFmtId="169" fontId="150" fillId="33" borderId="123" xfId="35194" applyNumberFormat="true" applyFont="true" applyFill="true" applyBorder="true" applyAlignment="true">
      <alignment horizontal="center" vertical="center"/>
    </xf>
    <xf numFmtId="169" fontId="150" fillId="33" borderId="128" xfId="35193" applyNumberFormat="true" applyFont="true" applyFill="true" applyBorder="true" applyAlignment="true">
      <alignment horizontal="center" vertical="center"/>
    </xf>
    <xf numFmtId="169" fontId="150" fillId="33" borderId="104" xfId="35194" applyNumberFormat="true" applyFont="true" applyFill="true" applyBorder="true" applyAlignment="true">
      <alignment horizontal="center" vertical="center"/>
    </xf>
    <xf numFmtId="169" fontId="150" fillId="33" borderId="100" xfId="35193" applyNumberFormat="true" applyFont="true" applyFill="true" applyBorder="true" applyAlignment="true">
      <alignment horizontal="center" vertical="center"/>
    </xf>
    <xf numFmtId="169" fontId="150" fillId="33" borderId="123" xfId="35195" applyNumberFormat="true" applyFont="true" applyFill="true" applyBorder="true" applyAlignment="true">
      <alignment horizontal="center" vertical="center"/>
    </xf>
    <xf numFmtId="169" fontId="150" fillId="33" borderId="98" xfId="35192" applyNumberFormat="true" applyFont="true" applyFill="true" applyBorder="true" applyAlignment="true">
      <alignment horizontal="center" vertical="center"/>
    </xf>
    <xf numFmtId="169" fontId="150" fillId="33" borderId="124" xfId="35193" applyNumberFormat="true" applyFont="true" applyFill="true" applyBorder="true" applyAlignment="true">
      <alignment horizontal="center" vertical="center"/>
    </xf>
    <xf numFmtId="169" fontId="150" fillId="33" borderId="125" xfId="35194" applyNumberFormat="true" applyFont="true" applyFill="true" applyBorder="true" applyAlignment="true">
      <alignment horizontal="center" vertical="center"/>
    </xf>
    <xf numFmtId="169" fontId="150" fillId="33" borderId="129" xfId="35193" applyNumberFormat="true" applyFont="true" applyFill="true" applyBorder="true" applyAlignment="true">
      <alignment horizontal="center" vertical="center"/>
    </xf>
    <xf numFmtId="169" fontId="150" fillId="33" borderId="105" xfId="35194" applyNumberFormat="true" applyFont="true" applyFill="true" applyBorder="true" applyAlignment="true">
      <alignment horizontal="center" vertical="center"/>
    </xf>
    <xf numFmtId="169" fontId="150" fillId="33" borderId="98" xfId="35193" applyNumberFormat="true" applyFont="true" applyFill="true" applyBorder="true" applyAlignment="true">
      <alignment horizontal="center" vertical="center"/>
    </xf>
    <xf numFmtId="169" fontId="150" fillId="33" borderId="125" xfId="35195" applyNumberFormat="true" applyFont="true" applyFill="true" applyBorder="true" applyAlignment="true">
      <alignment horizontal="center" vertical="center"/>
    </xf>
    <xf numFmtId="169" fontId="150" fillId="33" borderId="98" xfId="35186" applyNumberFormat="true" applyFont="true" applyFill="true" applyBorder="true" applyAlignment="true">
      <alignment horizontal="center" vertical="center"/>
    </xf>
    <xf numFmtId="169" fontId="150" fillId="33" borderId="124" xfId="35187" applyNumberFormat="true" applyFont="true" applyFill="true" applyBorder="true" applyAlignment="true">
      <alignment horizontal="center" vertical="center"/>
    </xf>
    <xf numFmtId="169" fontId="150" fillId="33" borderId="125" xfId="35188" applyNumberFormat="true" applyFont="true" applyFill="true" applyBorder="true" applyAlignment="true">
      <alignment horizontal="center" vertical="center"/>
    </xf>
    <xf numFmtId="169" fontId="150" fillId="33" borderId="129" xfId="35187" applyNumberFormat="true" applyFont="true" applyFill="true" applyBorder="true" applyAlignment="true">
      <alignment horizontal="center" vertical="center"/>
    </xf>
    <xf numFmtId="169" fontId="150" fillId="33" borderId="105" xfId="35188" applyNumberFormat="true" applyFont="true" applyFill="true" applyBorder="true" applyAlignment="true">
      <alignment horizontal="center" vertical="center"/>
    </xf>
    <xf numFmtId="169" fontId="150" fillId="33" borderId="98" xfId="35187" applyNumberFormat="true" applyFont="true" applyFill="true" applyBorder="true" applyAlignment="true">
      <alignment horizontal="center" vertical="center"/>
    </xf>
    <xf numFmtId="169" fontId="150" fillId="33" borderId="125" xfId="35189" applyNumberFormat="true" applyFont="true" applyFill="true" applyBorder="true" applyAlignment="true">
      <alignment horizontal="center" vertical="center"/>
    </xf>
    <xf numFmtId="169" fontId="150" fillId="33" borderId="100" xfId="35216" applyNumberFormat="true" applyFont="true" applyFill="true" applyBorder="true" applyAlignment="true">
      <alignment horizontal="center" vertical="center"/>
    </xf>
    <xf numFmtId="169" fontId="150" fillId="33" borderId="122" xfId="35217" applyNumberFormat="true" applyFont="true" applyFill="true" applyBorder="true" applyAlignment="true">
      <alignment horizontal="center" vertical="center"/>
    </xf>
    <xf numFmtId="169" fontId="150" fillId="33" borderId="123" xfId="35218" applyNumberFormat="true" applyFont="true" applyFill="true" applyBorder="true" applyAlignment="true">
      <alignment horizontal="center" vertical="center"/>
    </xf>
    <xf numFmtId="169" fontId="150" fillId="33" borderId="128" xfId="35217" applyNumberFormat="true" applyFont="true" applyFill="true" applyBorder="true" applyAlignment="true">
      <alignment horizontal="center" vertical="center"/>
    </xf>
    <xf numFmtId="169" fontId="150" fillId="33" borderId="104" xfId="35218" applyNumberFormat="true" applyFont="true" applyFill="true" applyBorder="true" applyAlignment="true">
      <alignment horizontal="center" vertical="center"/>
    </xf>
    <xf numFmtId="169" fontId="150" fillId="33" borderId="100" xfId="35217" applyNumberFormat="true" applyFont="true" applyFill="true" applyBorder="true" applyAlignment="true">
      <alignment horizontal="center" vertical="center"/>
    </xf>
    <xf numFmtId="169" fontId="150" fillId="33" borderId="123" xfId="35219" applyNumberFormat="true" applyFont="true" applyFill="true" applyBorder="true" applyAlignment="true">
      <alignment horizontal="center" vertical="center"/>
    </xf>
    <xf numFmtId="169" fontId="150" fillId="33" borderId="98" xfId="35222" applyNumberFormat="true" applyFont="true" applyFill="true" applyBorder="true" applyAlignment="true">
      <alignment horizontal="center" vertical="center"/>
    </xf>
    <xf numFmtId="169" fontId="150" fillId="33" borderId="124" xfId="35223" applyNumberFormat="true" applyFont="true" applyFill="true" applyBorder="true" applyAlignment="true">
      <alignment horizontal="center" vertical="center"/>
    </xf>
    <xf numFmtId="169" fontId="150" fillId="33" borderId="125" xfId="35224" applyNumberFormat="true" applyFont="true" applyFill="true" applyBorder="true" applyAlignment="true">
      <alignment horizontal="center" vertical="center"/>
    </xf>
    <xf numFmtId="169" fontId="150" fillId="33" borderId="129" xfId="35223" applyNumberFormat="true" applyFont="true" applyFill="true" applyBorder="true" applyAlignment="true">
      <alignment horizontal="center" vertical="center"/>
    </xf>
    <xf numFmtId="169" fontId="150" fillId="33" borderId="105" xfId="35224" applyNumberFormat="true" applyFont="true" applyFill="true" applyBorder="true" applyAlignment="true">
      <alignment horizontal="center" vertical="center"/>
    </xf>
    <xf numFmtId="169" fontId="150" fillId="33" borderId="98" xfId="35223" applyNumberFormat="true" applyFont="true" applyFill="true" applyBorder="true" applyAlignment="true">
      <alignment horizontal="center" vertical="center"/>
    </xf>
    <xf numFmtId="169" fontId="150" fillId="33" borderId="125" xfId="35225" applyNumberFormat="true" applyFont="true" applyFill="true" applyBorder="true" applyAlignment="true">
      <alignment horizontal="center" vertical="center"/>
    </xf>
    <xf numFmtId="169" fontId="150" fillId="33" borderId="98" xfId="35228" applyNumberFormat="true" applyFont="true" applyFill="true" applyBorder="true" applyAlignment="true">
      <alignment horizontal="center" vertical="center"/>
    </xf>
    <xf numFmtId="169" fontId="150" fillId="33" borderId="124" xfId="35229" applyNumberFormat="true" applyFont="true" applyFill="true" applyBorder="true" applyAlignment="true">
      <alignment horizontal="center" vertical="center"/>
    </xf>
    <xf numFmtId="169" fontId="150" fillId="33" borderId="125" xfId="35230" applyNumberFormat="true" applyFont="true" applyFill="true" applyBorder="true" applyAlignment="true">
      <alignment horizontal="center" vertical="center"/>
    </xf>
    <xf numFmtId="169" fontId="150" fillId="33" borderId="129" xfId="35229" applyNumberFormat="true" applyFont="true" applyFill="true" applyBorder="true" applyAlignment="true">
      <alignment horizontal="center" vertical="center"/>
    </xf>
    <xf numFmtId="169" fontId="150" fillId="33" borderId="105" xfId="35230" applyNumberFormat="true" applyFont="true" applyFill="true" applyBorder="true" applyAlignment="true">
      <alignment horizontal="center" vertical="center"/>
    </xf>
    <xf numFmtId="169" fontId="150" fillId="33" borderId="98" xfId="35229" applyNumberFormat="true" applyFont="true" applyFill="true" applyBorder="true" applyAlignment="true">
      <alignment horizontal="center" vertical="center"/>
    </xf>
    <xf numFmtId="169" fontId="150" fillId="33" borderId="125" xfId="35231" applyNumberFormat="true" applyFont="true" applyFill="true" applyBorder="true" applyAlignment="true">
      <alignment horizontal="center" vertical="center"/>
    </xf>
    <xf numFmtId="169" fontId="150" fillId="33" borderId="100" xfId="35246" applyNumberFormat="true" applyFont="true" applyFill="true" applyBorder="true" applyAlignment="true">
      <alignment horizontal="center" vertical="center"/>
    </xf>
    <xf numFmtId="169" fontId="150" fillId="33" borderId="122" xfId="35246" applyNumberFormat="true" applyFont="true" applyFill="true" applyBorder="true" applyAlignment="true">
      <alignment horizontal="center" vertical="center"/>
    </xf>
    <xf numFmtId="169" fontId="150" fillId="33" borderId="123" xfId="35246" applyNumberFormat="true" applyFont="true" applyFill="true" applyBorder="true" applyAlignment="true">
      <alignment horizontal="center" vertical="center"/>
    </xf>
    <xf numFmtId="169" fontId="150" fillId="33" borderId="128" xfId="35246" applyNumberFormat="true" applyFont="true" applyFill="true" applyBorder="true" applyAlignment="true">
      <alignment horizontal="center" vertical="center"/>
    </xf>
    <xf numFmtId="169" fontId="150" fillId="33" borderId="104" xfId="35246" applyNumberFormat="true" applyFont="true" applyFill="true" applyBorder="true" applyAlignment="true">
      <alignment horizontal="center" vertical="center"/>
    </xf>
    <xf numFmtId="169" fontId="150" fillId="33" borderId="98" xfId="35249" applyNumberFormat="true" applyFont="true" applyFill="true" applyBorder="true" applyAlignment="true">
      <alignment horizontal="center" vertical="center"/>
    </xf>
    <xf numFmtId="169" fontId="150" fillId="33" borderId="124" xfId="35249" applyNumberFormat="true" applyFont="true" applyFill="true" applyBorder="true" applyAlignment="true">
      <alignment horizontal="center" vertical="center"/>
    </xf>
    <xf numFmtId="169" fontId="150" fillId="33" borderId="125" xfId="35249" applyNumberFormat="true" applyFont="true" applyFill="true" applyBorder="true" applyAlignment="true">
      <alignment horizontal="center" vertical="center"/>
    </xf>
    <xf numFmtId="169" fontId="150" fillId="33" borderId="129" xfId="35249" applyNumberFormat="true" applyFont="true" applyFill="true" applyBorder="true" applyAlignment="true">
      <alignment horizontal="center" vertical="center"/>
    </xf>
    <xf numFmtId="169" fontId="150" fillId="33" borderId="105" xfId="35249" applyNumberFormat="true" applyFont="true" applyFill="true" applyBorder="true" applyAlignment="true">
      <alignment horizontal="center" vertical="center"/>
    </xf>
    <xf numFmtId="169" fontId="150" fillId="33" borderId="98" xfId="35270" applyNumberFormat="true" applyFont="true" applyFill="true" applyBorder="true" applyAlignment="true">
      <alignment horizontal="center" vertical="center"/>
    </xf>
    <xf numFmtId="169" fontId="150" fillId="33" borderId="124" xfId="35271" applyNumberFormat="true" applyFont="true" applyFill="true" applyBorder="true" applyAlignment="true">
      <alignment horizontal="center" vertical="center"/>
    </xf>
    <xf numFmtId="169" fontId="150" fillId="33" borderId="125" xfId="35272" applyNumberFormat="true" applyFont="true" applyFill="true" applyBorder="true" applyAlignment="true">
      <alignment horizontal="center" vertical="center"/>
    </xf>
    <xf numFmtId="169" fontId="150" fillId="33" borderId="129" xfId="35271" applyNumberFormat="true" applyFont="true" applyFill="true" applyBorder="true" applyAlignment="true">
      <alignment horizontal="center" vertical="center"/>
    </xf>
    <xf numFmtId="169" fontId="150" fillId="33" borderId="105" xfId="35272" applyNumberFormat="true" applyFont="true" applyFill="true" applyBorder="true" applyAlignment="true">
      <alignment horizontal="center" vertical="center"/>
    </xf>
    <xf numFmtId="169" fontId="150" fillId="33" borderId="98" xfId="35271" applyNumberFormat="true" applyFont="true" applyFill="true" applyBorder="true" applyAlignment="true">
      <alignment horizontal="center" vertical="center"/>
    </xf>
    <xf numFmtId="169" fontId="150" fillId="33" borderId="125" xfId="35273" applyNumberFormat="true" applyFont="true" applyFill="true" applyBorder="true" applyAlignment="true">
      <alignment horizontal="center" vertical="center"/>
    </xf>
    <xf numFmtId="169" fontId="150" fillId="33" borderId="98" xfId="35276" applyNumberFormat="true" applyFont="true" applyFill="true" applyBorder="true" applyAlignment="true">
      <alignment horizontal="center" vertical="center"/>
    </xf>
    <xf numFmtId="169" fontId="150" fillId="33" borderId="124" xfId="35277" applyNumberFormat="true" applyFont="true" applyFill="true" applyBorder="true" applyAlignment="true">
      <alignment horizontal="center" vertical="center"/>
    </xf>
    <xf numFmtId="169" fontId="150" fillId="33" borderId="125" xfId="35278" applyNumberFormat="true" applyFont="true" applyFill="true" applyBorder="true" applyAlignment="true">
      <alignment horizontal="center" vertical="center"/>
    </xf>
    <xf numFmtId="169" fontId="150" fillId="33" borderId="129" xfId="35277" applyNumberFormat="true" applyFont="true" applyFill="true" applyBorder="true" applyAlignment="true">
      <alignment horizontal="center" vertical="center"/>
    </xf>
    <xf numFmtId="169" fontId="150" fillId="33" borderId="105" xfId="35278" applyNumberFormat="true" applyFont="true" applyFill="true" applyBorder="true" applyAlignment="true">
      <alignment horizontal="center" vertical="center"/>
    </xf>
    <xf numFmtId="169" fontId="150" fillId="33" borderId="98" xfId="35277" applyNumberFormat="true" applyFont="true" applyFill="true" applyBorder="true" applyAlignment="true">
      <alignment horizontal="center" vertical="center"/>
    </xf>
    <xf numFmtId="169" fontId="150" fillId="33" borderId="125" xfId="35279" applyNumberFormat="true" applyFont="true" applyFill="true" applyBorder="true" applyAlignment="true">
      <alignment horizontal="center" vertical="center"/>
    </xf>
    <xf numFmtId="168" fontId="150" fillId="33" borderId="98" xfId="35280" applyNumberFormat="true" applyFont="true" applyFill="true" applyBorder="true" applyAlignment="true">
      <alignment horizontal="center" vertical="center"/>
    </xf>
    <xf numFmtId="168" fontId="150" fillId="33" borderId="124" xfId="35281" applyNumberFormat="true" applyFont="true" applyFill="true" applyBorder="true" applyAlignment="true">
      <alignment horizontal="center" vertical="center"/>
    </xf>
    <xf numFmtId="168" fontId="150" fillId="33" borderId="125" xfId="35282" applyNumberFormat="true" applyFont="true" applyFill="true" applyBorder="true" applyAlignment="true">
      <alignment horizontal="center" vertical="center"/>
    </xf>
    <xf numFmtId="168" fontId="150" fillId="33" borderId="129" xfId="35281" applyNumberFormat="true" applyFont="true" applyFill="true" applyBorder="true" applyAlignment="true">
      <alignment horizontal="center" vertical="center"/>
    </xf>
    <xf numFmtId="168" fontId="150" fillId="33" borderId="105" xfId="35282" applyNumberFormat="true" applyFont="true" applyFill="true" applyBorder="true" applyAlignment="true">
      <alignment horizontal="center" vertical="center"/>
    </xf>
    <xf numFmtId="168" fontId="150" fillId="33" borderId="98" xfId="35281" applyNumberFormat="true" applyFont="true" applyFill="true" applyBorder="true" applyAlignment="true">
      <alignment horizontal="center" vertical="center"/>
    </xf>
    <xf numFmtId="168" fontId="150" fillId="33" borderId="125" xfId="35283" applyNumberFormat="true" applyFont="true" applyFill="true" applyBorder="true" applyAlignment="true">
      <alignment horizontal="center" vertical="center"/>
    </xf>
    <xf numFmtId="168" fontId="150" fillId="33" borderId="98" xfId="35284" applyNumberFormat="true" applyFont="true" applyFill="true" applyBorder="true" applyAlignment="true">
      <alignment horizontal="center" vertical="center"/>
    </xf>
    <xf numFmtId="168" fontId="150" fillId="33" borderId="124" xfId="35285" applyNumberFormat="true" applyFont="true" applyFill="true" applyBorder="true" applyAlignment="true">
      <alignment horizontal="center" vertical="center"/>
    </xf>
    <xf numFmtId="168" fontId="150" fillId="33" borderId="125" xfId="35286" applyNumberFormat="true" applyFont="true" applyFill="true" applyBorder="true" applyAlignment="true">
      <alignment horizontal="center" vertical="center"/>
    </xf>
    <xf numFmtId="168" fontId="150" fillId="33" borderId="129" xfId="35285" applyNumberFormat="true" applyFont="true" applyFill="true" applyBorder="true" applyAlignment="true">
      <alignment horizontal="center" vertical="center"/>
    </xf>
    <xf numFmtId="168" fontId="150" fillId="33" borderId="105" xfId="35286" applyNumberFormat="true" applyFont="true" applyFill="true" applyBorder="true" applyAlignment="true">
      <alignment horizontal="center" vertical="center"/>
    </xf>
    <xf numFmtId="168" fontId="150" fillId="33" borderId="98" xfId="35285" applyNumberFormat="true" applyFont="true" applyFill="true" applyBorder="true" applyAlignment="true">
      <alignment horizontal="center" vertical="center"/>
    </xf>
    <xf numFmtId="168" fontId="150" fillId="33" borderId="125" xfId="35287" applyNumberFormat="true" applyFont="true" applyFill="true" applyBorder="true" applyAlignment="true">
      <alignment horizontal="center" vertical="center"/>
    </xf>
    <xf numFmtId="168" fontId="150" fillId="33" borderId="98" xfId="35288" applyNumberFormat="true" applyFont="true" applyFill="true" applyBorder="true" applyAlignment="true">
      <alignment horizontal="center" vertical="center"/>
    </xf>
    <xf numFmtId="168" fontId="150" fillId="33" borderId="124" xfId="35289" applyNumberFormat="true" applyFont="true" applyFill="true" applyBorder="true" applyAlignment="true">
      <alignment horizontal="center" vertical="center"/>
    </xf>
    <xf numFmtId="168" fontId="150" fillId="33" borderId="125" xfId="35290" applyNumberFormat="true" applyFont="true" applyFill="true" applyBorder="true" applyAlignment="true">
      <alignment horizontal="center" vertical="center"/>
    </xf>
    <xf numFmtId="168" fontId="150" fillId="33" borderId="129" xfId="35289" applyNumberFormat="true" applyFont="true" applyFill="true" applyBorder="true" applyAlignment="true">
      <alignment horizontal="center" vertical="center"/>
    </xf>
    <xf numFmtId="168" fontId="150" fillId="33" borderId="105" xfId="35290" applyNumberFormat="true" applyFont="true" applyFill="true" applyBorder="true" applyAlignment="true">
      <alignment horizontal="center" vertical="center"/>
    </xf>
    <xf numFmtId="168" fontId="150" fillId="33" borderId="98" xfId="35289" applyNumberFormat="true" applyFont="true" applyFill="true" applyBorder="true" applyAlignment="true">
      <alignment horizontal="center" vertical="center"/>
    </xf>
    <xf numFmtId="168" fontId="150" fillId="33" borderId="125" xfId="35291" applyNumberFormat="true" applyFont="true" applyFill="true" applyBorder="true" applyAlignment="true">
      <alignment horizontal="center" vertical="center"/>
    </xf>
    <xf numFmtId="168" fontId="155" fillId="33" borderId="103" xfId="19344" applyNumberFormat="true" applyFont="true" applyFill="true" applyBorder="true" applyAlignment="true">
      <alignment horizontal="center" vertical="center" wrapText="true"/>
    </xf>
    <xf numFmtId="168" fontId="155" fillId="33" borderId="126" xfId="19344" applyNumberFormat="true" applyFont="true" applyFill="true" applyBorder="true" applyAlignment="true">
      <alignment horizontal="center" vertical="center" wrapText="true"/>
    </xf>
    <xf numFmtId="168" fontId="155" fillId="33" borderId="127" xfId="19344" applyNumberFormat="true" applyFont="true" applyFill="true" applyBorder="true" applyAlignment="true">
      <alignment horizontal="center" vertical="center" wrapText="true"/>
    </xf>
    <xf numFmtId="168" fontId="155" fillId="33" borderId="130" xfId="19344" applyNumberFormat="true" applyFont="true" applyFill="true" applyBorder="true" applyAlignment="true">
      <alignment horizontal="center" vertical="center" wrapText="true"/>
    </xf>
    <xf numFmtId="168" fontId="155" fillId="33" borderId="106" xfId="19344" applyNumberFormat="true" applyFont="true" applyFill="true" applyBorder="true" applyAlignment="true">
      <alignment horizontal="center" vertical="center" wrapText="true"/>
    </xf>
    <xf numFmtId="168" fontId="150" fillId="33" borderId="98" xfId="35322" applyNumberFormat="true" applyFont="true" applyFill="true" applyBorder="true" applyAlignment="true">
      <alignment horizontal="center" vertical="center"/>
    </xf>
    <xf numFmtId="168" fontId="150" fillId="33" borderId="124" xfId="35323" applyNumberFormat="true" applyFont="true" applyFill="true" applyBorder="true" applyAlignment="true">
      <alignment horizontal="center" vertical="center"/>
    </xf>
    <xf numFmtId="168" fontId="150" fillId="33" borderId="125" xfId="35324" applyNumberFormat="true" applyFont="true" applyFill="true" applyBorder="true" applyAlignment="true">
      <alignment horizontal="center" vertical="center"/>
    </xf>
    <xf numFmtId="168" fontId="150" fillId="33" borderId="129" xfId="35323" applyNumberFormat="true" applyFont="true" applyFill="true" applyBorder="true" applyAlignment="true">
      <alignment horizontal="center" vertical="center"/>
    </xf>
    <xf numFmtId="168" fontId="150" fillId="33" borderId="105" xfId="35324" applyNumberFormat="true" applyFont="true" applyFill="true" applyBorder="true" applyAlignment="true">
      <alignment horizontal="center" vertical="center"/>
    </xf>
    <xf numFmtId="168" fontId="150" fillId="33" borderId="98" xfId="35323" applyNumberFormat="true" applyFont="true" applyFill="true" applyBorder="true" applyAlignment="true">
      <alignment horizontal="center" vertical="center"/>
    </xf>
    <xf numFmtId="168" fontId="150" fillId="33" borderId="129" xfId="35325" applyNumberFormat="true" applyFont="true" applyFill="true" applyBorder="true" applyAlignment="true">
      <alignment horizontal="center" vertical="center"/>
    </xf>
    <xf numFmtId="168" fontId="150" fillId="33" borderId="124" xfId="35325" applyNumberFormat="true" applyFont="true" applyFill="true" applyBorder="true" applyAlignment="true">
      <alignment horizontal="center" vertical="center"/>
    </xf>
    <xf numFmtId="168" fontId="150" fillId="33" borderId="125" xfId="35325" applyNumberFormat="true" applyFont="true" applyFill="true" applyBorder="true" applyAlignment="true">
      <alignment horizontal="center" vertical="center"/>
    </xf>
    <xf numFmtId="168" fontId="150" fillId="33" borderId="98" xfId="35326" applyNumberFormat="true" applyFont="true" applyFill="true" applyBorder="true" applyAlignment="true">
      <alignment horizontal="center" vertical="center"/>
    </xf>
    <xf numFmtId="168" fontId="150" fillId="33" borderId="124" xfId="35327" applyNumberFormat="true" applyFont="true" applyFill="true" applyBorder="true" applyAlignment="true">
      <alignment horizontal="center" vertical="center"/>
    </xf>
    <xf numFmtId="168" fontId="150" fillId="33" borderId="125" xfId="35328" applyNumberFormat="true" applyFont="true" applyFill="true" applyBorder="true" applyAlignment="true">
      <alignment horizontal="center" vertical="center"/>
    </xf>
    <xf numFmtId="168" fontId="150" fillId="33" borderId="129" xfId="35327" applyNumberFormat="true" applyFont="true" applyFill="true" applyBorder="true" applyAlignment="true">
      <alignment horizontal="center" vertical="center"/>
    </xf>
    <xf numFmtId="168" fontId="150" fillId="33" borderId="105" xfId="35328" applyNumberFormat="true" applyFont="true" applyFill="true" applyBorder="true" applyAlignment="true">
      <alignment horizontal="center" vertical="center"/>
    </xf>
    <xf numFmtId="168" fontId="150" fillId="33" borderId="98" xfId="35327" applyNumberFormat="true" applyFont="true" applyFill="true" applyBorder="true" applyAlignment="true">
      <alignment horizontal="center" vertical="center"/>
    </xf>
    <xf numFmtId="168" fontId="150" fillId="33" borderId="125" xfId="35329" applyNumberFormat="true" applyFont="true" applyFill="true" applyBorder="true" applyAlignment="true">
      <alignment horizontal="center" vertical="center"/>
    </xf>
    <xf numFmtId="168" fontId="150" fillId="33" borderId="98" xfId="35330" applyNumberFormat="true" applyFont="true" applyFill="true" applyBorder="true" applyAlignment="true">
      <alignment horizontal="center" vertical="center"/>
    </xf>
    <xf numFmtId="168" fontId="150" fillId="33" borderId="124" xfId="35331" applyNumberFormat="true" applyFont="true" applyFill="true" applyBorder="true" applyAlignment="true">
      <alignment horizontal="center" vertical="center"/>
    </xf>
    <xf numFmtId="168" fontId="150" fillId="33" borderId="125" xfId="35332" applyNumberFormat="true" applyFont="true" applyFill="true" applyBorder="true" applyAlignment="true">
      <alignment horizontal="center" vertical="center"/>
    </xf>
    <xf numFmtId="168" fontId="150" fillId="33" borderId="129" xfId="35331" applyNumberFormat="true" applyFont="true" applyFill="true" applyBorder="true" applyAlignment="true">
      <alignment horizontal="center" vertical="center"/>
    </xf>
    <xf numFmtId="168" fontId="150" fillId="33" borderId="105" xfId="35332" applyNumberFormat="true" applyFont="true" applyFill="true" applyBorder="true" applyAlignment="true">
      <alignment horizontal="center" vertical="center"/>
    </xf>
    <xf numFmtId="168" fontId="150" fillId="33" borderId="98" xfId="35331" applyNumberFormat="true" applyFont="true" applyFill="true" applyBorder="true" applyAlignment="true">
      <alignment horizontal="center" vertical="center"/>
    </xf>
    <xf numFmtId="168" fontId="150" fillId="33" borderId="125" xfId="35333" applyNumberFormat="true" applyFont="true" applyFill="true" applyBorder="true" applyAlignment="true">
      <alignment horizontal="center" vertical="center"/>
    </xf>
    <xf numFmtId="0" fontId="151" fillId="26" borderId="104" xfId="35155" applyFont="true" applyFill="true" applyBorder="true" applyAlignment="true">
      <alignment horizontal="left" vertical="center"/>
    </xf>
    <xf numFmtId="0" fontId="151" fillId="26" borderId="105" xfId="35161" applyFont="true" applyFill="true" applyBorder="true" applyAlignment="true">
      <alignment horizontal="left" vertical="center"/>
    </xf>
    <xf numFmtId="0" fontId="151" fillId="26" borderId="106" xfId="35167" applyFont="true" applyFill="true" applyBorder="true" applyAlignment="true">
      <alignment horizontal="left" vertical="center"/>
    </xf>
    <xf numFmtId="0" fontId="151" fillId="26" borderId="104" xfId="35191" applyFont="true" applyFill="true" applyBorder="true" applyAlignment="true">
      <alignment horizontal="left" vertical="center"/>
    </xf>
    <xf numFmtId="0" fontId="151" fillId="26" borderId="105" xfId="35191" applyFont="true" applyFill="true" applyBorder="true" applyAlignment="true">
      <alignment horizontal="left" vertical="center"/>
    </xf>
    <xf numFmtId="0" fontId="151" fillId="26" borderId="104" xfId="35215" applyFont="true" applyFill="true" applyBorder="true" applyAlignment="true">
      <alignment horizontal="left" vertical="center"/>
    </xf>
    <xf numFmtId="0" fontId="151" fillId="26" borderId="105" xfId="35221" applyFont="true" applyFill="true" applyBorder="true" applyAlignment="true">
      <alignment horizontal="left" vertical="center"/>
    </xf>
    <xf numFmtId="0" fontId="151" fillId="0" borderId="105" xfId="35221" applyFont="true" applyFill="true" applyBorder="true" applyAlignment="true">
      <alignment horizontal="left" vertical="center"/>
    </xf>
    <xf numFmtId="0" fontId="151" fillId="0" borderId="105" xfId="35227" applyFont="true" applyFill="true" applyBorder="true" applyAlignment="true">
      <alignment horizontal="left" vertical="center"/>
    </xf>
    <xf numFmtId="0" fontId="151" fillId="26" borderId="104" xfId="35245" applyFont="true" applyFill="true" applyBorder="true" applyAlignment="true">
      <alignment horizontal="left" vertical="center"/>
    </xf>
    <xf numFmtId="0" fontId="151" fillId="26" borderId="105" xfId="35248" applyFont="true" applyFill="true" applyBorder="true" applyAlignment="true">
      <alignment horizontal="left" vertical="center"/>
    </xf>
    <xf numFmtId="0" fontId="151" fillId="26" borderId="106" xfId="35251" applyFont="true" applyFill="true" applyBorder="true" applyAlignment="true">
      <alignment horizontal="left" vertical="center"/>
    </xf>
    <xf numFmtId="0" fontId="151" fillId="26" borderId="104" xfId="35266" applyFont="true" applyFill="true" applyBorder="true" applyAlignment="true">
      <alignment horizontal="left" vertical="center"/>
    </xf>
    <xf numFmtId="0" fontId="151" fillId="26" borderId="105" xfId="35269" applyFont="true" applyFill="true" applyBorder="true" applyAlignment="true">
      <alignment horizontal="left" vertical="center"/>
    </xf>
    <xf numFmtId="0" fontId="151" fillId="26" borderId="106" xfId="35269" applyFont="true" applyFill="true" applyBorder="true" applyAlignment="true">
      <alignment horizontal="left" vertical="center"/>
    </xf>
    <xf numFmtId="0" fontId="151" fillId="0" borderId="10" xfId="35269" applyFont="true" applyFill="true" applyBorder="true" applyAlignment="true">
      <alignment horizontal="left" vertical="center"/>
    </xf>
    <xf numFmtId="0" fontId="151" fillId="0" borderId="10" xfId="35275" applyFont="true" applyFill="true" applyBorder="true" applyAlignment="true">
      <alignment horizontal="left" vertical="center"/>
    </xf>
    <xf numFmtId="0" fontId="151" fillId="0" borderId="104" xfId="35254" applyFont="true" applyFill="true" applyBorder="true" applyAlignment="true">
      <alignment horizontal="left" vertical="center"/>
    </xf>
    <xf numFmtId="0" fontId="151" fillId="0" borderId="105" xfId="35260" applyFont="true" applyFill="true" applyBorder="true" applyAlignment="true">
      <alignment horizontal="left" vertical="center"/>
    </xf>
    <xf numFmtId="0" fontId="151" fillId="0" borderId="105" xfId="35266" applyFont="true" applyFill="true" applyBorder="true" applyAlignment="true">
      <alignment horizontal="left" vertical="center"/>
    </xf>
    <xf numFmtId="0" fontId="151" fillId="0" borderId="105" xfId="35269" applyFont="true" applyFill="true" applyBorder="true" applyAlignment="true">
      <alignment horizontal="left" vertical="center"/>
    </xf>
    <xf numFmtId="0" fontId="151" fillId="0" borderId="105" xfId="35275" applyFont="true" applyFill="true" applyBorder="true" applyAlignment="true">
      <alignment horizontal="left" vertical="center"/>
    </xf>
    <xf numFmtId="0" fontId="151" fillId="26" borderId="104" xfId="35305" applyFont="true" applyFill="true" applyBorder="true" applyAlignment="true">
      <alignment horizontal="left" vertical="center"/>
    </xf>
    <xf numFmtId="0" fontId="151" fillId="26" borderId="105" xfId="35311" applyFont="true" applyFill="true" applyBorder="true" applyAlignment="true">
      <alignment horizontal="left" vertical="center"/>
    </xf>
    <xf numFmtId="0" fontId="151" fillId="26" borderId="106" xfId="35317" applyFont="true" applyFill="true" applyBorder="true" applyAlignment="true">
      <alignment horizontal="left" vertical="center"/>
    </xf>
    <xf numFmtId="0" fontId="151" fillId="0" borderId="105" xfId="35293" applyFont="true" applyFill="true" applyBorder="true" applyAlignment="true">
      <alignment horizontal="left" vertical="center"/>
    </xf>
    <xf numFmtId="0" fontId="151" fillId="0" borderId="105" xfId="35299" applyFont="true" applyFill="true" applyBorder="true" applyAlignment="true">
      <alignment horizontal="left" vertical="center"/>
    </xf>
    <xf numFmtId="0" fontId="151" fillId="0" borderId="105" xfId="35305" applyFont="true" applyFill="true" applyBorder="true" applyAlignment="true">
      <alignment horizontal="left" vertical="center"/>
    </xf>
    <xf numFmtId="0" fontId="151" fillId="0" borderId="105" xfId="35311" applyFont="true" applyFill="true" applyBorder="true" applyAlignment="true">
      <alignment horizontal="left" vertical="center"/>
    </xf>
    <xf numFmtId="0" fontId="151" fillId="0" borderId="105" xfId="35317" applyFont="true" applyFill="true" applyBorder="true" applyAlignment="true">
      <alignment horizontal="left" vertical="center"/>
    </xf>
    <xf numFmtId="0" fontId="151" fillId="26" borderId="59" xfId="35269" applyFont="true" applyFill="true" applyBorder="true" applyAlignment="true">
      <alignment horizontal="left" vertical="center"/>
    </xf>
    <xf numFmtId="0" fontId="151" fillId="26" borderId="60" xfId="35275" applyFont="true" applyFill="true" applyBorder="true" applyAlignment="true">
      <alignment horizontal="left" vertical="center"/>
    </xf>
    <xf numFmtId="169" fontId="181" fillId="33" borderId="98" xfId="35249" applyNumberFormat="true" applyFont="true" applyFill="true" applyBorder="true" applyAlignment="true">
      <alignment horizontal="center" vertical="center"/>
    </xf>
    <xf numFmtId="169" fontId="181" fillId="33" borderId="103" xfId="35252" applyNumberFormat="true" applyFont="true" applyFill="true" applyBorder="true" applyAlignment="true">
      <alignment horizontal="center" vertical="center"/>
    </xf>
    <xf numFmtId="169" fontId="181" fillId="33" borderId="100" xfId="35267" applyNumberFormat="true" applyFont="true" applyFill="true" applyBorder="true" applyAlignment="true">
      <alignment horizontal="center" vertical="center"/>
    </xf>
    <xf numFmtId="169" fontId="181" fillId="33" borderId="98" xfId="35267" applyNumberFormat="true" applyFont="true" applyFill="true" applyBorder="true" applyAlignment="true">
      <alignment horizontal="center" vertical="center"/>
    </xf>
    <xf numFmtId="169" fontId="181" fillId="33" borderId="100" xfId="35306" applyNumberFormat="true" applyFont="true" applyFill="true" applyBorder="true" applyAlignment="true">
      <alignment horizontal="center" vertical="center"/>
    </xf>
    <xf numFmtId="169" fontId="181" fillId="33" borderId="98" xfId="35312" applyNumberFormat="true" applyFont="true" applyFill="true" applyBorder="true" applyAlignment="true">
      <alignment horizontal="center" vertical="center"/>
    </xf>
    <xf numFmtId="169" fontId="181" fillId="33" borderId="98" xfId="35318" applyNumberFormat="true" applyFont="true" applyFill="true" applyBorder="true" applyAlignment="true">
      <alignment horizontal="center" vertical="center"/>
    </xf>
    <xf numFmtId="169" fontId="181" fillId="33" borderId="124" xfId="35249" applyNumberFormat="true" applyFont="true" applyFill="true" applyBorder="true" applyAlignment="true">
      <alignment horizontal="center" vertical="center"/>
    </xf>
    <xf numFmtId="169" fontId="181" fillId="33" borderId="126" xfId="35252" applyNumberFormat="true" applyFont="true" applyFill="true" applyBorder="true" applyAlignment="true">
      <alignment horizontal="center" vertical="center"/>
    </xf>
    <xf numFmtId="169" fontId="181" fillId="33" borderId="122" xfId="35267" applyNumberFormat="true" applyFont="true" applyFill="true" applyBorder="true" applyAlignment="true">
      <alignment horizontal="center" vertical="center"/>
    </xf>
    <xf numFmtId="169" fontId="181" fillId="33" borderId="124" xfId="35267" applyNumberFormat="true" applyFont="true" applyFill="true" applyBorder="true" applyAlignment="true">
      <alignment horizontal="center" vertical="center"/>
    </xf>
    <xf numFmtId="169" fontId="181" fillId="33" borderId="122" xfId="35307" applyNumberFormat="true" applyFont="true" applyFill="true" applyBorder="true" applyAlignment="true">
      <alignment horizontal="center" vertical="center"/>
    </xf>
    <xf numFmtId="169" fontId="181" fillId="33" borderId="124" xfId="35313" applyNumberFormat="true" applyFont="true" applyFill="true" applyBorder="true" applyAlignment="true">
      <alignment horizontal="center" vertical="center"/>
    </xf>
    <xf numFmtId="169" fontId="181" fillId="33" borderId="124" xfId="35319" applyNumberFormat="true" applyFont="true" applyFill="true" applyBorder="true" applyAlignment="true">
      <alignment horizontal="center" vertical="center"/>
    </xf>
    <xf numFmtId="169" fontId="181" fillId="33" borderId="125" xfId="35249" applyNumberFormat="true" applyFont="true" applyFill="true" applyBorder="true" applyAlignment="true">
      <alignment horizontal="center" vertical="center"/>
    </xf>
    <xf numFmtId="169" fontId="181" fillId="33" borderId="127" xfId="35252" applyNumberFormat="true" applyFont="true" applyFill="true" applyBorder="true" applyAlignment="true">
      <alignment horizontal="center" vertical="center"/>
    </xf>
    <xf numFmtId="169" fontId="181" fillId="33" borderId="123" xfId="35267" applyNumberFormat="true" applyFont="true" applyFill="true" applyBorder="true" applyAlignment="true">
      <alignment horizontal="center" vertical="center"/>
    </xf>
    <xf numFmtId="169" fontId="181" fillId="33" borderId="125" xfId="35267" applyNumberFormat="true" applyFont="true" applyFill="true" applyBorder="true" applyAlignment="true">
      <alignment horizontal="center" vertical="center"/>
    </xf>
    <xf numFmtId="169" fontId="181" fillId="33" borderId="123" xfId="35308" applyNumberFormat="true" applyFont="true" applyFill="true" applyBorder="true" applyAlignment="true">
      <alignment horizontal="center" vertical="center"/>
    </xf>
    <xf numFmtId="169" fontId="181" fillId="33" borderId="125" xfId="35314" applyNumberFormat="true" applyFont="true" applyFill="true" applyBorder="true" applyAlignment="true">
      <alignment horizontal="center" vertical="center"/>
    </xf>
    <xf numFmtId="169" fontId="181" fillId="33" borderId="125" xfId="35320" applyNumberFormat="true" applyFont="true" applyFill="true" applyBorder="true" applyAlignment="true">
      <alignment horizontal="center" vertical="center"/>
    </xf>
    <xf numFmtId="169" fontId="181" fillId="33" borderId="129" xfId="35249" applyNumberFormat="true" applyFont="true" applyFill="true" applyBorder="true" applyAlignment="true">
      <alignment horizontal="center" vertical="center"/>
    </xf>
    <xf numFmtId="169" fontId="181" fillId="33" borderId="130" xfId="35252" applyNumberFormat="true" applyFont="true" applyFill="true" applyBorder="true" applyAlignment="true">
      <alignment horizontal="center" vertical="center"/>
    </xf>
    <xf numFmtId="169" fontId="181" fillId="33" borderId="128" xfId="35267" applyNumberFormat="true" applyFont="true" applyFill="true" applyBorder="true" applyAlignment="true">
      <alignment horizontal="center" vertical="center"/>
    </xf>
    <xf numFmtId="169" fontId="181" fillId="33" borderId="129" xfId="35267" applyNumberFormat="true" applyFont="true" applyFill="true" applyBorder="true" applyAlignment="true">
      <alignment horizontal="center" vertical="center"/>
    </xf>
    <xf numFmtId="169" fontId="181" fillId="33" borderId="128" xfId="35307" applyNumberFormat="true" applyFont="true" applyFill="true" applyBorder="true" applyAlignment="true">
      <alignment horizontal="center" vertical="center"/>
    </xf>
    <xf numFmtId="169" fontId="181" fillId="33" borderId="129" xfId="35313" applyNumberFormat="true" applyFont="true" applyFill="true" applyBorder="true" applyAlignment="true">
      <alignment horizontal="center" vertical="center"/>
    </xf>
    <xf numFmtId="169" fontId="181" fillId="33" borderId="129" xfId="35319" applyNumberFormat="true" applyFont="true" applyFill="true" applyBorder="true" applyAlignment="true">
      <alignment horizontal="center" vertical="center"/>
    </xf>
    <xf numFmtId="169" fontId="181" fillId="33" borderId="105" xfId="35249" applyNumberFormat="true" applyFont="true" applyFill="true" applyBorder="true" applyAlignment="true">
      <alignment horizontal="center" vertical="center"/>
    </xf>
    <xf numFmtId="169" fontId="181" fillId="33" borderId="106" xfId="35252" applyNumberFormat="true" applyFont="true" applyFill="true" applyBorder="true" applyAlignment="true">
      <alignment horizontal="center" vertical="center"/>
    </xf>
    <xf numFmtId="169" fontId="181" fillId="33" borderId="104" xfId="35267" applyNumberFormat="true" applyFont="true" applyFill="true" applyBorder="true" applyAlignment="true">
      <alignment horizontal="center" vertical="center"/>
    </xf>
    <xf numFmtId="169" fontId="181" fillId="33" borderId="105" xfId="35267" applyNumberFormat="true" applyFont="true" applyFill="true" applyBorder="true" applyAlignment="true">
      <alignment horizontal="center" vertical="center"/>
    </xf>
    <xf numFmtId="169" fontId="181" fillId="33" borderId="104" xfId="35308" applyNumberFormat="true" applyFont="true" applyFill="true" applyBorder="true" applyAlignment="true">
      <alignment horizontal="center" vertical="center"/>
    </xf>
    <xf numFmtId="169" fontId="181" fillId="33" borderId="105" xfId="35314" applyNumberFormat="true" applyFont="true" applyFill="true" applyBorder="true" applyAlignment="true">
      <alignment horizontal="center" vertical="center"/>
    </xf>
    <xf numFmtId="169" fontId="181" fillId="33" borderId="105" xfId="35320" applyNumberFormat="true" applyFont="true" applyFill="true" applyBorder="true" applyAlignment="true">
      <alignment horizontal="center" vertical="center"/>
    </xf>
    <xf numFmtId="169" fontId="181" fillId="33" borderId="100" xfId="35307" applyNumberFormat="true" applyFont="true" applyFill="true" applyBorder="true" applyAlignment="true">
      <alignment horizontal="center" vertical="center"/>
    </xf>
    <xf numFmtId="169" fontId="181" fillId="33" borderId="98" xfId="35313" applyNumberFormat="true" applyFont="true" applyFill="true" applyBorder="true" applyAlignment="true">
      <alignment horizontal="center" vertical="center"/>
    </xf>
    <xf numFmtId="169" fontId="181" fillId="33" borderId="98" xfId="35319" applyNumberFormat="true" applyFont="true" applyFill="true" applyBorder="true" applyAlignment="true">
      <alignment horizontal="center" vertical="center"/>
    </xf>
    <xf numFmtId="169" fontId="181" fillId="33" borderId="123" xfId="35246" applyNumberFormat="true" applyFont="true" applyFill="true" applyBorder="true" applyAlignment="true">
      <alignment horizontal="center" vertical="center"/>
    </xf>
    <xf numFmtId="169" fontId="181" fillId="33" borderId="123" xfId="35309" applyNumberFormat="true" applyFont="true" applyFill="true" applyBorder="true" applyAlignment="true">
      <alignment horizontal="center" vertical="center"/>
    </xf>
    <xf numFmtId="169" fontId="181" fillId="33" borderId="125" xfId="35315" applyNumberFormat="true" applyFont="true" applyFill="true" applyBorder="true" applyAlignment="true">
      <alignment horizontal="center" vertical="center"/>
    </xf>
    <xf numFmtId="169" fontId="181" fillId="33" borderId="125" xfId="35321" applyNumberFormat="true" applyFont="true" applyFill="true" applyBorder="true" applyAlignment="true">
      <alignment horizontal="center" vertical="center"/>
    </xf>
    <xf numFmtId="0" fontId="113" fillId="4" borderId="15" xfId="19344" applyFont="true" applyFill="true" applyBorder="true" applyAlignment="true" applyProtection="true">
      <alignment horizontal="center" wrapText="true"/>
      <protection locked="false"/>
    </xf>
    <xf numFmtId="0" fontId="153" fillId="27" borderId="10" xfId="19344" applyFont="true" applyFill="true" applyBorder="true" applyAlignment="true">
      <alignment wrapText="true"/>
    </xf>
    <xf numFmtId="0" fontId="24" fillId="3" borderId="10" xfId="19344" applyFont="true" applyBorder="true" applyAlignment="true">
      <alignment wrapText="true"/>
    </xf>
    <xf numFmtId="0" fontId="161" fillId="27" borderId="10" xfId="19344" applyFont="true" applyFill="true" applyBorder="true" applyAlignment="true">
      <alignment wrapText="true"/>
    </xf>
    <xf numFmtId="0" fontId="117" fillId="3" borderId="10" xfId="19344" applyFont="true" applyBorder="true" applyAlignment="true">
      <alignment wrapText="true"/>
    </xf>
    <xf numFmtId="0" fontId="161" fillId="3" borderId="10" xfId="19344" applyFont="true" applyBorder="true"/>
    <xf numFmtId="0" fontId="152" fillId="3" borderId="10" xfId="19344" applyFont="true" applyBorder="true"/>
    <xf numFmtId="0" fontId="152" fillId="27" borderId="10" xfId="19344" applyFont="true" applyFill="true" applyBorder="true" applyAlignment="true">
      <alignment wrapText="true"/>
    </xf>
    <xf numFmtId="0" fontId="152" fillId="3" borderId="10" xfId="19344" applyFont="true" applyBorder="true" applyAlignment="true">
      <alignment wrapText="true"/>
    </xf>
    <xf numFmtId="0" fontId="161" fillId="3" borderId="10" xfId="19344" applyFont="true" applyBorder="true" applyAlignment="true">
      <alignment wrapText="true"/>
    </xf>
    <xf numFmtId="164" fontId="120" fillId="3" borderId="10" xfId="19344" applyNumberFormat="true" applyFont="true" applyAlignment="true" applyProtection="true">
      <alignment horizontal="center"/>
      <protection locked="false"/>
    </xf>
    <xf numFmtId="0" fontId="119" fillId="3" borderId="12" xfId="19344" applyFont="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1" fillId="4" borderId="1" xfId="19344" applyFont="true" applyFill="true" applyBorder="true" applyAlignment="true" applyProtection="true">
      <alignment horizontal="center" vertical="center"/>
      <protection locked="false"/>
    </xf>
    <xf numFmtId="0" fontId="24" fillId="3" borderId="11" xfId="19344" applyBorder="true" applyAlignment="true" applyProtection="true">
      <alignment horizontal="center" vertical="center"/>
      <protection locked="false"/>
    </xf>
    <xf numFmtId="0" fontId="24" fillId="3" borderId="2" xfId="19344" applyBorder="true" applyAlignment="true" applyProtection="true">
      <alignment horizontal="center" vertical="center"/>
      <protection locked="false"/>
    </xf>
    <xf numFmtId="0" fontId="71" fillId="4" borderId="37" xfId="19344" applyFont="true" applyFill="true" applyBorder="true" applyAlignment="true" applyProtection="true">
      <alignment horizontal="right" vertical="center" wrapText="true"/>
      <protection locked="false"/>
    </xf>
    <xf numFmtId="0" fontId="24" fillId="4" borderId="38" xfId="19344" applyFill="true" applyBorder="true" applyAlignment="true" applyProtection="true">
      <alignment horizontal="right" vertical="center" wrapText="true"/>
      <protection locked="false"/>
    </xf>
    <xf numFmtId="0" fontId="24" fillId="4" borderId="40" xfId="19344" applyFill="true" applyBorder="true" applyAlignment="true" applyProtection="true">
      <alignment horizontal="right" vertical="center" wrapText="true"/>
      <protection locked="false"/>
    </xf>
    <xf numFmtId="0" fontId="24" fillId="4" borderId="41" xfId="19344" applyFill="true" applyBorder="true" applyAlignment="true" applyProtection="true">
      <alignment horizontal="right" vertical="center" wrapText="true"/>
      <protection locked="false"/>
    </xf>
    <xf numFmtId="0" fontId="24" fillId="4" borderId="3" xfId="19344" applyFont="true" applyFill="true" applyBorder="true" applyAlignment="true" applyProtection="true">
      <alignment horizontal="right" vertical="center"/>
      <protection locked="false"/>
    </xf>
    <xf numFmtId="0" fontId="24" fillId="3" borderId="10" xfId="19344" applyFont="true" applyBorder="true" applyAlignment="true" applyProtection="true">
      <alignment horizontal="right"/>
      <protection locked="false"/>
    </xf>
    <xf numFmtId="0" fontId="24" fillId="3" borderId="5" xfId="19344" applyFont="true" applyBorder="true" applyAlignment="true" applyProtection="true">
      <alignment horizontal="right"/>
      <protection locked="false"/>
    </xf>
    <xf numFmtId="0" fontId="24" fillId="3" borderId="12" xfId="19344" applyFont="true" applyBorder="true" applyAlignment="true" applyProtection="true">
      <alignment horizontal="right"/>
      <protection locked="false"/>
    </xf>
    <xf numFmtId="0" fontId="116" fillId="4" borderId="11" xfId="19344" applyFont="true" applyFill="true" applyBorder="true" applyAlignment="true" applyProtection="true">
      <alignment horizontal="center" vertical="center"/>
      <protection locked="false"/>
    </xf>
    <xf numFmtId="0" fontId="116" fillId="4" borderId="10" xfId="19344" applyFont="true" applyFill="true" applyBorder="true" applyAlignment="true" applyProtection="true">
      <alignment horizontal="center" vertical="center"/>
      <protection locked="false"/>
    </xf>
    <xf numFmtId="0" fontId="116" fillId="4" borderId="12" xfId="19344" applyFont="true" applyFill="true" applyBorder="true" applyAlignment="true" applyProtection="true">
      <alignment horizontal="center" vertical="center"/>
      <protection locked="false"/>
    </xf>
    <xf numFmtId="1" fontId="118" fillId="3" borderId="10" xfId="19344" applyNumberFormat="true" applyFont="true" applyAlignment="true" applyProtection="true">
      <alignment horizontal="center"/>
      <protection locked="false"/>
    </xf>
    <xf numFmtId="0" fontId="0" fillId="0" borderId="0" xfId="0" applyAlignment="true" applyProtection="true">
      <alignment horizontal="center"/>
      <protection locked="false"/>
    </xf>
    <xf numFmtId="0" fontId="24" fillId="4" borderId="11" xfId="19344" applyFont="true" applyFill="true" applyBorder="true" applyAlignment="true" applyProtection="true">
      <alignment horizontal="center" vertical="center"/>
      <protection locked="false"/>
    </xf>
    <xf numFmtId="0" fontId="24" fillId="4" borderId="12" xfId="19344" applyFont="true" applyFill="true" applyBorder="true" applyAlignment="true" applyProtection="true">
      <alignment horizontal="center" vertical="center"/>
      <protection locked="false"/>
    </xf>
    <xf numFmtId="0" fontId="114" fillId="4" borderId="1" xfId="19344" applyFont="true" applyFill="true" applyBorder="true" applyAlignment="true" applyProtection="true">
      <alignment horizontal="center" vertical="center"/>
      <protection locked="false"/>
    </xf>
    <xf numFmtId="0" fontId="24" fillId="3" borderId="11" xfId="19344" applyFont="true" applyBorder="true" applyAlignment="true" applyProtection="true">
      <alignment horizontal="center" vertical="center"/>
      <protection locked="false"/>
    </xf>
    <xf numFmtId="0" fontId="24" fillId="3" borderId="5" xfId="19344" applyFont="true" applyBorder="true" applyAlignment="true" applyProtection="true">
      <alignment horizontal="center" vertical="center"/>
      <protection locked="false"/>
    </xf>
    <xf numFmtId="0" fontId="24" fillId="3" borderId="12" xfId="19344" applyFont="true" applyBorder="true" applyAlignment="true" applyProtection="true">
      <alignment horizontal="center" vertical="center"/>
      <protection locked="false"/>
    </xf>
    <xf numFmtId="0" fontId="0" fillId="0" borderId="0" xfId="0" applyAlignment="true" applyProtection="true">
      <protection locked="false"/>
    </xf>
    <xf numFmtId="164" fontId="120" fillId="3" borderId="10" xfId="19344" applyNumberFormat="true" applyFont="true" applyAlignment="true" applyProtection="true">
      <alignment horizontal="center" vertical="center"/>
      <protection locked="false"/>
    </xf>
    <xf numFmtId="0" fontId="71" fillId="4" borderId="1" xfId="19344" applyFont="true" applyFill="true" applyBorder="true" applyAlignment="true" applyProtection="true">
      <alignment horizontal="center"/>
      <protection locked="false"/>
    </xf>
    <xf numFmtId="0" fontId="71" fillId="4" borderId="11" xfId="19344" applyFont="true" applyFill="true" applyBorder="true" applyAlignment="true" applyProtection="true">
      <alignment horizontal="center"/>
      <protection locked="false"/>
    </xf>
    <xf numFmtId="0" fontId="71" fillId="4" borderId="2" xfId="19344" applyFont="true" applyFill="true" applyBorder="true" applyAlignment="true" applyProtection="true">
      <alignment horizontal="center"/>
      <protection locked="false"/>
    </xf>
    <xf numFmtId="0" fontId="173" fillId="2" borderId="1" xfId="19344" applyFont="true" applyFill="true" applyBorder="true" applyAlignment="true" applyProtection="true">
      <alignment horizontal="center" vertical="center" wrapText="true"/>
      <protection locked="false"/>
    </xf>
    <xf numFmtId="0" fontId="174" fillId="2" borderId="11" xfId="19344" applyFont="true" applyFill="true" applyBorder="true" applyAlignment="true" applyProtection="true">
      <alignment horizontal="center" vertical="center" wrapText="true"/>
      <protection locked="false"/>
    </xf>
    <xf numFmtId="0" fontId="174" fillId="2" borderId="2" xfId="19344" applyFont="true" applyFill="true" applyBorder="true" applyAlignment="true" applyProtection="true">
      <alignment horizontal="center" vertical="center" wrapText="true"/>
      <protection locked="false"/>
    </xf>
    <xf numFmtId="0" fontId="174" fillId="2" borderId="5" xfId="19344" applyFont="true" applyFill="true" applyBorder="true" applyAlignment="true" applyProtection="true">
      <alignment horizontal="center" vertical="center" wrapText="true"/>
      <protection locked="false"/>
    </xf>
    <xf numFmtId="0" fontId="174" fillId="2" borderId="12" xfId="19344" applyFont="true" applyFill="true" applyBorder="true" applyAlignment="true" applyProtection="true">
      <alignment horizontal="center" vertical="center" wrapText="true"/>
      <protection locked="false"/>
    </xf>
    <xf numFmtId="0" fontId="174" fillId="2" borderId="6" xfId="19344" applyFont="true" applyFill="true" applyBorder="true" applyAlignment="true" applyProtection="true">
      <alignment horizontal="center" vertical="center" wrapText="true"/>
      <protection locked="false"/>
    </xf>
    <xf numFmtId="0" fontId="121" fillId="3" borderId="10" xfId="19344" applyFont="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20" fillId="3" borderId="10" xfId="19344" applyFont="true" applyAlignment="true" applyProtection="true">
      <alignment horizontal="center" vertical="center"/>
      <protection locked="false"/>
    </xf>
    <xf numFmtId="0" fontId="120" fillId="0" borderId="0" xfId="0" applyFont="true" applyAlignment="true" applyProtection="true">
      <alignment horizontal="center" vertical="center"/>
      <protection locked="false"/>
    </xf>
    <xf numFmtId="0" fontId="118" fillId="0" borderId="0" xfId="0" applyFont="true" applyAlignment="true" applyProtection="true">
      <alignment horizontal="center"/>
      <protection locked="false"/>
    </xf>
    <xf numFmtId="164" fontId="163" fillId="13" borderId="19" xfId="19344" applyNumberFormat="true" applyFont="true" applyFill="true" applyBorder="true" applyAlignment="true" applyProtection="true">
      <alignment horizontal="center" vertical="center"/>
      <protection locked="false"/>
    </xf>
    <xf numFmtId="164" fontId="163" fillId="13" borderId="21" xfId="19344" applyNumberFormat="true" applyFont="true" applyFill="true" applyBorder="true" applyAlignment="true" applyProtection="true">
      <alignment horizontal="center" vertical="center"/>
      <protection locked="false"/>
    </xf>
    <xf numFmtId="164" fontId="115" fillId="10" borderId="17" xfId="19344" applyNumberFormat="true" applyFont="true" applyFill="true" applyBorder="true" applyAlignment="true" applyProtection="true">
      <alignment horizontal="center" vertical="center"/>
      <protection locked="false"/>
    </xf>
    <xf numFmtId="164" fontId="115" fillId="10" borderId="9" xfId="19344" applyNumberFormat="true" applyFont="true" applyFill="true" applyBorder="true" applyAlignment="true" applyProtection="true">
      <alignment horizontal="center" vertical="center"/>
      <protection locked="false"/>
    </xf>
    <xf numFmtId="164" fontId="115" fillId="14" borderId="20" xfId="19344" applyNumberFormat="true" applyFont="true" applyFill="true" applyBorder="true" applyAlignment="true" applyProtection="true">
      <alignment horizontal="center" vertical="center"/>
      <protection locked="false"/>
    </xf>
    <xf numFmtId="164" fontId="115" fillId="14" borderId="22" xfId="19344" applyNumberFormat="true" applyFont="true" applyFill="true" applyBorder="true" applyAlignment="true" applyProtection="true">
      <alignment horizontal="center" vertical="center"/>
      <protection locked="false"/>
    </xf>
    <xf numFmtId="0" fontId="116" fillId="4" borderId="1" xfId="19344" applyFont="true" applyFill="true" applyBorder="true" applyAlignment="true" applyProtection="true">
      <alignment horizontal="center" vertical="center"/>
    </xf>
    <xf numFmtId="0" fontId="116" fillId="4" borderId="2" xfId="0" applyFont="true" applyFill="true" applyBorder="true" applyAlignment="true" applyProtection="true">
      <alignment horizontal="center" vertical="center"/>
    </xf>
    <xf numFmtId="0" fontId="116" fillId="4" borderId="5" xfId="0" applyFont="true" applyFill="true" applyBorder="true" applyAlignment="true" applyProtection="true">
      <alignment horizontal="center" vertical="center"/>
    </xf>
    <xf numFmtId="0" fontId="116" fillId="4" borderId="6" xfId="0" applyFont="true" applyFill="true" applyBorder="true" applyAlignment="true" applyProtection="true">
      <alignment horizontal="center" vertical="center"/>
    </xf>
    <xf numFmtId="1" fontId="24" fillId="4" borderId="2" xfId="19344"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18" fillId="3" borderId="10" xfId="19344" applyFont="true" applyAlignment="true" applyProtection="true">
      <alignment horizontal="center"/>
      <protection locked="false"/>
    </xf>
    <xf numFmtId="0" fontId="118" fillId="0" borderId="10" xfId="0" applyFont="true" applyBorder="true" applyAlignment="true">
      <alignment horizontal="center"/>
    </xf>
    <xf numFmtId="1" fontId="120" fillId="3" borderId="10" xfId="19344" applyNumberFormat="true" applyFont="true" applyAlignment="true" applyProtection="true">
      <alignment horizontal="center"/>
      <protection locked="false"/>
    </xf>
    <xf numFmtId="0" fontId="120" fillId="0" borderId="0" xfId="0" applyFont="true" applyAlignment="true" applyProtection="true">
      <alignment horizontal="center"/>
      <protection locked="false"/>
    </xf>
    <xf numFmtId="0" fontId="120" fillId="3" borderId="10" xfId="19344" applyFont="true" applyAlignment="true" applyProtection="true">
      <alignment horizontal="center"/>
      <protection locked="false"/>
    </xf>
    <xf numFmtId="0" fontId="114" fillId="4" borderId="1" xfId="19344" applyFont="true" applyFill="true" applyBorder="true" applyAlignment="true" applyProtection="true">
      <alignment horizontal="right" vertical="center"/>
      <protection locked="false"/>
    </xf>
    <xf numFmtId="0" fontId="114" fillId="0" borderId="11" xfId="0" applyFont="true" applyBorder="true" applyAlignment="true" applyProtection="true">
      <alignment horizontal="right"/>
      <protection locked="false"/>
    </xf>
    <xf numFmtId="0" fontId="114" fillId="0" borderId="5" xfId="0" applyFont="true" applyBorder="true" applyAlignment="true" applyProtection="true">
      <alignment horizontal="right"/>
      <protection locked="false"/>
    </xf>
    <xf numFmtId="0" fontId="114" fillId="0" borderId="12" xfId="0" applyFont="true" applyBorder="true" applyAlignment="true" applyProtection="true">
      <alignment horizontal="right"/>
      <protection locked="false"/>
    </xf>
    <xf numFmtId="0" fontId="111" fillId="2" borderId="1" xfId="19344" applyFont="true" applyFill="true" applyBorder="true" applyAlignment="true" applyProtection="true">
      <alignment horizontal="center" vertical="center" wrapText="true"/>
      <protection locked="false"/>
    </xf>
    <xf numFmtId="0" fontId="112" fillId="2" borderId="11" xfId="19344" applyFont="true" applyFill="true" applyBorder="true" applyAlignment="true" applyProtection="true">
      <alignment horizontal="center" vertical="center" wrapText="true"/>
      <protection locked="false"/>
    </xf>
    <xf numFmtId="0" fontId="112" fillId="2" borderId="2" xfId="19344" applyFont="true" applyFill="true" applyBorder="true" applyAlignment="true" applyProtection="true">
      <alignment horizontal="center" vertical="center" wrapText="true"/>
      <protection locked="false"/>
    </xf>
    <xf numFmtId="0" fontId="112" fillId="2" borderId="5" xfId="19344" applyFont="true" applyFill="true" applyBorder="true" applyAlignment="true" applyProtection="true">
      <alignment horizontal="center" vertical="center" wrapText="true"/>
      <protection locked="false"/>
    </xf>
    <xf numFmtId="0" fontId="112" fillId="2" borderId="12" xfId="19344" applyFont="true" applyFill="true" applyBorder="true" applyAlignment="true" applyProtection="true">
      <alignment horizontal="center" vertical="center" wrapText="true"/>
      <protection locked="false"/>
    </xf>
    <xf numFmtId="0" fontId="112" fillId="2" borderId="6" xfId="19344" applyFont="true" applyFill="true" applyBorder="true" applyAlignment="true" applyProtection="true">
      <alignment horizontal="center" vertical="center" wrapText="true"/>
      <protection locked="false"/>
    </xf>
    <xf numFmtId="0" fontId="71" fillId="4" borderId="43" xfId="19344"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18" fillId="3" borderId="10" xfId="19344" applyFont="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 fontId="24" fillId="4" borderId="6" xfId="19344" applyNumberFormat="true" applyFont="true" applyFill="true" applyBorder="true" applyAlignment="true" applyProtection="true">
      <alignment horizontal="center" vertical="center"/>
      <protection locked="false"/>
    </xf>
    <xf numFmtId="0" fontId="151" fillId="26" borderId="98" xfId="40055" applyFont="true" applyFill="true" applyBorder="true" applyAlignment="true">
      <alignment horizontal="left" vertical="center" wrapText="true"/>
    </xf>
    <xf numFmtId="0" fontId="151" fillId="26" borderId="100" xfId="44965" applyFont="true" applyFill="true" applyBorder="true" applyAlignment="true">
      <alignment horizontal="left" vertical="center" wrapText="true"/>
    </xf>
    <xf numFmtId="0" fontId="151" fillId="26" borderId="98" xfId="44965" applyFont="true" applyFill="true" applyBorder="true" applyAlignment="true">
      <alignment horizontal="left" vertical="center" wrapText="true"/>
    </xf>
    <xf numFmtId="0" fontId="151" fillId="3" borderId="3" xfId="40021" applyFont="true" applyBorder="true" applyAlignment="true">
      <alignment horizontal="center" vertical="center"/>
    </xf>
    <xf numFmtId="0" fontId="151" fillId="3" borderId="52" xfId="40022" applyFont="true" applyBorder="true" applyAlignment="true">
      <alignment horizontal="center" vertical="center"/>
    </xf>
    <xf numFmtId="0" fontId="151" fillId="3" borderId="94" xfId="40023" applyFont="true" applyBorder="true" applyAlignment="true">
      <alignment horizontal="center" vertical="center"/>
    </xf>
    <xf numFmtId="0" fontId="151" fillId="3" borderId="10" xfId="44951" applyFont="true" applyBorder="true" applyAlignment="true">
      <alignment horizontal="center" vertical="center" wrapText="true"/>
    </xf>
    <xf numFmtId="0" fontId="151" fillId="3" borderId="52" xfId="44950" applyFont="true" applyBorder="true" applyAlignment="true">
      <alignment horizontal="center" vertical="center" wrapText="true"/>
    </xf>
    <xf numFmtId="0" fontId="151" fillId="3" borderId="53" xfId="44951" applyFont="true" applyBorder="true" applyAlignment="true">
      <alignment horizontal="center" vertical="center" wrapText="true"/>
    </xf>
    <xf numFmtId="0" fontId="151" fillId="3" borderId="3" xfId="44951" applyFont="true" applyBorder="true" applyAlignment="true">
      <alignment horizontal="center" vertical="center" wrapText="true"/>
    </xf>
    <xf numFmtId="0" fontId="151" fillId="3" borderId="94" xfId="44951" applyFont="true" applyBorder="true" applyAlignment="true">
      <alignment horizontal="center" vertical="center" wrapText="true"/>
    </xf>
    <xf numFmtId="0" fontId="151" fillId="3" borderId="53" xfId="44952" applyFont="true" applyBorder="true" applyAlignment="true">
      <alignment horizontal="center" vertical="center" wrapText="true"/>
    </xf>
    <xf numFmtId="0" fontId="151" fillId="3" borderId="1" xfId="44931" applyFont="true" applyBorder="true" applyAlignment="true">
      <alignment horizontal="center" vertical="center" wrapText="true"/>
    </xf>
    <xf numFmtId="0" fontId="151" fillId="3" borderId="81" xfId="44930" applyFont="true" applyBorder="true" applyAlignment="true">
      <alignment horizontal="center" vertical="center" wrapText="true"/>
    </xf>
    <xf numFmtId="0" fontId="151" fillId="3" borderId="87" xfId="44931" applyFont="true" applyBorder="true" applyAlignment="true">
      <alignment horizontal="center" vertical="center" wrapText="true"/>
    </xf>
    <xf numFmtId="0" fontId="151" fillId="3" borderId="10" xfId="44931" applyFont="true" applyBorder="true" applyAlignment="true">
      <alignment horizontal="center" vertical="center" wrapText="true"/>
    </xf>
    <xf numFmtId="0" fontId="151" fillId="3" borderId="52" xfId="44930" applyFont="true" applyBorder="true" applyAlignment="true">
      <alignment horizontal="center" vertical="center" wrapText="true"/>
    </xf>
    <xf numFmtId="0" fontId="151" fillId="3" borderId="53" xfId="44932" applyFont="true" applyBorder="true" applyAlignment="true">
      <alignment horizontal="center" vertical="center" wrapText="true"/>
    </xf>
    <xf numFmtId="0" fontId="151" fillId="26" borderId="100" xfId="44939" applyFont="true" applyFill="true" applyBorder="true" applyAlignment="true">
      <alignment horizontal="left" vertical="center" wrapText="true"/>
    </xf>
    <xf numFmtId="0" fontId="151" fillId="26" borderId="98" xfId="44942" applyFont="true" applyFill="true" applyBorder="true" applyAlignment="true">
      <alignment horizontal="left" vertical="center" wrapText="true"/>
    </xf>
    <xf numFmtId="0" fontId="178" fillId="26" borderId="98" xfId="34408" applyFont="true" applyFill="true" applyBorder="true" applyAlignment="true">
      <alignment horizontal="left" vertical="center" wrapText="true"/>
    </xf>
    <xf numFmtId="0" fontId="178" fillId="26" borderId="103" xfId="34409" applyFont="true" applyFill="true" applyBorder="true" applyAlignment="true">
      <alignment horizontal="left" vertical="center" wrapText="true"/>
    </xf>
    <xf numFmtId="170" fontId="156" fillId="2" borderId="101" xfId="19344" applyNumberFormat="true" applyFont="true" applyFill="true" applyBorder="true" applyAlignment="true">
      <alignment vertical="center" wrapText="true"/>
    </xf>
    <xf numFmtId="0" fontId="157" fillId="2" borderId="10" xfId="19344" applyFont="true" applyFill="true" applyAlignment="true">
      <alignment vertical="center" wrapText="true"/>
    </xf>
    <xf numFmtId="0" fontId="157" fillId="2" borderId="8" xfId="19344" applyFont="true" applyFill="true" applyBorder="true" applyAlignment="true">
      <alignment vertical="center" wrapText="true"/>
    </xf>
    <xf numFmtId="0" fontId="151" fillId="3" borderId="1" xfId="39961" applyFont="true" applyBorder="true" applyAlignment="true">
      <alignment horizontal="center" vertical="center"/>
    </xf>
    <xf numFmtId="0" fontId="151" fillId="3" borderId="81" xfId="39962" applyFont="true" applyBorder="true" applyAlignment="true">
      <alignment horizontal="center" vertical="center"/>
    </xf>
    <xf numFmtId="0" fontId="151" fillId="3" borderId="87" xfId="39963" applyFont="true" applyBorder="true" applyAlignment="true">
      <alignment horizontal="center" vertical="center"/>
    </xf>
    <xf numFmtId="0" fontId="151" fillId="3" borderId="53" xfId="44931" applyFont="true" applyBorder="true" applyAlignment="true">
      <alignment horizontal="center" vertical="center" wrapText="true"/>
    </xf>
    <xf numFmtId="0" fontId="151" fillId="3" borderId="10" xfId="45032" applyFont="true" applyBorder="true" applyAlignment="true">
      <alignment horizontal="center" vertical="center" wrapText="true"/>
    </xf>
    <xf numFmtId="0" fontId="151" fillId="3" borderId="52" xfId="45031" applyFont="true" applyBorder="true" applyAlignment="true">
      <alignment horizontal="center" vertical="center" wrapText="true"/>
    </xf>
    <xf numFmtId="0" fontId="151" fillId="3" borderId="53" xfId="45032" applyFont="true" applyBorder="true" applyAlignment="true">
      <alignment horizontal="center" vertical="center" wrapText="true"/>
    </xf>
    <xf numFmtId="0" fontId="151" fillId="3" borderId="3" xfId="45032" applyFont="true" applyBorder="true" applyAlignment="true">
      <alignment horizontal="center" vertical="center" wrapText="true"/>
    </xf>
    <xf numFmtId="0" fontId="151" fillId="3" borderId="94" xfId="45032" applyFont="true" applyBorder="true" applyAlignment="true">
      <alignment horizontal="center" vertical="center" wrapText="true"/>
    </xf>
    <xf numFmtId="0" fontId="151" fillId="3" borderId="53" xfId="45033" applyFont="true" applyBorder="true" applyAlignment="true">
      <alignment horizontal="center" vertical="center" wrapText="true"/>
    </xf>
    <xf numFmtId="0" fontId="151" fillId="26" borderId="100" xfId="45040" applyFont="true" applyFill="true" applyBorder="true" applyAlignment="true">
      <alignment horizontal="left" vertical="center" wrapText="true"/>
    </xf>
    <xf numFmtId="0" fontId="151" fillId="26" borderId="98" xfId="45043" applyFont="true" applyFill="true" applyBorder="true" applyAlignment="true">
      <alignment horizontal="left" vertical="center" wrapText="true"/>
    </xf>
    <xf numFmtId="0" fontId="151" fillId="26" borderId="103" xfId="45043" applyFont="true" applyFill="true" applyBorder="true" applyAlignment="true">
      <alignment horizontal="left" vertical="center" wrapText="true"/>
    </xf>
    <xf numFmtId="0" fontId="151" fillId="26" borderId="100" xfId="45016" applyFont="true" applyFill="true" applyBorder="true" applyAlignment="true">
      <alignment horizontal="left" vertical="center" wrapText="true"/>
    </xf>
    <xf numFmtId="0" fontId="151" fillId="26" borderId="98" xfId="45020" applyFont="true" applyFill="true" applyBorder="true" applyAlignment="true">
      <alignment horizontal="left" vertical="center" wrapText="true"/>
    </xf>
    <xf numFmtId="0" fontId="151" fillId="26" borderId="103" xfId="45024" applyFont="true" applyFill="true" applyBorder="true" applyAlignment="true">
      <alignment horizontal="left" vertical="center" wrapText="true"/>
    </xf>
    <xf numFmtId="0" fontId="151" fillId="3" borderId="3" xfId="40201" applyFont="true" applyBorder="true" applyAlignment="true">
      <alignment horizontal="center" vertical="center"/>
    </xf>
    <xf numFmtId="0" fontId="151" fillId="3" borderId="52" xfId="40202" applyFont="true" applyBorder="true" applyAlignment="true">
      <alignment horizontal="center" vertical="center"/>
    </xf>
    <xf numFmtId="0" fontId="151" fillId="3" borderId="94" xfId="40203" applyFont="true" applyBorder="true" applyAlignment="true">
      <alignment horizontal="center" vertical="center"/>
    </xf>
    <xf numFmtId="0" fontId="151" fillId="3" borderId="1" xfId="40141" applyFont="true" applyBorder="true" applyAlignment="true">
      <alignment horizontal="center" vertical="center"/>
    </xf>
    <xf numFmtId="0" fontId="151" fillId="3" borderId="81" xfId="40142" applyFont="true" applyBorder="true" applyAlignment="true">
      <alignment horizontal="center" vertical="center"/>
    </xf>
    <xf numFmtId="0" fontId="151" fillId="3" borderId="87" xfId="40143" applyFont="true" applyBorder="true" applyAlignment="true">
      <alignment horizontal="center" vertical="center"/>
    </xf>
    <xf numFmtId="0" fontId="151" fillId="3" borderId="10" xfId="45008" applyFont="true" applyBorder="true" applyAlignment="true">
      <alignment horizontal="center" vertical="center" wrapText="true"/>
    </xf>
    <xf numFmtId="0" fontId="151" fillId="3" borderId="52" xfId="45007" applyFont="true" applyBorder="true" applyAlignment="true">
      <alignment horizontal="center" vertical="center" wrapText="true"/>
    </xf>
    <xf numFmtId="0" fontId="151" fillId="3" borderId="53" xfId="45008" applyFont="true" applyBorder="true" applyAlignment="true">
      <alignment horizontal="center" vertical="center" wrapText="true"/>
    </xf>
    <xf numFmtId="0" fontId="151" fillId="3" borderId="1" xfId="45008" applyFont="true" applyBorder="true" applyAlignment="true">
      <alignment horizontal="center" vertical="center" wrapText="true"/>
    </xf>
    <xf numFmtId="0" fontId="151" fillId="3" borderId="81" xfId="45007" applyFont="true" applyBorder="true" applyAlignment="true">
      <alignment horizontal="center" vertical="center" wrapText="true"/>
    </xf>
    <xf numFmtId="0" fontId="151" fillId="3" borderId="87" xfId="45008" applyFont="true" applyBorder="true" applyAlignment="true">
      <alignment horizontal="center" vertical="center" wrapText="true"/>
    </xf>
    <xf numFmtId="0" fontId="151" fillId="3" borderId="53" xfId="45009" applyFont="true" applyBorder="true" applyAlignment="true">
      <alignment horizontal="center" vertical="center" wrapText="true"/>
    </xf>
    <xf numFmtId="0" fontId="151" fillId="3" borderId="10" xfId="44978" applyFont="true" applyBorder="true" applyAlignment="true">
      <alignment horizontal="center" vertical="center" wrapText="true"/>
    </xf>
    <xf numFmtId="0" fontId="151" fillId="3" borderId="52" xfId="44977" applyFont="true" applyBorder="true" applyAlignment="true">
      <alignment horizontal="center" vertical="center" wrapText="true"/>
    </xf>
    <xf numFmtId="0" fontId="151" fillId="3" borderId="53" xfId="44979" applyFont="true" applyBorder="true" applyAlignment="true">
      <alignment horizontal="center" vertical="center" wrapText="true"/>
    </xf>
    <xf numFmtId="0" fontId="151" fillId="26" borderId="100" xfId="44986" applyFont="true" applyFill="true" applyBorder="true" applyAlignment="true">
      <alignment horizontal="left" vertical="center" wrapText="true"/>
    </xf>
    <xf numFmtId="0" fontId="151" fillId="26" borderId="98" xfId="44992" applyFont="true" applyFill="true" applyBorder="true" applyAlignment="true">
      <alignment horizontal="left" vertical="center" wrapText="true"/>
    </xf>
    <xf numFmtId="0" fontId="164" fillId="27" borderId="1" xfId="19344" applyFont="true" applyFill="true" applyBorder="true" applyAlignment="true"/>
    <xf numFmtId="0" fontId="136" fillId="3" borderId="2" xfId="19344" applyFont="true" applyBorder="true" applyAlignment="true"/>
    <xf numFmtId="0" fontId="151" fillId="3" borderId="3" xfId="40081" applyFont="true" applyBorder="true" applyAlignment="true">
      <alignment horizontal="center" vertical="center"/>
    </xf>
    <xf numFmtId="0" fontId="151" fillId="3" borderId="52" xfId="40082" applyFont="true" applyBorder="true" applyAlignment="true">
      <alignment horizontal="center" vertical="center"/>
    </xf>
    <xf numFmtId="0" fontId="151" fillId="3" borderId="94" xfId="40083" applyFont="true" applyBorder="true" applyAlignment="true">
      <alignment horizontal="center" vertical="center"/>
    </xf>
    <xf numFmtId="0" fontId="151" fillId="3" borderId="53" xfId="44978" applyFont="true" applyBorder="true" applyAlignment="true">
      <alignment horizontal="center" vertical="center" wrapText="true"/>
    </xf>
    <xf numFmtId="0" fontId="151" fillId="3" borderId="3" xfId="44978" applyFont="true" applyBorder="true" applyAlignment="true">
      <alignment horizontal="center" vertical="center" wrapText="true"/>
    </xf>
    <xf numFmtId="0" fontId="151" fillId="3" borderId="94" xfId="44978" applyFont="true" applyBorder="true" applyAlignment="true">
      <alignment horizontal="center" vertical="center" wrapText="true"/>
    </xf>
    <xf numFmtId="0" fontId="158" fillId="3" borderId="10" xfId="45088" applyFont="true" applyAlignment="true">
      <alignment horizontal="center" vertical="center" wrapText="true"/>
    </xf>
    <xf numFmtId="0" fontId="158" fillId="3" borderId="10" xfId="45089" applyFont="true" applyAlignment="true">
      <alignment horizontal="center" vertical="center" wrapText="true"/>
    </xf>
    <xf numFmtId="0" fontId="158" fillId="3" borderId="10" xfId="45090" applyFont="true" applyAlignment="true">
      <alignment horizontal="center" vertical="center" wrapText="true"/>
    </xf>
    <xf numFmtId="0" fontId="178" fillId="3" borderId="57" xfId="45091" applyFont="true" applyBorder="true" applyAlignment="true">
      <alignment horizontal="left" wrapText="true"/>
    </xf>
    <xf numFmtId="0" fontId="178" fillId="3" borderId="57" xfId="45092" applyFont="true" applyBorder="true" applyAlignment="true">
      <alignment horizontal="left" wrapText="true"/>
    </xf>
    <xf numFmtId="0" fontId="151" fillId="26" borderId="59" xfId="45097" applyFont="true" applyFill="true" applyBorder="true" applyAlignment="true">
      <alignment horizontal="left" vertical="top" wrapText="true"/>
    </xf>
    <xf numFmtId="0" fontId="151" fillId="26" borderId="60" xfId="45100" applyFont="true" applyFill="true" applyBorder="true" applyAlignment="true">
      <alignment horizontal="left" vertical="top" wrapText="true"/>
    </xf>
    <xf numFmtId="0" fontId="150" fillId="3" borderId="10" xfId="45103" applyFont="true" applyAlignment="true">
      <alignment horizontal="left" vertical="top" wrapText="true"/>
    </xf>
    <xf numFmtId="0" fontId="150" fillId="3" borderId="10" xfId="45104" applyFont="true" applyAlignment="true">
      <alignment horizontal="left" vertical="top" wrapText="true"/>
    </xf>
    <xf numFmtId="0" fontId="150" fillId="3" borderId="10" xfId="45105" applyFont="true" applyAlignment="true">
      <alignment horizontal="left" vertical="top" wrapText="true"/>
    </xf>
    <xf numFmtId="0" fontId="70" fillId="15" borderId="10" xfId="19344" applyFont="true" applyFill="true" applyAlignment="true"/>
    <xf numFmtId="0" fontId="70" fillId="3" borderId="10" xfId="19344" applyFont="true" applyAlignment="true"/>
    <xf numFmtId="0" fontId="151" fillId="3" borderId="10" xfId="45071" applyFont="true" applyBorder="true" applyAlignment="true">
      <alignment horizontal="center" vertical="center" wrapText="true"/>
    </xf>
    <xf numFmtId="0" fontId="151" fillId="3" borderId="52" xfId="45070" applyFont="true" applyBorder="true" applyAlignment="true">
      <alignment horizontal="center" vertical="center" wrapText="true"/>
    </xf>
    <xf numFmtId="0" fontId="151" fillId="3" borderId="53" xfId="45071" applyFont="true" applyBorder="true" applyAlignment="true">
      <alignment horizontal="center" vertical="center" wrapText="true"/>
    </xf>
    <xf numFmtId="0" fontId="151" fillId="3" borderId="1" xfId="45071" applyFont="true" applyBorder="true" applyAlignment="true">
      <alignment horizontal="center" vertical="center" wrapText="true"/>
    </xf>
    <xf numFmtId="0" fontId="151" fillId="3" borderId="81" xfId="45070" applyFont="true" applyBorder="true" applyAlignment="true">
      <alignment horizontal="center" vertical="center" wrapText="true"/>
    </xf>
    <xf numFmtId="0" fontId="151" fillId="3" borderId="87" xfId="45071" applyFont="true" applyBorder="true" applyAlignment="true">
      <alignment horizontal="center" vertical="center" wrapText="true"/>
    </xf>
    <xf numFmtId="0" fontId="151" fillId="3" borderId="53" xfId="45072" applyFont="true" applyBorder="true" applyAlignment="true">
      <alignment horizontal="center" vertical="center" wrapText="true"/>
    </xf>
    <xf numFmtId="0" fontId="151" fillId="26" borderId="100" xfId="45079" applyFont="true" applyFill="true" applyBorder="true" applyAlignment="true">
      <alignment horizontal="left" vertical="center" wrapText="true"/>
    </xf>
    <xf numFmtId="0" fontId="151" fillId="26" borderId="98" xfId="45082" applyFont="true" applyFill="true" applyBorder="true" applyAlignment="true">
      <alignment horizontal="left" vertical="center" wrapText="true"/>
    </xf>
    <xf numFmtId="0" fontId="151" fillId="26" borderId="103" xfId="45085" applyFont="true" applyFill="true" applyBorder="true" applyAlignment="true">
      <alignment horizontal="left" vertical="center" wrapText="true"/>
    </xf>
    <xf numFmtId="0" fontId="151" fillId="3" borderId="1" xfId="40261" applyFont="true" applyBorder="true" applyAlignment="true">
      <alignment horizontal="center" vertical="center"/>
    </xf>
    <xf numFmtId="0" fontId="151" fillId="3" borderId="81" xfId="40262" applyFont="true" applyBorder="true" applyAlignment="true">
      <alignment horizontal="center" vertical="center"/>
    </xf>
    <xf numFmtId="0" fontId="151" fillId="3" borderId="87" xfId="40263" applyFont="true" applyBorder="true" applyAlignment="true">
      <alignment horizontal="center" vertical="center"/>
    </xf>
    <xf numFmtId="0" fontId="24" fillId="15" borderId="10" xfId="19344" applyFill="true" applyAlignment="true">
      <alignment horizontal="right" vertical="top" wrapText="true"/>
    </xf>
    <xf numFmtId="0" fontId="24" fillId="3" borderId="10" xfId="19344" applyAlignment="true">
      <alignment horizontal="right" vertical="top" wrapText="true"/>
    </xf>
    <xf numFmtId="0" fontId="24" fillId="15" borderId="10" xfId="19344" applyFill="true" applyAlignment="true">
      <alignment vertical="top" wrapText="true"/>
    </xf>
    <xf numFmtId="0" fontId="24" fillId="3" borderId="10" xfId="19344" applyAlignment="true">
      <alignment wrapText="true"/>
    </xf>
    <xf numFmtId="0" fontId="70" fillId="15" borderId="10" xfId="19344" applyFont="true" applyFill="true"/>
    <xf numFmtId="0" fontId="70" fillId="3" borderId="10" xfId="19344" applyFont="true"/>
    <xf numFmtId="0" fontId="24" fillId="15" borderId="10" xfId="19344" applyFill="true" applyAlignment="true">
      <alignment wrapText="true"/>
    </xf>
    <xf numFmtId="0" fontId="24" fillId="3" borderId="10" xfId="19344"/>
    <xf numFmtId="0" fontId="151" fillId="3" borderId="10" xfId="45124" applyFont="true" applyAlignment="true">
      <alignment horizontal="right" vertical="top" wrapText="true"/>
    </xf>
    <xf numFmtId="0" fontId="151" fillId="3" borderId="52" xfId="45125" applyFont="true" applyBorder="true" applyAlignment="true">
      <alignment horizontal="right" vertical="top" wrapText="true"/>
    </xf>
    <xf numFmtId="0" fontId="151" fillId="3" borderId="53" xfId="45126" applyFont="true" applyBorder="true" applyAlignment="true">
      <alignment horizontal="right" vertical="top" wrapText="true"/>
    </xf>
    <xf numFmtId="0" fontId="151" fillId="3" borderId="10" xfId="45127" applyFont="true" applyAlignment="true">
      <alignment horizontal="right" vertical="top" wrapText="true"/>
    </xf>
    <xf numFmtId="0" fontId="151" fillId="3" borderId="52" xfId="45128" applyFont="true" applyBorder="true" applyAlignment="true">
      <alignment horizontal="right" vertical="top" wrapText="true"/>
    </xf>
    <xf numFmtId="0" fontId="151" fillId="3" borderId="53" xfId="45129" applyFont="true" applyBorder="true" applyAlignment="true">
      <alignment horizontal="right" vertical="top" wrapText="true"/>
    </xf>
    <xf numFmtId="0" fontId="151" fillId="3" borderId="10" xfId="45130" applyFont="true" applyAlignment="true">
      <alignment horizontal="right" vertical="top" wrapText="true"/>
    </xf>
    <xf numFmtId="0" fontId="151" fillId="3" borderId="52" xfId="45131" applyFont="true" applyBorder="true" applyAlignment="true">
      <alignment horizontal="right" vertical="top" wrapText="true"/>
    </xf>
    <xf numFmtId="0" fontId="151" fillId="3" borderId="53" xfId="45132" applyFont="true" applyBorder="true" applyAlignment="true">
      <alignment horizontal="right" vertical="top" wrapText="true"/>
    </xf>
    <xf numFmtId="0" fontId="151" fillId="26" borderId="58" xfId="40049" applyFont="true" applyFill="true" applyBorder="true" applyAlignment="true">
      <alignment horizontal="left" vertical="center" wrapText="true"/>
    </xf>
    <xf numFmtId="0" fontId="151" fillId="26" borderId="59" xfId="40061" applyFont="true" applyFill="true" applyBorder="true" applyAlignment="true">
      <alignment horizontal="left" vertical="center" wrapText="true"/>
    </xf>
    <xf numFmtId="0" fontId="151" fillId="26" borderId="103" xfId="40067" applyFont="true" applyFill="true" applyBorder="true" applyAlignment="true">
      <alignment horizontal="left" vertical="center" wrapText="true"/>
    </xf>
    <xf numFmtId="0" fontId="151" fillId="26" borderId="60" xfId="40073" applyFont="true" applyFill="true" applyBorder="true" applyAlignment="true">
      <alignment horizontal="left" vertical="center" wrapText="true"/>
    </xf>
    <xf numFmtId="0" fontId="151" fillId="26" borderId="98" xfId="40235" applyFont="true" applyFill="true" applyBorder="true" applyAlignment="true">
      <alignment horizontal="left" vertical="center" wrapText="true"/>
    </xf>
    <xf numFmtId="0" fontId="151" fillId="26" borderId="59" xfId="40241" applyFont="true" applyFill="true" applyBorder="true" applyAlignment="true">
      <alignment horizontal="left" vertical="center" wrapText="true"/>
    </xf>
    <xf numFmtId="0" fontId="151" fillId="26" borderId="98" xfId="40247" applyFont="true" applyFill="true" applyBorder="true" applyAlignment="true">
      <alignment horizontal="left" vertical="center" wrapText="true"/>
    </xf>
    <xf numFmtId="0" fontId="151" fillId="26" borderId="59" xfId="40253" applyFont="true" applyFill="true" applyBorder="true" applyAlignment="true">
      <alignment horizontal="left" vertical="center" wrapText="true"/>
    </xf>
    <xf numFmtId="0" fontId="151" fillId="3" borderId="1" xfId="39967" applyFont="true" applyBorder="true" applyAlignment="true">
      <alignment horizontal="center" vertical="center" wrapText="true"/>
    </xf>
    <xf numFmtId="0" fontId="151" fillId="3" borderId="81" xfId="39968" applyFont="true" applyBorder="true" applyAlignment="true">
      <alignment horizontal="center" vertical="center" wrapText="true"/>
    </xf>
    <xf numFmtId="0" fontId="151" fillId="3" borderId="87" xfId="39969" applyFont="true" applyBorder="true" applyAlignment="true">
      <alignment horizontal="center" vertical="center" wrapText="true"/>
    </xf>
    <xf numFmtId="0" fontId="151" fillId="3" borderId="1" xfId="39969" applyFont="true" applyBorder="true" applyAlignment="true">
      <alignment horizontal="center" vertical="center" wrapText="true"/>
    </xf>
    <xf numFmtId="0" fontId="151" fillId="26" borderId="58" xfId="39989" applyFont="true" applyFill="true" applyBorder="true" applyAlignment="true">
      <alignment horizontal="left" vertical="center" wrapText="true"/>
    </xf>
    <xf numFmtId="0" fontId="151" fillId="26" borderId="59" xfId="40001" applyFont="true" applyFill="true" applyBorder="true" applyAlignment="true">
      <alignment horizontal="left" vertical="center" wrapText="true"/>
    </xf>
    <xf numFmtId="0" fontId="151" fillId="26" borderId="60" xfId="40013" applyFont="true" applyFill="true" applyBorder="true" applyAlignment="true">
      <alignment horizontal="left" vertical="center" wrapText="true"/>
    </xf>
    <xf numFmtId="0" fontId="151" fillId="3" borderId="1" xfId="40027" applyFont="true" applyBorder="true" applyAlignment="true">
      <alignment horizontal="center" vertical="center" wrapText="true"/>
    </xf>
    <xf numFmtId="0" fontId="151" fillId="3" borderId="81" xfId="40028" applyFont="true" applyBorder="true" applyAlignment="true">
      <alignment horizontal="center" vertical="center" wrapText="true"/>
    </xf>
    <xf numFmtId="0" fontId="151" fillId="3" borderId="87" xfId="40029" applyFont="true" applyBorder="true" applyAlignment="true">
      <alignment horizontal="center" vertical="center" wrapText="true"/>
    </xf>
    <xf numFmtId="0" fontId="151" fillId="3" borderId="1" xfId="40029" applyFont="true" applyBorder="true" applyAlignment="true">
      <alignment horizontal="center" vertical="center" wrapText="true"/>
    </xf>
    <xf numFmtId="0" fontId="151" fillId="3" borderId="3" xfId="40087" applyFont="true" applyBorder="true" applyAlignment="true">
      <alignment horizontal="center" vertical="center" wrapText="true"/>
    </xf>
    <xf numFmtId="0" fontId="151" fillId="3" borderId="52" xfId="40088" applyFont="true" applyBorder="true" applyAlignment="true">
      <alignment horizontal="center" vertical="center" wrapText="true"/>
    </xf>
    <xf numFmtId="0" fontId="151" fillId="3" borderId="94" xfId="40089" applyFont="true" applyBorder="true" applyAlignment="true">
      <alignment horizontal="center" vertical="center" wrapText="true"/>
    </xf>
    <xf numFmtId="0" fontId="151" fillId="3" borderId="3" xfId="40089" applyFont="true" applyBorder="true" applyAlignment="true">
      <alignment horizontal="center" vertical="center" wrapText="true"/>
    </xf>
    <xf numFmtId="0" fontId="151" fillId="3" borderId="1" xfId="40147" applyFont="true" applyBorder="true" applyAlignment="true">
      <alignment horizontal="center" vertical="center" wrapText="true"/>
    </xf>
    <xf numFmtId="0" fontId="151" fillId="3" borderId="81" xfId="40148" applyFont="true" applyBorder="true" applyAlignment="true">
      <alignment horizontal="center" vertical="center" wrapText="true"/>
    </xf>
    <xf numFmtId="0" fontId="151" fillId="3" borderId="87" xfId="40149" applyFont="true" applyBorder="true" applyAlignment="true">
      <alignment horizontal="center" vertical="center" wrapText="true"/>
    </xf>
    <xf numFmtId="0" fontId="151" fillId="3" borderId="1" xfId="40149" applyFont="true" applyBorder="true" applyAlignment="true">
      <alignment horizontal="center" vertical="center" wrapText="true"/>
    </xf>
    <xf numFmtId="0" fontId="151" fillId="26" borderId="58" xfId="40169" applyFont="true" applyFill="true" applyBorder="true" applyAlignment="true">
      <alignment horizontal="left" vertical="center" wrapText="true"/>
    </xf>
    <xf numFmtId="0" fontId="151" fillId="26" borderId="59" xfId="40181" applyFont="true" applyFill="true" applyBorder="true" applyAlignment="true">
      <alignment horizontal="left" vertical="center" wrapText="true"/>
    </xf>
    <xf numFmtId="0" fontId="151" fillId="26" borderId="60" xfId="40193" applyFont="true" applyFill="true" applyBorder="true" applyAlignment="true">
      <alignment horizontal="left" vertical="center" wrapText="true"/>
    </xf>
    <xf numFmtId="0" fontId="151" fillId="3" borderId="1" xfId="40207" applyFont="true" applyBorder="true" applyAlignment="true">
      <alignment horizontal="center" vertical="center" wrapText="true"/>
    </xf>
    <xf numFmtId="0" fontId="151" fillId="3" borderId="81" xfId="40208" applyFont="true" applyBorder="true" applyAlignment="true">
      <alignment horizontal="center" vertical="center" wrapText="true"/>
    </xf>
    <xf numFmtId="0" fontId="151" fillId="3" borderId="87" xfId="40209" applyFont="true" applyBorder="true" applyAlignment="true">
      <alignment horizontal="center" vertical="center" wrapText="true"/>
    </xf>
    <xf numFmtId="0" fontId="151" fillId="26" borderId="59" xfId="40537" applyFont="true" applyFill="true" applyBorder="true" applyAlignment="true">
      <alignment horizontal="left" vertical="center" wrapText="true"/>
    </xf>
    <xf numFmtId="0" fontId="151" fillId="26" borderId="60" xfId="40543" applyFont="true" applyFill="true" applyBorder="true" applyAlignment="true">
      <alignment horizontal="left" vertical="center" wrapText="true"/>
    </xf>
    <xf numFmtId="0" fontId="151" fillId="3" borderId="1" xfId="40395" applyFont="true" applyBorder="true" applyAlignment="true">
      <alignment horizontal="center" vertical="center" wrapText="true"/>
    </xf>
    <xf numFmtId="0" fontId="151" fillId="3" borderId="81" xfId="40396" applyFont="true" applyBorder="true" applyAlignment="true">
      <alignment horizontal="center" vertical="center" wrapText="true"/>
    </xf>
    <xf numFmtId="0" fontId="151" fillId="3" borderId="87" xfId="40397" applyFont="true" applyBorder="true" applyAlignment="true">
      <alignment horizontal="center" vertical="center" wrapText="true"/>
    </xf>
    <xf numFmtId="0" fontId="151" fillId="3" borderId="1" xfId="40397" applyFont="true" applyBorder="true" applyAlignment="true">
      <alignment horizontal="center" vertical="center" wrapText="true"/>
    </xf>
    <xf numFmtId="0" fontId="175" fillId="26" borderId="58" xfId="40417" applyFont="true" applyFill="true" applyBorder="true" applyAlignment="true">
      <alignment horizontal="left" vertical="center" wrapText="true"/>
    </xf>
    <xf numFmtId="0" fontId="151" fillId="26" borderId="59" xfId="40429" applyFont="true" applyFill="true" applyBorder="true" applyAlignment="true">
      <alignment horizontal="left" vertical="center" wrapText="true"/>
    </xf>
    <xf numFmtId="0" fontId="175" fillId="26" borderId="59" xfId="40429" applyFont="true" applyFill="true" applyBorder="true" applyAlignment="true">
      <alignment horizontal="left" vertical="center" wrapText="true"/>
    </xf>
    <xf numFmtId="0" fontId="151" fillId="26" borderId="60" xfId="40441" applyFont="true" applyFill="true" applyBorder="true" applyAlignment="true">
      <alignment horizontal="left" vertical="center" wrapText="true"/>
    </xf>
    <xf numFmtId="0" fontId="151" fillId="26" borderId="58" xfId="45040" applyFont="true" applyFill="true" applyBorder="true" applyAlignment="true">
      <alignment horizontal="left" vertical="center" wrapText="true"/>
    </xf>
    <xf numFmtId="0" fontId="151" fillId="26" borderId="59" xfId="45043" applyFont="true" applyFill="true" applyBorder="true" applyAlignment="true">
      <alignment horizontal="left" vertical="center" wrapText="true"/>
    </xf>
    <xf numFmtId="0" fontId="151" fillId="26" borderId="60" xfId="45049" applyFont="true" applyFill="true" applyBorder="true" applyAlignment="true">
      <alignment horizontal="left" vertical="center" wrapText="true"/>
    </xf>
    <xf numFmtId="0" fontId="151" fillId="3" borderId="1" xfId="40209" applyFont="true" applyBorder="true" applyAlignment="true">
      <alignment horizontal="center" vertical="center" wrapText="true"/>
    </xf>
    <xf numFmtId="0" fontId="151" fillId="26" borderId="58" xfId="40229" applyFont="true" applyFill="true" applyBorder="true" applyAlignment="true">
      <alignment horizontal="left" vertical="center" wrapText="true"/>
    </xf>
    <xf numFmtId="0" fontId="151" fillId="3" borderId="1" xfId="40267" applyFont="true" applyBorder="true" applyAlignment="true">
      <alignment horizontal="center" vertical="center" wrapText="true"/>
    </xf>
    <xf numFmtId="0" fontId="151" fillId="3" borderId="81" xfId="40268" applyFont="true" applyBorder="true" applyAlignment="true">
      <alignment horizontal="center" vertical="center" wrapText="true"/>
    </xf>
    <xf numFmtId="0" fontId="151" fillId="3" borderId="87" xfId="40269" applyFont="true" applyBorder="true" applyAlignment="true">
      <alignment horizontal="center" vertical="center" wrapText="true"/>
    </xf>
    <xf numFmtId="0" fontId="151" fillId="3" borderId="1" xfId="40269" applyFont="true" applyBorder="true" applyAlignment="true">
      <alignment horizontal="center" vertical="center" wrapText="true"/>
    </xf>
    <xf numFmtId="0" fontId="151" fillId="26" borderId="58" xfId="40289" applyFont="true" applyFill="true" applyBorder="true" applyAlignment="true">
      <alignment horizontal="left" vertical="center" wrapText="true"/>
    </xf>
    <xf numFmtId="0" fontId="151" fillId="26" borderId="59" xfId="40301" applyFont="true" applyFill="true" applyBorder="true" applyAlignment="true">
      <alignment horizontal="left" vertical="center" wrapText="true"/>
    </xf>
    <xf numFmtId="0" fontId="151" fillId="3" borderId="1" xfId="40327" applyFont="true" applyBorder="true" applyAlignment="true">
      <alignment horizontal="center" vertical="center" wrapText="true"/>
    </xf>
    <xf numFmtId="0" fontId="151" fillId="3" borderId="81" xfId="40328" applyFont="true" applyBorder="true" applyAlignment="true">
      <alignment horizontal="center" vertical="center" wrapText="true"/>
    </xf>
    <xf numFmtId="0" fontId="151" fillId="3" borderId="87" xfId="40329" applyFont="true" applyBorder="true" applyAlignment="true">
      <alignment horizontal="center" vertical="center" wrapText="true"/>
    </xf>
    <xf numFmtId="0" fontId="151" fillId="3" borderId="1" xfId="40329" applyFont="true" applyBorder="true" applyAlignment="true">
      <alignment horizontal="center" vertical="center" wrapText="true"/>
    </xf>
    <xf numFmtId="0" fontId="151" fillId="26" borderId="58" xfId="40531" applyFont="true" applyFill="true" applyBorder="true" applyAlignment="true">
      <alignment horizontal="left" vertical="center" wrapText="true"/>
    </xf>
    <xf numFmtId="0" fontId="151" fillId="3" borderId="3" xfId="34646" applyFont="true" applyBorder="true" applyAlignment="true">
      <alignment horizontal="center" vertical="center" wrapText="true"/>
    </xf>
    <xf numFmtId="0" fontId="151" fillId="3" borderId="52" xfId="34645" applyFont="true" applyBorder="true" applyAlignment="true">
      <alignment horizontal="center" vertical="center" wrapText="true"/>
    </xf>
    <xf numFmtId="0" fontId="151" fillId="3" borderId="94" xfId="34646" applyFont="true" applyBorder="true" applyAlignment="true">
      <alignment horizontal="center" vertical="center" wrapText="true"/>
    </xf>
    <xf numFmtId="0" fontId="151" fillId="3" borderId="10" xfId="34646" applyFont="true" applyBorder="true" applyAlignment="true">
      <alignment horizontal="center" vertical="center" wrapText="true"/>
    </xf>
    <xf numFmtId="0" fontId="151" fillId="3" borderId="53" xfId="34647" applyFont="true" applyBorder="true" applyAlignment="true">
      <alignment horizontal="center" vertical="center" wrapText="true"/>
    </xf>
    <xf numFmtId="0" fontId="151" fillId="3" borderId="1" xfId="34626" applyFont="true" applyBorder="true" applyAlignment="true">
      <alignment horizontal="center" vertical="center" wrapText="true"/>
    </xf>
    <xf numFmtId="0" fontId="151" fillId="3" borderId="81" xfId="34625" applyFont="true" applyBorder="true" applyAlignment="true">
      <alignment horizontal="center" vertical="center" wrapText="true"/>
    </xf>
    <xf numFmtId="0" fontId="151" fillId="3" borderId="87" xfId="34626" applyFont="true" applyBorder="true" applyAlignment="true">
      <alignment horizontal="center" vertical="center" wrapText="true"/>
    </xf>
    <xf numFmtId="0" fontId="151" fillId="3" borderId="10" xfId="34626" applyFont="true" applyBorder="true" applyAlignment="true">
      <alignment horizontal="center" vertical="center" wrapText="true"/>
    </xf>
    <xf numFmtId="0" fontId="151" fillId="3" borderId="52" xfId="34625" applyFont="true" applyBorder="true" applyAlignment="true">
      <alignment horizontal="center" vertical="center" wrapText="true"/>
    </xf>
    <xf numFmtId="0" fontId="151" fillId="3" borderId="53" xfId="34627" applyFont="true" applyBorder="true" applyAlignment="true">
      <alignment horizontal="center" vertical="center" wrapText="true"/>
    </xf>
    <xf numFmtId="0" fontId="151" fillId="26" borderId="100" xfId="34634" applyFont="true" applyFill="true" applyBorder="true" applyAlignment="true">
      <alignment horizontal="left" vertical="center" wrapText="true"/>
    </xf>
    <xf numFmtId="0" fontId="151" fillId="26" borderId="98" xfId="34408" applyFont="true" applyFill="true" applyBorder="true" applyAlignment="true">
      <alignment horizontal="left" vertical="center" wrapText="true"/>
    </xf>
    <xf numFmtId="0" fontId="151" fillId="3" borderId="53" xfId="34626" applyFont="true" applyBorder="true" applyAlignment="true">
      <alignment horizontal="center" vertical="center" wrapText="true"/>
    </xf>
    <xf numFmtId="0" fontId="151" fillId="3" borderId="53" xfId="34646" applyFont="true" applyBorder="true" applyAlignment="true">
      <alignment horizontal="center" vertical="center" wrapText="true"/>
    </xf>
    <xf numFmtId="0" fontId="178" fillId="15" borderId="98" xfId="34713" applyFont="true" applyFill="true" applyBorder="true" applyAlignment="true">
      <alignment horizontal="left" vertical="center" wrapText="true"/>
    </xf>
    <xf numFmtId="0" fontId="178" fillId="15" borderId="98" xfId="34716" applyFont="true" applyFill="true" applyBorder="true" applyAlignment="true">
      <alignment horizontal="left" vertical="center" wrapText="true"/>
    </xf>
    <xf numFmtId="0" fontId="151" fillId="3" borderId="10" xfId="34702" applyFont="true" applyBorder="true" applyAlignment="true">
      <alignment horizontal="center" vertical="center" wrapText="true"/>
    </xf>
    <xf numFmtId="0" fontId="151" fillId="3" borderId="52" xfId="34701" applyFont="true" applyBorder="true" applyAlignment="true">
      <alignment horizontal="center" vertical="center" wrapText="true"/>
    </xf>
    <xf numFmtId="0" fontId="151" fillId="3" borderId="53" xfId="34702" applyFont="true" applyBorder="true" applyAlignment="true">
      <alignment horizontal="center" vertical="center" wrapText="true"/>
    </xf>
    <xf numFmtId="0" fontId="151" fillId="3" borderId="1" xfId="34702" applyFont="true" applyBorder="true" applyAlignment="true">
      <alignment horizontal="center" vertical="center" wrapText="true"/>
    </xf>
    <xf numFmtId="0" fontId="151" fillId="3" borderId="81" xfId="34701" applyFont="true" applyBorder="true" applyAlignment="true">
      <alignment horizontal="center" vertical="center" wrapText="true"/>
    </xf>
    <xf numFmtId="0" fontId="151" fillId="3" borderId="87" xfId="34702" applyFont="true" applyBorder="true" applyAlignment="true">
      <alignment horizontal="center" vertical="center" wrapText="true"/>
    </xf>
    <xf numFmtId="0" fontId="151" fillId="3" borderId="53" xfId="34703" applyFont="true" applyBorder="true" applyAlignment="true">
      <alignment horizontal="center" vertical="center" wrapText="true"/>
    </xf>
    <xf numFmtId="0" fontId="151" fillId="3" borderId="10" xfId="34672" applyFont="true" applyBorder="true" applyAlignment="true">
      <alignment horizontal="center" vertical="center" wrapText="true"/>
    </xf>
    <xf numFmtId="0" fontId="151" fillId="3" borderId="52" xfId="34671" applyFont="true" applyBorder="true" applyAlignment="true">
      <alignment horizontal="center" vertical="center" wrapText="true"/>
    </xf>
    <xf numFmtId="0" fontId="151" fillId="3" borderId="53" xfId="34673" applyFont="true" applyBorder="true" applyAlignment="true">
      <alignment horizontal="center" vertical="center" wrapText="true"/>
    </xf>
    <xf numFmtId="0" fontId="151" fillId="26" borderId="100" xfId="34680" applyFont="true" applyFill="true" applyBorder="true" applyAlignment="true">
      <alignment horizontal="left" vertical="center" wrapText="true"/>
    </xf>
    <xf numFmtId="0" fontId="151" fillId="26" borderId="98" xfId="34686" applyFont="true" applyFill="true" applyBorder="true" applyAlignment="true">
      <alignment horizontal="left" vertical="center" wrapText="true"/>
    </xf>
    <xf numFmtId="0" fontId="151" fillId="3" borderId="53" xfId="34672" applyFont="true" applyBorder="true" applyAlignment="true">
      <alignment horizontal="center" vertical="center" wrapText="true"/>
    </xf>
    <xf numFmtId="0" fontId="151" fillId="3" borderId="3" xfId="34672" applyFont="true" applyBorder="true" applyAlignment="true">
      <alignment horizontal="center" vertical="center" wrapText="true"/>
    </xf>
    <xf numFmtId="0" fontId="151" fillId="3" borderId="94" xfId="34672" applyFont="true" applyBorder="true" applyAlignment="true">
      <alignment horizontal="center" vertical="center" wrapText="true"/>
    </xf>
    <xf numFmtId="0" fontId="179" fillId="3" borderId="10" xfId="34776" applyFont="true" applyAlignment="true">
      <alignment horizontal="center" vertical="center" wrapText="true"/>
    </xf>
    <xf numFmtId="0" fontId="179" fillId="3" borderId="10" xfId="34777" applyFont="true" applyAlignment="true">
      <alignment horizontal="center" vertical="center" wrapText="true"/>
    </xf>
    <xf numFmtId="0" fontId="179" fillId="3" borderId="10" xfId="34778" applyFont="true" applyAlignment="true">
      <alignment horizontal="center" vertical="center" wrapText="true"/>
    </xf>
    <xf numFmtId="0" fontId="178" fillId="3" borderId="57" xfId="34779" applyFont="true" applyBorder="true" applyAlignment="true">
      <alignment horizontal="left" wrapText="true"/>
    </xf>
    <xf numFmtId="0" fontId="178" fillId="3" borderId="57" xfId="34780" applyFont="true" applyBorder="true" applyAlignment="true">
      <alignment horizontal="left" wrapText="true"/>
    </xf>
    <xf numFmtId="0" fontId="151" fillId="26" borderId="59" xfId="34785" applyFont="true" applyFill="true" applyBorder="true" applyAlignment="true">
      <alignment horizontal="left" vertical="top" wrapText="true"/>
    </xf>
    <xf numFmtId="0" fontId="151" fillId="26" borderId="60" xfId="34788" applyFont="true" applyFill="true" applyBorder="true" applyAlignment="true">
      <alignment horizontal="left" vertical="top" wrapText="true"/>
    </xf>
    <xf numFmtId="0" fontId="150" fillId="3" borderId="10" xfId="34791" applyFont="true" applyAlignment="true">
      <alignment horizontal="left" vertical="top" wrapText="true"/>
    </xf>
    <xf numFmtId="0" fontId="150" fillId="3" borderId="10" xfId="34792" applyFont="true" applyAlignment="true">
      <alignment horizontal="left" vertical="top" wrapText="true"/>
    </xf>
    <xf numFmtId="0" fontId="150" fillId="3" borderId="10" xfId="34793" applyFont="true" applyAlignment="true">
      <alignment horizontal="left" vertical="top" wrapText="true"/>
    </xf>
    <xf numFmtId="0" fontId="151" fillId="3" borderId="1" xfId="34762" applyFont="true" applyBorder="true" applyAlignment="true">
      <alignment horizontal="center" vertical="center" wrapText="true"/>
    </xf>
    <xf numFmtId="0" fontId="151" fillId="3" borderId="81" xfId="34761" applyFont="true" applyBorder="true" applyAlignment="true">
      <alignment horizontal="center" vertical="center" wrapText="true"/>
    </xf>
    <xf numFmtId="0" fontId="151" fillId="3" borderId="87" xfId="34762" applyFont="true" applyBorder="true" applyAlignment="true">
      <alignment horizontal="center" vertical="center" wrapText="true"/>
    </xf>
    <xf numFmtId="0" fontId="151" fillId="3" borderId="10" xfId="34762" applyFont="true" applyBorder="true" applyAlignment="true">
      <alignment horizontal="center" vertical="center" wrapText="true"/>
    </xf>
    <xf numFmtId="0" fontId="151" fillId="3" borderId="52" xfId="34761" applyFont="true" applyBorder="true" applyAlignment="true">
      <alignment horizontal="center" vertical="center" wrapText="true"/>
    </xf>
    <xf numFmtId="0" fontId="151" fillId="3" borderId="53" xfId="34763" applyFont="true" applyBorder="true" applyAlignment="true">
      <alignment horizontal="center" vertical="center" wrapText="true"/>
    </xf>
    <xf numFmtId="0" fontId="151" fillId="26" borderId="100" xfId="34770" applyFont="true" applyFill="true" applyBorder="true" applyAlignment="true">
      <alignment horizontal="left" vertical="center" wrapText="true"/>
    </xf>
    <xf numFmtId="0" fontId="151" fillId="26" borderId="98" xfId="34772" applyFont="true" applyFill="true" applyBorder="true" applyAlignment="true">
      <alignment horizontal="left" vertical="center" wrapText="true"/>
    </xf>
    <xf numFmtId="0" fontId="151" fillId="26" borderId="103" xfId="34774" applyFont="true" applyFill="true" applyBorder="true" applyAlignment="true">
      <alignment horizontal="left" vertical="center" wrapText="true"/>
    </xf>
    <xf numFmtId="0" fontId="179" fillId="3" borderId="10" xfId="34794" applyFont="true" applyAlignment="true">
      <alignment horizontal="center" vertical="center" wrapText="true"/>
    </xf>
    <xf numFmtId="0" fontId="179" fillId="3" borderId="10" xfId="34795" applyFont="true" applyAlignment="true">
      <alignment horizontal="center" vertical="center" wrapText="true"/>
    </xf>
    <xf numFmtId="0" fontId="179" fillId="3" borderId="10" xfId="34796" applyFont="true" applyAlignment="true">
      <alignment horizontal="center" vertical="center" wrapText="true"/>
    </xf>
    <xf numFmtId="0" fontId="151" fillId="26" borderId="10" xfId="34803" applyFont="true" applyFill="true" applyAlignment="true">
      <alignment horizontal="right" vertical="top" wrapText="true"/>
    </xf>
    <xf numFmtId="0" fontId="151" fillId="3" borderId="53" xfId="34762" applyFont="true" applyBorder="true" applyAlignment="true">
      <alignment horizontal="center" vertical="center" wrapText="true"/>
    </xf>
    <xf numFmtId="0" fontId="151" fillId="26" borderId="10" xfId="34805" applyFont="true" applyFill="true" applyAlignment="true">
      <alignment horizontal="right" vertical="top" wrapText="true"/>
    </xf>
    <xf numFmtId="0" fontId="151" fillId="26" borderId="10" xfId="34807" applyFont="true" applyFill="true" applyAlignment="true">
      <alignment horizontal="right" vertical="top" wrapText="true"/>
    </xf>
    <xf numFmtId="0" fontId="151" fillId="26" borderId="10" xfId="34809" applyFont="true" applyFill="true" applyAlignment="true">
      <alignment horizontal="right" vertical="top" wrapText="true"/>
    </xf>
    <xf numFmtId="0" fontId="151" fillId="26" borderId="10" xfId="34811" applyFont="true" applyFill="true" applyAlignment="true">
      <alignment horizontal="right" vertical="top" wrapText="true"/>
    </xf>
    <xf numFmtId="0" fontId="151" fillId="26" borderId="10" xfId="34813" applyFont="true" applyFill="true" applyAlignment="true">
      <alignment horizontal="right" vertical="top" wrapText="true"/>
    </xf>
    <xf numFmtId="0" fontId="151" fillId="26" borderId="10" xfId="34815" applyFont="true" applyFill="true" applyAlignment="true">
      <alignment horizontal="right" vertical="top" wrapText="true"/>
    </xf>
    <xf numFmtId="0" fontId="179" fillId="3" borderId="10" xfId="34794" applyFont="true" applyAlignment="true">
      <alignment horizontal="right" vertical="top" wrapText="true"/>
    </xf>
    <xf numFmtId="0" fontId="151" fillId="26" borderId="10" xfId="34818" applyFont="true" applyFill="true" applyAlignment="true">
      <alignment horizontal="right" vertical="top" wrapText="true"/>
    </xf>
    <xf numFmtId="0" fontId="151" fillId="26" borderId="10" xfId="34820" applyFont="true" applyFill="true" applyAlignment="true">
      <alignment horizontal="right" vertical="top" wrapText="true"/>
    </xf>
    <xf numFmtId="0" fontId="179" fillId="3" borderId="10" xfId="34795" applyFont="true" applyAlignment="true">
      <alignment horizontal="right" vertical="top" wrapText="true"/>
    </xf>
    <xf numFmtId="0" fontId="179" fillId="3" borderId="10" xfId="34796" applyFont="true" applyAlignment="true">
      <alignment horizontal="right" vertical="top" wrapText="true"/>
    </xf>
    <xf numFmtId="0" fontId="151" fillId="26" borderId="10" xfId="34832" applyFont="true" applyFill="true" applyAlignment="true">
      <alignment horizontal="right" vertical="top" wrapText="true"/>
    </xf>
    <xf numFmtId="0" fontId="151" fillId="3" borderId="10" xfId="34825" applyFont="true" applyAlignment="true">
      <alignment horizontal="right" vertical="top" wrapText="true"/>
    </xf>
    <xf numFmtId="0" fontId="151" fillId="3" borderId="10" xfId="34826" applyFont="true" applyAlignment="true">
      <alignment horizontal="right" vertical="top" wrapText="true"/>
    </xf>
    <xf numFmtId="0" fontId="151" fillId="3" borderId="52" xfId="34827" applyFont="true" applyBorder="true" applyAlignment="true">
      <alignment horizontal="right" vertical="top" wrapText="true"/>
    </xf>
    <xf numFmtId="0" fontId="151" fillId="3" borderId="53" xfId="34828" applyFont="true" applyBorder="true" applyAlignment="true">
      <alignment horizontal="right" vertical="top" wrapText="true"/>
    </xf>
    <xf numFmtId="0" fontId="151" fillId="3" borderId="10" xfId="34838" applyFont="true" applyAlignment="true">
      <alignment horizontal="right" vertical="top" wrapText="true"/>
    </xf>
    <xf numFmtId="0" fontId="151" fillId="3" borderId="10" xfId="34839" applyFont="true" applyAlignment="true">
      <alignment horizontal="right" vertical="top" wrapText="true"/>
    </xf>
    <xf numFmtId="0" fontId="151" fillId="3" borderId="52" xfId="34840" applyFont="true" applyBorder="true" applyAlignment="true">
      <alignment horizontal="right" vertical="top" wrapText="true"/>
    </xf>
    <xf numFmtId="0" fontId="151" fillId="3" borderId="53" xfId="34841" applyFont="true" applyBorder="true" applyAlignment="true">
      <alignment horizontal="right" vertical="top" wrapText="true"/>
    </xf>
    <xf numFmtId="0" fontId="151" fillId="3" borderId="10" xfId="34842" applyFont="true" applyAlignment="true">
      <alignment horizontal="right" vertical="top" wrapText="true"/>
    </xf>
    <xf numFmtId="0" fontId="151" fillId="3" borderId="10" xfId="34843" applyFont="true" applyAlignment="true">
      <alignment horizontal="right" vertical="top" wrapText="true"/>
    </xf>
    <xf numFmtId="0" fontId="151" fillId="3" borderId="52" xfId="34844" applyFont="true" applyBorder="true" applyAlignment="true">
      <alignment horizontal="right" vertical="top" wrapText="true"/>
    </xf>
    <xf numFmtId="0" fontId="151" fillId="3" borderId="53" xfId="34845" applyFont="true" applyBorder="true" applyAlignment="true">
      <alignment horizontal="right" vertical="top" wrapText="true"/>
    </xf>
    <xf numFmtId="0" fontId="151" fillId="26" borderId="10" xfId="34852" applyFont="true" applyFill="true" applyAlignment="true">
      <alignment horizontal="right" vertical="top" wrapText="true"/>
    </xf>
    <xf numFmtId="0" fontId="151" fillId="26" borderId="10" xfId="34856" applyFont="true" applyFill="true" applyAlignment="true">
      <alignment horizontal="right" vertical="top" wrapText="true"/>
    </xf>
    <xf numFmtId="0" fontId="151" fillId="3" borderId="10" xfId="34860" applyFont="true" applyAlignment="true">
      <alignment horizontal="right" vertical="top" wrapText="true"/>
    </xf>
    <xf numFmtId="0" fontId="151" fillId="3" borderId="10" xfId="34863" applyFont="true" applyAlignment="true">
      <alignment horizontal="right" vertical="top" wrapText="true"/>
    </xf>
    <xf numFmtId="0" fontId="151" fillId="3" borderId="10" xfId="34865" applyFont="true" applyAlignment="true">
      <alignment horizontal="right" vertical="top" wrapText="true"/>
    </xf>
    <xf numFmtId="0" fontId="151" fillId="26" borderId="100" xfId="34660" applyFont="true" applyFill="true" applyBorder="true" applyAlignment="true">
      <alignment horizontal="left" vertical="center" wrapText="true"/>
    </xf>
    <xf numFmtId="0" fontId="151" fillId="26" borderId="98" xfId="34660" applyFont="true" applyFill="true" applyBorder="true" applyAlignment="true">
      <alignment horizontal="left" vertical="center" wrapText="true"/>
    </xf>
    <xf numFmtId="0" fontId="151" fillId="3" borderId="10" xfId="34723" applyFont="true" applyBorder="true" applyAlignment="true">
      <alignment horizontal="center" vertical="center" wrapText="true"/>
    </xf>
    <xf numFmtId="0" fontId="151" fillId="3" borderId="52" xfId="34722" applyFont="true" applyBorder="true" applyAlignment="true">
      <alignment horizontal="center" vertical="center" wrapText="true"/>
    </xf>
    <xf numFmtId="0" fontId="151" fillId="3" borderId="53" xfId="34723" applyFont="true" applyBorder="true" applyAlignment="true">
      <alignment horizontal="center" vertical="center" wrapText="true"/>
    </xf>
    <xf numFmtId="0" fontId="151" fillId="3" borderId="3" xfId="34723" applyFont="true" applyBorder="true" applyAlignment="true">
      <alignment horizontal="center" vertical="center" wrapText="true"/>
    </xf>
    <xf numFmtId="0" fontId="151" fillId="3" borderId="94" xfId="34723" applyFont="true" applyBorder="true" applyAlignment="true">
      <alignment horizontal="center" vertical="center" wrapText="true"/>
    </xf>
    <xf numFmtId="0" fontId="151" fillId="3" borderId="53" xfId="34724" applyFont="true" applyBorder="true" applyAlignment="true">
      <alignment horizontal="center" vertical="center" wrapText="true"/>
    </xf>
    <xf numFmtId="0" fontId="151" fillId="26" borderId="100" xfId="34731" applyFont="true" applyFill="true" applyBorder="true" applyAlignment="true">
      <alignment horizontal="left" vertical="center" wrapText="true"/>
    </xf>
    <xf numFmtId="0" fontId="151" fillId="26" borderId="98" xfId="34734" applyFont="true" applyFill="true" applyBorder="true" applyAlignment="true">
      <alignment horizontal="left" vertical="center" wrapText="true"/>
    </xf>
    <xf numFmtId="0" fontId="151" fillId="26" borderId="100" xfId="34710" applyFont="true" applyFill="true" applyBorder="true" applyAlignment="true">
      <alignment horizontal="left" vertical="center" wrapText="true"/>
    </xf>
    <xf numFmtId="0" fontId="151" fillId="26" borderId="98" xfId="34713" applyFont="true" applyFill="true" applyBorder="true" applyAlignment="true">
      <alignment horizontal="left" vertical="center" wrapText="true"/>
    </xf>
    <xf numFmtId="0" fontId="178" fillId="26" borderId="98" xfId="34713" applyFont="true" applyFill="true" applyBorder="true" applyAlignment="true">
      <alignment horizontal="left" vertical="center" wrapText="true"/>
    </xf>
    <xf numFmtId="0" fontId="178" fillId="26" borderId="103" xfId="34716" applyFont="true" applyFill="true" applyBorder="true" applyAlignment="true">
      <alignment horizontal="left" vertical="center" wrapText="true"/>
    </xf>
    <xf numFmtId="0" fontId="151" fillId="26" borderId="58" xfId="34731" applyFont="true" applyFill="true" applyBorder="true" applyAlignment="true">
      <alignment horizontal="left" vertical="center" wrapText="true"/>
    </xf>
    <xf numFmtId="0" fontId="151" fillId="26" borderId="59" xfId="34734" applyFont="true" applyFill="true" applyBorder="true" applyAlignment="true">
      <alignment horizontal="left" vertical="center" wrapText="true"/>
    </xf>
    <xf numFmtId="0" fontId="151" fillId="26" borderId="60" xfId="34740" applyFont="true" applyFill="true" applyBorder="true" applyAlignment="true">
      <alignment horizontal="left" vertical="center" wrapText="true"/>
    </xf>
    <xf numFmtId="0" fontId="151" fillId="26" borderId="100" xfId="34734" applyFont="true" applyFill="true" applyBorder="true" applyAlignment="true">
      <alignment horizontal="left" vertical="center" wrapText="true"/>
    </xf>
    <xf numFmtId="0" fontId="151" fillId="26" borderId="103" xfId="34734" applyFont="true" applyFill="true" applyBorder="true" applyAlignment="true">
      <alignment horizontal="left" vertical="center" wrapText="true"/>
    </xf>
    <xf numFmtId="0" fontId="151" fillId="26" borderId="131" xfId="34734" applyFont="true" applyFill="true" applyBorder="true" applyAlignment="true">
      <alignment horizontal="left" vertical="center" wrapText="true"/>
    </xf>
    <xf numFmtId="0" fontId="151" fillId="26" borderId="98" xfId="34740" applyFont="true" applyFill="true" applyBorder="true" applyAlignment="true">
      <alignment horizontal="left" vertical="center" wrapText="true"/>
    </xf>
    <xf numFmtId="0" fontId="151" fillId="26" borderId="99" xfId="40247" applyFont="true" applyFill="true" applyBorder="true" applyAlignment="true">
      <alignment horizontal="left" vertical="center" wrapText="true"/>
    </xf>
    <xf numFmtId="0" fontId="151" fillId="26" borderId="98" xfId="34907" applyFont="true" applyFill="true" applyBorder="true" applyAlignment="true">
      <alignment horizontal="left" vertical="center" wrapText="true"/>
    </xf>
    <xf numFmtId="0" fontId="151" fillId="3" borderId="3" xfId="34893" applyFont="true" applyBorder="true" applyAlignment="true">
      <alignment horizontal="center" vertical="center" wrapText="true"/>
    </xf>
    <xf numFmtId="0" fontId="151" fillId="3" borderId="52" xfId="34892" applyFont="true" applyBorder="true" applyAlignment="true">
      <alignment horizontal="center" vertical="center" wrapText="true"/>
    </xf>
    <xf numFmtId="0" fontId="151" fillId="3" borderId="94" xfId="34893" applyFont="true" applyBorder="true" applyAlignment="true">
      <alignment horizontal="center" vertical="center" wrapText="true"/>
    </xf>
    <xf numFmtId="0" fontId="151" fillId="3" borderId="10" xfId="34893" applyFont="true" applyBorder="true" applyAlignment="true">
      <alignment horizontal="center" vertical="center" wrapText="true"/>
    </xf>
    <xf numFmtId="0" fontId="151" fillId="3" borderId="53" xfId="34894" applyFont="true" applyBorder="true" applyAlignment="true">
      <alignment horizontal="center" vertical="center" wrapText="true"/>
    </xf>
    <xf numFmtId="0" fontId="151" fillId="3" borderId="1" xfId="34873" applyFont="true" applyBorder="true" applyAlignment="true">
      <alignment horizontal="center" vertical="center" wrapText="true"/>
    </xf>
    <xf numFmtId="0" fontId="151" fillId="3" borderId="81" xfId="34872" applyFont="true" applyBorder="true" applyAlignment="true">
      <alignment horizontal="center" vertical="center" wrapText="true"/>
    </xf>
    <xf numFmtId="0" fontId="151" fillId="3" borderId="87" xfId="34873" applyFont="true" applyBorder="true" applyAlignment="true">
      <alignment horizontal="center" vertical="center" wrapText="true"/>
    </xf>
    <xf numFmtId="0" fontId="151" fillId="3" borderId="10" xfId="34873" applyFont="true" applyBorder="true" applyAlignment="true">
      <alignment horizontal="center" vertical="center" wrapText="true"/>
    </xf>
    <xf numFmtId="0" fontId="151" fillId="3" borderId="52" xfId="34872" applyFont="true" applyBorder="true" applyAlignment="true">
      <alignment horizontal="center" vertical="center" wrapText="true"/>
    </xf>
    <xf numFmtId="0" fontId="151" fillId="3" borderId="53" xfId="34874" applyFont="true" applyBorder="true" applyAlignment="true">
      <alignment horizontal="center" vertical="center" wrapText="true"/>
    </xf>
    <xf numFmtId="0" fontId="151" fillId="26" borderId="100" xfId="34881" applyFont="true" applyFill="true" applyBorder="true" applyAlignment="true">
      <alignment horizontal="left" vertical="center" wrapText="true"/>
    </xf>
    <xf numFmtId="0" fontId="151" fillId="26" borderId="98" xfId="34884" applyFont="true" applyFill="true" applyBorder="true" applyAlignment="true">
      <alignment horizontal="left" vertical="center" wrapText="true"/>
    </xf>
    <xf numFmtId="0" fontId="151" fillId="3" borderId="53" xfId="34873" applyFont="true" applyBorder="true" applyAlignment="true">
      <alignment horizontal="center" vertical="center" wrapText="true"/>
    </xf>
    <xf numFmtId="0" fontId="151" fillId="3" borderId="53" xfId="34893" applyFont="true" applyBorder="true" applyAlignment="true">
      <alignment horizontal="center" vertical="center" wrapText="true"/>
    </xf>
    <xf numFmtId="0" fontId="151" fillId="3" borderId="10" xfId="34970" applyFont="true" applyBorder="true" applyAlignment="true">
      <alignment horizontal="center" vertical="center" wrapText="true"/>
    </xf>
    <xf numFmtId="0" fontId="151" fillId="3" borderId="52" xfId="34969" applyFont="true" applyBorder="true" applyAlignment="true">
      <alignment horizontal="center" vertical="center" wrapText="true"/>
    </xf>
    <xf numFmtId="0" fontId="151" fillId="3" borderId="53" xfId="34970" applyFont="true" applyBorder="true" applyAlignment="true">
      <alignment horizontal="center" vertical="center" wrapText="true"/>
    </xf>
    <xf numFmtId="0" fontId="151" fillId="3" borderId="3" xfId="34970" applyFont="true" applyBorder="true" applyAlignment="true">
      <alignment horizontal="center" vertical="center" wrapText="true"/>
    </xf>
    <xf numFmtId="0" fontId="151" fillId="3" borderId="94" xfId="34970" applyFont="true" applyBorder="true" applyAlignment="true">
      <alignment horizontal="center" vertical="center" wrapText="true"/>
    </xf>
    <xf numFmtId="0" fontId="151" fillId="3" borderId="53" xfId="34971" applyFont="true" applyBorder="true" applyAlignment="true">
      <alignment horizontal="center" vertical="center" wrapText="true"/>
    </xf>
    <xf numFmtId="0" fontId="151" fillId="26" borderId="100" xfId="34978" applyFont="true" applyFill="true" applyBorder="true" applyAlignment="true">
      <alignment horizontal="left" vertical="center" wrapText="true"/>
    </xf>
    <xf numFmtId="0" fontId="151" fillId="26" borderId="98" xfId="34981" applyFont="true" applyFill="true" applyBorder="true" applyAlignment="true">
      <alignment horizontal="left" vertical="center" wrapText="true"/>
    </xf>
    <xf numFmtId="0" fontId="151" fillId="26" borderId="103" xfId="34981" applyFont="true" applyFill="true" applyBorder="true" applyAlignment="true">
      <alignment horizontal="left" vertical="center" wrapText="true"/>
    </xf>
    <xf numFmtId="0" fontId="151" fillId="26" borderId="100" xfId="34957" applyFont="true" applyFill="true" applyBorder="true" applyAlignment="true">
      <alignment horizontal="left" vertical="center" wrapText="true"/>
    </xf>
    <xf numFmtId="0" fontId="151" fillId="26" borderId="98" xfId="34960" applyFont="true" applyFill="true" applyBorder="true" applyAlignment="true">
      <alignment horizontal="left" vertical="center" wrapText="true"/>
    </xf>
    <xf numFmtId="0" fontId="151" fillId="26" borderId="103" xfId="34963" applyFont="true" applyFill="true" applyBorder="true" applyAlignment="true">
      <alignment horizontal="left" vertical="center" wrapText="true"/>
    </xf>
    <xf numFmtId="0" fontId="151" fillId="3" borderId="10" xfId="34949" applyFont="true" applyBorder="true" applyAlignment="true">
      <alignment horizontal="center" vertical="center" wrapText="true"/>
    </xf>
    <xf numFmtId="0" fontId="151" fillId="3" borderId="52" xfId="34948" applyFont="true" applyBorder="true" applyAlignment="true">
      <alignment horizontal="center" vertical="center" wrapText="true"/>
    </xf>
    <xf numFmtId="0" fontId="151" fillId="3" borderId="53" xfId="34949" applyFont="true" applyBorder="true" applyAlignment="true">
      <alignment horizontal="center" vertical="center" wrapText="true"/>
    </xf>
    <xf numFmtId="0" fontId="151" fillId="3" borderId="1" xfId="34949" applyFont="true" applyBorder="true" applyAlignment="true">
      <alignment horizontal="center" vertical="center" wrapText="true"/>
    </xf>
    <xf numFmtId="0" fontId="151" fillId="3" borderId="81" xfId="34948" applyFont="true" applyBorder="true" applyAlignment="true">
      <alignment horizontal="center" vertical="center" wrapText="true"/>
    </xf>
    <xf numFmtId="0" fontId="151" fillId="3" borderId="87" xfId="34949" applyFont="true" applyBorder="true" applyAlignment="true">
      <alignment horizontal="center" vertical="center" wrapText="true"/>
    </xf>
    <xf numFmtId="0" fontId="151" fillId="3" borderId="53" xfId="34950" applyFont="true" applyBorder="true" applyAlignment="true">
      <alignment horizontal="center" vertical="center" wrapText="true"/>
    </xf>
    <xf numFmtId="0" fontId="179" fillId="3" borderId="10" xfId="35049" applyFont="true" applyAlignment="true">
      <alignment horizontal="center" vertical="center" wrapText="true"/>
    </xf>
    <xf numFmtId="0" fontId="179" fillId="3" borderId="10" xfId="35050" applyFont="true" applyAlignment="true">
      <alignment horizontal="center" vertical="center" wrapText="true"/>
    </xf>
    <xf numFmtId="0" fontId="179" fillId="3" borderId="10" xfId="35051" applyFont="true" applyAlignment="true">
      <alignment horizontal="center" vertical="center" wrapText="true"/>
    </xf>
    <xf numFmtId="0" fontId="178" fillId="3" borderId="57" xfId="35052" applyFont="true" applyBorder="true" applyAlignment="true">
      <alignment horizontal="left" wrapText="true"/>
    </xf>
    <xf numFmtId="0" fontId="178" fillId="3" borderId="57" xfId="35053" applyFont="true" applyBorder="true" applyAlignment="true">
      <alignment horizontal="left" wrapText="true"/>
    </xf>
    <xf numFmtId="0" fontId="151" fillId="26" borderId="59" xfId="35058" applyFont="true" applyFill="true" applyBorder="true" applyAlignment="true">
      <alignment horizontal="left" vertical="top" wrapText="true"/>
    </xf>
    <xf numFmtId="0" fontId="151" fillId="26" borderId="60" xfId="35061" applyFont="true" applyFill="true" applyBorder="true" applyAlignment="true">
      <alignment horizontal="left" vertical="top" wrapText="true"/>
    </xf>
    <xf numFmtId="0" fontId="150" fillId="3" borderId="10" xfId="35064" applyFont="true" applyAlignment="true">
      <alignment horizontal="left" vertical="top" wrapText="true"/>
    </xf>
    <xf numFmtId="0" fontId="150" fillId="3" borderId="10" xfId="35065" applyFont="true" applyAlignment="true">
      <alignment horizontal="left" vertical="top" wrapText="true"/>
    </xf>
    <xf numFmtId="0" fontId="150" fillId="3" borderId="10" xfId="35066" applyFont="true" applyAlignment="true">
      <alignment horizontal="left" vertical="top" wrapText="true"/>
    </xf>
    <xf numFmtId="0" fontId="151" fillId="3" borderId="10" xfId="35009" applyFont="true" applyBorder="true" applyAlignment="true">
      <alignment horizontal="center" vertical="center" wrapText="true"/>
    </xf>
    <xf numFmtId="0" fontId="151" fillId="3" borderId="52" xfId="35008" applyFont="true" applyBorder="true" applyAlignment="true">
      <alignment horizontal="center" vertical="center" wrapText="true"/>
    </xf>
    <xf numFmtId="0" fontId="151" fillId="3" borderId="53" xfId="35009" applyFont="true" applyBorder="true" applyAlignment="true">
      <alignment horizontal="center" vertical="center" wrapText="true"/>
    </xf>
    <xf numFmtId="0" fontId="151" fillId="3" borderId="1" xfId="35009" applyFont="true" applyBorder="true" applyAlignment="true">
      <alignment horizontal="center" vertical="center" wrapText="true"/>
    </xf>
    <xf numFmtId="0" fontId="151" fillId="3" borderId="81" xfId="35008" applyFont="true" applyBorder="true" applyAlignment="true">
      <alignment horizontal="center" vertical="center" wrapText="true"/>
    </xf>
    <xf numFmtId="0" fontId="151" fillId="3" borderId="87" xfId="35009" applyFont="true" applyBorder="true" applyAlignment="true">
      <alignment horizontal="center" vertical="center" wrapText="true"/>
    </xf>
    <xf numFmtId="0" fontId="151" fillId="3" borderId="53" xfId="35010" applyFont="true" applyBorder="true" applyAlignment="true">
      <alignment horizontal="center" vertical="center" wrapText="true"/>
    </xf>
    <xf numFmtId="0" fontId="151" fillId="26" borderId="100" xfId="35017" applyFont="true" applyFill="true" applyBorder="true" applyAlignment="true">
      <alignment horizontal="left" vertical="center" wrapText="true"/>
    </xf>
    <xf numFmtId="0" fontId="151" fillId="26" borderId="98" xfId="35023" applyFont="true" applyFill="true" applyBorder="true" applyAlignment="true">
      <alignment horizontal="left" vertical="center" wrapText="true"/>
    </xf>
    <xf numFmtId="0" fontId="151" fillId="26" borderId="103" xfId="35023" applyFont="true" applyFill="true" applyBorder="true" applyAlignment="true">
      <alignment horizontal="left" vertical="center" wrapText="true"/>
    </xf>
    <xf numFmtId="0" fontId="151" fillId="26" borderId="100" xfId="35023" applyFont="true" applyFill="true" applyBorder="true" applyAlignment="true">
      <alignment horizontal="left" vertical="center" wrapText="true"/>
    </xf>
    <xf numFmtId="0" fontId="151" fillId="26" borderId="98" xfId="35029" applyFont="true" applyFill="true" applyBorder="true" applyAlignment="true">
      <alignment horizontal="left" vertical="center" wrapText="true"/>
    </xf>
    <xf numFmtId="0" fontId="151" fillId="26" borderId="10" xfId="35076" applyFont="true" applyFill="true" applyAlignment="true">
      <alignment horizontal="right" vertical="top" wrapText="true"/>
    </xf>
    <xf numFmtId="0" fontId="151" fillId="26" borderId="10" xfId="35078" applyFont="true" applyFill="true" applyAlignment="true">
      <alignment horizontal="right" vertical="top" wrapText="true"/>
    </xf>
    <xf numFmtId="0" fontId="151" fillId="26" borderId="10" xfId="35080" applyFont="true" applyFill="true" applyAlignment="true">
      <alignment horizontal="right" vertical="top" wrapText="true"/>
    </xf>
    <xf numFmtId="0" fontId="151" fillId="26" borderId="10" xfId="35082" applyFont="true" applyFill="true" applyAlignment="true">
      <alignment horizontal="right" vertical="top" wrapText="true"/>
    </xf>
    <xf numFmtId="0" fontId="151" fillId="26" borderId="10" xfId="35084" applyFont="true" applyFill="true" applyAlignment="true">
      <alignment horizontal="right" vertical="top" wrapText="true"/>
    </xf>
    <xf numFmtId="0" fontId="151" fillId="26" borderId="10" xfId="35086" applyFont="true" applyFill="true" applyAlignment="true">
      <alignment horizontal="right" vertical="top" wrapText="true"/>
    </xf>
    <xf numFmtId="0" fontId="179" fillId="3" borderId="10" xfId="35067" applyFont="true" applyAlignment="true">
      <alignment horizontal="center" vertical="center" wrapText="true"/>
    </xf>
    <xf numFmtId="0" fontId="179" fillId="3" borderId="10" xfId="35068" applyFont="true" applyAlignment="true">
      <alignment horizontal="center" vertical="center" wrapText="true"/>
    </xf>
    <xf numFmtId="0" fontId="179" fillId="3" borderId="10" xfId="35069" applyFont="true" applyAlignment="true">
      <alignment horizontal="center" vertical="center" wrapText="true"/>
    </xf>
    <xf numFmtId="0" fontId="151" fillId="26" borderId="10" xfId="35088" applyFont="true" applyFill="true" applyAlignment="true">
      <alignment horizontal="right" vertical="top" wrapText="true"/>
    </xf>
    <xf numFmtId="0" fontId="179" fillId="3" borderId="10" xfId="35067" applyFont="true" applyAlignment="true">
      <alignment horizontal="right" vertical="top" wrapText="true"/>
    </xf>
    <xf numFmtId="0" fontId="179" fillId="3" borderId="10" xfId="35068" applyFont="true" applyAlignment="true">
      <alignment horizontal="right" vertical="top" wrapText="true"/>
    </xf>
    <xf numFmtId="0" fontId="179" fillId="3" borderId="10" xfId="35069" applyFont="true" applyAlignment="true">
      <alignment horizontal="right" vertical="top" wrapText="true"/>
    </xf>
    <xf numFmtId="0" fontId="151" fillId="26" borderId="10" xfId="35091" applyFont="true" applyFill="true" applyAlignment="true">
      <alignment horizontal="right" vertical="top" wrapText="true"/>
    </xf>
    <xf numFmtId="0" fontId="151" fillId="26" borderId="10" xfId="35093" applyFont="true" applyFill="true" applyAlignment="true">
      <alignment horizontal="right" vertical="top" wrapText="true"/>
    </xf>
    <xf numFmtId="0" fontId="151" fillId="26" borderId="10" xfId="35107" applyFont="true" applyFill="true" applyAlignment="true">
      <alignment horizontal="right" vertical="top" wrapText="true"/>
    </xf>
    <xf numFmtId="0" fontId="151" fillId="3" borderId="10" xfId="35100" applyFont="true" applyAlignment="true">
      <alignment horizontal="right" vertical="top" wrapText="true"/>
    </xf>
    <xf numFmtId="0" fontId="151" fillId="3" borderId="10" xfId="35101" applyFont="true" applyAlignment="true">
      <alignment horizontal="right" vertical="top" wrapText="true"/>
    </xf>
    <xf numFmtId="0" fontId="151" fillId="3" borderId="52" xfId="35102" applyFont="true" applyBorder="true" applyAlignment="true">
      <alignment horizontal="right" vertical="top" wrapText="true"/>
    </xf>
    <xf numFmtId="0" fontId="151" fillId="3" borderId="53" xfId="35103" applyFont="true" applyBorder="true" applyAlignment="true">
      <alignment horizontal="right" vertical="top" wrapText="true"/>
    </xf>
    <xf numFmtId="0" fontId="151" fillId="26" borderId="10" xfId="35125" applyFont="true" applyFill="true" applyAlignment="true">
      <alignment horizontal="right" vertical="top" wrapText="true"/>
    </xf>
    <xf numFmtId="0" fontId="151" fillId="26" borderId="10" xfId="35129" applyFont="true" applyFill="true" applyAlignment="true">
      <alignment horizontal="right" vertical="top" wrapText="true"/>
    </xf>
    <xf numFmtId="0" fontId="151" fillId="3" borderId="10" xfId="35111" applyFont="true" applyAlignment="true">
      <alignment horizontal="right" vertical="top" wrapText="true"/>
    </xf>
    <xf numFmtId="0" fontId="151" fillId="3" borderId="10" xfId="35112" applyFont="true" applyAlignment="true">
      <alignment horizontal="right" vertical="top" wrapText="true"/>
    </xf>
    <xf numFmtId="0" fontId="151" fillId="3" borderId="52" xfId="35113" applyFont="true" applyBorder="true" applyAlignment="true">
      <alignment horizontal="right" vertical="top" wrapText="true"/>
    </xf>
    <xf numFmtId="0" fontId="151" fillId="3" borderId="53" xfId="35114" applyFont="true" applyBorder="true" applyAlignment="true">
      <alignment horizontal="right" vertical="top" wrapText="true"/>
    </xf>
    <xf numFmtId="0" fontId="151" fillId="3" borderId="10" xfId="35115" applyFont="true" applyAlignment="true">
      <alignment horizontal="right" vertical="top" wrapText="true"/>
    </xf>
    <xf numFmtId="0" fontId="151" fillId="3" borderId="10" xfId="35116" applyFont="true" applyAlignment="true">
      <alignment horizontal="right" vertical="top" wrapText="true"/>
    </xf>
    <xf numFmtId="0" fontId="151" fillId="3" borderId="52" xfId="35117" applyFont="true" applyBorder="true" applyAlignment="true">
      <alignment horizontal="right" vertical="top" wrapText="true"/>
    </xf>
    <xf numFmtId="0" fontId="151" fillId="3" borderId="53" xfId="35118" applyFont="true" applyBorder="true" applyAlignment="true">
      <alignment horizontal="right" vertical="top" wrapText="true"/>
    </xf>
    <xf numFmtId="0" fontId="151" fillId="3" borderId="10" xfId="35133" applyFont="true" applyAlignment="true">
      <alignment horizontal="right" vertical="top" wrapText="true"/>
    </xf>
    <xf numFmtId="0" fontId="151" fillId="3" borderId="10" xfId="35136" applyFont="true" applyAlignment="true">
      <alignment horizontal="right" vertical="top" wrapText="true"/>
    </xf>
    <xf numFmtId="0" fontId="151" fillId="3" borderId="10" xfId="35138" applyFont="true" applyAlignment="true">
      <alignment horizontal="right" vertical="top" wrapText="true"/>
    </xf>
    <xf numFmtId="0" fontId="151" fillId="3" borderId="10" xfId="34919" applyFont="true" applyBorder="true" applyAlignment="true">
      <alignment horizontal="center" vertical="center" wrapText="true"/>
    </xf>
    <xf numFmtId="0" fontId="151" fillId="3" borderId="52" xfId="34918" applyFont="true" applyBorder="true" applyAlignment="true">
      <alignment horizontal="center" vertical="center" wrapText="true"/>
    </xf>
    <xf numFmtId="0" fontId="151" fillId="3" borderId="53" xfId="34920" applyFont="true" applyBorder="true" applyAlignment="true">
      <alignment horizontal="center" vertical="center" wrapText="true"/>
    </xf>
    <xf numFmtId="0" fontId="151" fillId="26" borderId="100" xfId="34927" applyFont="true" applyFill="true" applyBorder="true" applyAlignment="true">
      <alignment horizontal="left" vertical="center" wrapText="true"/>
    </xf>
    <xf numFmtId="0" fontId="151" fillId="26" borderId="98" xfId="34933" applyFont="true" applyFill="true" applyBorder="true" applyAlignment="true">
      <alignment horizontal="left" vertical="center" wrapText="true"/>
    </xf>
    <xf numFmtId="0" fontId="151" fillId="3" borderId="53" xfId="34919" applyFont="true" applyBorder="true" applyAlignment="true">
      <alignment horizontal="center" vertical="center" wrapText="true"/>
    </xf>
    <xf numFmtId="0" fontId="151" fillId="3" borderId="3" xfId="34919" applyFont="true" applyBorder="true" applyAlignment="true">
      <alignment horizontal="center" vertical="center" wrapText="true"/>
    </xf>
    <xf numFmtId="0" fontId="151" fillId="3" borderId="94" xfId="34919" applyFont="true" applyBorder="true" applyAlignment="true">
      <alignment horizontal="center" vertical="center" wrapText="true"/>
    </xf>
    <xf numFmtId="0" fontId="151" fillId="26" borderId="100" xfId="34907" applyFont="true" applyFill="true" applyBorder="true" applyAlignment="true">
      <alignment horizontal="left" vertical="center" wrapText="true"/>
    </xf>
    <xf numFmtId="0" fontId="151" fillId="26" borderId="58" xfId="34978" applyFont="true" applyFill="true" applyBorder="true" applyAlignment="true">
      <alignment horizontal="left" vertical="center" wrapText="true"/>
    </xf>
    <xf numFmtId="0" fontId="151" fillId="26" borderId="59" xfId="34981" applyFont="true" applyFill="true" applyBorder="true" applyAlignment="true">
      <alignment horizontal="left" vertical="center" wrapText="true"/>
    </xf>
    <xf numFmtId="0" fontId="151" fillId="26" borderId="60" xfId="34987" applyFont="true" applyFill="true" applyBorder="true" applyAlignment="true">
      <alignment horizontal="left" vertical="center" wrapText="true"/>
    </xf>
    <xf numFmtId="0" fontId="151" fillId="26" borderId="59" xfId="35023" applyFont="true" applyFill="true" applyBorder="true" applyAlignment="true">
      <alignment horizontal="left" vertical="center" wrapText="true"/>
    </xf>
    <xf numFmtId="0" fontId="151" fillId="26" borderId="60" xfId="35029" applyFont="true" applyFill="true" applyBorder="true" applyAlignment="true">
      <alignment horizontal="left" vertical="center" wrapText="true"/>
    </xf>
    <xf numFmtId="0" fontId="151" fillId="3" borderId="10" xfId="35146" applyFont="true" applyBorder="true" applyAlignment="true">
      <alignment horizontal="center" vertical="center" wrapText="true"/>
    </xf>
    <xf numFmtId="0" fontId="151" fillId="3" borderId="52" xfId="35145" applyFont="true" applyBorder="true" applyAlignment="true">
      <alignment horizontal="center" vertical="center" wrapText="true"/>
    </xf>
    <xf numFmtId="0" fontId="151" fillId="3" borderId="53" xfId="35146" applyFont="true" applyBorder="true" applyAlignment="true">
      <alignment horizontal="center" vertical="center" wrapText="true"/>
    </xf>
    <xf numFmtId="0" fontId="151" fillId="26" borderId="100" xfId="35190" applyFont="true" applyFill="true" applyBorder="true" applyAlignment="true">
      <alignment horizontal="left" vertical="center" wrapText="true"/>
    </xf>
    <xf numFmtId="0" fontId="151" fillId="26" borderId="98" xfId="35190" applyFont="true" applyFill="true" applyBorder="true" applyAlignment="true">
      <alignment horizontal="left" vertical="center" wrapText="true"/>
    </xf>
    <xf numFmtId="0" fontId="151" fillId="3" borderId="10" xfId="35176" applyFont="true" applyBorder="true" applyAlignment="true">
      <alignment horizontal="center" vertical="center" wrapText="true"/>
    </xf>
    <xf numFmtId="0" fontId="151" fillId="3" borderId="52" xfId="35175" applyFont="true" applyBorder="true" applyAlignment="true">
      <alignment horizontal="center" vertical="center" wrapText="true"/>
    </xf>
    <xf numFmtId="0" fontId="151" fillId="3" borderId="53" xfId="35176" applyFont="true" applyBorder="true" applyAlignment="true">
      <alignment horizontal="center" vertical="center" wrapText="true"/>
    </xf>
    <xf numFmtId="0" fontId="151" fillId="3" borderId="3" xfId="35176" applyFont="true" applyBorder="true" applyAlignment="true">
      <alignment horizontal="center" vertical="center" wrapText="true"/>
    </xf>
    <xf numFmtId="0" fontId="151" fillId="3" borderId="94" xfId="35176" applyFont="true" applyBorder="true" applyAlignment="true">
      <alignment horizontal="center" vertical="center" wrapText="true"/>
    </xf>
    <xf numFmtId="0" fontId="151" fillId="3" borderId="53" xfId="35177" applyFont="true" applyBorder="true" applyAlignment="true">
      <alignment horizontal="center" vertical="center" wrapText="true"/>
    </xf>
    <xf numFmtId="0" fontId="151" fillId="3" borderId="1" xfId="35146" applyFont="true" applyBorder="true" applyAlignment="true">
      <alignment horizontal="center" vertical="center" wrapText="true"/>
    </xf>
    <xf numFmtId="0" fontId="151" fillId="3" borderId="81" xfId="35145" applyFont="true" applyBorder="true" applyAlignment="true">
      <alignment horizontal="center" vertical="center" wrapText="true"/>
    </xf>
    <xf numFmtId="0" fontId="151" fillId="3" borderId="87" xfId="35146" applyFont="true" applyBorder="true" applyAlignment="true">
      <alignment horizontal="center" vertical="center" wrapText="true"/>
    </xf>
    <xf numFmtId="0" fontId="151" fillId="3" borderId="53" xfId="35147" applyFont="true" applyBorder="true" applyAlignment="true">
      <alignment horizontal="center" vertical="center" wrapText="true"/>
    </xf>
    <xf numFmtId="0" fontId="151" fillId="26" borderId="100" xfId="35154" applyFont="true" applyFill="true" applyBorder="true" applyAlignment="true">
      <alignment horizontal="left" vertical="center" wrapText="true"/>
    </xf>
    <xf numFmtId="0" fontId="151" fillId="26" borderId="98" xfId="35160" applyFont="true" applyFill="true" applyBorder="true" applyAlignment="true">
      <alignment horizontal="left" vertical="center" wrapText="true"/>
    </xf>
    <xf numFmtId="0" fontId="151" fillId="26" borderId="103" xfId="35166" applyFont="true" applyFill="true" applyBorder="true" applyAlignment="true">
      <alignment horizontal="left" vertical="center" wrapText="true"/>
    </xf>
    <xf numFmtId="0" fontId="151" fillId="3" borderId="10" xfId="35257" applyFont="true" applyBorder="true" applyAlignment="true">
      <alignment horizontal="center" vertical="center" wrapText="true"/>
    </xf>
    <xf numFmtId="0" fontId="151" fillId="3" borderId="52" xfId="35256" applyFont="true" applyBorder="true" applyAlignment="true">
      <alignment horizontal="center" vertical="center" wrapText="true"/>
    </xf>
    <xf numFmtId="0" fontId="151" fillId="3" borderId="53" xfId="35258" applyFont="true" applyBorder="true" applyAlignment="true">
      <alignment horizontal="center" vertical="center" wrapText="true"/>
    </xf>
    <xf numFmtId="0" fontId="151" fillId="26" borderId="100" xfId="35265" applyFont="true" applyFill="true" applyBorder="true" applyAlignment="true">
      <alignment horizontal="left" vertical="center" wrapText="true"/>
    </xf>
    <xf numFmtId="0" fontId="151" fillId="26" borderId="98" xfId="35268" applyFont="true" applyFill="true" applyBorder="true" applyAlignment="true">
      <alignment horizontal="left" vertical="center" wrapText="true"/>
    </xf>
    <xf numFmtId="0" fontId="151" fillId="26" borderId="103" xfId="35268" applyFont="true" applyFill="true" applyBorder="true" applyAlignment="true">
      <alignment horizontal="left" vertical="center" wrapText="true"/>
    </xf>
    <xf numFmtId="0" fontId="151" fillId="26" borderId="98" xfId="35247" applyFont="true" applyFill="true" applyBorder="true" applyAlignment="true">
      <alignment horizontal="left" vertical="center" wrapText="true"/>
    </xf>
    <xf numFmtId="0" fontId="151" fillId="26" borderId="103" xfId="35250" applyFont="true" applyFill="true" applyBorder="true" applyAlignment="true">
      <alignment horizontal="left" vertical="center" wrapText="true"/>
    </xf>
    <xf numFmtId="0" fontId="151" fillId="3" borderId="53" xfId="35257" applyFont="true" applyBorder="true" applyAlignment="true">
      <alignment horizontal="center" vertical="center" wrapText="true"/>
    </xf>
    <xf numFmtId="0" fontId="151" fillId="3" borderId="3" xfId="35257" applyFont="true" applyBorder="true" applyAlignment="true">
      <alignment horizontal="center" vertical="center" wrapText="true"/>
    </xf>
    <xf numFmtId="0" fontId="151" fillId="3" borderId="94" xfId="35257" applyFont="true" applyBorder="true" applyAlignment="true">
      <alignment horizontal="center" vertical="center" wrapText="true"/>
    </xf>
    <xf numFmtId="0" fontId="151" fillId="3" borderId="10" xfId="35236" applyFont="true" applyBorder="true" applyAlignment="true">
      <alignment horizontal="center" vertical="center" wrapText="true"/>
    </xf>
    <xf numFmtId="0" fontId="151" fillId="3" borderId="52" xfId="35235" applyFont="true" applyBorder="true" applyAlignment="true">
      <alignment horizontal="center" vertical="center" wrapText="true"/>
    </xf>
    <xf numFmtId="0" fontId="151" fillId="3" borderId="53" xfId="35236" applyFont="true" applyBorder="true" applyAlignment="true">
      <alignment horizontal="center" vertical="center" wrapText="true"/>
    </xf>
    <xf numFmtId="0" fontId="151" fillId="3" borderId="1" xfId="35236" applyFont="true" applyBorder="true" applyAlignment="true">
      <alignment horizontal="center" vertical="center" wrapText="true"/>
    </xf>
    <xf numFmtId="0" fontId="151" fillId="3" borderId="81" xfId="35235" applyFont="true" applyBorder="true" applyAlignment="true">
      <alignment horizontal="center" vertical="center" wrapText="true"/>
    </xf>
    <xf numFmtId="0" fontId="151" fillId="3" borderId="87" xfId="35236" applyFont="true" applyBorder="true" applyAlignment="true">
      <alignment horizontal="center" vertical="center" wrapText="true"/>
    </xf>
    <xf numFmtId="0" fontId="151" fillId="3" borderId="53" xfId="35237" applyFont="true" applyBorder="true" applyAlignment="true">
      <alignment horizontal="center" vertical="center" wrapText="true"/>
    </xf>
    <xf numFmtId="0" fontId="151" fillId="26" borderId="100" xfId="35244" applyFont="true" applyFill="true" applyBorder="true" applyAlignment="true">
      <alignment horizontal="left" vertical="center" wrapText="true"/>
    </xf>
    <xf numFmtId="0" fontId="151" fillId="3" borderId="10" xfId="35206" applyFont="true" applyBorder="true" applyAlignment="true">
      <alignment horizontal="center" vertical="center" wrapText="true"/>
    </xf>
    <xf numFmtId="0" fontId="151" fillId="3" borderId="52" xfId="35205" applyFont="true" applyBorder="true" applyAlignment="true">
      <alignment horizontal="center" vertical="center" wrapText="true"/>
    </xf>
    <xf numFmtId="0" fontId="151" fillId="3" borderId="53" xfId="35207" applyFont="true" applyBorder="true" applyAlignment="true">
      <alignment horizontal="center" vertical="center" wrapText="true"/>
    </xf>
    <xf numFmtId="0" fontId="151" fillId="26" borderId="100" xfId="35214" applyFont="true" applyFill="true" applyBorder="true" applyAlignment="true">
      <alignment horizontal="left" vertical="center" wrapText="true"/>
    </xf>
    <xf numFmtId="0" fontId="151" fillId="26" borderId="98" xfId="35220" applyFont="true" applyFill="true" applyBorder="true" applyAlignment="true">
      <alignment horizontal="left" vertical="center" wrapText="true"/>
    </xf>
    <xf numFmtId="0" fontId="151" fillId="3" borderId="53" xfId="35206" applyFont="true" applyBorder="true" applyAlignment="true">
      <alignment horizontal="center" vertical="center" wrapText="true"/>
    </xf>
    <xf numFmtId="0" fontId="151" fillId="3" borderId="3" xfId="35206" applyFont="true" applyBorder="true" applyAlignment="true">
      <alignment horizontal="center" vertical="center" wrapText="true"/>
    </xf>
    <xf numFmtId="0" fontId="151" fillId="3" borderId="94" xfId="35206" applyFont="true" applyBorder="true" applyAlignment="true">
      <alignment horizontal="center" vertical="center" wrapText="true"/>
    </xf>
    <xf numFmtId="0" fontId="179" fillId="3" borderId="10" xfId="35334" applyFont="true" applyAlignment="true">
      <alignment horizontal="center" vertical="center" wrapText="true"/>
    </xf>
    <xf numFmtId="0" fontId="179" fillId="3" borderId="10" xfId="35335" applyFont="true" applyAlignment="true">
      <alignment horizontal="center" vertical="center" wrapText="true"/>
    </xf>
    <xf numFmtId="0" fontId="179" fillId="3" borderId="10" xfId="35336" applyFont="true" applyAlignment="true">
      <alignment horizontal="center" vertical="center" wrapText="true"/>
    </xf>
    <xf numFmtId="0" fontId="178" fillId="3" borderId="57" xfId="35337" applyFont="true" applyBorder="true" applyAlignment="true">
      <alignment horizontal="left" wrapText="true"/>
    </xf>
    <xf numFmtId="0" fontId="178" fillId="3" borderId="57" xfId="35338" applyFont="true" applyBorder="true" applyAlignment="true">
      <alignment horizontal="left" wrapText="true"/>
    </xf>
    <xf numFmtId="0" fontId="151" fillId="26" borderId="59" xfId="35343" applyFont="true" applyFill="true" applyBorder="true" applyAlignment="true">
      <alignment horizontal="left" vertical="top" wrapText="true"/>
    </xf>
    <xf numFmtId="0" fontId="151" fillId="26" borderId="60" xfId="35346" applyFont="true" applyFill="true" applyBorder="true" applyAlignment="true">
      <alignment horizontal="left" vertical="top" wrapText="true"/>
    </xf>
    <xf numFmtId="0" fontId="150" fillId="3" borderId="10" xfId="35349" applyFont="true" applyAlignment="true">
      <alignment horizontal="left" vertical="top" wrapText="true"/>
    </xf>
    <xf numFmtId="0" fontId="150" fillId="3" borderId="10" xfId="35350" applyFont="true" applyAlignment="true">
      <alignment horizontal="left" vertical="top" wrapText="true"/>
    </xf>
    <xf numFmtId="0" fontId="150" fillId="3" borderId="10" xfId="35351" applyFont="true" applyAlignment="true">
      <alignment horizontal="left" vertical="top" wrapText="true"/>
    </xf>
    <xf numFmtId="0" fontId="151" fillId="3" borderId="10" xfId="35296" applyFont="true" applyBorder="true" applyAlignment="true">
      <alignment horizontal="center" vertical="center" wrapText="true"/>
    </xf>
    <xf numFmtId="0" fontId="151" fillId="3" borderId="52" xfId="35295" applyFont="true" applyBorder="true" applyAlignment="true">
      <alignment horizontal="center" vertical="center" wrapText="true"/>
    </xf>
    <xf numFmtId="0" fontId="151" fillId="3" borderId="53" xfId="35296" applyFont="true" applyBorder="true" applyAlignment="true">
      <alignment horizontal="center" vertical="center" wrapText="true"/>
    </xf>
    <xf numFmtId="0" fontId="151" fillId="3" borderId="1" xfId="35296" applyFont="true" applyBorder="true" applyAlignment="true">
      <alignment horizontal="center" vertical="center" wrapText="true"/>
    </xf>
    <xf numFmtId="0" fontId="151" fillId="3" borderId="81" xfId="35295" applyFont="true" applyBorder="true" applyAlignment="true">
      <alignment horizontal="center" vertical="center" wrapText="true"/>
    </xf>
    <xf numFmtId="0" fontId="151" fillId="3" borderId="87" xfId="35296" applyFont="true" applyBorder="true" applyAlignment="true">
      <alignment horizontal="center" vertical="center" wrapText="true"/>
    </xf>
    <xf numFmtId="0" fontId="151" fillId="3" borderId="53" xfId="35297" applyFont="true" applyBorder="true" applyAlignment="true">
      <alignment horizontal="center" vertical="center" wrapText="true"/>
    </xf>
    <xf numFmtId="0" fontId="151" fillId="26" borderId="100" xfId="35304" applyFont="true" applyFill="true" applyBorder="true" applyAlignment="true">
      <alignment horizontal="left" vertical="center" wrapText="true"/>
    </xf>
    <xf numFmtId="0" fontId="151" fillId="26" borderId="98" xfId="35310" applyFont="true" applyFill="true" applyBorder="true" applyAlignment="true">
      <alignment horizontal="left" vertical="center" wrapText="true"/>
    </xf>
    <xf numFmtId="0" fontId="151" fillId="26" borderId="103" xfId="35316" applyFont="true" applyFill="true" applyBorder="true" applyAlignment="true">
      <alignment horizontal="left" vertical="center" wrapText="true"/>
    </xf>
    <xf numFmtId="0" fontId="151" fillId="3" borderId="10" xfId="35373" applyFont="true" applyAlignment="true">
      <alignment horizontal="right" vertical="top" wrapText="true"/>
    </xf>
    <xf numFmtId="0" fontId="151" fillId="3" borderId="52" xfId="35374" applyFont="true" applyBorder="true" applyAlignment="true">
      <alignment horizontal="right" vertical="top" wrapText="true"/>
    </xf>
    <xf numFmtId="0" fontId="151" fillId="3" borderId="53" xfId="35375" applyFont="true" applyBorder="true" applyAlignment="true">
      <alignment horizontal="right" vertical="top" wrapText="true"/>
    </xf>
    <xf numFmtId="0" fontId="151" fillId="3" borderId="10" xfId="35382" applyFont="true" applyAlignment="true">
      <alignment horizontal="right" vertical="top" wrapText="true"/>
    </xf>
    <xf numFmtId="0" fontId="151" fillId="3" borderId="52" xfId="35383" applyFont="true" applyBorder="true" applyAlignment="true">
      <alignment horizontal="right" vertical="top" wrapText="true"/>
    </xf>
    <xf numFmtId="0" fontId="151" fillId="3" borderId="53" xfId="35384" applyFont="true" applyBorder="true" applyAlignment="true">
      <alignment horizontal="right" vertical="top" wrapText="true"/>
    </xf>
    <xf numFmtId="0" fontId="151" fillId="3" borderId="10" xfId="35391" applyFont="true" applyAlignment="true">
      <alignment horizontal="right" vertical="top" wrapText="true"/>
    </xf>
    <xf numFmtId="0" fontId="151" fillId="3" borderId="52" xfId="35392" applyFont="true" applyBorder="true" applyAlignment="true">
      <alignment horizontal="right" vertical="top" wrapText="true"/>
    </xf>
    <xf numFmtId="0" fontId="151" fillId="3" borderId="53" xfId="35393" applyFont="true" applyBorder="true" applyAlignment="true">
      <alignment horizontal="right" vertical="top" wrapText="true"/>
    </xf>
    <xf numFmtId="0" fontId="151" fillId="26" borderId="59" xfId="35268" applyFont="true" applyFill="true" applyBorder="true" applyAlignment="true">
      <alignment horizontal="left" vertical="center" wrapText="true"/>
    </xf>
    <xf numFmtId="0" fontId="151" fillId="26" borderId="60" xfId="35274" applyFont="true" applyFill="true" applyBorder="true" applyAlignment="true">
      <alignment horizontal="left" vertical="center" wrapText="true"/>
    </xf>
  </cellXfs>
  <cellStyles count="45157">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523452582913" xfId="36821" xr:uid="{E03E9620-8126-44CC-B3F0-7515ED33E216}"/>
    <cellStyle name="style1523452583033" xfId="36822" xr:uid="{22DFC48B-5DAF-4BAD-A735-E8541DD7AA60}"/>
    <cellStyle name="style1523452583154" xfId="36823" xr:uid="{2980AB59-940D-4127-899D-3B30FDBC8D44}"/>
    <cellStyle name="style1523452583449" xfId="36826" xr:uid="{580060A4-CA4E-43A3-84D4-569E78D52183}"/>
    <cellStyle name="style1523452583558" xfId="36827" xr:uid="{0EB1A858-6AE7-4669-86D9-2F9588A0BA30}"/>
    <cellStyle name="style1523452583664" xfId="36828" xr:uid="{2919A6C6-840E-4F0C-9619-98E37ED8F219}"/>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5082576" xfId="33366" xr:uid="{C141C378-A043-4271-896E-95B76F2AC4D9}"/>
    <cellStyle name="style1523455083255" xfId="33369" xr:uid="{A11731BC-A452-4F9A-B518-D16158E10923}"/>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42564193824" xfId="34571" xr:uid="{04B9058D-7A1A-4054-AF26-149E666CE944}"/>
    <cellStyle name="style1542564193824 2" xfId="45106" xr:uid="{DF599B7D-AA97-4CB7-9ACD-E07ECFB18308}"/>
    <cellStyle name="style1542564194918" xfId="34574" xr:uid="{C51EC1F1-45FE-4399-B337-1BDBDBA59356}"/>
    <cellStyle name="style1542564194918 2" xfId="45109" xr:uid="{E0FF58FF-D3F0-42EE-9576-8BE3FABAB8A7}"/>
    <cellStyle name="style1542564196405" xfId="34577" xr:uid="{C2BCB30F-4C02-40DF-92EE-A49F79F4A43B}"/>
    <cellStyle name="style1542564196405 2" xfId="45112" xr:uid="{3AC9198D-E91E-4526-959F-C1E647D1718F}"/>
    <cellStyle name="style1542564196605" xfId="34580" xr:uid="{78478104-6271-4881-A3BF-C264920C30A3}"/>
    <cellStyle name="style1542564196605 2" xfId="45115" xr:uid="{ABE40968-947A-4EC6-A931-7B9624643303}"/>
    <cellStyle name="style1542564196828" xfId="34583" xr:uid="{04B00490-C1B1-4376-914B-9611FD29E1E0}"/>
    <cellStyle name="style1542564196828 2" xfId="45118" xr:uid="{B24F776B-2889-4856-885A-354DD493342D}"/>
    <cellStyle name="style1542564197981" xfId="34586" xr:uid="{6A3336E8-7096-465C-B6F9-91979DD5CF4C}"/>
    <cellStyle name="style1542564197981 2" xfId="45121" xr:uid="{358DF4C4-654E-444D-90A1-94A6358EE3C8}"/>
    <cellStyle name="style1542564198828" xfId="34590" xr:uid="{EB6B15ED-56D4-469F-85B1-1314FCC60BA2}"/>
    <cellStyle name="style1542564198828 2" xfId="45125" xr:uid="{BDB9F7BD-1A51-49F2-ACEB-394EC17C6293}"/>
    <cellStyle name="style1542564199018" xfId="34591" xr:uid="{D3129EDE-1D38-4961-8971-1F0E42849B47}"/>
    <cellStyle name="style1542564199018 2" xfId="45126" xr:uid="{BA3AFAA8-2457-458A-9B8B-4F9BD0D4C798}"/>
    <cellStyle name="style1542564199192" xfId="34589" xr:uid="{03DFE9AD-A193-4F35-AF70-C3070E9D32B6}"/>
    <cellStyle name="style1542564199192 2" xfId="45124" xr:uid="{2AC455CA-1255-4E24-AF9D-4A011D580BC4}"/>
    <cellStyle name="style1542564199397" xfId="34598" xr:uid="{09F21932-8A9D-468A-93DC-75ACAD35BE86}"/>
    <cellStyle name="style1542564199397 2" xfId="45133" xr:uid="{8508398A-8436-45A1-B7D5-79FFCF8A40E6}"/>
    <cellStyle name="style1542564199628" xfId="34599" xr:uid="{E00746AE-EDCA-48D2-BDA5-C4BBFECEA92D}"/>
    <cellStyle name="style1542564199628 2" xfId="45134" xr:uid="{21CAA0F9-7267-4D39-B0C4-48E84BFDCFCD}"/>
    <cellStyle name="style1542564199878" xfId="34600" xr:uid="{EDE32E1C-B06B-4E9A-A677-4EA3D49E085B}"/>
    <cellStyle name="style1542564199878 2" xfId="45135" xr:uid="{0966D081-D8FC-46BE-8A37-5EC9F163FCFA}"/>
    <cellStyle name="style1542564200407" xfId="34607" xr:uid="{7DB81314-B7CD-4196-AF6D-E7EF365CA2EE}"/>
    <cellStyle name="style1542564200407 2" xfId="45142" xr:uid="{CCF2DF3A-56EC-4F36-955E-FCDEA0410FAC}"/>
    <cellStyle name="style1542564200617" xfId="34608" xr:uid="{69F26D26-671B-4B29-93D3-4AE28661C4D8}"/>
    <cellStyle name="style1542564200617 2" xfId="45143" xr:uid="{FEE239AD-985C-46CC-BA9E-C3F9711E1427}"/>
    <cellStyle name="style1542564200806" xfId="34609" xr:uid="{6ABD831C-27F4-4148-9563-38C4F0E22779}"/>
    <cellStyle name="style1542564200806 2" xfId="45144" xr:uid="{35ABC236-E09E-4975-A4A2-BC61DF36F1D3}"/>
    <cellStyle name="style1542564201073" xfId="34616" xr:uid="{535852E0-32E5-4583-90AC-F8A402F931A8}"/>
    <cellStyle name="style1542564201073 2" xfId="45151" xr:uid="{DC43AD8D-2981-43FA-8A5C-7B965A05B554}"/>
    <cellStyle name="style1542564201252" xfId="34619" xr:uid="{BB2D0C95-93C2-4E96-8EA1-3003ABEC9DBB}"/>
    <cellStyle name="style1542564201252 2" xfId="45154" xr:uid="{863225BD-0B9E-4C1D-B75F-D0F3CD8106E8}"/>
    <cellStyle name="style1542564206981" xfId="34572" xr:uid="{58C34FDE-5F94-4717-8151-79C8C5E5FC22}"/>
    <cellStyle name="style1542564206981 2" xfId="45107" xr:uid="{C1627D18-5517-4A7E-84BF-B10540BFBFC6}"/>
    <cellStyle name="style1542564207311" xfId="34575" xr:uid="{9CA6F795-A11C-4746-9A64-FBB50E016DAC}"/>
    <cellStyle name="style1542564207311 2" xfId="45110" xr:uid="{833831B7-671B-415C-B965-901B09D942FE}"/>
    <cellStyle name="style1542564207990" xfId="34578" xr:uid="{4C61C20D-028A-46F4-B91D-F0E0B99B4419}"/>
    <cellStyle name="style1542564207990 2" xfId="45113" xr:uid="{2DDC7FC7-7073-44F0-AC38-2DCB3CD3028E}"/>
    <cellStyle name="style1542564208118" xfId="34581" xr:uid="{90D45035-118A-4473-A37B-E2FC0D52C951}"/>
    <cellStyle name="style1542564208118 2" xfId="45116" xr:uid="{4A1BC39D-F9C2-4D54-B2F9-D4D9E8D0A700}"/>
    <cellStyle name="style1542564208248" xfId="34584" xr:uid="{92057FAA-EEB0-4460-87D2-8206FA45D861}"/>
    <cellStyle name="style1542564208248 2" xfId="45119" xr:uid="{064846E9-CCD8-4134-9C32-59D7ACC0B16F}"/>
    <cellStyle name="style1542564208536" xfId="34587" xr:uid="{79AF3BB1-BC08-40AD-841E-D9131B9EB396}"/>
    <cellStyle name="style1542564208536 2" xfId="45122" xr:uid="{00FBA9DF-0B68-49CA-8F22-283A84E05680}"/>
    <cellStyle name="style1542564208944" xfId="34593" xr:uid="{C5DFB222-DE21-4612-AD5A-8747CA596983}"/>
    <cellStyle name="style1542564208944 2" xfId="45128" xr:uid="{98177833-5F2F-4464-A889-A557A3EF6A12}"/>
    <cellStyle name="style1542564209076" xfId="34594" xr:uid="{4F78D591-C579-4097-9E3B-8C18ACEAD32C}"/>
    <cellStyle name="style1542564209076 2" xfId="45129" xr:uid="{D960A262-B366-43CD-AC97-A60D35D0490C}"/>
    <cellStyle name="style1542564209207" xfId="34592" xr:uid="{8F554638-F785-4B81-BBFF-0E0E89CF111F}"/>
    <cellStyle name="style1542564209207 2" xfId="45127" xr:uid="{2F714221-EF9A-46D1-B30B-FCE5224121AC}"/>
    <cellStyle name="style1542564209332" xfId="34601" xr:uid="{5F01CCCC-7ECD-499C-A7B3-8F93E1048EEF}"/>
    <cellStyle name="style1542564209332 2" xfId="45136" xr:uid="{2A09D16B-CFFF-46B4-86BA-C995FD27D939}"/>
    <cellStyle name="style1542564209454" xfId="34602" xr:uid="{C81D17CD-564A-4DBD-9BAE-77645C442C1A}"/>
    <cellStyle name="style1542564209454 2" xfId="45137" xr:uid="{41BB9369-B254-46ED-80C0-DD26B08A0A1A}"/>
    <cellStyle name="style1542564209582" xfId="34603" xr:uid="{6BDDB750-1F43-42D5-94F2-33D062DAD28D}"/>
    <cellStyle name="style1542564209582 2" xfId="45138" xr:uid="{12C528D6-6787-46CE-8243-EB6E73120ABC}"/>
    <cellStyle name="style1542564209931" xfId="34610" xr:uid="{6E0ED9F9-D42B-4518-8063-70DF68130838}"/>
    <cellStyle name="style1542564209931 2" xfId="45145" xr:uid="{B3D994E8-FD64-42E7-8680-2E6AEF8FAE70}"/>
    <cellStyle name="style1542564210051" xfId="34611" xr:uid="{1408DBF0-78D5-4FDA-BA3F-D07CD2CBC35D}"/>
    <cellStyle name="style1542564210051 2" xfId="45146" xr:uid="{5840AEC7-32D2-454A-BD1F-5140FE388AE1}"/>
    <cellStyle name="style1542564210177" xfId="34612" xr:uid="{61B3E9DB-E886-437E-8529-8136D61894B2}"/>
    <cellStyle name="style1542564210177 2" xfId="45147" xr:uid="{9A36C515-E67C-4BD6-9DB1-2B938035E7F0}"/>
    <cellStyle name="style1542564210362" xfId="34617" xr:uid="{85451FAB-BEC2-4A41-A27B-D9971BB38E95}"/>
    <cellStyle name="style1542564210362 2" xfId="45152" xr:uid="{03CD4E1B-7B57-4D51-8AD2-EC714B487177}"/>
    <cellStyle name="style1542564210466" xfId="34620" xr:uid="{E16BF401-F625-43A4-A8C1-888338E04F66}"/>
    <cellStyle name="style1542564210466 2" xfId="45155" xr:uid="{78B41CE0-9D99-48BD-8F70-FD60CD5D5F69}"/>
    <cellStyle name="style1542564215444" xfId="34573" xr:uid="{B180CAE2-EF48-486E-A8E5-ED0B039AC7B3}"/>
    <cellStyle name="style1542564215444 2" xfId="45108" xr:uid="{0F303316-BA67-4CB3-A4DD-544675FF3274}"/>
    <cellStyle name="style1542564215709" xfId="34576" xr:uid="{9CCF5316-3430-4F70-A829-EA8C7877DC4D}"/>
    <cellStyle name="style1542564215709 2" xfId="45111" xr:uid="{1CD3F809-5EBB-4633-B554-B4835C0ACB11}"/>
    <cellStyle name="style1542564216206" xfId="34579" xr:uid="{5308B8AD-A153-47F2-A4EE-4AF9FB0B88CA}"/>
    <cellStyle name="style1542564216206 2" xfId="45114" xr:uid="{00100F2F-D38A-43FA-A1E6-977B091DD107}"/>
    <cellStyle name="style1542564216314" xfId="34582" xr:uid="{8EC5A61B-0737-48F3-9673-1AAECE87A074}"/>
    <cellStyle name="style1542564216314 2" xfId="45117" xr:uid="{101BB50B-3FFE-4B50-BD2A-EA67AB28142D}"/>
    <cellStyle name="style1542564216436" xfId="34585" xr:uid="{F76E1899-BB65-41DE-881E-3DD7C8BE124D}"/>
    <cellStyle name="style1542564216436 2" xfId="45120" xr:uid="{D50D471C-9D14-49B0-933C-D58E4E8903C5}"/>
    <cellStyle name="style1542564216664" xfId="34588" xr:uid="{BD63DF51-0EFA-40DC-89A7-4BE56C2436D5}"/>
    <cellStyle name="style1542564216664 2" xfId="45123" xr:uid="{851F6BA8-2B59-4C3F-B67F-2082981C9B5F}"/>
    <cellStyle name="style1542564217065" xfId="34596" xr:uid="{B0674ECC-8A7C-4A0E-88EA-7ED6C933D88A}"/>
    <cellStyle name="style1542564217065 2" xfId="45131" xr:uid="{86BD79FD-F018-4B58-973F-05433872B635}"/>
    <cellStyle name="style1542564217215" xfId="34597" xr:uid="{7C0ED86E-7E5E-452F-BEE4-08FA03CCF2F5}"/>
    <cellStyle name="style1542564217215 2" xfId="45132" xr:uid="{8C31E4BE-8ECC-4859-B646-9A7DF32E58A9}"/>
    <cellStyle name="style1542564217347" xfId="34595" xr:uid="{A857896B-5494-4F54-B56D-1D9AE52D5634}"/>
    <cellStyle name="style1542564217347 2" xfId="45130" xr:uid="{2BABF3D4-0322-47C6-AE1B-FF73570738FF}"/>
    <cellStyle name="style1542564217499" xfId="34604" xr:uid="{95EA613A-4BDE-44AE-976F-D086B293F860}"/>
    <cellStyle name="style1542564217499 2" xfId="45139" xr:uid="{0977D8BD-F08B-4906-AA6D-768B79EBCDC4}"/>
    <cellStyle name="style1542564217619" xfId="34605" xr:uid="{73F27276-9C8E-4037-B5CA-4E640B009B51}"/>
    <cellStyle name="style1542564217619 2" xfId="45140" xr:uid="{2781F1C5-4852-42E2-9689-1A6057701F72}"/>
    <cellStyle name="style1542564217746" xfId="34606" xr:uid="{7685B4E8-1BD1-45A1-AEA9-E4CDB5215BA0}"/>
    <cellStyle name="style1542564217746 2" xfId="45141" xr:uid="{8B8E1C13-2C27-4429-A7D2-508472F524BF}"/>
    <cellStyle name="style1542564218102" xfId="34613" xr:uid="{57A96A18-1F95-4B2D-9457-90C84E0EBA2F}"/>
    <cellStyle name="style1542564218102 2" xfId="45148" xr:uid="{58246814-7D27-4957-B5C9-4BE02228E089}"/>
    <cellStyle name="style1542564218250" xfId="34614" xr:uid="{D99013A7-AE2C-4E17-A460-E30CDF067A72}"/>
    <cellStyle name="style1542564218250 2" xfId="45149" xr:uid="{FE6DDAEB-DAE8-438E-93C7-8612737EEDF0}"/>
    <cellStyle name="style1542564218380" xfId="34615" xr:uid="{BDEFBA73-9FEE-45BC-8ABF-B56E55CA7253}"/>
    <cellStyle name="style1542564218380 2" xfId="45150" xr:uid="{ADC63EEC-DFC1-48B9-B2DA-B7EC9FED076A}"/>
    <cellStyle name="style1542564218553" xfId="34618" xr:uid="{809BFC24-6ABA-4733-AAD9-48C2B31D8A65}"/>
    <cellStyle name="style1542564218553 2" xfId="45153" xr:uid="{2282211B-6F57-4C56-AF56-29D9B2A030A3}"/>
    <cellStyle name="style1542564218681" xfId="34621" xr:uid="{255D33BE-63EB-4ED5-8BA2-4CC37423295E}"/>
    <cellStyle name="style1542564218681 2" xfId="45156" xr:uid="{27115861-0DE5-4831-B06A-BE0BCC221E34}"/>
    <cellStyle name="style1542565440236" xfId="34390" xr:uid="{1476E67D-24F6-42FC-88E5-445C93408ABD}"/>
    <cellStyle name="style1542565440236 2" xfId="44927" xr:uid="{CA1AE6B6-AB12-450D-BA4E-A6AF09F943E0}"/>
    <cellStyle name="style1542565440382" xfId="34391" xr:uid="{D37CF4B3-408E-4BDD-96DF-1B2E9E443DCC}"/>
    <cellStyle name="style1542565440382 2" xfId="44928" xr:uid="{52C0D595-6F1C-4674-A1F6-349817A5C31F}"/>
    <cellStyle name="style1542565440512" xfId="34396" xr:uid="{D35C93A6-E2B3-48C2-AB11-E1E4E18FC9AF}"/>
    <cellStyle name="style1542565440512 2" xfId="44933" xr:uid="{7D2A8C25-B85B-4E9C-A22D-560257765F9C}"/>
    <cellStyle name="style1542565440686" xfId="34397" xr:uid="{6435BA42-3A2A-45AB-B795-08A358306A5A}"/>
    <cellStyle name="style1542565440686 2" xfId="44934" xr:uid="{C029E1A5-63A8-4F26-88DD-D70CEB146A03}"/>
    <cellStyle name="style1542565440950" xfId="34393" xr:uid="{00848951-F5D3-45A1-ACFA-11E26277D5BA}"/>
    <cellStyle name="style1542565440950 2" xfId="44930" xr:uid="{41F475CA-AA98-41AD-B088-3BEFD48696CC}"/>
    <cellStyle name="style1542565441076" xfId="34394" xr:uid="{B34D25F3-CFD7-4A00-84B6-7B1952E5BC05}"/>
    <cellStyle name="style1542565441076 2" xfId="44931" xr:uid="{DE55F673-6FC9-4179-B9C8-CBACDEB5A66C}"/>
    <cellStyle name="style1542565441216" xfId="34392" xr:uid="{6814C8B4-36B7-4215-AEB3-AE4FA4E049CD}"/>
    <cellStyle name="style1542565441216 2" xfId="44929" xr:uid="{93107F63-D241-471B-8386-DC6EE796B5C5}"/>
    <cellStyle name="style1542565441410" xfId="34395" xr:uid="{544E97E2-7D73-4605-AAFE-2D0F136708B6}"/>
    <cellStyle name="style1542565441410 2" xfId="44932" xr:uid="{1506BB74-201D-4DDA-A282-144018CCF657}"/>
    <cellStyle name="style1542565441580" xfId="34398" xr:uid="{22B3FD25-0C95-4EED-92A5-AA045632FBAF}"/>
    <cellStyle name="style1542565441580 2" xfId="44935" xr:uid="{9FD7B3A2-DE3E-437F-B62B-CB81C009C670}"/>
    <cellStyle name="style1542565441721" xfId="34399" xr:uid="{D42B4E0D-BFAF-41D1-B548-F620E7C239ED}"/>
    <cellStyle name="style1542565441721 2" xfId="44936" xr:uid="{BA28E520-3185-4401-9140-3BA4220D8CA4}"/>
    <cellStyle name="style1542565441853" xfId="34400" xr:uid="{55183F42-377C-4FF7-9883-7E73DFB6CEE6}"/>
    <cellStyle name="style1542565441853 2" xfId="44937" xr:uid="{A5A65A7F-03B8-42B5-BC05-0D0D15415993}"/>
    <cellStyle name="style1542565441990" xfId="34401" xr:uid="{D5AA04FB-93D5-45A9-8BBA-38E37548111D}"/>
    <cellStyle name="style1542565441990 2" xfId="44938" xr:uid="{95D2EF7B-B59A-4E52-B3BE-B705F0B0F474}"/>
    <cellStyle name="style1542565442116" xfId="34402" xr:uid="{C3E1E8AA-44AA-4724-BAAB-8A705C796A15}"/>
    <cellStyle name="style1542565442116 2" xfId="44939" xr:uid="{43079BC9-3816-4F1F-B460-3AF8E6DB434B}"/>
    <cellStyle name="style1542565442260" xfId="34405" xr:uid="{D8C35477-8563-4086-9632-36A04849C72F}"/>
    <cellStyle name="style1542565442260 2" xfId="44942" xr:uid="{918C088B-A3A6-4643-86CA-7227A4E0408F}"/>
    <cellStyle name="style1542565442391" xfId="34403" xr:uid="{6565EB94-3B29-48F3-BED2-F1171B4F0F19}"/>
    <cellStyle name="style1542565442391 2" xfId="44940" xr:uid="{F69EF9FF-F1B0-4CAD-A37B-D5B3CD7A446E}"/>
    <cellStyle name="style1542565442519" xfId="34406" xr:uid="{6AB62277-7408-406A-85A5-E171D5B1A9EF}"/>
    <cellStyle name="style1542565442519 2" xfId="44943" xr:uid="{32653864-825C-49C4-A650-23783E2AB2AF}"/>
    <cellStyle name="style1542565442777" xfId="34410" xr:uid="{ACE1E128-23F8-4AAF-BC97-1F53BD6A5217}"/>
    <cellStyle name="style1542565442777 2" xfId="44945" xr:uid="{30700E33-F3E6-4466-9D98-48104E3E7250}"/>
    <cellStyle name="style1542565442911" xfId="34404" xr:uid="{6249B5B8-A6C4-405C-B320-5C6FA0404A67}"/>
    <cellStyle name="style1542565442911 2" xfId="44941" xr:uid="{6B2EF08E-40E2-45D6-822E-8C60E5C409A3}"/>
    <cellStyle name="style1542565443446" xfId="34407" xr:uid="{CA99AED1-77FB-4DA8-A78D-25EBB8ADBCA4}"/>
    <cellStyle name="style1542565443446 2" xfId="44944" xr:uid="{87BE1664-D310-402C-961F-ADA985D64B96}"/>
    <cellStyle name="style1542565444041" xfId="34411" xr:uid="{B01866AC-2D68-4D69-B544-686109A221D0}"/>
    <cellStyle name="style1542565444041 2" xfId="44946" xr:uid="{AD162F15-E0FC-4DCB-BDC0-874DEFBE34C9}"/>
    <cellStyle name="style1542565447155" xfId="34412" xr:uid="{E0B9E511-3852-4DC2-B53B-CD128FA76F3B}"/>
    <cellStyle name="style1542565447155 2" xfId="44947" xr:uid="{EC7FCCC6-4C22-4830-9349-C96E479016F2}"/>
    <cellStyle name="style1542565447277" xfId="34413" xr:uid="{881A9D4B-742D-4B90-802A-506EC3B80B4F}"/>
    <cellStyle name="style1542565447277 2" xfId="44948" xr:uid="{E6B332FC-BB22-4508-AF11-7A1958382623}"/>
    <cellStyle name="style1542565447391" xfId="34418" xr:uid="{72B84194-61D0-42CF-8EED-DA086333DDA6}"/>
    <cellStyle name="style1542565447391 2" xfId="44953" xr:uid="{E07D8EEE-3ACC-4CB5-BB17-EF14F291119F}"/>
    <cellStyle name="style1542565447509" xfId="34419" xr:uid="{DED528F3-4AB1-48C8-BFE3-4FA7A99F9BE6}"/>
    <cellStyle name="style1542565447509 2" xfId="44954" xr:uid="{A961CCCE-1A86-4780-9D30-793E1B1ECB65}"/>
    <cellStyle name="style1542565447737" xfId="34415" xr:uid="{D4A17B5E-4911-4715-85F8-268842449A47}"/>
    <cellStyle name="style1542565447737 2" xfId="44950" xr:uid="{78EB6F39-7AAD-4B3F-9954-C7887792D781}"/>
    <cellStyle name="style1542565447848" xfId="34416" xr:uid="{5A66DA26-BB22-4A79-A828-FB6DCD7DFCE1}"/>
    <cellStyle name="style1542565447848 2" xfId="44951" xr:uid="{BA9CD818-9119-46D8-9490-4029E7979CE2}"/>
    <cellStyle name="style1542565447960" xfId="34414" xr:uid="{96592145-133B-4C18-B3A6-66FD34A95857}"/>
    <cellStyle name="style1542565447960 2" xfId="44949" xr:uid="{A3BBDE67-1AB6-4C53-B34B-3602F54112A4}"/>
    <cellStyle name="style1542565448086" xfId="34417" xr:uid="{157E7D96-4A97-483D-87F5-7B04D3A7FC8C}"/>
    <cellStyle name="style1542565448086 2" xfId="44952" xr:uid="{8BB9A0F6-19A3-43A4-AAF6-F1EC677C9131}"/>
    <cellStyle name="style1542565448213" xfId="34420" xr:uid="{C765CC7C-7A1F-44F7-AE8A-13497EF5D36F}"/>
    <cellStyle name="style1542565448213 2" xfId="44955" xr:uid="{2EAFBFED-0B3B-4F9D-9457-8D760B0400C0}"/>
    <cellStyle name="style1542565448356" xfId="34421" xr:uid="{39A7EEDB-FA6B-451E-B0CA-820396CFF81E}"/>
    <cellStyle name="style1542565448356 2" xfId="44956" xr:uid="{AD8A393D-9820-4D1C-AF73-DF558ACCD73D}"/>
    <cellStyle name="style1542565448504" xfId="34422" xr:uid="{91E2F710-5C91-458A-95DE-DCD6C22FA2F7}"/>
    <cellStyle name="style1542565448504 2" xfId="44957" xr:uid="{F3BAD5A3-B007-404A-B2CD-C07C198BC422}"/>
    <cellStyle name="style1542565448663" xfId="34423" xr:uid="{7AE883E1-87FF-4189-9956-07F6FCEDDDBE}"/>
    <cellStyle name="style1542565448663 2" xfId="44958" xr:uid="{74898945-06B9-4F91-B687-659829BE5ADB}"/>
    <cellStyle name="style1542565448817" xfId="34424" xr:uid="{A6444008-6AF1-4893-93BE-8AA2F345A9B6}"/>
    <cellStyle name="style1542565448817 2" xfId="44959" xr:uid="{830EE9F5-C1AF-4C08-A343-064BB391F3AD}"/>
    <cellStyle name="style1542565448985" xfId="34430" xr:uid="{4A56FAE1-7F04-4EE3-A231-8316C7CBA014}"/>
    <cellStyle name="style1542565448985 2" xfId="44965" xr:uid="{24DD0823-651C-42BB-8DAE-B4C2F0E3496F}"/>
    <cellStyle name="style1542565449121" xfId="34425" xr:uid="{BDD5B072-8627-4A0D-90CC-443E0FC8D50F}"/>
    <cellStyle name="style1542565449121 2" xfId="44960" xr:uid="{8A09B330-3665-4DF7-B97E-A672C2AD494C}"/>
    <cellStyle name="style1542565449235" xfId="34431" xr:uid="{62AE8615-C5CF-466B-B897-754E6A477407}"/>
    <cellStyle name="style1542565449235 2" xfId="44966" xr:uid="{877A2E80-5944-405F-800D-D4EA833C1A05}"/>
    <cellStyle name="style1542565449354" xfId="34436" xr:uid="{C77B4162-747B-4010-AF9F-72166D6C9A27}"/>
    <cellStyle name="style1542565449354 2" xfId="44971" xr:uid="{EBA577BC-7650-4E16-8DD7-73DB2C915B34}"/>
    <cellStyle name="style1542565449488" xfId="34437" xr:uid="{E36F3FE5-7188-49C6-BA28-8737C22265E8}"/>
    <cellStyle name="style1542565449488 2" xfId="44972" xr:uid="{4E9FEB92-900C-49DB-BDD5-62D46E61CF6C}"/>
    <cellStyle name="style1542565449608" xfId="34426" xr:uid="{A9671CAD-05A7-4F0D-A975-D725CFA78371}"/>
    <cellStyle name="style1542565449608 2" xfId="44961" xr:uid="{52360105-C686-42AD-BA0C-E99AF5446064}"/>
    <cellStyle name="style1542565449719" xfId="34427" xr:uid="{3A2554C4-1017-4A29-8CC9-6C6147B02C47}"/>
    <cellStyle name="style1542565449719 2" xfId="44962" xr:uid="{71EC6081-766C-4DE7-A2B8-DEAD57B7A369}"/>
    <cellStyle name="style1542565449831" xfId="34428" xr:uid="{6B8E05B6-6F50-4B55-8336-A243D088FF3E}"/>
    <cellStyle name="style1542565449831 2" xfId="44963" xr:uid="{7CE92C88-E699-4360-81E4-9096D7C4D351}"/>
    <cellStyle name="style1542565449975" xfId="34429" xr:uid="{E1BC3C1C-6D9B-4BC5-9CD8-FC8919452369}"/>
    <cellStyle name="style1542565449975 2" xfId="44964" xr:uid="{350F0888-A8AD-4407-AC9D-D1EAF2CD3B13}"/>
    <cellStyle name="style1542565450097" xfId="34432" xr:uid="{319698AE-1E9D-40C6-A3EE-B21A7A3B9411}"/>
    <cellStyle name="style1542565450097 2" xfId="44967" xr:uid="{70842957-9176-44C4-AECA-DD7FE9A0E4D2}"/>
    <cellStyle name="style1542565450213" xfId="34433" xr:uid="{D95F5306-2D64-4112-ACAC-B8382AD0E4F2}"/>
    <cellStyle name="style1542565450213 2" xfId="44968" xr:uid="{483C7728-219D-4ED0-96C9-E388DA338AF7}"/>
    <cellStyle name="style1542565450324" xfId="34434" xr:uid="{19950507-DBCE-4766-A629-9C8AAC843C61}"/>
    <cellStyle name="style1542565450324 2" xfId="44969" xr:uid="{E0339504-4ADD-44CD-A76B-3377CF754448}"/>
    <cellStyle name="style1542565450440" xfId="34435" xr:uid="{0933A5AD-45A1-43F8-8FC5-B4FCD580072C}"/>
    <cellStyle name="style1542565450440 2" xfId="44970" xr:uid="{09DC5ED0-D26A-4FA8-84B2-429AEEAD9032}"/>
    <cellStyle name="style1542565450684" xfId="34438" xr:uid="{E5FA0DBB-BA00-4FC6-8DCA-B21ABB2921DF}"/>
    <cellStyle name="style1542565450684 2" xfId="44973" xr:uid="{F3F196B6-7506-4DB8-8A5D-D6B7DB13A6E6}"/>
    <cellStyle name="style1542565453816" xfId="34439" xr:uid="{5401C6F0-0B2D-42F5-A4AC-B9F3AC5A8AED}"/>
    <cellStyle name="style1542565453816 2" xfId="44974" xr:uid="{3656466B-0752-46B6-AA2C-376E4566B3AE}"/>
    <cellStyle name="style1542565453954" xfId="34440" xr:uid="{86AC93D0-D1E4-49E4-8B80-EFBD47703B10}"/>
    <cellStyle name="style1542565453954 2" xfId="44975" xr:uid="{FB350004-D67F-4EE4-9654-C1B78B0E857C}"/>
    <cellStyle name="style1542565454102" xfId="34445" xr:uid="{BC5CFA32-D65E-4273-B37A-7526A6F89E7D}"/>
    <cellStyle name="style1542565454102 2" xfId="44980" xr:uid="{A384E927-398F-48D4-99C9-143519F74FCA}"/>
    <cellStyle name="style1542565454235" xfId="34446" xr:uid="{6CEC4F4D-C19C-4FEE-ADEF-342207FECA6D}"/>
    <cellStyle name="style1542565454235 2" xfId="44981" xr:uid="{6D237DF7-EA0C-4D0A-9930-B83791548193}"/>
    <cellStyle name="style1542565454458" xfId="34442" xr:uid="{29F8D83D-9C92-4DA2-89D2-DFF3D97DB19A}"/>
    <cellStyle name="style1542565454458 2" xfId="44977" xr:uid="{88B8577D-7ECA-4ADE-AD54-A8275A91D093}"/>
    <cellStyle name="style1542565454585" xfId="34443" xr:uid="{2C8D1570-D3AE-4C1E-9919-C66DF2CD5B5A}"/>
    <cellStyle name="style1542565454585 2" xfId="44978" xr:uid="{69D1A82C-C2B2-4509-9A3B-AD56F52D0422}"/>
    <cellStyle name="style1542565454696" xfId="34441" xr:uid="{9A62DB7E-64C2-46C1-877D-3AB8244C95AA}"/>
    <cellStyle name="style1542565454696 2" xfId="44976" xr:uid="{D71C6A2C-142F-4EE7-9B6E-A587574CF111}"/>
    <cellStyle name="style1542565454823" xfId="34444" xr:uid="{2A04013D-00F9-47BB-8B1B-189B2EE53B45}"/>
    <cellStyle name="style1542565454823 2" xfId="44979" xr:uid="{FFDCF4E5-A52E-4AF2-BA2A-6439B4567AD0}"/>
    <cellStyle name="style1542565454934" xfId="34447" xr:uid="{BA99620E-9A56-4099-9EF4-5F2289EB0ED6}"/>
    <cellStyle name="style1542565454934 2" xfId="44982" xr:uid="{0EBC6F49-27B7-4C2E-B39D-B62A36F02092}"/>
    <cellStyle name="style1542565455045" xfId="34448" xr:uid="{B960E7B7-70F2-411F-867B-F2874E61867C}"/>
    <cellStyle name="style1542565455045 2" xfId="44983" xr:uid="{BBB80C6A-E808-4D5A-B7F1-A7FA9B160D41}"/>
    <cellStyle name="style1542565455155" xfId="34449" xr:uid="{9C66CECF-5371-4048-A625-EAFE5EC55B92}"/>
    <cellStyle name="style1542565455155 2" xfId="44984" xr:uid="{5DBC0F72-548B-42D8-A9B6-099B8139C30E}"/>
    <cellStyle name="style1542565455280" xfId="34450" xr:uid="{2A73A9FF-187F-4051-9F19-F29AF9C63CB7}"/>
    <cellStyle name="style1542565455280 2" xfId="44985" xr:uid="{C6A00CFA-F10A-4905-B8AD-49AD7C089115}"/>
    <cellStyle name="style1542565455517" xfId="34451" xr:uid="{F16FD01D-29A5-444C-A5E7-19B88ACCA5FE}"/>
    <cellStyle name="style1542565455517 2" xfId="44986" xr:uid="{E6291E97-62C9-43A6-8918-DC64AC695DBF}"/>
    <cellStyle name="style1542565455728" xfId="34457" xr:uid="{591D601A-10F4-4F8E-8A46-45EFBF2022D7}"/>
    <cellStyle name="style1542565455728 2" xfId="44992" xr:uid="{809969D5-91A7-4673-8E32-C85D1D2666FD}"/>
    <cellStyle name="style1542565455871" xfId="34452" xr:uid="{6841206D-2A29-4809-AF92-9CC234CD8E39}"/>
    <cellStyle name="style1542565455871 2" xfId="44987" xr:uid="{5152082C-6069-4ABE-98D3-0274E385CDDF}"/>
    <cellStyle name="style1542565455999" xfId="34458" xr:uid="{BDE62C43-FA3A-4F2C-832F-50F6A8DD788E}"/>
    <cellStyle name="style1542565455999 2" xfId="44993" xr:uid="{548C01F2-BAEE-43FD-A924-8D92AAE0608B}"/>
    <cellStyle name="style1542565456141" xfId="34463" xr:uid="{8CD6FCB8-5FEA-4B61-B38C-05E87BADEEE4}"/>
    <cellStyle name="style1542565456141 2" xfId="44998" xr:uid="{0BE3D522-93A6-4098-8090-F85F87ABDD6D}"/>
    <cellStyle name="style1542565456269" xfId="34464" xr:uid="{1D91BF67-8C7F-4A91-94D4-22C94F48BED3}"/>
    <cellStyle name="style1542565456269 2" xfId="44999" xr:uid="{7AC2B6B1-8577-46E2-863F-4A630E9DC7C5}"/>
    <cellStyle name="style1542565456408" xfId="34453" xr:uid="{2C4A0EEF-CF5A-4672-A043-1778AAB12377}"/>
    <cellStyle name="style1542565456408 2" xfId="44988" xr:uid="{41A1C274-B570-434C-8A3C-57E12ABC1342}"/>
    <cellStyle name="style1542565456549" xfId="34454" xr:uid="{E2DE957D-1360-4BB3-ACB2-B3D22DD28A25}"/>
    <cellStyle name="style1542565456549 2" xfId="44989" xr:uid="{25E9A4FA-D2BC-4A4D-A5A0-D6157D1FE609}"/>
    <cellStyle name="style1542565456680" xfId="34455" xr:uid="{4FF927F4-8151-4B9F-A057-F43331D456D2}"/>
    <cellStyle name="style1542565456680 2" xfId="44990" xr:uid="{01550FEC-4003-42CB-9DFC-75C962F586E4}"/>
    <cellStyle name="style1542565456796" xfId="34456" xr:uid="{24BA1246-320E-4758-B465-32E9032DE9F1}"/>
    <cellStyle name="style1542565456796 2" xfId="44991" xr:uid="{CF3DA617-301E-4E16-B72C-1A3D62DE50F4}"/>
    <cellStyle name="style1542565456908" xfId="34459" xr:uid="{2346A8CB-514F-40A3-9FA6-A5B7168A77D3}"/>
    <cellStyle name="style1542565456908 2" xfId="44994" xr:uid="{4D0B48FB-C8A1-4A4D-AEA5-0F164D9A125A}"/>
    <cellStyle name="style1542565457018" xfId="34460" xr:uid="{9A6E5416-AAD3-4EE2-BFE0-9559B6CA3D02}"/>
    <cellStyle name="style1542565457018 2" xfId="44995" xr:uid="{4E477D6A-B97A-4006-94A5-443B845F9504}"/>
    <cellStyle name="style1542565457129" xfId="34461" xr:uid="{4FC4775A-7760-4AEF-B6C9-F465B760346E}"/>
    <cellStyle name="style1542565457129 2" xfId="44996" xr:uid="{E0C58B5B-5AF0-4002-BCAE-2CE885B0253B}"/>
    <cellStyle name="style1542565457245" xfId="34462" xr:uid="{742A3D2B-DD43-40F2-8CA3-99CB24F904D5}"/>
    <cellStyle name="style1542565457245 2" xfId="44997" xr:uid="{67F77CEF-4C1A-4D35-8D37-F03CD6D0EAA5}"/>
    <cellStyle name="style1542565457621" xfId="34465" xr:uid="{7EE2608D-875C-4FBC-BFA0-89CC6487E76B}"/>
    <cellStyle name="style1542565457621 2" xfId="45000" xr:uid="{1985F819-6C88-49AA-9A73-2A1F99252A1D}"/>
    <cellStyle name="style1542565457782" xfId="34466" xr:uid="{B72D2675-95C7-4320-96B6-ED777C7AD170}"/>
    <cellStyle name="style1542565457782 2" xfId="45001" xr:uid="{75E33113-1CEA-40DC-A033-C727DCAAC434}"/>
    <cellStyle name="style1542565457905" xfId="34467" xr:uid="{004558F8-53ED-4698-BE31-FC7938BD62D5}"/>
    <cellStyle name="style1542565457905 2" xfId="45002" xr:uid="{67C78E82-D44C-474B-8566-B8B9CCD3510D}"/>
    <cellStyle name="style1542565458024" xfId="34468" xr:uid="{47A79BAB-C493-4F81-AA18-4D1E2FE1574F}"/>
    <cellStyle name="style1542565458024 2" xfId="45003" xr:uid="{274439E3-B906-413C-832E-201854E8144E}"/>
    <cellStyle name="style1542565461628" xfId="34469" xr:uid="{51C83558-F178-4BA9-913A-FC439F6DAD64}"/>
    <cellStyle name="style1542565461628 2" xfId="45004" xr:uid="{A7FEC03E-B6FA-4F95-94BD-F9C0E39591DF}"/>
    <cellStyle name="style1542565461787" xfId="34470" xr:uid="{335D3024-A02C-4A63-95FF-E58B91BC8B97}"/>
    <cellStyle name="style1542565461787 2" xfId="45005" xr:uid="{5753962F-970D-4B65-AFD5-CC67E65C07E8}"/>
    <cellStyle name="style1542565461940" xfId="34475" xr:uid="{D3B3CA8D-D253-4FDC-A76E-08D853DDAF89}"/>
    <cellStyle name="style1542565461940 2" xfId="45010" xr:uid="{BB2EF0C9-4C56-44DB-8B22-82750026599D}"/>
    <cellStyle name="style1542565462134" xfId="34476" xr:uid="{BE323796-4A74-40A6-B653-3BA66C07CA31}"/>
    <cellStyle name="style1542565462134 2" xfId="45011" xr:uid="{9BC359B8-2D0B-4BA6-A8CB-C9B7E6484C21}"/>
    <cellStyle name="style1542565462419" xfId="34472" xr:uid="{B5A6D97D-5A3A-45C8-9B6B-572E639267D9}"/>
    <cellStyle name="style1542565462419 2" xfId="45007" xr:uid="{0FE499C6-E8D5-4298-AD60-0D7F80D0047D}"/>
    <cellStyle name="style1542565462532" xfId="34473" xr:uid="{EA400337-9C81-4594-9BFD-99DE62D1BDE0}"/>
    <cellStyle name="style1542565462532 2" xfId="45008" xr:uid="{10A16E39-6E50-4927-BA80-56328B3EEDD8}"/>
    <cellStyle name="style1542565462666" xfId="34471" xr:uid="{0D7D5656-AE34-48A8-BB64-D3900A105A59}"/>
    <cellStyle name="style1542565462666 2" xfId="45006" xr:uid="{D85D3086-337E-44F6-9031-D766221FB105}"/>
    <cellStyle name="style1542565462795" xfId="34474" xr:uid="{093684BB-C66A-406F-A594-B3A30ACAD198}"/>
    <cellStyle name="style1542565462795 2" xfId="45009" xr:uid="{CAA75D8C-8FA1-4024-A440-9A8ED2B10E00}"/>
    <cellStyle name="style1542565462915" xfId="34477" xr:uid="{2ED8523A-3946-4A30-8A2F-9DFCFF4B7BA7}"/>
    <cellStyle name="style1542565462915 2" xfId="45012" xr:uid="{BCB216C5-E09D-46C3-B072-3D09A923F270}"/>
    <cellStyle name="style1542565463028" xfId="34478" xr:uid="{0180D27F-A897-4A27-88E2-48FFB31C2716}"/>
    <cellStyle name="style1542565463028 2" xfId="45013" xr:uid="{FF5B8B5B-AC87-4949-9C02-92E1ECDC3A0B}"/>
    <cellStyle name="style1542565463140" xfId="34479" xr:uid="{B1386BD2-867F-4571-BA53-3735F0E67466}"/>
    <cellStyle name="style1542565463140 2" xfId="45014" xr:uid="{570337C0-C3F3-490D-BEB1-5BEEF4E06F3C}"/>
    <cellStyle name="style1542565463259" xfId="34480" xr:uid="{1140C145-AC82-48CE-8536-41E3B7E0AC8F}"/>
    <cellStyle name="style1542565463259 2" xfId="45015" xr:uid="{A0D9DB1B-B4E5-4F04-A4BB-58BC5AF514B8}"/>
    <cellStyle name="style1542565463370" xfId="34481" xr:uid="{CAC17042-72B4-42DD-AE37-764097B6CB7B}"/>
    <cellStyle name="style1542565463370 2" xfId="45016" xr:uid="{83431135-53E3-4FE0-B4AA-8DADF7D71065}"/>
    <cellStyle name="style1542565463498" xfId="34485" xr:uid="{C6C53FE4-DF41-4842-A2A0-5EBF67B49114}"/>
    <cellStyle name="style1542565463498 2" xfId="45020" xr:uid="{EA353107-EA1C-4AB5-849A-49F931BC88E9}"/>
    <cellStyle name="style1542565463611" xfId="34482" xr:uid="{ED6E3AC5-BAC8-44FB-9A9E-88C67D435420}"/>
    <cellStyle name="style1542565463611 2" xfId="45017" xr:uid="{F1C6D3D1-6E01-4830-9073-BF7AEFEFDDAB}"/>
    <cellStyle name="style1542565463722" xfId="34486" xr:uid="{3C8331AE-C0E3-4A89-8F18-A43E8DAD9DE2}"/>
    <cellStyle name="style1542565463722 2" xfId="45021" xr:uid="{80077A67-D1DF-4E14-8C6B-39DD623A3007}"/>
    <cellStyle name="style1542565463843" xfId="34489" xr:uid="{D506E7BD-FA5E-4AAA-A1A8-6F37A2E0D3E0}"/>
    <cellStyle name="style1542565463843 2" xfId="45024" xr:uid="{2F72488B-1A8F-40AF-AC31-6C52C4611493}"/>
    <cellStyle name="style1542565463955" xfId="34490" xr:uid="{86AE9492-A69E-431C-94D3-F812FDC4DC2F}"/>
    <cellStyle name="style1542565463955 2" xfId="45025" xr:uid="{9F96E218-618D-48C3-BB3E-D25E96DB92D1}"/>
    <cellStyle name="style1542565464067" xfId="34483" xr:uid="{C0025D98-FE78-4E03-A802-CED1F7E34B42}"/>
    <cellStyle name="style1542565464067 2" xfId="45018" xr:uid="{4BB671EF-C94D-447D-A35C-BEE2686A3174}"/>
    <cellStyle name="style1542565464178" xfId="34484" xr:uid="{C9AE38F6-4F00-48CD-8C97-D71D5093C92D}"/>
    <cellStyle name="style1542565464178 2" xfId="45019" xr:uid="{EE935222-DE3A-4CCE-8509-B800B491E873}"/>
    <cellStyle name="style1542565464520" xfId="34487" xr:uid="{02E5A7A7-7E84-4534-B677-76CE88F7C800}"/>
    <cellStyle name="style1542565464520 2" xfId="45022" xr:uid="{8279D796-0518-4DE9-8B98-20CD25FD4530}"/>
    <cellStyle name="style1542565464636" xfId="34488" xr:uid="{34D70DB4-3413-4B6B-8C24-2B0B44817618}"/>
    <cellStyle name="style1542565464636 2" xfId="45023" xr:uid="{3F4BBADB-488D-46CB-86C0-8BE716D85F3E}"/>
    <cellStyle name="style1542565465029" xfId="34491" xr:uid="{FF11EAE8-9997-4722-AD6B-0F69BCA5CE64}"/>
    <cellStyle name="style1542565465029 2" xfId="45026" xr:uid="{18FEB103-EBDF-4298-9274-5DE861A97D08}"/>
    <cellStyle name="style1542565465142" xfId="34492" xr:uid="{E79AC1C0-E1B0-4CD1-8D9D-7B54E4DC1301}"/>
    <cellStyle name="style1542565465142 2" xfId="45027" xr:uid="{FE896BC5-67AF-4B4E-97CB-F2A07628F738}"/>
    <cellStyle name="style1542565468444" xfId="34493" xr:uid="{0E1C5C8F-9E54-4660-B2DE-E540ADE00439}"/>
    <cellStyle name="style1542565468444 2" xfId="45028" xr:uid="{C993FC53-D8D4-4433-B7DE-662C52CFD702}"/>
    <cellStyle name="style1542565468573" xfId="34494" xr:uid="{85D86A3A-1FE2-4136-99B5-B28E6C5A407E}"/>
    <cellStyle name="style1542565468573 2" xfId="45029" xr:uid="{8F4116C5-14B2-4842-9506-4DA2A003E02F}"/>
    <cellStyle name="style1542565468689" xfId="34499" xr:uid="{BE26E671-311D-48AB-8977-2381ABEC440A}"/>
    <cellStyle name="style1542565468689 2" xfId="45034" xr:uid="{E98D3CF7-7863-4DEA-B12F-01917CF3FAC5}"/>
    <cellStyle name="style1542565468799" xfId="34500" xr:uid="{3D4E3E85-CD89-47C4-8139-B6BEB8E9D748}"/>
    <cellStyle name="style1542565468799 2" xfId="45035" xr:uid="{FDA6488E-1768-4105-84C8-98E790A0DD8E}"/>
    <cellStyle name="style1542565469018" xfId="34496" xr:uid="{2C9FCDE4-B82C-416C-8FEE-30B6B92A02D8}"/>
    <cellStyle name="style1542565469018 2" xfId="45031" xr:uid="{7D1331B1-3436-4AFB-A023-2299DB99FB3E}"/>
    <cellStyle name="style1542565469129" xfId="34497" xr:uid="{DDE06B7B-DD8D-4FE1-AE19-920AA4AC174E}"/>
    <cellStyle name="style1542565469129 2" xfId="45032" xr:uid="{6F943455-0C74-4AC6-9EBF-B4369C26CB1C}"/>
    <cellStyle name="style1542565469251" xfId="34495" xr:uid="{3CECD2FE-D9D4-4305-9761-DFB91E9B3146}"/>
    <cellStyle name="style1542565469251 2" xfId="45030" xr:uid="{998CFB9A-4E57-4D01-8824-6DA7BD76E5B4}"/>
    <cellStyle name="style1542565469366" xfId="34498" xr:uid="{50CBC7DE-8343-48F6-8BB8-75B75AC2DCB4}"/>
    <cellStyle name="style1542565469366 2" xfId="45033" xr:uid="{9A6320B1-67C6-4C0F-8E01-00AAEF01E3B0}"/>
    <cellStyle name="style1542565469492" xfId="34501" xr:uid="{8100FD34-4AF4-4649-AE86-0181624B233B}"/>
    <cellStyle name="style1542565469492 2" xfId="45036" xr:uid="{067069AB-55AD-4661-A5E4-B3F239A1864B}"/>
    <cellStyle name="style1542565469603" xfId="34502" xr:uid="{EE10E813-4A3F-4B69-8F40-5DA418F4F1F0}"/>
    <cellStyle name="style1542565469603 2" xfId="45037" xr:uid="{C5AC759D-6FCB-4AE2-AD97-ACE5CD378A26}"/>
    <cellStyle name="style1542565469714" xfId="34503" xr:uid="{1E689820-ACA4-4B8E-9970-A5693E678F72}"/>
    <cellStyle name="style1542565469714 2" xfId="45038" xr:uid="{5D1DA7B6-4020-4973-9B4C-C3FB97E11B81}"/>
    <cellStyle name="style1542565469831" xfId="34504" xr:uid="{98C452BB-26E5-4DB2-8094-DBCC1BE915F2}"/>
    <cellStyle name="style1542565469831 2" xfId="45039" xr:uid="{4A4947B8-D88B-4594-B03E-40F84FD0711E}"/>
    <cellStyle name="style1542565469953" xfId="34505" xr:uid="{968F74A1-F007-483B-9EA4-1410D5B52474}"/>
    <cellStyle name="style1542565469953 2" xfId="45040" xr:uid="{D50F6D87-E36A-42E3-A85E-1803A1DB5602}"/>
    <cellStyle name="style1542565470126" xfId="34508" xr:uid="{C496421B-FF5B-49E5-838E-3ED9E8E6F6D6}"/>
    <cellStyle name="style1542565470126 2" xfId="45043" xr:uid="{DAFADB10-8C62-4791-8382-AE3D84D8EAA9}"/>
    <cellStyle name="style1542565470265" xfId="34506" xr:uid="{3B5FB2EA-6998-4BA7-8F78-B4CAEF77D4D9}"/>
    <cellStyle name="style1542565470265 2" xfId="45041" xr:uid="{235EAB25-AA3B-4830-B08B-85AC17CC8EFD}"/>
    <cellStyle name="style1542565470405" xfId="34509" xr:uid="{FA328524-7A63-4E60-932F-6CB5A3F35507}"/>
    <cellStyle name="style1542565470405 2" xfId="45044" xr:uid="{69521E1E-0B25-43C3-A944-3EE5F429300B}"/>
    <cellStyle name="style1542565470525" xfId="34514" xr:uid="{28A5A037-E3D4-46B0-8788-9E8055F0A0AA}"/>
    <cellStyle name="style1542565470525 2" xfId="45049" xr:uid="{5D702487-3E06-456B-9BF0-966B59021DC4}"/>
    <cellStyle name="style1542565470644" xfId="34515" xr:uid="{8E4C3B60-1A58-482A-832E-C102843ED539}"/>
    <cellStyle name="style1542565470644 2" xfId="45050" xr:uid="{FF9D03FC-E2E8-42CE-B10D-414BAE85BBF4}"/>
    <cellStyle name="style1542565470756" xfId="34507" xr:uid="{10299212-46E0-499F-A0A5-EF79D18497DA}"/>
    <cellStyle name="style1542565470756 2" xfId="45042" xr:uid="{0C7430C0-A878-41D3-A799-D2C2D95559CA}"/>
    <cellStyle name="style1542565471234" xfId="34510" xr:uid="{096DF08D-E40D-480C-A934-A0B9CD89595C}"/>
    <cellStyle name="style1542565471234 2" xfId="45045" xr:uid="{210239F6-7341-4317-9082-2ADF4D353C13}"/>
    <cellStyle name="style1542565471344" xfId="34511" xr:uid="{AE5EB48F-ADE9-4F27-B4F6-7AE028AFD1FD}"/>
    <cellStyle name="style1542565471344 2" xfId="45046" xr:uid="{8F2BD328-60A6-4815-964A-1A0539D28051}"/>
    <cellStyle name="style1542565471460" xfId="34512" xr:uid="{8EE0AA83-B33F-43E7-8762-692D79185486}"/>
    <cellStyle name="style1542565471460 2" xfId="45047" xr:uid="{C70DDFAD-6ECA-4288-983A-69C9431F8077}"/>
    <cellStyle name="style1542565471611" xfId="34513" xr:uid="{1A449629-FD80-4CB1-A254-131CD419B02A}"/>
    <cellStyle name="style1542565471611 2" xfId="45048" xr:uid="{96317A59-2E91-4336-B06E-73A1D29AD367}"/>
    <cellStyle name="style1542565471791" xfId="34516" xr:uid="{C6A827CF-36AD-46B8-8FDB-B277064EC272}"/>
    <cellStyle name="style1542565471791 2" xfId="45051" xr:uid="{877CEF38-73FA-4CDE-9ED4-E6DEEBAE45C6}"/>
    <cellStyle name="style1542565471908" xfId="34517" xr:uid="{193EF254-3A71-4AF2-9A78-1AF12100F0CD}"/>
    <cellStyle name="style1542565471908 2" xfId="45052" xr:uid="{986646AC-5EDA-4CE3-862F-92AC18E53C69}"/>
    <cellStyle name="style1542565472025" xfId="34518" xr:uid="{E3DC089A-2B75-4007-B17C-76B9ED3F6D69}"/>
    <cellStyle name="style1542565472025 2" xfId="45053" xr:uid="{0FB2FEA9-A58F-4F59-B220-91CC737C548C}"/>
    <cellStyle name="style1542565472170" xfId="34519" xr:uid="{82D64041-5F59-4B1F-8816-DBC37F97C820}"/>
    <cellStyle name="style1542565472170 2" xfId="45054" xr:uid="{0AE1A375-0681-4266-8741-12D890BF573F}"/>
    <cellStyle name="style1542565472353" xfId="34520" xr:uid="{2E16AEA3-BB89-4598-8323-9921FA9DCCCE}"/>
    <cellStyle name="style1542565472353 2" xfId="45055" xr:uid="{695F6E94-8E5A-4539-B27C-C3DBCDA7FAB3}"/>
    <cellStyle name="style1542565472477" xfId="34521" xr:uid="{55DE5DC3-095C-48F3-AF55-6A8D447D9D07}"/>
    <cellStyle name="style1542565472477 2" xfId="45056" xr:uid="{633A41A9-B3CF-43EE-8B56-1995E454052F}"/>
    <cellStyle name="style1542565472578" xfId="34522" xr:uid="{0C632BEB-B84B-41CF-9073-0CFC47E5EED4}"/>
    <cellStyle name="style1542565472578 2" xfId="45057" xr:uid="{E11E118B-FC99-422C-9196-ED7232DDB954}"/>
    <cellStyle name="style1542565472681" xfId="34523" xr:uid="{9B65F6F7-BF37-4FC4-9F67-935A6435C24F}"/>
    <cellStyle name="style1542565472681 2" xfId="45058" xr:uid="{D1E9B66A-9AC7-439F-8C33-F04B5541A280}"/>
    <cellStyle name="style1542565472797" xfId="34524" xr:uid="{F834DF9C-AA5E-46AF-AAAB-98A7E7BE8453}"/>
    <cellStyle name="style1542565472797 2" xfId="45059" xr:uid="{6EC4D894-7AB2-45E0-BFF5-1267CB6EC99C}"/>
    <cellStyle name="style1542565472899" xfId="34525" xr:uid="{C3AAAC36-A769-4EF8-955B-7D4FBFE857F6}"/>
    <cellStyle name="style1542565472899 2" xfId="45060" xr:uid="{70864CF1-F602-47B9-BC01-B8C9381B9531}"/>
    <cellStyle name="style1542565472993" xfId="34526" xr:uid="{CF9E03C0-35D6-47F8-A36A-B23CE2B96D02}"/>
    <cellStyle name="style1542565472993 2" xfId="45061" xr:uid="{EB8A7D5A-DE94-416A-ABE8-043D846C3E41}"/>
    <cellStyle name="style1542565473092" xfId="34527" xr:uid="{A6197036-5A51-4546-B6DD-D21BA7646553}"/>
    <cellStyle name="style1542565473092 2" xfId="45062" xr:uid="{A24D8E87-EC5F-41F0-AE98-32353DBC2A49}"/>
    <cellStyle name="style1542565473218" xfId="34528" xr:uid="{DBAE2BB3-1648-4B3D-B086-6C728397FF23}"/>
    <cellStyle name="style1542565473218 2" xfId="45063" xr:uid="{D15C7B4A-DE58-45CD-A5B3-FD3A773BED58}"/>
    <cellStyle name="style1542565473312" xfId="34529" xr:uid="{C5CC3BAC-096A-486F-868D-703A537C38B5}"/>
    <cellStyle name="style1542565473312 2" xfId="45064" xr:uid="{9D455154-4570-40D4-9509-6C8AD024078A}"/>
    <cellStyle name="style1542565473409" xfId="34530" xr:uid="{E7D9C6B4-93AE-4E31-80FA-4CA9E9A4E1CB}"/>
    <cellStyle name="style1542565473409 2" xfId="45065" xr:uid="{4EDE9B88-7628-4817-8813-14FE2009AAD8}"/>
    <cellStyle name="style1542565473508" xfId="34531" xr:uid="{EC646B88-E123-4CD9-AC69-7228BE107A87}"/>
    <cellStyle name="style1542565473508 2" xfId="45066" xr:uid="{51B2C425-232A-415A-A3C9-D5AA2C47EA5F}"/>
    <cellStyle name="style1542565476818" xfId="34532" xr:uid="{B09DF4B4-0512-4DD9-B36F-59684B8FBCAB}"/>
    <cellStyle name="style1542565476818 2" xfId="45067" xr:uid="{ECAA92D2-149A-4D9A-B904-B8021E50405B}"/>
    <cellStyle name="style1542565476938" xfId="34533" xr:uid="{F6B56564-1724-4A0A-AC19-0741EF305101}"/>
    <cellStyle name="style1542565476938 2" xfId="45068" xr:uid="{682BE160-8B79-4544-84D4-B0C264F25FB4}"/>
    <cellStyle name="style1542565477049" xfId="34538" xr:uid="{05162FA2-2D06-4963-A4A5-94670A2A0E8E}"/>
    <cellStyle name="style1542565477049 2" xfId="45073" xr:uid="{F5DE7D0C-20C0-4795-A164-679E89139EC7}"/>
    <cellStyle name="style1542565477161" xfId="34539" xr:uid="{5CBCE5D8-D680-46C9-BBED-A622F54C791C}"/>
    <cellStyle name="style1542565477161 2" xfId="45074" xr:uid="{A8423917-AB42-4E58-B19A-D070C12F0C6A}"/>
    <cellStyle name="style1542565477391" xfId="34535" xr:uid="{F521C954-0CA6-4477-AEB7-30038A54A25B}"/>
    <cellStyle name="style1542565477391 2" xfId="45070" xr:uid="{D2CFF5F7-B849-4A0D-AB9C-F4DB55E6743B}"/>
    <cellStyle name="style1542565477501" xfId="34536" xr:uid="{7AB33CA7-5996-4EF3-ADF0-A0E4961299EC}"/>
    <cellStyle name="style1542565477501 2" xfId="45071" xr:uid="{878165B0-8E64-41DB-8C2C-BB95812A6CDC}"/>
    <cellStyle name="style1542565477634" xfId="34534" xr:uid="{832FC597-5CCE-43A6-904E-E38DE82920B0}"/>
    <cellStyle name="style1542565477634 2" xfId="45069" xr:uid="{1C9ACC4D-F4FF-4699-ABF3-915704E0EF90}"/>
    <cellStyle name="style1542565477780" xfId="34537" xr:uid="{0384080B-6D35-4A68-BC80-9F341AF739B0}"/>
    <cellStyle name="style1542565477780 2" xfId="45072" xr:uid="{2C41C220-E43E-4762-AEC1-D46252ECFFA8}"/>
    <cellStyle name="style1542565477943" xfId="34540" xr:uid="{0F2380CD-9368-46B9-814F-6FB5E3D60707}"/>
    <cellStyle name="style1542565477943 2" xfId="45075" xr:uid="{D8C15B36-9B71-4253-A45E-C7199C34F44E}"/>
    <cellStyle name="style1542565478061" xfId="34541" xr:uid="{9E86E0D8-14DF-48C6-9353-8CE1BE718366}"/>
    <cellStyle name="style1542565478061 2" xfId="45076" xr:uid="{F8E9956A-9015-457B-8811-A0812D85B7C1}"/>
    <cellStyle name="style1542565478200" xfId="34542" xr:uid="{1A93C590-DDDA-4363-9256-EF7BE381B0BB}"/>
    <cellStyle name="style1542565478200 2" xfId="45077" xr:uid="{695C1507-464F-4EA1-A14E-EF3867456497}"/>
    <cellStyle name="style1542565478353" xfId="34543" xr:uid="{FC64EA28-A60E-4CD8-9617-37B05A52A974}"/>
    <cellStyle name="style1542565478353 2" xfId="45078" xr:uid="{1A0C2188-E0AF-4E36-82BA-95C905116D54}"/>
    <cellStyle name="style1542565478556" xfId="34544" xr:uid="{FFAFE5F0-644B-432C-B8BE-51A0DAE67C5D}"/>
    <cellStyle name="style1542565478556 2" xfId="45079" xr:uid="{F5E1C6B5-7CA5-4C1C-9AB3-DF22899DA073}"/>
    <cellStyle name="style1542565478713" xfId="34547" xr:uid="{1ACDC0AF-ADD6-4AC2-80BC-FE344736D6D0}"/>
    <cellStyle name="style1542565478713 2" xfId="45082" xr:uid="{C173BD51-1F41-4411-BCCD-11FF66AD1D4B}"/>
    <cellStyle name="style1542565478862" xfId="34550" xr:uid="{131209E3-AF9E-470C-ABE0-B9A76D9BA426}"/>
    <cellStyle name="style1542565478862 2" xfId="45085" xr:uid="{C6201661-FAC7-4199-9065-32A4C5C1B6C4}"/>
    <cellStyle name="style1542565478973" xfId="34545" xr:uid="{56DC1832-3EFF-45F5-A074-A78D95DAE7C1}"/>
    <cellStyle name="style1542565478973 2" xfId="45080" xr:uid="{2E0BB00F-EF6A-44E1-9D95-78C55B52871A}"/>
    <cellStyle name="style1542565479090" xfId="34548" xr:uid="{896DF3B1-87EA-47CA-A96B-6822F64A83EB}"/>
    <cellStyle name="style1542565479090 2" xfId="45083" xr:uid="{EC40B1AF-AAF2-44A1-96F1-8DAB7F83E7AC}"/>
    <cellStyle name="style1542565479201" xfId="34551" xr:uid="{5C8123F5-17F3-4E17-B1AA-524D00C45CDC}"/>
    <cellStyle name="style1542565479201 2" xfId="45086" xr:uid="{1686EA00-1B08-4A29-9A40-8A523321CB17}"/>
    <cellStyle name="style1542565479315" xfId="34546" xr:uid="{F438A2FB-B213-4215-802B-CFC1D8A79153}"/>
    <cellStyle name="style1542565479315 2" xfId="45081" xr:uid="{80CEB494-C1F4-44BB-9580-0A0017DD0277}"/>
    <cellStyle name="style1542565479777" xfId="34549" xr:uid="{90C9803A-8CC8-44FE-B787-89CE6DDFDB03}"/>
    <cellStyle name="style1542565479777 2" xfId="45084" xr:uid="{EFC54D71-D558-49AB-88B5-5713C693A96C}"/>
    <cellStyle name="style1542565480261" xfId="34552" xr:uid="{3FBF0E3B-D8CF-4B0D-A89C-EC0ACB74981E}"/>
    <cellStyle name="style1542565480261 2" xfId="45087" xr:uid="{C703DC64-BAB0-4158-B841-205752588634}"/>
    <cellStyle name="style1542565484602" xfId="34554" xr:uid="{AD0308E8-1E6E-40C2-96AC-F3A18163429E}"/>
    <cellStyle name="style1542565484602 2" xfId="45089" xr:uid="{2F8D5B7B-1CF8-4D9E-9276-D0F6B6FE8EF0}"/>
    <cellStyle name="style1542565484733" xfId="34555" xr:uid="{A8D54406-36EA-4A1B-A2DD-C10EE92095F9}"/>
    <cellStyle name="style1542565484733 2" xfId="45090" xr:uid="{C8E5DD6B-1897-4874-95AB-2290025DAA45}"/>
    <cellStyle name="style1542565484847" xfId="34553" xr:uid="{D3E0CB33-1B85-4262-BCD3-C7B54C008C33}"/>
    <cellStyle name="style1542565484847 2" xfId="45088" xr:uid="{473E1C61-E82F-4327-A249-6F85B60DE9C1}"/>
    <cellStyle name="style1542565484986" xfId="34556" xr:uid="{D16BB98C-4E5A-4741-B170-3FB8F091D649}"/>
    <cellStyle name="style1542565484986 2" xfId="45091" xr:uid="{2AD0D1DC-57DE-45FE-8871-ECC2FDB8500B}"/>
    <cellStyle name="style1542565485111" xfId="34557" xr:uid="{1AFD7C40-445B-4D63-A1D2-01FC0C0C9B7D}"/>
    <cellStyle name="style1542565485111 2" xfId="45092" xr:uid="{5937A961-159B-4500-B9B0-10764C46BB0A}"/>
    <cellStyle name="style1542565485255" xfId="34558" xr:uid="{A5D03593-32BD-4918-AF0A-9A8AE3D956A2}"/>
    <cellStyle name="style1542565485255 2" xfId="45093" xr:uid="{E1D333B2-2132-4450-943F-15EF1AC5CA6D}"/>
    <cellStyle name="style1542565485437" xfId="34559" xr:uid="{4F1390E5-CA8E-4AB9-AABC-76C968681E0D}"/>
    <cellStyle name="style1542565485437 2" xfId="45094" xr:uid="{08E2BDCA-C78A-4AC8-951A-561FC4FF7E80}"/>
    <cellStyle name="style1542565485596" xfId="34560" xr:uid="{9BADC407-1CBF-4770-B6B0-50C44C915218}"/>
    <cellStyle name="style1542565485596 2" xfId="45095" xr:uid="{AC3AB977-B9C6-4BBC-8C92-5D826D30AB03}"/>
    <cellStyle name="style1542565485715" xfId="34562" xr:uid="{D96BAD32-AA3F-4AE1-9D0D-03D1D0D154B4}"/>
    <cellStyle name="style1542565485715 2" xfId="45097" xr:uid="{47DF3AA8-BE82-4D67-9655-F428D49BA34D}"/>
    <cellStyle name="style1542565485824" xfId="34563" xr:uid="{B5FD6A07-3533-4EBB-8E5A-437A8A531245}"/>
    <cellStyle name="style1542565485824 2" xfId="45098" xr:uid="{3C2140B9-CEBB-406C-A860-86D2AB27ED29}"/>
    <cellStyle name="style1542565485933" xfId="34565" xr:uid="{588B6145-3902-4D36-B4BF-48845E6B3D0A}"/>
    <cellStyle name="style1542565485933 2" xfId="45100" xr:uid="{192B8BD3-D934-4B5B-8E08-5B92B56E0BA5}"/>
    <cellStyle name="style1542565486043" xfId="34566" xr:uid="{14D67FE4-6B76-4FE1-988F-28D5004AB429}"/>
    <cellStyle name="style1542565486043 2" xfId="45101" xr:uid="{A6F70367-7472-494D-9D72-7AF3C31E15C2}"/>
    <cellStyle name="style1542565486152" xfId="34561" xr:uid="{9259B269-5862-4CD3-9804-1F7A9288BB79}"/>
    <cellStyle name="style1542565486152 2" xfId="45096" xr:uid="{526A675C-B37E-411D-89B9-2CED2CAFC362}"/>
    <cellStyle name="style1542565486282" xfId="34564" xr:uid="{D2756D09-FA22-43EC-9298-19BD48DAB34A}"/>
    <cellStyle name="style1542565486282 2" xfId="45099" xr:uid="{2642F5C7-4DB7-4DD0-8DB9-05C34CD7A963}"/>
    <cellStyle name="style1542565486418" xfId="34567" xr:uid="{1C935FF1-C350-49E3-8862-770495063786}"/>
    <cellStyle name="style1542565486418 2" xfId="45102" xr:uid="{1278F8F5-B224-4992-B117-68E69D393A30}"/>
    <cellStyle name="style1542565486667" xfId="34569" xr:uid="{DE30600B-4ECA-4885-B3E1-9ECA31E24A73}"/>
    <cellStyle name="style1542565486667 2" xfId="45104" xr:uid="{9D5DDAC8-CAEC-4A72-BC1D-C2CA40F2DA7E}"/>
    <cellStyle name="style1542565486803" xfId="34570" xr:uid="{8D7F3B1F-F759-4774-8CC1-159961DD4FC8}"/>
    <cellStyle name="style1542565486803 2" xfId="45105" xr:uid="{F0DA794C-0381-4DA0-8F53-D779776118D0}"/>
    <cellStyle name="style1542565487005" xfId="34568" xr:uid="{625C5BCD-867F-416A-9AF9-A9B99B71C613}"/>
    <cellStyle name="style1542565487005 2" xfId="45103" xr:uid="{F4437DA8-C8D2-4118-BD6D-30307BCA5EBD}"/>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50" xfId="38114" xr:uid="{2E90BDC0-9E7E-4093-A2DB-F927250A2740}"/>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53" xfId="38166" xr:uid="{52BFC418-9876-4D61-8EF0-8E39AA910713}"/>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97" xfId="38119" xr:uid="{A664A678-5701-4943-A46B-0C149B222F9F}"/>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61" xfId="38169" xr:uid="{A8680C70-AC6B-4CD9-AEDB-20C65117906B}"/>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815" xfId="39515" xr:uid="{0F383630-5F80-4C7C-9025-8EF47E3E0B68}"/>
    <cellStyle name="style1616588195835" xfId="39513" xr:uid="{0C979FB1-F8D5-4110-BA9F-EE6E67ECA7CB}"/>
    <cellStyle name="style1616588195865" xfId="39516" xr:uid="{C98E3C40-0B12-438F-AF61-648797596000}"/>
    <cellStyle name="style1616588195885" xfId="39517" xr:uid="{809CFE65-674D-4A34-98F1-EE9495B63CCF}"/>
    <cellStyle name="style1616588195906" xfId="39518" xr:uid="{6B5A0401-C45C-4F0E-B463-9CA86F3D6721}"/>
    <cellStyle name="style1616588195934" xfId="39519" xr:uid="{EDD843C5-BAC6-4AE7-A9A4-4C6E6010B5D5}"/>
    <cellStyle name="style1616588195956" xfId="39520" xr:uid="{8B41428B-11B6-41F8-9EE0-36D795897CD9}"/>
    <cellStyle name="style1616588195976" xfId="39522" xr:uid="{87934433-80AE-4DB6-A986-BCF66FDF411B}"/>
    <cellStyle name="style1616588196004" xfId="39523" xr:uid="{7E738314-9C8B-4254-98D8-DD1154DE7CDC}"/>
    <cellStyle name="style1616588196027" xfId="39525" xr:uid="{0B131F4B-CE5F-4004-9551-468B139DDF75}"/>
    <cellStyle name="style1616588196047" xfId="39526" xr:uid="{DC42C0CB-21F5-46F3-877A-556AB4017596}"/>
    <cellStyle name="style1616588196067" xfId="39521" xr:uid="{67025C12-DB07-431B-98CA-7E59F8EE73FB}"/>
    <cellStyle name="style1616588196095" xfId="39524" xr:uid="{D68E7B25-F4B1-4072-BE11-0195173AE390}"/>
    <cellStyle name="style1616588196118" xfId="39527" xr:uid="{A0F96D39-AD62-45E3-BCD5-8442731D50D6}"/>
    <cellStyle name="style1616588196168" xfId="39529" xr:uid="{19B803EA-A460-42E0-BD31-47956D4B501A}"/>
    <cellStyle name="style1616588196199" xfId="39530" xr:uid="{1CC5FB7E-FABE-4D39-8A50-C96F38A2C4BA}"/>
    <cellStyle name="style1616588196219" xfId="39528" xr:uid="{EB99935D-069D-4CE1-A64F-3FA777D6E2C0}"/>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409" xfId="39960" xr:uid="{0E7BD6EB-D081-4901-938B-04CD7B2B431A}"/>
    <cellStyle name="style1616595848437" xfId="39971" xr:uid="{89BEA05B-ADD0-4173-B625-A95305579654}"/>
    <cellStyle name="style1616595848460" xfId="39972" xr:uid="{E27333B7-26D9-46A0-AF3F-757FEE7657F4}"/>
    <cellStyle name="style1616595848510" xfId="39962" xr:uid="{3F8521F6-14D8-42D9-95F0-D3FBEC4ABF86}"/>
    <cellStyle name="style1616595848531" xfId="39963" xr:uid="{251888E0-2816-48E6-9972-3FACEFC3E5E1}"/>
    <cellStyle name="style1616595848561" xfId="39961" xr:uid="{57DCF1B8-3BD7-4CEB-837C-543108C84F70}"/>
    <cellStyle name="style1616595848592" xfId="39964" xr:uid="{4E0749CA-3B5B-4E60-A380-16DD1D917B4F}"/>
    <cellStyle name="style1616595848622" xfId="39973" xr:uid="{508A85BC-AEAD-427A-B7F9-4B650A2B6919}"/>
    <cellStyle name="style1616595848642" xfId="39974" xr:uid="{0AA3361E-8F08-4D2E-A383-A62C713ADF17}"/>
    <cellStyle name="style1616595848673" xfId="39975" xr:uid="{DF2F5632-74FD-42E1-BD45-6E8A6E85772E}"/>
    <cellStyle name="style1616595848693" xfId="39976" xr:uid="{A97DD05A-3B9E-4953-BD5A-43E31AF6D61F}"/>
    <cellStyle name="style1616595848723" xfId="39983" xr:uid="{B29CAF68-B3A7-4ED1-A7F4-205C90753379}"/>
    <cellStyle name="style1616595848754" xfId="39995" xr:uid="{D2E76126-7299-4917-9724-06A577B5ED0F}"/>
    <cellStyle name="style1616595848784" xfId="39984" xr:uid="{6C690D30-3C57-4D22-A282-D101EF92B83B}"/>
    <cellStyle name="style1616595848813" xfId="39996" xr:uid="{B97D14B0-0D93-4F2D-9941-9C9F83663786}"/>
    <cellStyle name="style1616595848835" xfId="40007" xr:uid="{D03D8954-3BD1-4FF8-AB2A-15188DE57F22}"/>
    <cellStyle name="style1616595848863" xfId="40008" xr:uid="{5754897E-3C42-42D6-8B49-2722BEC20469}"/>
    <cellStyle name="style1616595848884" xfId="39985" xr:uid="{503DD061-0AE7-4CD2-AF53-5CFDF4F88031}"/>
    <cellStyle name="style1616595848916" xfId="39986" xr:uid="{1AFC0EC2-A420-47AC-B738-1F126D969B3C}"/>
    <cellStyle name="style1616595848946" xfId="39987" xr:uid="{85FA1BE4-C67E-4E56-872B-D6391E655895}"/>
    <cellStyle name="style1616595848974" xfId="39988" xr:uid="{56F5D4FE-BDD5-41A1-9134-88C3D418C019}"/>
    <cellStyle name="style1616595848997" xfId="39997" xr:uid="{732801B2-44AF-4DC1-9E14-436A8019E1F7}"/>
    <cellStyle name="style1616595849027" xfId="39998" xr:uid="{36C42771-DDA9-4E56-842E-B4974D64F4A7}"/>
    <cellStyle name="style1616595849045" xfId="39999" xr:uid="{D8B71B9B-476D-4F5F-ABB0-83AABC133319}"/>
    <cellStyle name="style1616595849077" xfId="40000" xr:uid="{0F014146-C796-49A0-869F-E8D15B1EB363}"/>
    <cellStyle name="style1616595849107" xfId="40009" xr:uid="{CA8811C5-3763-4F3E-886B-361AD3AEDE7E}"/>
    <cellStyle name="style1616595849128" xfId="40010" xr:uid="{3AE7FADE-011A-41AB-8C6E-E006943BCA4D}"/>
    <cellStyle name="style1616595849158" xfId="40011" xr:uid="{7C4F0571-6B59-434F-A2D9-B36A807909E1}"/>
    <cellStyle name="style1616595849188" xfId="40012" xr:uid="{720B7B53-8F03-431C-A2C2-582F58C8333D}"/>
    <cellStyle name="style1616595850340" xfId="40019" xr:uid="{A0EC93DC-F7D7-4DFD-AAD4-F7A6D5776C74}"/>
    <cellStyle name="style1616595850368" xfId="40020" xr:uid="{1D5E5BF0-FE7D-4140-8184-13478E6EC355}"/>
    <cellStyle name="style1616595850389" xfId="40031" xr:uid="{86BF35C1-ABA6-4927-8B0C-D28388EFFD70}"/>
    <cellStyle name="style1616595850409" xfId="40032" xr:uid="{61BFE03F-EA53-4874-A62B-46B45A28635B}"/>
    <cellStyle name="style1616595850452" xfId="40022" xr:uid="{190B7317-CF8F-4F5D-AF4A-C6FBA668878D}"/>
    <cellStyle name="style1616595850472" xfId="40023" xr:uid="{AD7A1AE6-1915-4859-B8B7-5A88BCC82375}"/>
    <cellStyle name="style1616595850492" xfId="40021" xr:uid="{5A8000A8-954B-4C81-9C8A-5A6E0675E3DF}"/>
    <cellStyle name="style1616595850522" xfId="40024" xr:uid="{1528A8AE-C77A-4CFE-8997-72F54D34D8AC}"/>
    <cellStyle name="style1616595850550" xfId="40033" xr:uid="{8C557B99-3464-4E3C-95DA-EEF0E95EEC49}"/>
    <cellStyle name="style1616595850572" xfId="40034" xr:uid="{E780A24D-6280-4F69-BF4C-439A95A28B00}"/>
    <cellStyle name="style1616595850592" xfId="40035" xr:uid="{3F00E5E8-AA1D-4F4E-AA01-580C12AECF19}"/>
    <cellStyle name="style1616595850613" xfId="40036" xr:uid="{2AA25792-DF8F-4299-B023-2FCA3B860501}"/>
    <cellStyle name="style1616595850633" xfId="40043" xr:uid="{2FDFF3AF-DCD2-46C5-8C7D-C8364E02F2EA}"/>
    <cellStyle name="style1616595850661" xfId="40055" xr:uid="{BC368AB8-034A-4662-8645-9FC116D4CADC}"/>
    <cellStyle name="style1616595850681" xfId="40044" xr:uid="{A80B805A-7894-40A9-BBD0-2E07B167F91C}"/>
    <cellStyle name="style1616595850697" xfId="40056" xr:uid="{4CDB632A-E7C9-407B-905B-852F65786A11}"/>
    <cellStyle name="style1616595850728" xfId="40067" xr:uid="{02AB20DB-1418-4EE1-8AED-66FD299437C5}"/>
    <cellStyle name="style1616595850743" xfId="40068" xr:uid="{71B5B980-54B4-441D-93BE-68496901A9EF}"/>
    <cellStyle name="style1616595850770" xfId="40045" xr:uid="{9A9DD137-F845-472C-BDC6-5F4A35403DCE}"/>
    <cellStyle name="style1616595850793" xfId="40046" xr:uid="{7E0E5415-36CB-486B-846C-03C005025644}"/>
    <cellStyle name="style1616595850814" xfId="40047" xr:uid="{05FC0E79-083D-4CE6-9560-1B5D3FBDC274}"/>
    <cellStyle name="style1616595850834" xfId="40048" xr:uid="{E0B5DD46-83EF-4143-9C70-F958DE62D982}"/>
    <cellStyle name="style1616595850854" xfId="40057" xr:uid="{39186E11-7A31-487F-A007-9535FBBCBA54}"/>
    <cellStyle name="style1616595850883" xfId="40058" xr:uid="{FD230372-D68B-4701-8FC1-2AF6E4DF0676}"/>
    <cellStyle name="style1616595850903" xfId="40059" xr:uid="{6289E66E-5E22-441C-AEB0-34819ED930EA}"/>
    <cellStyle name="style1616595850925" xfId="40060" xr:uid="{6BC6EFE3-4BDC-4097-B637-00EA530F2722}"/>
    <cellStyle name="style1616595850966" xfId="40069" xr:uid="{7D01223B-361D-4AC4-B4A2-3C2938F214B0}"/>
    <cellStyle name="style1616595850986" xfId="40070" xr:uid="{2974C41C-EE95-40EF-AF9E-EF45F210BB35}"/>
    <cellStyle name="style1616595851006" xfId="40071" xr:uid="{0287A4C4-BD71-4F6E-9330-42CBEA9F4AAB}"/>
    <cellStyle name="style1616595851026" xfId="40072" xr:uid="{0B7BF06B-CBFC-4BDC-B3C4-23FF5CE4AD2C}"/>
    <cellStyle name="style1616595851848" xfId="40079" xr:uid="{408CCD0A-8B25-48E5-8C43-4D3D8F54AF92}"/>
    <cellStyle name="style1616595851868" xfId="40080" xr:uid="{E0295746-7B3F-4147-807E-AD3F1AE5EBB1}"/>
    <cellStyle name="style1616595851888" xfId="40091" xr:uid="{A55B114E-5735-4DA4-ACE1-DD682B13B729}"/>
    <cellStyle name="style1616595851908" xfId="40092" xr:uid="{C8431719-1DA2-42CA-A9E4-394EE331E50D}"/>
    <cellStyle name="style1616595851957" xfId="40082" xr:uid="{5306BB10-E6F9-4438-A53A-3EB33B8360EF}"/>
    <cellStyle name="style1616595851977" xfId="40083" xr:uid="{4BC71E6E-2772-4080-B2C2-E783977D4D51}"/>
    <cellStyle name="style1616595852000" xfId="40081" xr:uid="{030AF42B-0055-40A0-BECB-1EAEDDE41CE7}"/>
    <cellStyle name="style1616595852020" xfId="40084" xr:uid="{89D88077-3AC8-4F31-867D-C9B639454DB6}"/>
    <cellStyle name="style1616595852040" xfId="40093" xr:uid="{1F69266A-90A2-4C73-8720-AD8520820230}"/>
    <cellStyle name="style1616595852061" xfId="40094" xr:uid="{18874EAB-79CF-467B-A173-CC58F8155D58}"/>
    <cellStyle name="style1616595852081" xfId="40095" xr:uid="{9B3D947C-3C5F-4A71-90BD-BDF60E9A7318}"/>
    <cellStyle name="style1616595852109" xfId="40096" xr:uid="{486049C9-EAA6-4127-9539-F641B7701D8E}"/>
    <cellStyle name="style1616595852130" xfId="40103" xr:uid="{AAE4D60E-9586-414C-ABED-35D8E8DAA005}"/>
    <cellStyle name="style1616595852150" xfId="40115" xr:uid="{E9F516B1-7E9D-4E9F-905C-48343C0DAC1D}"/>
    <cellStyle name="style1616595852172" xfId="40127" xr:uid="{22F6D36A-BBD2-4CC2-B514-682E7106AE8C}"/>
    <cellStyle name="style1616595852193" xfId="40104" xr:uid="{E64A2AA0-8E61-440B-9533-EC7BF7595DC6}"/>
    <cellStyle name="style1616595852223" xfId="40116" xr:uid="{56091B0C-D18D-4F32-95B4-E5C6449A2EDA}"/>
    <cellStyle name="style1616595852244" xfId="40128" xr:uid="{C372C4BC-5C26-44D5-BD85-16062128ACB9}"/>
    <cellStyle name="style1616595852264" xfId="40105" xr:uid="{C80F3F7F-B003-4721-AFDA-24D0C51CEADE}"/>
    <cellStyle name="style1616595852284" xfId="40106" xr:uid="{2A597185-1480-420C-B715-708EBDA22E8D}"/>
    <cellStyle name="style1616595852313" xfId="40107" xr:uid="{3E8F8304-7CAC-4BAC-949F-A8A016813708}"/>
    <cellStyle name="style1616595852333" xfId="40108" xr:uid="{29332E53-AC59-4639-8712-81AA37CB1A4B}"/>
    <cellStyle name="style1616595852355" xfId="40117" xr:uid="{76CCA9E1-DA8F-4698-AEDB-777F1A7ABED8}"/>
    <cellStyle name="style1616595852376" xfId="40118" xr:uid="{CABDA694-9B34-4D73-AC88-24B73DE189DE}"/>
    <cellStyle name="style1616595852396" xfId="40119" xr:uid="{83832020-9A82-4E81-940E-94BC58BB1F74}"/>
    <cellStyle name="style1616595852417" xfId="40120" xr:uid="{54896D69-8677-4293-A926-6CC3E81BBB9D}"/>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400" xfId="39966" xr:uid="{13205333-64BD-4A68-845A-E1637B8EF377}"/>
    <cellStyle name="style1616595853416" xfId="39977" xr:uid="{574BF3BE-DC12-4DC8-9557-4D4E0B31D4E5}"/>
    <cellStyle name="style1616595853447" xfId="39978" xr:uid="{DF7E352B-7131-4617-93B6-41631E810DA2}"/>
    <cellStyle name="style1616595853485" xfId="39968" xr:uid="{5BDFF968-07C1-4298-8A52-C3617FB44D5A}"/>
    <cellStyle name="style1616595853516" xfId="39969" xr:uid="{D23F2D8E-0013-48ED-B03E-59ED2B843D14}"/>
    <cellStyle name="style1616595853532" xfId="39967" xr:uid="{483200BD-8089-4B95-A6EB-BADC43028F24}"/>
    <cellStyle name="style1616595853554" xfId="39970" xr:uid="{597F5FB1-1BB0-4FD4-9DF0-F3D504626B9E}"/>
    <cellStyle name="style1616595853585" xfId="39979" xr:uid="{9F67A44D-E8B7-4919-A426-1D1CD1906EE8}"/>
    <cellStyle name="style1616595853601" xfId="39980" xr:uid="{83ED8FCA-B767-47B6-97E2-98B478888AF1}"/>
    <cellStyle name="style1616595853616" xfId="39981" xr:uid="{A648A4AC-890B-4AC9-B94B-22F1EA3806D3}"/>
    <cellStyle name="style1616595853648" xfId="39982" xr:uid="{14FF4450-4610-4B3B-ABF3-9B88811EFFF7}"/>
    <cellStyle name="style1616595853670" xfId="39989" xr:uid="{CE782312-D115-487F-B2A0-BF9BCC8CC1CB}"/>
    <cellStyle name="style1616595853685" xfId="40001" xr:uid="{A65513C3-C4A6-4230-B75D-5AC93CF3EF31}"/>
    <cellStyle name="style1616595853717" xfId="39990" xr:uid="{ECF41853-57E0-4E02-BEF7-13F9FBE5B909}"/>
    <cellStyle name="style1616595853732" xfId="40002" xr:uid="{910D7842-A4AC-4D6A-988E-80296E38CD71}"/>
    <cellStyle name="style1616595853754" xfId="40013" xr:uid="{27606406-CF68-4357-AAD9-8BD9DFB69F41}"/>
    <cellStyle name="style1616595853771" xfId="40014" xr:uid="{41DC2F51-5931-47CC-BA2D-B4A68991E9E2}"/>
    <cellStyle name="style1616595853802" xfId="39991" xr:uid="{0142C72D-389F-4085-8313-C77DB43758AB}"/>
    <cellStyle name="style1616595853818" xfId="39992" xr:uid="{6E4DABF5-42D9-48BC-89AC-4F0B950CFE93}"/>
    <cellStyle name="style1616595853855" xfId="39993" xr:uid="{7D97E4E2-626B-4EC2-AAF7-4ED1FF5A0B47}"/>
    <cellStyle name="style1616595853870" xfId="39994" xr:uid="{950DF95A-F6E1-47E2-AEAE-E10683C0C051}"/>
    <cellStyle name="style1616595853886" xfId="40003" xr:uid="{B9B8B9F1-A6DF-465F-8F10-9DE5263AE223}"/>
    <cellStyle name="style1616595853917" xfId="40004" xr:uid="{823B8E02-5675-48FB-8FEC-E51B86607799}"/>
    <cellStyle name="style1616595853933" xfId="40005" xr:uid="{2FDDF9D3-6671-42C3-92A3-1D36904FA897}"/>
    <cellStyle name="style1616595853955" xfId="40006" xr:uid="{B347E2E7-D2D0-4731-81AA-C566934E7488}"/>
    <cellStyle name="style1616595853986" xfId="40015" xr:uid="{5900568E-7FD7-4021-862E-27D98DA2917B}"/>
    <cellStyle name="style1616595854006" xfId="40016" xr:uid="{7B2072C7-D744-4AE1-998B-C3776C4281AA}"/>
    <cellStyle name="style1616595854022" xfId="40017" xr:uid="{E227EA4A-1D40-45FE-BE59-C7F8C01826F7}"/>
    <cellStyle name="style1616595854055" xfId="40018" xr:uid="{0CBC795B-CC6B-4139-8C34-C8D3B92B575E}"/>
    <cellStyle name="style1616595855035" xfId="40025" xr:uid="{DEC53108-881E-4EEF-AA67-313F6D5C6181}"/>
    <cellStyle name="style1616595855057" xfId="40026" xr:uid="{E0F373FA-3FAF-45FD-BE95-DF10790657F9}"/>
    <cellStyle name="style1616595855088" xfId="40037" xr:uid="{EE8FE468-AD5F-4BEE-A468-73755B65F495}"/>
    <cellStyle name="style1616595855104" xfId="40038" xr:uid="{4DAF83DA-8484-4228-A6ED-A6A7D046C412}"/>
    <cellStyle name="style1616595855157" xfId="40028" xr:uid="{F091AEBE-DF2C-4E23-99FC-F4D684358E46}"/>
    <cellStyle name="style1616595855173" xfId="40029" xr:uid="{35A09D7C-4BE0-46AD-8B08-46583A1197F8}"/>
    <cellStyle name="style1616595855204" xfId="40027" xr:uid="{1506B204-37FB-4A22-A63A-8B1895F58ADD}"/>
    <cellStyle name="style1616595855220" xfId="40030" xr:uid="{09625F64-D5C2-4D66-968A-6DB26488A342}"/>
    <cellStyle name="style1616595855236" xfId="40039" xr:uid="{F6C76C28-C9A1-4BC4-BE65-FA800979D4B4}"/>
    <cellStyle name="style1616595855268" xfId="40040" xr:uid="{F89F29C9-A804-4152-9FB9-BCB9DFE4787E}"/>
    <cellStyle name="style1616595855290" xfId="40041" xr:uid="{30DCBA1E-B7FA-404C-8874-DA4C3F45C574}"/>
    <cellStyle name="style1616595855309" xfId="40042" xr:uid="{9F9FE1F5-E0CA-4014-9A2E-204FA3B34541}"/>
    <cellStyle name="style1616595855331" xfId="40049" xr:uid="{A2B05359-75CF-4203-9A2B-4DFB8D56FFCD}"/>
    <cellStyle name="style1616595855351" xfId="40061" xr:uid="{432F9E5C-E10C-4551-AEFF-525AFC5B6E6D}"/>
    <cellStyle name="style1616595855372" xfId="40050" xr:uid="{EC2FF5A6-E489-44B1-9CE4-0F864DA95B46}"/>
    <cellStyle name="style1616595855400" xfId="40062" xr:uid="{E5377B35-4B69-4054-8653-297615D03B19}"/>
    <cellStyle name="style1616595855423" xfId="40073" xr:uid="{23D02770-08F7-4488-BEE6-1AF1F7A2E2B7}"/>
    <cellStyle name="style1616595855443" xfId="40074" xr:uid="{AD085049-460A-4F5A-B80E-7547120E08FD}"/>
    <cellStyle name="style1616595855463" xfId="40051" xr:uid="{0FC3EFB9-B13D-4E8D-AA91-EA289A7CFE53}"/>
    <cellStyle name="style1616595855483" xfId="40052" xr:uid="{4916EF1E-6ED6-4EC3-AE35-F14A1F4D148C}"/>
    <cellStyle name="style1616595855514" xfId="40053" xr:uid="{328D2831-8C8F-4994-BAC3-31865B23DDC8}"/>
    <cellStyle name="style1616595855534" xfId="40054" xr:uid="{8C43AC8D-6727-491B-924D-8DF4C863B53D}"/>
    <cellStyle name="style1616595855554" xfId="40063" xr:uid="{0EB3EC10-3358-41B2-B289-62BC9351EA7A}"/>
    <cellStyle name="style1616595855584" xfId="40064" xr:uid="{D5EA1CCC-8F7D-4FDE-9241-CB70A966FD25}"/>
    <cellStyle name="style1616595855604" xfId="40065" xr:uid="{85CE8319-E2B3-4335-BA03-ED898CDA6048}"/>
    <cellStyle name="style1616595855628" xfId="40066" xr:uid="{A8671B76-C2D6-400A-8201-7F27BD5AE599}"/>
    <cellStyle name="style1616595855675" xfId="40075" xr:uid="{01055154-9264-456E-8B53-5D70A916B01E}"/>
    <cellStyle name="style1616595855695" xfId="40076" xr:uid="{E0842C5C-8E04-44F4-865A-58C69772E23E}"/>
    <cellStyle name="style1616595855715" xfId="40077" xr:uid="{94EFF96D-EAE6-4649-883D-B2A46BF88BE9}"/>
    <cellStyle name="style1616595855745" xfId="40078" xr:uid="{F2B1EF29-ADCF-41F3-9529-B78615F3BF53}"/>
    <cellStyle name="style1616595856564" xfId="40085" xr:uid="{162878E2-CB7A-41EA-A0ED-59667C33045D}"/>
    <cellStyle name="style1616595856584" xfId="40086" xr:uid="{7ABC9603-DC0E-438B-9DF6-44328A3A6A7C}"/>
    <cellStyle name="style1616595856612" xfId="40097" xr:uid="{DFAA0DD0-9436-4012-AC5C-A3EA43D740DF}"/>
    <cellStyle name="style1616595856633" xfId="40098" xr:uid="{913F2E34-E4B2-4CC1-A0B3-E751B98A4E5C}"/>
    <cellStyle name="style1616595856675" xfId="40088" xr:uid="{901EFD63-0526-45FB-9360-438AABC9A67C}"/>
    <cellStyle name="style1616595856703" xfId="40089" xr:uid="{B39B6C4A-2DB4-4818-A6F1-C15775FD7743}"/>
    <cellStyle name="style1616595856723" xfId="40087" xr:uid="{2594155D-B16E-4CAC-AFA7-641C0B2373EA}"/>
    <cellStyle name="style1616595856746" xfId="40090" xr:uid="{14C2DD1D-8153-453F-82ED-0943C7C02809}"/>
    <cellStyle name="style1616595856766" xfId="40099" xr:uid="{30630722-9060-4541-8605-8877A11B83C3}"/>
    <cellStyle name="style1616595856784" xfId="40100" xr:uid="{4D2CEE61-058D-4900-A23E-C9FCDE948D7F}"/>
    <cellStyle name="style1616595856806" xfId="40101" xr:uid="{81C44D39-25E7-425C-BA56-72C83D4FD3EB}"/>
    <cellStyle name="style1616595856827" xfId="40102" xr:uid="{A13FA0E2-7763-4AD2-ACC3-9B6A71AA0691}"/>
    <cellStyle name="style1616595856847" xfId="40109" xr:uid="{A9B2EBC5-8F88-43B9-B2C4-52AEFF15FB89}"/>
    <cellStyle name="style1616595856878" xfId="40121" xr:uid="{E05DF66A-6C9F-4DEC-B0E2-865C938442C5}"/>
    <cellStyle name="style1616595856898" xfId="40133" xr:uid="{111C4381-F123-465F-A85E-DC14091D8F4A}"/>
    <cellStyle name="style1616595856918" xfId="40110" xr:uid="{F0EF4143-36AC-4A93-AC42-607F96B98F7E}"/>
    <cellStyle name="style1616595856947" xfId="40122" xr:uid="{582A80B1-7127-49D6-9F4B-C4CEE71B93C7}"/>
    <cellStyle name="style1616595856969" xfId="40134" xr:uid="{6F0BBFCF-D879-44DD-96E5-280DEEE2E548}"/>
    <cellStyle name="style1616595856989" xfId="40111" xr:uid="{96F86E14-E8FE-4577-9575-23AF8F145FBB}"/>
    <cellStyle name="style1616595857017" xfId="40112" xr:uid="{9EFD2FF2-FE35-4791-A1AF-6B4D4B3DD4CD}"/>
    <cellStyle name="style1616595857037" xfId="40113" xr:uid="{A4C61E28-687B-45A7-BE4E-6FC77980BE68}"/>
    <cellStyle name="style1616595857060" xfId="40114" xr:uid="{B15565DF-CA80-46AC-A058-FD0B43E0D7D4}"/>
    <cellStyle name="style1616595857080" xfId="40123" xr:uid="{3141BD79-BB1E-493F-A351-BF0C2B071685}"/>
    <cellStyle name="style1616595857100" xfId="40124" xr:uid="{D7BEA74E-E197-4B66-973D-65C94381B745}"/>
    <cellStyle name="style1616595857118" xfId="40125" xr:uid="{E6558FDB-3C77-48BD-96B9-C54DB8728926}"/>
    <cellStyle name="style1616595857134" xfId="40126" xr:uid="{20C2822F-6594-4314-8B0F-F44A8C9E7ED6}"/>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64" xfId="40140" xr:uid="{8E3771C4-DF1C-470B-868F-4DA06605E727}"/>
    <cellStyle name="style1616595858380" xfId="40151" xr:uid="{C9DFC7BF-0B15-47F0-8692-1F729EABD771}"/>
    <cellStyle name="style1616595858396" xfId="40152" xr:uid="{058D98EC-8145-45E2-A6A3-8EF9D78989F0}"/>
    <cellStyle name="style1616595858443" xfId="40142" xr:uid="{036C2D7F-E9CA-44DF-80D6-591DABF6E80E}"/>
    <cellStyle name="style1616595858465" xfId="40143" xr:uid="{CDA93DA0-6416-4B17-9457-A8D7263F0711}"/>
    <cellStyle name="style1616595858480" xfId="40141" xr:uid="{6CC9BD5C-67B6-4955-A922-01478D4F4436}"/>
    <cellStyle name="style1616595858512" xfId="40144" xr:uid="{AFAAAAB5-D3D7-48B2-8935-9EE3A85023CC}"/>
    <cellStyle name="style1616595858527" xfId="40153" xr:uid="{A06BB3E6-4D58-4E13-91B5-629F2F2159C5}"/>
    <cellStyle name="style1616595858558" xfId="40154" xr:uid="{A6F0AA85-4A1C-4C19-871F-D1F472ADF762}"/>
    <cellStyle name="style1616595858581" xfId="40155" xr:uid="{D4A1B25D-6960-42AB-A591-937CC6669A76}"/>
    <cellStyle name="style1616595858596" xfId="40156" xr:uid="{FEBD8281-62EB-4E69-A6B3-DB764A35016A}"/>
    <cellStyle name="style1616595858612" xfId="40163" xr:uid="{345CBE8D-46EC-4B49-BFA6-175E591484D6}"/>
    <cellStyle name="style1616595858643" xfId="40175" xr:uid="{250DBDDD-8E05-4C55-8E08-98109A0931E4}"/>
    <cellStyle name="style1616595858675" xfId="40164" xr:uid="{4F8BEEB2-B4F4-4006-BEE9-E153F0BF1A6A}"/>
    <cellStyle name="style1616595858698" xfId="40176" xr:uid="{B5A9928C-C83F-4E56-83D5-3813FBCF1389}"/>
    <cellStyle name="style1616595858718" xfId="40187" xr:uid="{877F26DB-7033-4B09-8584-7E9A54415F2A}"/>
    <cellStyle name="style1616595858738" xfId="40188" xr:uid="{E3240738-BF1A-4370-9849-2D20A28BB7E4}"/>
    <cellStyle name="style1616595858758" xfId="40165" xr:uid="{C626AD2A-E3B0-40C2-8A40-B8B660E3EF21}"/>
    <cellStyle name="style1616595858787" xfId="40166" xr:uid="{E5A1289A-1167-489C-B39A-1193991DA02F}"/>
    <cellStyle name="style1616595858807" xfId="40167" xr:uid="{A72A0DA6-7E3E-4956-BBC3-E59426371D13}"/>
    <cellStyle name="style1616595858829" xfId="40168" xr:uid="{B14F3F26-8F29-4079-BDC9-4C92A36DD8CA}"/>
    <cellStyle name="style1616595858849" xfId="40177" xr:uid="{D61AE664-6EEF-4F88-8ED3-C698D1143373}"/>
    <cellStyle name="style1616595858870" xfId="40178" xr:uid="{094E6976-687C-49F4-818D-2A3D2A16079C}"/>
    <cellStyle name="style1616595858890" xfId="40179" xr:uid="{DDF21BB4-BA20-472C-AE07-1F939A43B534}"/>
    <cellStyle name="style1616595858910" xfId="40180" xr:uid="{877C1936-749B-4FD6-ACA7-230AAA8681AF}"/>
    <cellStyle name="style1616595858941" xfId="40189" xr:uid="{ADD24254-7449-4B0E-98AE-214A9B0E4B14}"/>
    <cellStyle name="style1616595858961" xfId="40190" xr:uid="{C4B7C70C-B155-4E0C-ACA3-6C661AA199FF}"/>
    <cellStyle name="style1616595858981" xfId="40191" xr:uid="{9D27E82E-66F5-4B3A-B048-FE7DFF960164}"/>
    <cellStyle name="style1616595859010" xfId="40192" xr:uid="{506938EA-964D-4404-A76D-AF947C712C27}"/>
    <cellStyle name="style1616595860033" xfId="40199" xr:uid="{CAB492DF-B491-4811-9B30-29AC2288ECB6}"/>
    <cellStyle name="style1616595860053" xfId="40200" xr:uid="{22670980-F63E-43D6-9571-BCBD3235FB41}"/>
    <cellStyle name="style1616595860074" xfId="40211" xr:uid="{90DEB5EE-A0A5-4F9E-AF08-435582B9EAC2}"/>
    <cellStyle name="style1616595860094" xfId="40212" xr:uid="{28A1A44B-C242-4C91-BBA0-ED9C7D3CB2CD}"/>
    <cellStyle name="style1616595860144" xfId="40202" xr:uid="{4AAA6078-603D-4F70-9B04-30A86557EA28}"/>
    <cellStyle name="style1616595860164" xfId="40203" xr:uid="{A9CB15D3-AF02-45AC-AD99-E043234CFBB1}"/>
    <cellStyle name="style1616595860184" xfId="40201" xr:uid="{5085B87B-A0B6-4E55-9D86-34B56086BBA7}"/>
    <cellStyle name="style1616595860205" xfId="40204" xr:uid="{DC059A70-EFDF-4745-86F2-C11CD1EDC3FB}"/>
    <cellStyle name="style1616595860225" xfId="40213" xr:uid="{90459152-B01A-4F35-B361-12018FCB3113}"/>
    <cellStyle name="style1616595860245" xfId="40214" xr:uid="{E9D52C89-7B9F-428B-B15F-B42BC66C60D2}"/>
    <cellStyle name="style1616595860266" xfId="40215" xr:uid="{C39059AF-277B-4DF4-94A5-067B8071132A}"/>
    <cellStyle name="style1616595860286" xfId="40216" xr:uid="{9875AF33-2BBD-40A7-8BEA-119DCF977147}"/>
    <cellStyle name="style1616595860316" xfId="40223" xr:uid="{53761CDB-41DE-4409-A5DA-10F05E4CE5CF}"/>
    <cellStyle name="style1616595860336" xfId="40235" xr:uid="{6A113651-866D-4BE2-B74E-E588B482074F}"/>
    <cellStyle name="style1616595860356" xfId="40224" xr:uid="{B6785BEA-E60C-41FB-9145-550BA128A434}"/>
    <cellStyle name="style1616595860377" xfId="40236" xr:uid="{380A0E76-5E4C-4441-A23A-F8FD21AAC58D}"/>
    <cellStyle name="style1616595860397" xfId="40247" xr:uid="{198EB089-A95E-4228-8246-A3D4DC741274}"/>
    <cellStyle name="style1616595860417" xfId="40248" xr:uid="{BC9F9567-ACF2-4FAD-8C77-53C88E04E6CF}"/>
    <cellStyle name="style1616595860438" xfId="40225" xr:uid="{1DAAAE75-D1B3-4C3B-BD65-23DE014B5E41}"/>
    <cellStyle name="style1616595860466" xfId="40226" xr:uid="{E9DECF46-65AA-4E1C-AC9B-04923C87B8ED}"/>
    <cellStyle name="style1616595860488" xfId="40227" xr:uid="{2E62D09F-1CAD-409E-866D-2F0DD911F31F}"/>
    <cellStyle name="style1616595860508" xfId="40228" xr:uid="{A26845C0-EAC8-477A-9E55-4C934C8CA4BA}"/>
    <cellStyle name="style1616595860536" xfId="40237" xr:uid="{2BB0C20A-56CE-4741-B6B1-F2E6209CADB6}"/>
    <cellStyle name="style1616595860556" xfId="40238" xr:uid="{DA56A60B-7576-4380-916A-DA3F3824B2E9}"/>
    <cellStyle name="style1616595860580" xfId="40239" xr:uid="{BFA76421-DBDC-49AD-BD7F-DD1160ED1FFA}"/>
    <cellStyle name="style1616595860599" xfId="40240" xr:uid="{289EB990-B91B-4E16-AEF8-6006536F1A62}"/>
    <cellStyle name="style1616595860649" xfId="40249" xr:uid="{3D2B4265-9E11-4C3E-935B-625762EDF413}"/>
    <cellStyle name="style1616595860678" xfId="40250" xr:uid="{F2E9D1BA-6C99-4F01-A8AD-A54BF3821DA0}"/>
    <cellStyle name="style1616595860698" xfId="40251" xr:uid="{539DD816-3E18-469F-8337-4E282398EF43}"/>
    <cellStyle name="style1616595860720" xfId="40252" xr:uid="{6A99FC33-460E-4591-9BA2-F26733EAA57C}"/>
    <cellStyle name="style1616595861509" xfId="40145" xr:uid="{4DBD29FF-0F8B-45C6-A60D-95BD04037DBC}"/>
    <cellStyle name="style1616595861537" xfId="40146" xr:uid="{B267EDE2-DF28-4C59-90CD-E25FD0DC5EC9}"/>
    <cellStyle name="style1616595861557" xfId="40157" xr:uid="{7E01E9A3-DCEC-4222-A27F-747B8A05F909}"/>
    <cellStyle name="style1616595861577" xfId="40158" xr:uid="{6D4ED842-EF5E-47C7-A100-2B3B7485E9B2}"/>
    <cellStyle name="style1616595861624" xfId="40148" xr:uid="{606FAEC8-5AF1-4122-A8EC-FB3840BF68EC}"/>
    <cellStyle name="style1616595861640" xfId="40149" xr:uid="{25F9D5D2-DDB4-4BA9-B55A-8EF4749970BC}"/>
    <cellStyle name="style1616595861671" xfId="40147" xr:uid="{F96FA21F-285F-4EDA-9BE4-3B134DE22AAE}"/>
    <cellStyle name="style1616595861693" xfId="40150" xr:uid="{67F67509-4C74-44DB-AEBD-E36A6B816A2C}"/>
    <cellStyle name="style1616595861709" xfId="40159" xr:uid="{3D22D5D9-053D-4D81-9FAA-6C6CC0221E29}"/>
    <cellStyle name="style1616595861740" xfId="40160" xr:uid="{CA94C47C-5C59-4553-8BC9-2544287F588C}"/>
    <cellStyle name="style1616595861756" xfId="40161" xr:uid="{929C80E5-08FE-4AD8-8375-9CED5C799D9E}"/>
    <cellStyle name="style1616595861778" xfId="40162" xr:uid="{CF2CA59F-673E-4DCA-8000-38E232535EE8}"/>
    <cellStyle name="style1616595861809" xfId="40169" xr:uid="{622B4E3B-8546-4738-9D8D-D5EA6D9A54FD}"/>
    <cellStyle name="style1616595861825" xfId="40181" xr:uid="{6449F60A-6D08-4736-BB60-37703C2611F2}"/>
    <cellStyle name="style1616595861856" xfId="40170" xr:uid="{7A9A4EA5-4801-4A98-AA2D-83B244F94B16}"/>
    <cellStyle name="style1616595861878" xfId="40182" xr:uid="{996293BC-D8EC-4BB4-B57C-E0A7362219FF}"/>
    <cellStyle name="style1616595861894" xfId="40193" xr:uid="{6BDD9074-700C-4F7C-9F90-835036956911}"/>
    <cellStyle name="style1616595861925" xfId="40194" xr:uid="{74C11E3A-91B4-46E6-B7C3-7FC31800E7B3}"/>
    <cellStyle name="style1616595861940" xfId="40171" xr:uid="{D9C1786A-ED93-4C71-BDA4-2DC6A8839B3A}"/>
    <cellStyle name="style1616595861972" xfId="40172" xr:uid="{6497A2A0-61C8-4BC3-BB90-83976AFE09F9}"/>
    <cellStyle name="style1616595861994" xfId="40173" xr:uid="{A2F6EF8C-4118-4558-9184-8A7B2239DA02}"/>
    <cellStyle name="style1616595862009" xfId="40174" xr:uid="{19AB5B40-129B-4C45-BED6-68B132E7F02A}"/>
    <cellStyle name="style1616595862025" xfId="40183" xr:uid="{8F3C016D-0931-4978-AD4E-B44466623232}"/>
    <cellStyle name="style1616595862056" xfId="40184" xr:uid="{56B3AB7A-8122-439D-9AB2-16F294D736F5}"/>
    <cellStyle name="style1616595862078" xfId="40185" xr:uid="{C0B74E22-85B9-467D-AB06-2316BAC64F0F}"/>
    <cellStyle name="style1616595862094" xfId="40186" xr:uid="{FB2B88F2-793B-4493-B7CD-BFFE5532850F}"/>
    <cellStyle name="style1616595862125" xfId="40195" xr:uid="{8C4AD949-2C51-4075-A150-1C5A55F7DC2E}"/>
    <cellStyle name="style1616595862141" xfId="40196" xr:uid="{9A157655-D0CB-4DB1-9302-50978F6FCE50}"/>
    <cellStyle name="style1616595862157" xfId="40197" xr:uid="{0C26CEDE-E33E-4FB6-B39B-66C4E3053BAA}"/>
    <cellStyle name="style1616595862179" xfId="40198" xr:uid="{926A849E-B156-4C9B-8C4F-9AC588C7D05B}"/>
    <cellStyle name="style1616595863164" xfId="40205" xr:uid="{972B0180-F750-49CB-BD7F-36E4FC08B93C}"/>
    <cellStyle name="style1616595863185" xfId="40206" xr:uid="{862A1144-DB9C-4B9C-942E-413C6642C8BC}"/>
    <cellStyle name="style1616595863205" xfId="40217" xr:uid="{33C25CBB-555B-4D40-A139-A590AFEDECBA}"/>
    <cellStyle name="style1616595863233" xfId="40218" xr:uid="{ED8F5142-8477-422F-B873-8D44F6D59D25}"/>
    <cellStyle name="style1616595863273" xfId="40208" xr:uid="{932AE1F3-00A5-4CD6-9B4B-D2293D284BAD}"/>
    <cellStyle name="style1616595863296" xfId="40209" xr:uid="{C55554C2-D8DC-4357-83A8-FDA31A1EFB4F}"/>
    <cellStyle name="style1616595863316" xfId="40207" xr:uid="{F72C6DB2-5143-4AA7-A1A7-87D115327AF5}"/>
    <cellStyle name="style1616595863336" xfId="40210" xr:uid="{66A45EE0-FAB8-4BF7-A829-1F8EA1060422}"/>
    <cellStyle name="style1616595863356" xfId="40219" xr:uid="{59D165E2-BA4F-4B13-B61C-B4EDD8C262CF}"/>
    <cellStyle name="style1616595863376" xfId="40220" xr:uid="{7B2CBB77-7946-46F2-9793-DBA71A7A90F9}"/>
    <cellStyle name="style1616595863396" xfId="40221" xr:uid="{A9F2A657-71F1-4E5D-BF62-49A2D6B3FEB2}"/>
    <cellStyle name="style1616595863425" xfId="40222" xr:uid="{F360A61E-C752-4782-AD9C-F81885125AC2}"/>
    <cellStyle name="style1616595863445" xfId="40229" xr:uid="{AEAB6F1F-BEED-4299-A882-46A8E7FD04CC}"/>
    <cellStyle name="style1616595863467" xfId="40241" xr:uid="{06421D51-9B2A-4697-86A0-ADCA662F3B60}"/>
    <cellStyle name="style1616595863488" xfId="40230" xr:uid="{8CFB66F0-D9A1-44A6-A435-665853DAD95C}"/>
    <cellStyle name="style1616595863508" xfId="40242" xr:uid="{48E773CD-A053-456A-9DFD-F81615B1DF98}"/>
    <cellStyle name="style1616595863536" xfId="40253" xr:uid="{F89FA4EE-2A1F-4DCA-87B5-72359F456D9E}"/>
    <cellStyle name="style1616595863556" xfId="40254" xr:uid="{FAC83ED2-CDC6-4FE4-A8C9-81A51C31FD8C}"/>
    <cellStyle name="style1616595863579" xfId="40231" xr:uid="{04E83A2F-4124-41FA-BD70-070376A967BD}"/>
    <cellStyle name="style1616595863599" xfId="40232" xr:uid="{E3CA2A84-D73E-43F5-8125-736FCDD7FB99}"/>
    <cellStyle name="style1616595863617" xfId="40233" xr:uid="{5CB32726-4630-47CF-892E-8BD39D3D00E8}"/>
    <cellStyle name="style1616595863640" xfId="40234" xr:uid="{579F2B2F-F395-4929-AF5F-39D0B7107265}"/>
    <cellStyle name="style1616595863660" xfId="40243" xr:uid="{C26BFEFD-BBB0-4151-BE39-3B41FC47E225}"/>
    <cellStyle name="style1616595863688" xfId="40244" xr:uid="{750E83A2-80D2-478D-ABEC-B0276E72294D}"/>
    <cellStyle name="style1616595863708" xfId="40245" xr:uid="{8EBC6CCC-2AAC-4374-95DB-12D4D00EEE57}"/>
    <cellStyle name="style1616595863729" xfId="40246" xr:uid="{BDBC44A9-91E1-47FC-A70E-4A62E290E546}"/>
    <cellStyle name="style1616595863771" xfId="40255" xr:uid="{63DC56DB-AD32-4947-9CC0-382BD4D15C4A}"/>
    <cellStyle name="style1616595863789" xfId="40256" xr:uid="{2FE2746A-530F-4C06-8D07-1A364F8B6480}"/>
    <cellStyle name="style1616595863812" xfId="40257" xr:uid="{71D5ED32-013B-466C-856E-CE07DE041988}"/>
    <cellStyle name="style1616595863832" xfId="40258" xr:uid="{85692251-3313-473D-BD1E-93701C6FAB3D}"/>
    <cellStyle name="style1616595866633" xfId="40259" xr:uid="{15BCC524-553E-445F-B4C5-F5367DACF14F}"/>
    <cellStyle name="style1616595866656" xfId="40260" xr:uid="{974BFD51-E619-4CA3-BAA0-97ABAD9EFF52}"/>
    <cellStyle name="style1616595866683" xfId="40271" xr:uid="{BC4927C4-836E-46FB-B774-C94B0851E602}"/>
    <cellStyle name="style1616595866706" xfId="40272" xr:uid="{262A4B84-E12A-4F79-8181-54B0BD9C3D9E}"/>
    <cellStyle name="style1616595866746" xfId="40262" xr:uid="{A91ACEDE-0523-4044-97B7-BEA8D39BCFD6}"/>
    <cellStyle name="style1616595866767" xfId="40263" xr:uid="{ADD70F90-6DF5-433B-AA78-C6FD81471863}"/>
    <cellStyle name="style1616595866795" xfId="40261" xr:uid="{CB2181F0-CD2A-4E60-8D20-1D87FF9FBDA5}"/>
    <cellStyle name="style1616595866810" xfId="40264" xr:uid="{1D7D7E06-D114-47BA-9BFA-F8273A20E931}"/>
    <cellStyle name="style1616595866826" xfId="40273" xr:uid="{16962A3C-939F-4011-B164-61BA5BC2BA3D}"/>
    <cellStyle name="style1616595866857" xfId="40274" xr:uid="{7DDE82DF-861F-4105-A35C-E48614052AC6}"/>
    <cellStyle name="style1616595866873" xfId="40275" xr:uid="{E7109DD4-4838-4E19-957A-81AE34E6EA49}"/>
    <cellStyle name="style1616595866895" xfId="40276" xr:uid="{FF089989-9972-4209-BF6F-8735EDCE0254}"/>
    <cellStyle name="style1616595866911" xfId="40283" xr:uid="{DA045244-5004-44B1-8D35-39CDFAA1632C}"/>
    <cellStyle name="style1616595866942" xfId="40295" xr:uid="{0CA9FF25-053A-4085-9502-272C8B629C83}"/>
    <cellStyle name="style1616595866958" xfId="40284" xr:uid="{903C4B54-7419-48D2-A0DE-45DCE70D5E97}"/>
    <cellStyle name="style1616595866989" xfId="40296" xr:uid="{95DE5756-AD4F-4070-8843-DB735F99A37F}"/>
    <cellStyle name="style1616595867011" xfId="40307" xr:uid="{2DB74703-91B1-4146-AB72-C69C0593EF1B}"/>
    <cellStyle name="style1616595867027" xfId="40308" xr:uid="{3074D8CC-268B-467B-B008-538C43824C7D}"/>
    <cellStyle name="style1616595867042" xfId="40285" xr:uid="{F6B9FA5A-7410-4649-BC02-61398C8DA636}"/>
    <cellStyle name="style1616595867073" xfId="40286" xr:uid="{595DF1E9-9178-4552-9C10-6A03B9D24F57}"/>
    <cellStyle name="style1616595867111" xfId="40287" xr:uid="{BEEFC22F-87E0-48BD-A53F-B053F3BB1481}"/>
    <cellStyle name="style1616595867127" xfId="40288" xr:uid="{113B4749-177C-429E-BA16-FB4630E6B2D8}"/>
    <cellStyle name="style1616595867158" xfId="40297" xr:uid="{962BEC48-8492-4E36-A2C9-B1E3F5427D5C}"/>
    <cellStyle name="style1616595867174" xfId="40298" xr:uid="{A456653B-DD2E-4C36-8634-FC057868CBC2}"/>
    <cellStyle name="style1616595867196" xfId="40299" xr:uid="{0C7BA83B-85CB-4160-A885-F74CB1BE6A68}"/>
    <cellStyle name="style1616595867211" xfId="40300" xr:uid="{09305B99-93DC-472A-A25D-8588BD0E7032}"/>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20" xfId="40266" xr:uid="{B92E2758-8EA6-48FE-BE3C-DF9D98993BC7}"/>
    <cellStyle name="style1616595868141" xfId="40277" xr:uid="{3B1216DC-AC0C-4007-878E-2ACB922A85E6}"/>
    <cellStyle name="style1616595868169" xfId="40278" xr:uid="{29275AD0-9027-4F4C-AA05-D71371634560}"/>
    <cellStyle name="style1616595868212" xfId="40268" xr:uid="{1A34EC72-1A47-4F92-97E8-869EA8B6499C}"/>
    <cellStyle name="style1616595868232" xfId="40269" xr:uid="{2F5FFC11-CD29-448F-AB54-0CFCF4EFACEB}"/>
    <cellStyle name="style1616595868252" xfId="40267" xr:uid="{A8B63192-15B2-4926-8073-4B579D171A96}"/>
    <cellStyle name="style1616595868272" xfId="40270" xr:uid="{35D388F1-F7C7-4FFA-9636-2ACDDE48837D}"/>
    <cellStyle name="style1616595868292" xfId="40279" xr:uid="{C1B09FAC-5779-4F21-AB53-FFFC6B920649}"/>
    <cellStyle name="style1616595868320" xfId="40280" xr:uid="{1F2BA273-9BDC-459D-97EC-A0553938ED85}"/>
    <cellStyle name="style1616595868346" xfId="40281" xr:uid="{F307910D-F3D3-4653-A1BB-95B577279AEE}"/>
    <cellStyle name="style1616595868362" xfId="40282" xr:uid="{D987642E-0466-4764-9ADE-7E9CC4C3D94D}"/>
    <cellStyle name="style1616595868377" xfId="40289" xr:uid="{081A57DA-A1FC-4216-BD75-F9EB7EF66E0B}"/>
    <cellStyle name="style1616595868408" xfId="40301" xr:uid="{0D558C94-A1AC-4E8C-B56D-84E4E13CF148}"/>
    <cellStyle name="style1616595868433" xfId="40290" xr:uid="{EFA0EC77-9446-46A4-8795-F7301F9D1A8D}"/>
    <cellStyle name="style1616595868453" xfId="40302" xr:uid="{DE867947-6986-4759-89BB-6207367894FB}"/>
    <cellStyle name="style1616595868473" xfId="40313" xr:uid="{1B5A9C95-A824-44E9-812E-F28D1203ECFA}"/>
    <cellStyle name="style1616595868503" xfId="40314" xr:uid="{76412E2E-FB91-40C8-8717-8C60177BA9F4}"/>
    <cellStyle name="style1616595868523" xfId="40291" xr:uid="{84497379-9D5B-419D-AC1B-9BE2690CFEB2}"/>
    <cellStyle name="style1616595868543" xfId="40292" xr:uid="{080EF5CF-DEBE-441A-976E-E2BB50BE1C1D}"/>
    <cellStyle name="style1616595868564" xfId="40293" xr:uid="{E238C0D3-1579-47D0-8E0E-1D8DC98F62B4}"/>
    <cellStyle name="style1616595868584" xfId="40294" xr:uid="{C1FF161E-A004-4E56-A5A1-35E0BFBDBD72}"/>
    <cellStyle name="style1616595868612" xfId="40303" xr:uid="{036B377B-F7F0-4368-AF74-3181D236A608}"/>
    <cellStyle name="style1616595868633" xfId="40304" xr:uid="{4F0C028B-41F1-4D91-BAED-D4BC75317CB6}"/>
    <cellStyle name="style1616595868655" xfId="40305" xr:uid="{CA5B0959-78B3-4D94-AF56-2E385AEAEBBB}"/>
    <cellStyle name="style1616595868676" xfId="40306" xr:uid="{58CA1464-B7E3-4024-98E7-3E4DFC78BB88}"/>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25" xfId="40388" xr:uid="{A61E7ED8-5FE0-497E-85F5-3487697CD753}"/>
    <cellStyle name="style1616595871045" xfId="40399" xr:uid="{AAC75B74-1BF4-4F6C-A5FC-39DD3AFF2251}"/>
    <cellStyle name="style1616595871066" xfId="40400" xr:uid="{00CE4E5E-6BF5-44CC-859C-1702DB4472AD}"/>
    <cellStyle name="style1616595871116" xfId="40390" xr:uid="{43F19B72-6794-43D7-B85A-3258F45A73EF}"/>
    <cellStyle name="style1616595871137" xfId="40391" xr:uid="{63E9AD02-E4AE-45D9-A5A6-F25DEA5B1749}"/>
    <cellStyle name="style1616595871157" xfId="40389" xr:uid="{29F0E37C-B463-4B3D-868C-84B69F34EF22}"/>
    <cellStyle name="style1616595871177" xfId="40392" xr:uid="{5E1A1F36-B07A-4E08-91A0-8D0BD39C7325}"/>
    <cellStyle name="style1616595871198" xfId="40401" xr:uid="{AE267CBD-9FC7-43C8-9BD8-FAF964C23BD0}"/>
    <cellStyle name="style1616595871218" xfId="40402" xr:uid="{D48B164B-E700-412E-9C3A-B52E5D70CAFB}"/>
    <cellStyle name="style1616595871248" xfId="40403" xr:uid="{273816BA-D22E-4AE1-879B-CA2E37D8A047}"/>
    <cellStyle name="style1616595871268" xfId="40404" xr:uid="{22B7685A-1B90-4F29-B010-0EE2231CB85A}"/>
    <cellStyle name="style1616595871289" xfId="40411" xr:uid="{9F10ED3C-2C23-4E62-8235-D4D5F3347525}"/>
    <cellStyle name="style1616595871317" xfId="40423" xr:uid="{243B1299-911D-437A-AD14-1954D1BB7125}"/>
    <cellStyle name="style1616595871340" xfId="40412" xr:uid="{70001FE2-93C2-4DF6-9551-CEC4DDB120A6}"/>
    <cellStyle name="style1616595871360" xfId="40424" xr:uid="{14E2EBAA-1249-4F89-8556-8BEC77A725E5}"/>
    <cellStyle name="style1616595871380" xfId="40435" xr:uid="{E6954EAC-31F5-4064-82C9-293A05FE1E63}"/>
    <cellStyle name="style1616595871401" xfId="40436" xr:uid="{FD2A2435-4438-41D8-BD42-5A7995CA1AA2}"/>
    <cellStyle name="style1616595871419" xfId="40413" xr:uid="{1A86F104-3C76-4007-B5BA-FA181C590D15}"/>
    <cellStyle name="style1616595871449" xfId="40414" xr:uid="{828FBBD9-3111-43DD-862C-A5FF39F1B125}"/>
    <cellStyle name="style1616595871471" xfId="40415" xr:uid="{6C4F69D4-3AB0-4803-A0BB-877F3980C94E}"/>
    <cellStyle name="style1616595871491" xfId="40416" xr:uid="{5CE20606-CB61-4D49-80F6-020ED1F7048C}"/>
    <cellStyle name="style1616595871512" xfId="40425" xr:uid="{1190390E-A08C-48F6-ACD2-BB69193E28B3}"/>
    <cellStyle name="style1616595871532" xfId="40426" xr:uid="{34CFB101-4177-4BF9-818E-C4CD7CAEA6F6}"/>
    <cellStyle name="style1616595871560" xfId="40427" xr:uid="{2F201758-842B-4ED2-AE72-7709A13E7DC3}"/>
    <cellStyle name="style1616595871580" xfId="40428" xr:uid="{ABD3EB4C-C980-43C6-B337-BF48D9FD4F2F}"/>
    <cellStyle name="style1616595871623" xfId="40437" xr:uid="{029905AD-9BDB-4E0A-9F0C-BABE9A15519F}"/>
    <cellStyle name="style1616595871643" xfId="40438" xr:uid="{747C1031-8ED7-41D0-9E94-EC1F62EC638C}"/>
    <cellStyle name="style1616595871671" xfId="40439" xr:uid="{366820CF-F041-4873-9C9A-7E65ED87FC16}"/>
    <cellStyle name="style1616595871693" xfId="40440" xr:uid="{CB624E6A-B134-4EF8-A6FA-9E5AE9846FCC}"/>
    <cellStyle name="style1616595872690" xfId="40393" xr:uid="{495ECA1E-BF77-4A7F-BAA0-562471E927B2}"/>
    <cellStyle name="style1616595872720" xfId="40394" xr:uid="{AC309C17-DCDA-4385-B20A-7FB5285F2AF6}"/>
    <cellStyle name="style1616595872741" xfId="40405" xr:uid="{7B66F745-0E06-4D40-B945-008200F210EB}"/>
    <cellStyle name="style1616595872763" xfId="40406" xr:uid="{A8F16A7A-962B-4DCD-861B-D2C5917EE18E}"/>
    <cellStyle name="style1616595872811" xfId="40396" xr:uid="{C31A41C4-3831-45D4-A232-90DB82B59100}"/>
    <cellStyle name="style1616595872833" xfId="40397" xr:uid="{7CCF44A4-DE19-4D50-B811-F57A66CEC1B8}"/>
    <cellStyle name="style1616595872862" xfId="40395" xr:uid="{E2418E2B-64BB-4E00-90BE-35B0F13B8D7D}"/>
    <cellStyle name="style1616595872884" xfId="40398" xr:uid="{788326B2-809D-496D-B24F-061C1DD25B73}"/>
    <cellStyle name="style1616595872904" xfId="40407" xr:uid="{7D4947B9-4138-4334-972B-D6038B1B5B77}"/>
    <cellStyle name="style1616595872924" xfId="40408" xr:uid="{A2E75C78-16D1-48F0-B016-103FCBB298F8}"/>
    <cellStyle name="style1616595872952" xfId="40409" xr:uid="{25778EB8-5D91-4A5B-B16B-F8BFF09041DF}"/>
    <cellStyle name="style1616595872974" xfId="40410" xr:uid="{7082F31C-D9C7-4C71-8AD0-03479C5BDFA2}"/>
    <cellStyle name="style1616595872994" xfId="40417" xr:uid="{842093AC-9A15-409E-86FC-87176222BBF6}"/>
    <cellStyle name="style1616595873023" xfId="40429" xr:uid="{9611CA51-D154-4A37-BF5A-28F58A604203}"/>
    <cellStyle name="style1616595873045" xfId="40418" xr:uid="{DE2131C6-F5D8-461B-A8C6-F64584B38AB1}"/>
    <cellStyle name="style1616595873065" xfId="40430" xr:uid="{3A0C7826-0953-4E31-B6BB-D01575801A9D}"/>
    <cellStyle name="style1616595873093" xfId="40441" xr:uid="{4AB25816-1D59-4967-ADFB-C190064A9980}"/>
    <cellStyle name="style1616595873116" xfId="40442" xr:uid="{DE6CEF6E-B1FA-44A2-8D25-D54650E49C79}"/>
    <cellStyle name="style1616595873136" xfId="40419" xr:uid="{7BD2B8FF-382E-4BF0-BBD1-853CB353974E}"/>
    <cellStyle name="style1616595873156" xfId="40420" xr:uid="{57D5AD16-F7FF-46C2-88BB-ABFF064230BA}"/>
    <cellStyle name="style1616595873176" xfId="40421" xr:uid="{00FC2A7E-A504-4784-A089-B7D57EC4F328}"/>
    <cellStyle name="style1616595873194" xfId="40422" xr:uid="{CCF8C232-77D5-477B-9D55-D4CF7C408A34}"/>
    <cellStyle name="style1616595873226" xfId="40431" xr:uid="{0AAD2540-AE1E-4858-9B2A-DD06558674DD}"/>
    <cellStyle name="style1616595873241" xfId="40432" xr:uid="{AD49B036-145B-4847-88F7-5FEB79F4EAAD}"/>
    <cellStyle name="style1616595873257" xfId="40433" xr:uid="{45491D9B-1CD4-4B11-8AC4-91D79C1EC6BF}"/>
    <cellStyle name="style1616595873288" xfId="40434" xr:uid="{05ED40EB-45B2-4F1B-8C6E-19981C9CF7FA}"/>
    <cellStyle name="style1616595873317" xfId="40443" xr:uid="{2F213B0A-1829-4637-A0A1-A33A1D4F4B2C}"/>
    <cellStyle name="style1616595873337" xfId="40444" xr:uid="{7A3B29B3-BF1D-4088-BA60-B241978BDCD6}"/>
    <cellStyle name="style1616595873365" xfId="40445" xr:uid="{4CCC4419-5C9A-4366-95F5-877CE0298679}"/>
    <cellStyle name="style1616595873388" xfId="40446" xr:uid="{A212FD0B-43EB-444E-8CA3-9B8252B8A5F2}"/>
    <cellStyle name="style1616595882359" xfId="40319" xr:uid="{80FA8E62-0D67-40A8-8795-627C1B8D5B47}"/>
    <cellStyle name="style1616595882390" xfId="40320" xr:uid="{2E84D954-B785-41A3-8FBD-1B3A21FD8430}"/>
    <cellStyle name="style1616595882406" xfId="40331" xr:uid="{4B286801-9268-4CE0-87E6-F00EDE3672B4}"/>
    <cellStyle name="style1616595882437" xfId="40332" xr:uid="{0F0E49F7-89A6-4EF2-BD9D-C03C44A73BBE}"/>
    <cellStyle name="style1616595882475" xfId="40322" xr:uid="{CB3F051F-D66F-4BC8-9B73-4567C949BF74}"/>
    <cellStyle name="style1616595882490" xfId="40323" xr:uid="{DFDD322C-BD1E-4652-9E71-6F7E5DB3553F}"/>
    <cellStyle name="style1616595882522" xfId="40321" xr:uid="{89DDF3CA-026D-4496-BD76-299EE11C44C2}"/>
    <cellStyle name="style1616595882537" xfId="40324" xr:uid="{F4F4F290-B0ED-4879-B4CC-4F3641FB4D09}"/>
    <cellStyle name="style1616595882556" xfId="40333" xr:uid="{78EEBB08-56AC-4132-9485-8F69324AB34C}"/>
    <cellStyle name="style1616595882584" xfId="40334" xr:uid="{2EC4124C-940D-4B1A-996F-8C915FDDF74B}"/>
    <cellStyle name="style1616595882607" xfId="40335" xr:uid="{7CED08A8-938D-4A0B-B648-3FC9EAC78CA2}"/>
    <cellStyle name="style1616595882635" xfId="40336" xr:uid="{DA3B2503-0696-4BC6-8FD6-E6C44BAD171C}"/>
    <cellStyle name="style1616595882656" xfId="40343" xr:uid="{93F63CBD-75A6-4B78-B5FF-21001F76B90B}"/>
    <cellStyle name="style1616595882678" xfId="40355" xr:uid="{C5304FBA-44AF-4D63-A778-5DCD7BC67D42}"/>
    <cellStyle name="style1616595882698" xfId="40344" xr:uid="{D4A5D889-6582-40C4-B7D5-C159FD08F29E}"/>
    <cellStyle name="style1616595882718" xfId="40356" xr:uid="{C735945B-7DB0-49D6-8F39-F9DE2D383BDA}"/>
    <cellStyle name="style1616595882747" xfId="40375" xr:uid="{ED3A83FC-F95E-4C8F-889D-D52409BDF5EB}"/>
    <cellStyle name="style1616595882767" xfId="40376" xr:uid="{6CEEFE27-B2B4-4E97-A928-3F5C355398F9}"/>
    <cellStyle name="style1616595882789" xfId="40345" xr:uid="{6B314237-FCE1-46DB-8688-4EDD4AA820E7}"/>
    <cellStyle name="style1616595882810" xfId="40346" xr:uid="{1375BC3D-EA3B-49F0-B82E-C11018443F24}"/>
    <cellStyle name="style1616595882830" xfId="40347" xr:uid="{926FEF87-B1E1-40DB-8C72-CD3ADA11AB00}"/>
    <cellStyle name="style1616595882850" xfId="40348" xr:uid="{BC1A2806-EBA6-4C41-A424-93771BC03ADE}"/>
    <cellStyle name="style1616595882871" xfId="40357" xr:uid="{7A1FD1A6-1887-49FE-9629-D7FA226FE561}"/>
    <cellStyle name="style1616595882891" xfId="40358" xr:uid="{94060E29-2B34-442D-A750-FE2CF3C592C7}"/>
    <cellStyle name="style1616595882921" xfId="40359" xr:uid="{921EDA6C-68A3-40A5-A19C-B6739F9A5014}"/>
    <cellStyle name="style1616595882941" xfId="40360" xr:uid="{74A58EEC-9D31-43E9-AD9F-0451AD9B437F}"/>
    <cellStyle name="style1616595882970" xfId="40367" xr:uid="{D1C82BD6-140C-4A95-8487-7526FD0B95CA}"/>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90" xfId="40378" xr:uid="{12EA9BD5-5BAA-4E08-A712-3E024163DA25}"/>
    <cellStyle name="style1616595883112" xfId="40379" xr:uid="{E672A12A-3792-4003-A6CD-EC3BF369CFC7}"/>
    <cellStyle name="style1616595883132" xfId="40380" xr:uid="{648D990B-FC4C-4E40-AD0A-F3DEB1352471}"/>
    <cellStyle name="style1616595884199" xfId="40325" xr:uid="{9B841F49-60D3-4139-B2D9-B5BB8E1EA6A0}"/>
    <cellStyle name="style1616595884222" xfId="40326" xr:uid="{5B398C2D-6733-4B24-BEFC-0ECE707A2829}"/>
    <cellStyle name="style1616595884253" xfId="40337" xr:uid="{911A4F75-03C6-48AF-AAF2-7A0C3A24EC85}"/>
    <cellStyle name="style1616595884269" xfId="40338" xr:uid="{E5D1C7FE-F53D-4A2E-BE64-D09C24BBFC90}"/>
    <cellStyle name="style1616595884306" xfId="40328" xr:uid="{9A205235-858B-4693-9829-C73C4226EE29}"/>
    <cellStyle name="style1616595884337" xfId="40329" xr:uid="{D4082A6E-4027-4D9B-89CE-EA42ABB065E4}"/>
    <cellStyle name="style1616595884368" xfId="40327" xr:uid="{79E48DDB-F202-46A8-9194-DB5C03D45F9E}"/>
    <cellStyle name="style1616595884384" xfId="40330" xr:uid="{2FC8D680-CA3D-4937-A50E-652CFF711DD0}"/>
    <cellStyle name="style1616595884406" xfId="40339" xr:uid="{8C7135EF-52D5-4E30-AF2C-76DD9852E573}"/>
    <cellStyle name="style1616595884437" xfId="40340" xr:uid="{5520D551-BE83-41BE-A8A0-B2BA439E475D}"/>
    <cellStyle name="style1616595884453" xfId="40341" xr:uid="{AFAAB27E-EB24-4AC8-BF0F-7714216F4146}"/>
    <cellStyle name="style1616595884484" xfId="40342" xr:uid="{669FA10B-A5CA-4FC9-8640-B40D9B9E9037}"/>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71" xfId="40537" xr:uid="{E76A718B-B9DA-4305-AA3E-C2C425624C36}"/>
    <cellStyle name="style1616778417991" xfId="40532" xr:uid="{15F6556B-47B4-466A-8B0A-FAD0D7D4A901}"/>
    <cellStyle name="style1616778418011" xfId="40538" xr:uid="{D4587029-2B16-46E3-B08A-7E15C513A279}"/>
    <cellStyle name="style1616778418031" xfId="40543" xr:uid="{765A2858-962F-48B7-9F92-20CED21073EE}"/>
    <cellStyle name="style1616778418057" xfId="40544" xr:uid="{825D021F-93A8-42D4-9805-61D10C436CA0}"/>
    <cellStyle name="style1616778418081" xfId="40533" xr:uid="{B87C82D8-C08E-4E44-8D79-9CA1963FA1F1}"/>
    <cellStyle name="style1616778418111" xfId="40534" xr:uid="{DC3FD9A4-2F60-4CBF-8DDE-8339942B95C5}"/>
    <cellStyle name="style1616778418131" xfId="40535" xr:uid="{374ABCB6-9C9F-4F27-82F3-4ABC6EF26E1E}"/>
    <cellStyle name="style1616778418156" xfId="40536" xr:uid="{AE110F4D-211D-4049-8EEC-3B80D48664C7}"/>
    <cellStyle name="style1616778418171" xfId="40539" xr:uid="{76059393-83B0-43F0-95A2-85F51E296957}"/>
    <cellStyle name="style1616778418191" xfId="40540" xr:uid="{12DCD4CB-E9E3-413C-B7B8-F9821BBEB41B}"/>
    <cellStyle name="style1616778418221" xfId="40541" xr:uid="{65DA23DA-B8C0-4306-AF28-87BD610CF354}"/>
    <cellStyle name="style1616778418241" xfId="40542" xr:uid="{E1C1B3CE-933A-49EA-8182-905EF1BA7839}"/>
    <cellStyle name="style1616778418281" xfId="40545" xr:uid="{CBEECDF4-C6E0-424E-B325-4C8F34DA56D1}"/>
    <cellStyle name="style1616778418311" xfId="40546" xr:uid="{B914C739-7D32-4D36-9D62-E40EE0B81D65}"/>
    <cellStyle name="style1616778418331" xfId="40547" xr:uid="{B986E72D-E06A-450D-87D9-D99A91AB0541}"/>
    <cellStyle name="style1616778418351" xfId="40548" xr:uid="{BCAC102D-3EE4-4102-A4EB-D24866442E74}"/>
    <cellStyle name="style1617005431173" xfId="40550" xr:uid="{5FE1841E-3A17-433F-9BCD-ECD26D60EB89}"/>
    <cellStyle name="style1617005431203" xfId="40549" xr:uid="{E1F5F49E-ABCD-454B-8D2F-7C238F1AD55E}"/>
    <cellStyle name="style1617005431228" xfId="40555" xr:uid="{E5D38DDF-4795-4A88-A5CA-93B540DE77B8}"/>
    <cellStyle name="style1617005431253" xfId="40561" xr:uid="{B1FA1810-8B98-4561-AD76-247657500B2B}"/>
    <cellStyle name="style1617005431278" xfId="40556" xr:uid="{139B24AD-7F6E-41BB-8800-1DDACE779628}"/>
    <cellStyle name="style1617005431323" xfId="40562" xr:uid="{CAE38EEB-EEF1-47C5-AEE5-F9B6D6AE8269}"/>
    <cellStyle name="style1617005431343" xfId="40567" xr:uid="{7E7A0AA3-8D22-478D-B1D7-AF6AD260BE23}"/>
    <cellStyle name="style1617005431378" xfId="40573" xr:uid="{06453526-1501-43B0-B9A2-5E95A723D313}"/>
    <cellStyle name="style1617005431418" xfId="40583" xr:uid="{68CD6675-3E2B-4364-9EE4-9D11668CF271}"/>
    <cellStyle name="style1617005431438" xfId="40568" xr:uid="{96F3FA96-D2F2-4DA2-8A07-2A5905900B0E}"/>
    <cellStyle name="style1617005431463" xfId="40574" xr:uid="{93993CB5-D408-4D82-91D0-4E70FDBA1AE8}"/>
    <cellStyle name="style1617005431488" xfId="40584" xr:uid="{0C67E854-1514-49A5-BE35-3A81806FCAA6}"/>
    <cellStyle name="style1617005431513" xfId="40586" xr:uid="{5CA5265C-9BE0-464D-A6B9-0FD4650EC69C}"/>
    <cellStyle name="style1617005431533" xfId="40587" xr:uid="{3C42A5E4-3916-40B8-AB9D-FA168EF5039B}"/>
    <cellStyle name="style1617005431563" xfId="40588" xr:uid="{4331104F-0C8F-4ADE-8BB5-C418AB8F028E}"/>
    <cellStyle name="style1617005431588" xfId="40605" xr:uid="{B72F8127-CD3B-4822-90D4-EB1F0074700B}"/>
    <cellStyle name="style1617005431638" xfId="40607" xr:uid="{631C492A-9566-4234-AF22-65C18F3CB5E2}"/>
    <cellStyle name="style1617005431663" xfId="40608" xr:uid="{AAE04226-A88D-4B98-B53F-CBDDCB365198}"/>
    <cellStyle name="style1617005431688" xfId="40606" xr:uid="{A6BD8F4E-109E-4C31-9D41-4EE702E1DEE5}"/>
    <cellStyle name="style1617005431713" xfId="40609" xr:uid="{52A151FE-8293-4B10-B30C-6F19DAAEFC2B}"/>
    <cellStyle name="style1617005431738" xfId="40610" xr:uid="{9DF39102-8307-4A36-BB0D-05A29C8C8632}"/>
    <cellStyle name="style1617005431763" xfId="40611" xr:uid="{9B49D41E-9656-4B4F-BE04-4A4EB74936EF}"/>
    <cellStyle name="style1617005431808" xfId="40612" xr:uid="{E618C4C4-E907-4CFF-AA74-A37DC6FBE847}"/>
    <cellStyle name="style1617005431823" xfId="40613" xr:uid="{0882EAE0-E2A6-45B0-BAA9-512F163BA3C9}"/>
    <cellStyle name="style1617005431848" xfId="40614" xr:uid="{E8F5DD05-4E74-406F-8622-45D0C385E14E}"/>
    <cellStyle name="style1617005431873" xfId="40615" xr:uid="{61ED5DCC-D518-4BFD-9A41-DA4A562C2601}"/>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53" xfId="40564" xr:uid="{E4092E5E-1E62-4602-9236-850D4DF39EF7}"/>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73" xfId="40576" xr:uid="{2A542DD8-3A91-48B8-912B-13D19D8177AC}"/>
    <cellStyle name="style1617005433498" xfId="40580" xr:uid="{D91F1567-DB93-4C35-B6F8-40EEA412B830}"/>
    <cellStyle name="style1617005433523" xfId="40581" xr:uid="{768F20A6-ED6D-43AD-9FFF-9F3AB05C6C22}"/>
    <cellStyle name="style1617005433543" xfId="40582" xr:uid="{2DC610E6-9873-407A-9170-787CA6D5A467}"/>
    <cellStyle name="style1617005433573" xfId="40585" xr:uid="{1272ACE2-1357-42F2-AE83-9EDDA8029498}"/>
    <cellStyle name="style1617005433603" xfId="40594" xr:uid="{4D600D43-7B44-4F3B-8400-7F9DE7E76895}"/>
    <cellStyle name="style1617005433643" xfId="40596" xr:uid="{C23390BC-1150-471C-9382-E2C104C44AF4}"/>
    <cellStyle name="style1617005433663" xfId="40597" xr:uid="{CFB5959F-52E6-491A-9F6B-FEAAF07027DC}"/>
    <cellStyle name="style1617005433683" xfId="40595" xr:uid="{6BCF145C-A62D-49D6-A7B4-A5CD88ECDE5B}"/>
    <cellStyle name="style1617005433713" xfId="40598" xr:uid="{32BE8393-E1DC-46BB-A900-8353505656F1}"/>
    <cellStyle name="style1617005433733" xfId="40599" xr:uid="{23535D5C-1371-4568-B569-438FF5BDB5EE}"/>
    <cellStyle name="style1617005433753" xfId="40600" xr:uid="{95859E85-3ECC-4D53-9CE3-E995D963150B}"/>
    <cellStyle name="style1617005433793" xfId="40601" xr:uid="{1CEE4558-3E90-4928-92C2-FE4EF010DB8B}"/>
    <cellStyle name="style1617005433813" xfId="40602" xr:uid="{B150FD19-ED15-466A-B2EA-50B5DDE789E4}"/>
    <cellStyle name="style1617005433833" xfId="40603" xr:uid="{E36AE0F2-4D02-4DB5-8CF6-8ACE7B5521AE}"/>
    <cellStyle name="style1617005433853" xfId="40604" xr:uid="{A1089398-2B5C-428A-9016-98FE4BA5B5FC}"/>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43" xfId="40566" xr:uid="{B915972A-4E6D-42C6-BE1B-832CB10AA897}"/>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68" xfId="40578" xr:uid="{213FAF92-1541-4837-8CAF-815B201A4F0C}"/>
    <cellStyle name="style1617005436098" xfId="40590" xr:uid="{CD8C4F45-53DC-419B-BFD6-5E4C3E29FF08}"/>
    <cellStyle name="style1617005436113" xfId="40591" xr:uid="{8E9DBE57-9B61-4CAF-BA70-9372F66000EB}"/>
    <cellStyle name="style1617005436138" xfId="40592" xr:uid="{326AF39F-57D3-4DDF-A642-78D5F094F6C5}"/>
    <cellStyle name="style1617005436168" xfId="40593" xr:uid="{0663EC98-052F-4BDD-893B-7AE1DA851D94}"/>
    <cellStyle name="style1617005436193" xfId="40616" xr:uid="{B55A78FD-C533-40D1-A5E1-C1D68CAF4F58}"/>
    <cellStyle name="style1617005436243" xfId="40618" xr:uid="{F4DEFFD0-08AD-4124-AD7E-71E4512F398C}"/>
    <cellStyle name="style1617005436263" xfId="40619" xr:uid="{ABCC1347-7780-4736-8E39-FD2BF639E618}"/>
    <cellStyle name="style1617005436283" xfId="40617" xr:uid="{08420ACC-55B6-46DA-8D93-A6D087575C4B}"/>
    <cellStyle name="style1617005436303" xfId="40620" xr:uid="{69518779-5385-46AD-BE13-630C93DEF8F6}"/>
    <cellStyle name="style1617005436323" xfId="40621" xr:uid="{A39D424E-7F9B-4D74-9FAB-6D652BBCDF19}"/>
    <cellStyle name="style1617005436349" xfId="40622" xr:uid="{74AD39B1-AB1C-4073-8DEE-F76F864E354B}"/>
    <cellStyle name="style1617005436388" xfId="40623" xr:uid="{899977BF-D0F9-495B-B222-4B09B5D6A2A5}"/>
    <cellStyle name="style1617005436408" xfId="40624" xr:uid="{AFF79E3B-3C39-4A64-BBD1-71C73CD68D12}"/>
    <cellStyle name="style1617005436423" xfId="40625" xr:uid="{835F6754-D6CE-4256-86BE-55B07D5C6EF9}"/>
    <cellStyle name="style1617005436453" xfId="40626" xr:uid="{0E444B41-ADB2-48F6-86EA-5922CDDEF643}"/>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text heading" xfId="34382" xr:uid="{00000000-0005-0000-0000-000018000000}"/>
    <cellStyle name="third level head" xfId="34383" xr:uid="{00000000-0005-0000-0000-000019000000}"/>
    <cellStyle name="use of" xfId="34384" xr:uid="{00000000-0005-0000-0000-00001A000000}"/>
  </cellStyles>
  <dxfs count="5">
    <dxf>
      <font>
        <color rgb="FFC00000"/>
      </font>
      <numFmt numFmtId="171" formatCode="\(0\)"/>
    </dxf>
    <dxf>
      <font>
        <color rgb="FFC00000"/>
      </font>
      <numFmt numFmtId="171" formatCode="\(0\)"/>
    </dxf>
    <dxf>
      <font>
        <color rgb="FFC00000"/>
      </font>
      <numFmt numFmtId="171" formatCode="\(0\)"/>
    </dxf>
    <dxf>
      <font>
        <color rgb="FFC00000"/>
      </font>
      <numFmt numFmtId="171" formatCode="\(0\)"/>
    </dxf>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worksheets/sheet3.xml" Type="http://schemas.openxmlformats.org/officeDocument/2006/relationships/worksheet" Id="rId3"/><Relationship Target="worksheets/sheet7.xml" Type="http://schemas.openxmlformats.org/officeDocument/2006/relationships/worksheet" Id="rId7"/><Relationship Target="sharedStrings.xml" Type="http://schemas.openxmlformats.org/officeDocument/2006/relationships/sharedStrings" Id="rId12"/><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styles.xml" Type="http://schemas.openxmlformats.org/officeDocument/2006/relationships/styles" Id="rId11"/><Relationship Target="worksheets/sheet5.xml" Type="http://schemas.openxmlformats.org/officeDocument/2006/relationships/worksheet" Id="rId5"/><Relationship Target="theme/theme1.xml" Type="http://schemas.openxmlformats.org/officeDocument/2006/relationships/theme" Id="rId10"/><Relationship Target="worksheets/sheet4.xml" Type="http://schemas.openxmlformats.org/officeDocument/2006/relationships/worksheet" Id="rId4"/><Relationship Target="worksheets/sheet9.xml" Type="http://schemas.openxmlformats.org/officeDocument/2006/relationships/worksheet" Id="rId9"/><Relationship Target="vbaProject.bin" Type="http://schemas.microsoft.com/office/2006/relationships/vbaProject" Id="rId14"/></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_rels/chart124.xml.rels><?xml version="1.0" encoding="UTF-8"?><Relationships xmlns="http://schemas.openxmlformats.org/package/2006/relationships"><Relationship Target="../theme/themeOverride47.xml" Type="http://schemas.openxmlformats.org/officeDocument/2006/relationships/themeOverride" Id="rId1"/></Relationships>
</file>

<file path=xl/charts/_rels/chart125.xml.rels><?xml version="1.0" encoding="UTF-8"?><Relationships xmlns="http://schemas.openxmlformats.org/package/2006/relationships"><Relationship Target="../theme/themeOverride48.xml" Type="http://schemas.openxmlformats.org/officeDocument/2006/relationships/themeOverride" Id="rId1"/></Relationships>
</file>

<file path=xl/charts/_rels/chart126.xml.rels><?xml version="1.0" encoding="UTF-8"?><Relationships xmlns="http://schemas.openxmlformats.org/package/2006/relationships"><Relationship Target="../theme/themeOverride49.xml" Type="http://schemas.openxmlformats.org/officeDocument/2006/relationships/themeOverride" Id="rId1"/></Relationships>
</file>

<file path=xl/charts/_rels/chart127.xml.rels><?xml version="1.0" encoding="UTF-8"?><Relationships xmlns="http://schemas.openxmlformats.org/package/2006/relationships"><Relationship Target="../theme/themeOverride50.xml" Type="http://schemas.openxmlformats.org/officeDocument/2006/relationships/themeOverride" Id="rId1"/></Relationships>
</file>

<file path=xl/charts/_rels/chart128.xml.rels><?xml version="1.0" encoding="UTF-8"?><Relationships xmlns="http://schemas.openxmlformats.org/package/2006/relationships"><Relationship Target="../theme/themeOverride51.xml" Type="http://schemas.openxmlformats.org/officeDocument/2006/relationships/themeOverride" Id="rId1"/></Relationships>
</file>

<file path=xl/charts/_rels/chart129.xml.rels><?xml version="1.0" encoding="UTF-8"?><Relationships xmlns="http://schemas.openxmlformats.org/package/2006/relationships"><Relationship Target="../theme/themeOverride52.xml" Type="http://schemas.openxmlformats.org/officeDocument/2006/relationships/themeOverride" Id="rId1"/></Relationships>
</file>

<file path=xl/charts/_rels/chart130.xml.rels><?xml version="1.0" encoding="UTF-8"?><Relationships xmlns="http://schemas.openxmlformats.org/package/2006/relationships"><Relationship Target="../theme/themeOverride53.xml" Type="http://schemas.openxmlformats.org/officeDocument/2006/relationships/themeOverride" Id="rId1"/></Relationships>
</file>

<file path=xl/charts/_rels/chart131.xml.rels><?xml version="1.0" encoding="UTF-8"?><Relationships xmlns="http://schemas.openxmlformats.org/package/2006/relationships"><Relationship Target="../theme/themeOverride54.xml" Type="http://schemas.openxmlformats.org/officeDocument/2006/relationships/themeOverride" Id="rId1"/></Relationships>
</file>

<file path=xl/charts/_rels/chart132.xml.rels><?xml version="1.0" encoding="UTF-8"?><Relationships xmlns="http://schemas.openxmlformats.org/package/2006/relationships"><Relationship Target="../theme/themeOverride55.xml" Type="http://schemas.openxmlformats.org/officeDocument/2006/relationships/themeOverride" Id="rId1"/></Relationships>
</file>

<file path=xl/charts/_rels/chart133.xml.rels><?xml version="1.0" encoding="UTF-8"?><Relationships xmlns="http://schemas.openxmlformats.org/package/2006/relationships"><Relationship Target="../theme/themeOverride56.xml" Type="http://schemas.openxmlformats.org/officeDocument/2006/relationships/themeOverride" Id="rId1"/></Relationships>
</file>

<file path=xl/charts/_rels/chart134.xml.rels><?xml version="1.0" encoding="UTF-8"?><Relationships xmlns="http://schemas.openxmlformats.org/package/2006/relationships"><Relationship Target="../theme/themeOverride57.xml" Type="http://schemas.openxmlformats.org/officeDocument/2006/relationships/themeOverride" Id="rId1"/></Relationships>
</file>

<file path=xl/charts/_rels/chart135.xml.rels><?xml version="1.0" encoding="UTF-8"?><Relationships xmlns="http://schemas.openxmlformats.org/package/2006/relationships"><Relationship Target="../theme/themeOverride58.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2003</c:v>
                </c:pt>
                <c:pt idx="1">
                  <c:v>2007</c:v>
                </c:pt>
                <c:pt idx="2">
                  <c:v>2012</c:v>
                </c:pt>
                <c:pt idx="3">
                  <c:v>2017</c:v>
                </c:pt>
              </c:numCache>
            </c:numRef>
          </c:xVal>
          <c:yVal>
            <c:numRef>
              <c:f>Water!$AB$105:$AB$116</c:f>
              <c:numCache>
                <c:formatCode>0.0</c:formatCode>
                <c:ptCount val="12"/>
                <c:pt idx="0">
                  <c:v>0.19737801594283055</c:v>
                </c:pt>
                <c:pt idx="1">
                  <c:v>0.34211739182486539</c:v>
                </c:pt>
                <c:pt idx="2">
                  <c:v>2.3312804696309641E-2</c:v>
                </c:pt>
                <c:pt idx="3">
                  <c:v>3.7305322687409707E-2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2003</c:v>
                </c:pt>
                <c:pt idx="1">
                  <c:v>2007</c:v>
                </c:pt>
                <c:pt idx="2">
                  <c:v>2012</c:v>
                </c:pt>
                <c:pt idx="3">
                  <c:v>2017</c:v>
                </c:pt>
              </c:numCache>
            </c:numRef>
          </c:xVal>
          <c:yVal>
            <c:numRef>
              <c:f>Water!$W$105:$W$116</c:f>
              <c:numCache>
                <c:formatCode>0.0</c:formatCode>
                <c:ptCount val="12"/>
                <c:pt idx="0">
                  <c:v>1.3928787290325204</c:v>
                </c:pt>
                <c:pt idx="1">
                  <c:v>0.77048688371774077</c:v>
                </c:pt>
                <c:pt idx="2">
                  <c:v>0.26083887575821357</c:v>
                </c:pt>
                <c:pt idx="3">
                  <c:v>0.15811538701235014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2003</c:v>
                </c:pt>
                <c:pt idx="1">
                  <c:v>2007</c:v>
                </c:pt>
                <c:pt idx="2">
                  <c:v>2012</c:v>
                </c:pt>
                <c:pt idx="3">
                  <c:v>2017</c:v>
                </c:pt>
              </c:numCache>
            </c:numRef>
          </c:xVal>
          <c:yVal>
            <c:numRef>
              <c:f>Water!$R$105:$R$116</c:f>
              <c:numCache>
                <c:formatCode>0.0</c:formatCode>
                <c:ptCount val="12"/>
                <c:pt idx="0">
                  <c:v>1.5246108048940523</c:v>
                </c:pt>
                <c:pt idx="1">
                  <c:v>1.5488973817315472</c:v>
                </c:pt>
                <c:pt idx="2">
                  <c:v>0.98616959169267737</c:v>
                </c:pt>
                <c:pt idx="3">
                  <c:v>0.66075291085869292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2003</c:v>
                </c:pt>
                <c:pt idx="1">
                  <c:v>2007</c:v>
                </c:pt>
                <c:pt idx="2">
                  <c:v>2012</c:v>
                </c:pt>
                <c:pt idx="3">
                  <c:v>2017</c:v>
                </c:pt>
              </c:numCache>
            </c:numRef>
          </c:xVal>
          <c:yVal>
            <c:numRef>
              <c:f>Water!$M$105:$M$116</c:f>
              <c:numCache>
                <c:formatCode>0.0</c:formatCode>
                <c:ptCount val="12"/>
                <c:pt idx="0">
                  <c:v>3.5017985345664178</c:v>
                </c:pt>
                <c:pt idx="1">
                  <c:v>3.8805205328278829</c:v>
                </c:pt>
                <c:pt idx="2">
                  <c:v>1.8101112079604085</c:v>
                </c:pt>
                <c:pt idx="3">
                  <c:v>1.9282289115261926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2003</c:v>
                </c:pt>
                <c:pt idx="1">
                  <c:v>2007</c:v>
                </c:pt>
                <c:pt idx="2">
                  <c:v>2012</c:v>
                </c:pt>
                <c:pt idx="3">
                  <c:v>2017</c:v>
                </c:pt>
              </c:numCache>
            </c:numRef>
          </c:xVal>
          <c:yVal>
            <c:numRef>
              <c:f>Water!$H$105:$H$116</c:f>
              <c:numCache>
                <c:formatCode>0.0</c:formatCode>
                <c:ptCount val="12"/>
                <c:pt idx="0">
                  <c:v>10.613601249141686</c:v>
                </c:pt>
                <c:pt idx="1">
                  <c:v>11.049591351001057</c:v>
                </c:pt>
                <c:pt idx="2">
                  <c:v>8.9361067564069803</c:v>
                </c:pt>
                <c:pt idx="3">
                  <c:v>6.0613796911062225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2003</c:v>
                </c:pt>
                <c:pt idx="1">
                  <c:v>2007</c:v>
                </c:pt>
                <c:pt idx="2">
                  <c:v>2012</c:v>
                </c:pt>
                <c:pt idx="3">
                  <c:v>2017</c:v>
                </c:pt>
              </c:numCache>
            </c:numRef>
          </c:xVal>
          <c:yVal>
            <c:numRef>
              <c:f>Water!$X$105:$X$116</c:f>
              <c:numCache>
                <c:formatCode>0.0</c:formatCode>
                <c:ptCount val="12"/>
                <c:pt idx="0">
                  <c:v>89.794681026111562</c:v>
                </c:pt>
                <c:pt idx="1">
                  <c:v>91.711017721615335</c:v>
                </c:pt>
                <c:pt idx="2">
                  <c:v>95.366663483078952</c:v>
                </c:pt>
                <c:pt idx="3">
                  <c:v>98.883140835684571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2003</c:v>
                </c:pt>
                <c:pt idx="1">
                  <c:v>2007</c:v>
                </c:pt>
                <c:pt idx="2">
                  <c:v>2012</c:v>
                </c:pt>
                <c:pt idx="3">
                  <c:v>2017</c:v>
                </c:pt>
              </c:numCache>
            </c:numRef>
          </c:xVal>
          <c:yVal>
            <c:numRef>
              <c:f>Water!$S$105:$S$116</c:f>
              <c:numCache>
                <c:formatCode>0.0</c:formatCode>
                <c:ptCount val="12"/>
                <c:pt idx="0">
                  <c:v>80.798416770614949</c:v>
                </c:pt>
                <c:pt idx="1">
                  <c:v>86.49368065753815</c:v>
                </c:pt>
                <c:pt idx="2">
                  <c:v>91.497310023070511</c:v>
                </c:pt>
                <c:pt idx="3">
                  <c:v>96.911006406263553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2003</c:v>
                </c:pt>
                <c:pt idx="1">
                  <c:v>2007</c:v>
                </c:pt>
                <c:pt idx="2">
                  <c:v>2012</c:v>
                </c:pt>
                <c:pt idx="3">
                  <c:v>2017</c:v>
                </c:pt>
              </c:numCache>
            </c:numRef>
          </c:xVal>
          <c:yVal>
            <c:numRef>
              <c:f>Water!$N$105:$N$116</c:f>
              <c:numCache>
                <c:formatCode>0.0</c:formatCode>
                <c:ptCount val="12"/>
                <c:pt idx="0">
                  <c:v>74.372686480599043</c:v>
                </c:pt>
                <c:pt idx="1">
                  <c:v>79.037529183855511</c:v>
                </c:pt>
                <c:pt idx="2">
                  <c:v>86.175862645597704</c:v>
                </c:pt>
                <c:pt idx="3">
                  <c:v>94.005559002161547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2003</c:v>
                </c:pt>
                <c:pt idx="1">
                  <c:v>2007</c:v>
                </c:pt>
                <c:pt idx="2">
                  <c:v>2012</c:v>
                </c:pt>
                <c:pt idx="3">
                  <c:v>2017</c:v>
                </c:pt>
              </c:numCache>
            </c:numRef>
          </c:xVal>
          <c:yVal>
            <c:numRef>
              <c:f>Water!$I$105:$I$116</c:f>
              <c:numCache>
                <c:formatCode>0.0</c:formatCode>
                <c:ptCount val="12"/>
                <c:pt idx="0">
                  <c:v>66.779819483442381</c:v>
                </c:pt>
                <c:pt idx="1">
                  <c:v>70.040293991652334</c:v>
                </c:pt>
                <c:pt idx="2">
                  <c:v>79.989585266822388</c:v>
                </c:pt>
                <c:pt idx="3">
                  <c:v>89.776354721773572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2003</c:v>
                </c:pt>
                <c:pt idx="1">
                  <c:v>2007</c:v>
                </c:pt>
                <c:pt idx="2">
                  <c:v>2012</c:v>
                </c:pt>
                <c:pt idx="3">
                  <c:v>2017</c:v>
                </c:pt>
              </c:numCache>
            </c:numRef>
          </c:xVal>
          <c:yVal>
            <c:numRef>
              <c:f>Water!$D$105:$D$116</c:f>
              <c:numCache>
                <c:formatCode>0.0</c:formatCode>
                <c:ptCount val="12"/>
                <c:pt idx="0">
                  <c:v>53.785366088909598</c:v>
                </c:pt>
                <c:pt idx="1">
                  <c:v>55.726397465763682</c:v>
                </c:pt>
                <c:pt idx="2">
                  <c:v>64.110115770296616</c:v>
                </c:pt>
                <c:pt idx="3">
                  <c:v>75.166359881502459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46.826916573257051</c:v>
                </c:pt>
                <c:pt idx="1">
                  <c:v>73.939103883619183</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1.7094729298116247</c:v>
                </c:pt>
                <c:pt idx="1">
                  <c:v>2.6992359478941665</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39.298005161748051</c:v>
                </c:pt>
                <c:pt idx="1">
                  <c:v>17.368379441171783</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12.165605335183272</c:v>
                </c:pt>
                <c:pt idx="1">
                  <c:v>5.9932807273148683</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60.901929847890159</c:v>
                </c:pt>
                <c:pt idx="1">
                  <c:v>90.913362616632241</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0.93235055922289478</c:v>
                </c:pt>
                <c:pt idx="1">
                  <c:v>1.3917970200313341</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34.101207931269812</c:v>
                </c:pt>
                <c:pt idx="1">
                  <c:v>6.2724136809358697</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4.0645116616171322</c:v>
                </c:pt>
                <c:pt idx="1">
                  <c:v>1.4224266824005554</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70.394286309213754</c:v>
                </c:pt>
                <c:pt idx="1">
                  <c:v>95.519303435316658</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0.6732609078882017</c:v>
                </c:pt>
                <c:pt idx="1">
                  <c:v>0.91356012431498423</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27.156535247913766</c:v>
                </c:pt>
                <c:pt idx="1">
                  <c:v>3.0168849086321643</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1.7759175349842735</c:v>
                </c:pt>
                <c:pt idx="1">
                  <c:v>0.55025153173619401</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78.714329218168345</c:v>
                </c:pt>
                <c:pt idx="1">
                  <c:v>98.985580221367798</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0.31700829911438999</c:v>
                </c:pt>
                <c:pt idx="1">
                  <c:v>0.39864724421210013</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19.549800072818016</c:v>
                </c:pt>
                <c:pt idx="1">
                  <c:v>0.6157725344201026</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1.4188624098992477</c:v>
                </c:pt>
                <c:pt idx="1">
                  <c:v>0</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87.89841752123948</c:v>
                </c:pt>
                <c:pt idx="1">
                  <c:v>99.704565487378517</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0.26045172569228359</c:v>
                </c:pt>
                <c:pt idx="1">
                  <c:v>0.29543451262148324</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11.537022806689265</c:v>
                </c:pt>
                <c:pt idx="1">
                  <c:v>0</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0.3041079463789842</c:v>
                </c:pt>
                <c:pt idx="1">
                  <c:v>0</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2003</c:v>
                </c:pt>
                <c:pt idx="1">
                  <c:v>2007</c:v>
                </c:pt>
                <c:pt idx="2">
                  <c:v>2012</c:v>
                </c:pt>
                <c:pt idx="3">
                  <c:v>2017</c:v>
                </c:pt>
              </c:numCache>
            </c:numRef>
          </c:xVal>
          <c:yVal>
            <c:numRef>
              <c:f>Water!$AB$205:$AB$216</c:f>
              <c:numCache>
                <c:formatCode>0.0</c:formatCode>
                <c:ptCount val="12"/>
                <c:pt idx="0">
                  <c:v>6.4336055846816757E-3</c:v>
                </c:pt>
                <c:pt idx="1">
                  <c:v>0</c:v>
                </c:pt>
                <c:pt idx="2">
                  <c:v>8.8003829728110095E-3</c:v>
                </c:pt>
                <c:pt idx="3">
                  <c:v>2.0669691521203952E-2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2003</c:v>
                </c:pt>
                <c:pt idx="1">
                  <c:v>2007</c:v>
                </c:pt>
                <c:pt idx="2">
                  <c:v>2012</c:v>
                </c:pt>
                <c:pt idx="3">
                  <c:v>2017</c:v>
                </c:pt>
              </c:numCache>
            </c:numRef>
          </c:xVal>
          <c:yVal>
            <c:numRef>
              <c:f>Water!$W$205:$W$216</c:f>
              <c:numCache>
                <c:formatCode>0.0</c:formatCode>
                <c:ptCount val="12"/>
                <c:pt idx="0">
                  <c:v>6.2446771349487708E-2</c:v>
                </c:pt>
                <c:pt idx="1">
                  <c:v>0.43994615420331107</c:v>
                </c:pt>
                <c:pt idx="2">
                  <c:v>1.5563322248969376E-2</c:v>
                </c:pt>
                <c:pt idx="3">
                  <c:v>2.2092333873116765E-2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2003</c:v>
                </c:pt>
                <c:pt idx="1">
                  <c:v>2007</c:v>
                </c:pt>
                <c:pt idx="2">
                  <c:v>2012</c:v>
                </c:pt>
                <c:pt idx="3">
                  <c:v>2017</c:v>
                </c:pt>
              </c:numCache>
            </c:numRef>
          </c:xVal>
          <c:yVal>
            <c:numRef>
              <c:f>Water!$R$205:$R$216</c:f>
              <c:numCache>
                <c:formatCode>0.0</c:formatCode>
                <c:ptCount val="12"/>
                <c:pt idx="0">
                  <c:v>0.29129965732214702</c:v>
                </c:pt>
                <c:pt idx="1">
                  <c:v>0.44057408350209015</c:v>
                </c:pt>
                <c:pt idx="2">
                  <c:v>1.954407816120065E-2</c:v>
                </c:pt>
                <c:pt idx="3">
                  <c:v>1.9509932380405673E-2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2003</c:v>
                </c:pt>
                <c:pt idx="1">
                  <c:v>2007</c:v>
                </c:pt>
                <c:pt idx="2">
                  <c:v>2012</c:v>
                </c:pt>
                <c:pt idx="3">
                  <c:v>2017</c:v>
                </c:pt>
              </c:numCache>
            </c:numRef>
          </c:xVal>
          <c:yVal>
            <c:numRef>
              <c:f>Water!$M$205:$M$216</c:f>
              <c:numCache>
                <c:formatCode>0.0</c:formatCode>
                <c:ptCount val="12"/>
                <c:pt idx="0">
                  <c:v>0.11748638837176859</c:v>
                </c:pt>
                <c:pt idx="1">
                  <c:v>1.126195360579114</c:v>
                </c:pt>
                <c:pt idx="2">
                  <c:v>0.12549001676290167</c:v>
                </c:pt>
                <c:pt idx="3">
                  <c:v>0.18668177971592001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2003</c:v>
                </c:pt>
                <c:pt idx="1">
                  <c:v>2007</c:v>
                </c:pt>
                <c:pt idx="2">
                  <c:v>2012</c:v>
                </c:pt>
                <c:pt idx="3">
                  <c:v>2017</c:v>
                </c:pt>
              </c:numCache>
            </c:numRef>
          </c:xVal>
          <c:yVal>
            <c:numRef>
              <c:f>Water!$H$205:$H$216</c:f>
              <c:numCache>
                <c:formatCode>0.0</c:formatCode>
                <c:ptCount val="12"/>
                <c:pt idx="0">
                  <c:v>0.9597266806633904</c:v>
                </c:pt>
                <c:pt idx="1">
                  <c:v>2.7324222495097112</c:v>
                </c:pt>
                <c:pt idx="2">
                  <c:v>1.1295236194839102</c:v>
                </c:pt>
                <c:pt idx="3">
                  <c:v>0.8880141801966781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2003</c:v>
                </c:pt>
                <c:pt idx="1">
                  <c:v>2007</c:v>
                </c:pt>
                <c:pt idx="2">
                  <c:v>2012</c:v>
                </c:pt>
                <c:pt idx="3">
                  <c:v>2017</c:v>
                </c:pt>
              </c:numCache>
            </c:numRef>
          </c:xVal>
          <c:yVal>
            <c:numRef>
              <c:f>Water!$X$205:$X$216</c:f>
              <c:numCache>
                <c:formatCode>0.0</c:formatCode>
                <c:ptCount val="12"/>
                <c:pt idx="0">
                  <c:v>94.137937710066836</c:v>
                </c:pt>
                <c:pt idx="1">
                  <c:v>93.754762174709029</c:v>
                </c:pt>
                <c:pt idx="2">
                  <c:v>96.681435357923021</c:v>
                </c:pt>
                <c:pt idx="3">
                  <c:v>99.646748209019563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2003</c:v>
                </c:pt>
                <c:pt idx="1">
                  <c:v>2007</c:v>
                </c:pt>
                <c:pt idx="2">
                  <c:v>2012</c:v>
                </c:pt>
                <c:pt idx="3">
                  <c:v>2017</c:v>
                </c:pt>
              </c:numCache>
            </c:numRef>
          </c:xVal>
          <c:yVal>
            <c:numRef>
              <c:f>Water!$S$205:$S$216</c:f>
              <c:numCache>
                <c:formatCode>0.0</c:formatCode>
                <c:ptCount val="12"/>
                <c:pt idx="0">
                  <c:v>88.466724536781712</c:v>
                </c:pt>
                <c:pt idx="1">
                  <c:v>92.019450650864187</c:v>
                </c:pt>
                <c:pt idx="2">
                  <c:v>95.022619653014743</c:v>
                </c:pt>
                <c:pt idx="3">
                  <c:v>99.141105659696308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2003</c:v>
                </c:pt>
                <c:pt idx="1">
                  <c:v>2007</c:v>
                </c:pt>
                <c:pt idx="2">
                  <c:v>2012</c:v>
                </c:pt>
                <c:pt idx="3">
                  <c:v>2017</c:v>
                </c:pt>
              </c:numCache>
            </c:numRef>
          </c:xVal>
          <c:yVal>
            <c:numRef>
              <c:f>Water!$N$205:$N$216</c:f>
              <c:numCache>
                <c:formatCode>0.0</c:formatCode>
                <c:ptCount val="12"/>
                <c:pt idx="0">
                  <c:v>84.729279198237876</c:v>
                </c:pt>
                <c:pt idx="1">
                  <c:v>91.370658598124379</c:v>
                </c:pt>
                <c:pt idx="2">
                  <c:v>93.649332112536456</c:v>
                </c:pt>
                <c:pt idx="3">
                  <c:v>98.293569944370901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2003</c:v>
                </c:pt>
                <c:pt idx="1">
                  <c:v>2007</c:v>
                </c:pt>
                <c:pt idx="2">
                  <c:v>2012</c:v>
                </c:pt>
                <c:pt idx="3">
                  <c:v>2017</c:v>
                </c:pt>
              </c:numCache>
            </c:numRef>
          </c:xVal>
          <c:yVal>
            <c:numRef>
              <c:f>Water!$I$205:$I$216</c:f>
              <c:numCache>
                <c:formatCode>0.0</c:formatCode>
                <c:ptCount val="12"/>
                <c:pt idx="0">
                  <c:v>79.818937145961428</c:v>
                </c:pt>
                <c:pt idx="1">
                  <c:v>85.588694476678057</c:v>
                </c:pt>
                <c:pt idx="2">
                  <c:v>90.565887723967379</c:v>
                </c:pt>
                <c:pt idx="3">
                  <c:v>97.301399765182737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2003</c:v>
                </c:pt>
                <c:pt idx="1">
                  <c:v>2007</c:v>
                </c:pt>
                <c:pt idx="2">
                  <c:v>2012</c:v>
                </c:pt>
                <c:pt idx="3">
                  <c:v>2017</c:v>
                </c:pt>
              </c:numCache>
            </c:numRef>
          </c:xVal>
          <c:yVal>
            <c:numRef>
              <c:f>Water!$D$205:$D$216</c:f>
              <c:numCache>
                <c:formatCode>0.0</c:formatCode>
                <c:ptCount val="12"/>
                <c:pt idx="0">
                  <c:v>74.523638673432842</c:v>
                </c:pt>
                <c:pt idx="1">
                  <c:v>81.491362672123458</c:v>
                </c:pt>
                <c:pt idx="2">
                  <c:v>84.692489038719444</c:v>
                </c:pt>
                <c:pt idx="3">
                  <c:v>92.254657441869696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72.360326522471837</c:v>
                </c:pt>
                <c:pt idx="1">
                  <c:v>93.730677382213969</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0.43009859685627388</c:v>
                </c:pt>
                <c:pt idx="1">
                  <c:v>0.55712065937069521</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25.386109210482132</c:v>
                </c:pt>
                <c:pt idx="1">
                  <c:v>4.7034553486911932</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1.823465670189762</c:v>
                </c:pt>
                <c:pt idx="1">
                  <c:v>1.0087466097241418</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77.535502083662905</c:v>
                </c:pt>
                <c:pt idx="1">
                  <c:v>99.455045151014559</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0.11244190520106905</c:v>
                </c:pt>
                <c:pt idx="1">
                  <c:v>0.14422960396350765</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21.784989639935318</c:v>
                </c:pt>
                <c:pt idx="1">
                  <c:v>0.20004215692742378</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0.5670663712007098</c:v>
                </c:pt>
                <c:pt idx="1">
                  <c:v>0.20068308809451452</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83.891425540176172</c:v>
                </c:pt>
                <c:pt idx="1">
                  <c:v>99.753908509315949</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0.206958968077567</c:v>
                </c:pt>
                <c:pt idx="1">
                  <c:v>0.24609149068405145</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15.472461300896413</c:v>
                </c:pt>
                <c:pt idx="1">
                  <c:v>0</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0.42915419084983597</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86.932566832403353</c:v>
                </c:pt>
                <c:pt idx="1">
                  <c:v>99.730125373221767</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0.22211808532122684</c:v>
                </c:pt>
                <c:pt idx="1">
                  <c:v>0.25481663896399537</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12.59683493296059</c:v>
                </c:pt>
                <c:pt idx="1">
                  <c:v>0</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0.24848014931482965</c:v>
                </c:pt>
                <c:pt idx="1">
                  <c:v>1.5057987814244016E-2</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92.11737151630841</c:v>
                </c:pt>
                <c:pt idx="1">
                  <c:v>99.689650081569113</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0.24701018374043898</c:v>
                </c:pt>
                <c:pt idx="1">
                  <c:v>0.26731503926280581</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7.6356182999511475</c:v>
                </c:pt>
                <c:pt idx="1">
                  <c:v>2.3516106691801042E-2</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1.9518772476277313E-2</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2003</c:v>
                </c:pt>
                <c:pt idx="1">
                  <c:v>2007</c:v>
                </c:pt>
                <c:pt idx="2">
                  <c:v>2012</c:v>
                </c:pt>
                <c:pt idx="3">
                  <c:v>2017</c:v>
                </c:pt>
              </c:numCache>
            </c:numRef>
          </c:xVal>
          <c:yVal>
            <c:numRef>
              <c:f>Water!$AB$305:$AB$316</c:f>
              <c:numCache>
                <c:formatCode>0.0</c:formatCode>
                <c:ptCount val="12"/>
                <c:pt idx="0">
                  <c:v>2.8090724722794254</c:v>
                </c:pt>
                <c:pt idx="1">
                  <c:v>1.2129031308623468</c:v>
                </c:pt>
                <c:pt idx="2">
                  <c:v>0.53484650382937393</c:v>
                </c:pt>
                <c:pt idx="3">
                  <c:v>0.23502800653032196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2003</c:v>
                </c:pt>
                <c:pt idx="1">
                  <c:v>2007</c:v>
                </c:pt>
                <c:pt idx="2">
                  <c:v>2012</c:v>
                </c:pt>
                <c:pt idx="3">
                  <c:v>2017</c:v>
                </c:pt>
              </c:numCache>
            </c:numRef>
          </c:xVal>
          <c:yVal>
            <c:numRef>
              <c:f>Water!$W$305:$W$316</c:f>
              <c:numCache>
                <c:formatCode>0.0</c:formatCode>
                <c:ptCount val="12"/>
                <c:pt idx="0">
                  <c:v>2.6879992896585541</c:v>
                </c:pt>
                <c:pt idx="1">
                  <c:v>1.5924175346142295</c:v>
                </c:pt>
                <c:pt idx="2">
                  <c:v>1.8257577629355319</c:v>
                </c:pt>
                <c:pt idx="3">
                  <c:v>1.0890065259021324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2003</c:v>
                </c:pt>
                <c:pt idx="1">
                  <c:v>2007</c:v>
                </c:pt>
                <c:pt idx="2">
                  <c:v>2012</c:v>
                </c:pt>
                <c:pt idx="3">
                  <c:v>2017</c:v>
                </c:pt>
              </c:numCache>
            </c:numRef>
          </c:xVal>
          <c:yVal>
            <c:numRef>
              <c:f>Water!$R$305:$R$316</c:f>
              <c:numCache>
                <c:formatCode>0.0</c:formatCode>
                <c:ptCount val="12"/>
                <c:pt idx="0">
                  <c:v>4.2032264818242266</c:v>
                </c:pt>
                <c:pt idx="1">
                  <c:v>3.6307329800647592</c:v>
                </c:pt>
                <c:pt idx="2">
                  <c:v>2.1057616052098149</c:v>
                </c:pt>
                <c:pt idx="3">
                  <c:v>2.2908204708388906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2003</c:v>
                </c:pt>
                <c:pt idx="1">
                  <c:v>2007</c:v>
                </c:pt>
                <c:pt idx="2">
                  <c:v>2012</c:v>
                </c:pt>
                <c:pt idx="3">
                  <c:v>2017</c:v>
                </c:pt>
              </c:numCache>
            </c:numRef>
          </c:xVal>
          <c:yVal>
            <c:numRef>
              <c:f>Water!$M$305:$M$316</c:f>
              <c:numCache>
                <c:formatCode>0.0</c:formatCode>
                <c:ptCount val="12"/>
                <c:pt idx="0">
                  <c:v>7.5736863250199216</c:v>
                </c:pt>
                <c:pt idx="1">
                  <c:v>6.5047028222865846</c:v>
                </c:pt>
                <c:pt idx="2">
                  <c:v>5.1348719249411543</c:v>
                </c:pt>
                <c:pt idx="3">
                  <c:v>4.4521382261538731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2003</c:v>
                </c:pt>
                <c:pt idx="1">
                  <c:v>2007</c:v>
                </c:pt>
                <c:pt idx="2">
                  <c:v>2012</c:v>
                </c:pt>
                <c:pt idx="3">
                  <c:v>2017</c:v>
                </c:pt>
              </c:numCache>
            </c:numRef>
          </c:xVal>
          <c:yVal>
            <c:numRef>
              <c:f>Water!$H$305:$H$316</c:f>
              <c:numCache>
                <c:formatCode>0.0</c:formatCode>
                <c:ptCount val="12"/>
                <c:pt idx="0">
                  <c:v>13.934568183998204</c:v>
                </c:pt>
                <c:pt idx="1">
                  <c:v>14.234616123937162</c:v>
                </c:pt>
                <c:pt idx="2">
                  <c:v>13.037071380022326</c:v>
                </c:pt>
                <c:pt idx="3">
                  <c:v>8.3419162993617118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2003</c:v>
                </c:pt>
                <c:pt idx="1">
                  <c:v>2007</c:v>
                </c:pt>
                <c:pt idx="2">
                  <c:v>2012</c:v>
                </c:pt>
                <c:pt idx="3">
                  <c:v>2017</c:v>
                </c:pt>
              </c:numCache>
            </c:numRef>
          </c:xVal>
          <c:yVal>
            <c:numRef>
              <c:f>Water!$X$305:$X$316</c:f>
              <c:numCache>
                <c:formatCode>0.0</c:formatCode>
                <c:ptCount val="12"/>
                <c:pt idx="0">
                  <c:v>74.990315893613854</c:v>
                </c:pt>
                <c:pt idx="1">
                  <c:v>82.561615142578276</c:v>
                </c:pt>
                <c:pt idx="2">
                  <c:v>88.473515067029425</c:v>
                </c:pt>
                <c:pt idx="3">
                  <c:v>95.112122755535935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2003</c:v>
                </c:pt>
                <c:pt idx="1">
                  <c:v>2007</c:v>
                </c:pt>
                <c:pt idx="2">
                  <c:v>2012</c:v>
                </c:pt>
                <c:pt idx="3">
                  <c:v>2017</c:v>
                </c:pt>
              </c:numCache>
            </c:numRef>
          </c:xVal>
          <c:yVal>
            <c:numRef>
              <c:f>Water!$S$305:$S$316</c:f>
              <c:numCache>
                <c:formatCode>0.0</c:formatCode>
                <c:ptCount val="12"/>
                <c:pt idx="0">
                  <c:v>70.104429795411448</c:v>
                </c:pt>
                <c:pt idx="1">
                  <c:v>75.546793369333699</c:v>
                </c:pt>
                <c:pt idx="2">
                  <c:v>81.985493948911895</c:v>
                </c:pt>
                <c:pt idx="3">
                  <c:v>91.114681011246219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2003</c:v>
                </c:pt>
                <c:pt idx="1">
                  <c:v>2007</c:v>
                </c:pt>
                <c:pt idx="2">
                  <c:v>2012</c:v>
                </c:pt>
                <c:pt idx="3">
                  <c:v>2017</c:v>
                </c:pt>
              </c:numCache>
            </c:numRef>
          </c:xVal>
          <c:yVal>
            <c:numRef>
              <c:f>Water!$N$305:$N$316</c:f>
              <c:numCache>
                <c:formatCode>0.0</c:formatCode>
                <c:ptCount val="12"/>
                <c:pt idx="0">
                  <c:v>62.768999455690768</c:v>
                </c:pt>
                <c:pt idx="1">
                  <c:v>67.654852092725875</c:v>
                </c:pt>
                <c:pt idx="2">
                  <c:v>77.517847121183678</c:v>
                </c:pt>
                <c:pt idx="3">
                  <c:v>87.937367411296663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2003</c:v>
                </c:pt>
                <c:pt idx="1">
                  <c:v>2007</c:v>
                </c:pt>
                <c:pt idx="2">
                  <c:v>2012</c:v>
                </c:pt>
                <c:pt idx="3">
                  <c:v>2017</c:v>
                </c:pt>
              </c:numCache>
            </c:numRef>
          </c:xVal>
          <c:yVal>
            <c:numRef>
              <c:f>Water!$I$305:$I$316</c:f>
              <c:numCache>
                <c:formatCode>0.0</c:formatCode>
                <c:ptCount val="12"/>
                <c:pt idx="0">
                  <c:v>60.092072244835009</c:v>
                </c:pt>
                <c:pt idx="1">
                  <c:v>61.619550914614805</c:v>
                </c:pt>
                <c:pt idx="2">
                  <c:v>69.826389421999266</c:v>
                </c:pt>
                <c:pt idx="3">
                  <c:v>80.908250298805115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2003</c:v>
                </c:pt>
                <c:pt idx="1">
                  <c:v>2007</c:v>
                </c:pt>
                <c:pt idx="2">
                  <c:v>2012</c:v>
                </c:pt>
                <c:pt idx="3">
                  <c:v>2017</c:v>
                </c:pt>
              </c:numCache>
            </c:numRef>
          </c:xVal>
          <c:yVal>
            <c:numRef>
              <c:f>Water!$D$305:$D$316</c:f>
              <c:numCache>
                <c:formatCode>0.0</c:formatCode>
                <c:ptCount val="12"/>
                <c:pt idx="0">
                  <c:v>47.874347427651259</c:v>
                </c:pt>
                <c:pt idx="1">
                  <c:v>50.020216512927163</c:v>
                </c:pt>
                <c:pt idx="2">
                  <c:v>56.262591179364108</c:v>
                </c:pt>
                <c:pt idx="3">
                  <c:v>68.375440119327351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40.72429266891865</c:v>
                </c:pt>
                <c:pt idx="1">
                  <c:v>65.677869726313062</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2.1409406408934344</c:v>
                </c:pt>
                <c:pt idx="1">
                  <c:v>3.4527897549387161</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41.31952300880107</c:v>
                </c:pt>
                <c:pt idx="1">
                  <c:v>22.106395388449968</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15.815243681386846</c:v>
                </c:pt>
                <c:pt idx="1">
                  <c:v>8.7629451302982488</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53.777023079483804</c:v>
                </c:pt>
                <c:pt idx="1">
                  <c:v>80.675910730733733</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1.0125046339651282</c:v>
                </c:pt>
                <c:pt idx="1">
                  <c:v>1.5189523106084324</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37.304822683270345</c:v>
                </c:pt>
                <c:pt idx="1">
                  <c:v>13.991761185805217</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7.9056496032807217</c:v>
                </c:pt>
                <c:pt idx="1">
                  <c:v>3.8133757728526234</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56.734033059963295</c:v>
                </c:pt>
                <c:pt idx="1">
                  <c:v>88.886878009495234</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1.259025094396619</c:v>
                </c:pt>
                <c:pt idx="1">
                  <c:v>1.9725516403574692</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37.605410558725509</c:v>
                </c:pt>
                <c:pt idx="1">
                  <c:v>7.503624919660524</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4.401531286914576</c:v>
                </c:pt>
                <c:pt idx="1">
                  <c:v>1.6369454304867759</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65.624080807066235</c:v>
                </c:pt>
                <c:pt idx="1">
                  <c:v>91.853890904713424</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1.0995304530168513</c:v>
                </c:pt>
                <c:pt idx="1">
                  <c:v>1.5390105131490843</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30.646450820308331</c:v>
                </c:pt>
                <c:pt idx="1">
                  <c:v>5.6869398104097399</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2.6299379196085795</c:v>
                </c:pt>
                <c:pt idx="1">
                  <c:v>0.92015877172775618</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72.537611744646725</c:v>
                </c:pt>
                <c:pt idx="1">
                  <c:v>97.63205424335591</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0.46918933368485993</c:v>
                </c:pt>
                <c:pt idx="1">
                  <c:v>0.63150574405428883</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24.26334524411044</c:v>
                </c:pt>
                <c:pt idx="1">
                  <c:v>1.7364400125897959</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2.7298536775579691</c:v>
                </c:pt>
                <c:pt idx="1">
                  <c:v>0</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40.72429266891865</c:v>
                </c:pt>
                <c:pt idx="1">
                  <c:v>65.677869726313062</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2.1409406408934344</c:v>
                </c:pt>
                <c:pt idx="1">
                  <c:v>3.4527897549387161</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41.31952300880107</c:v>
                </c:pt>
                <c:pt idx="1">
                  <c:v>22.106395388449968</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15.815243681386846</c:v>
                </c:pt>
                <c:pt idx="1">
                  <c:v>8.7629451302982488</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53.777023079483804</c:v>
                </c:pt>
                <c:pt idx="1">
                  <c:v>80.675910730733733</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1.0125046339651282</c:v>
                </c:pt>
                <c:pt idx="1">
                  <c:v>1.5189523106084324</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37.304822683270345</c:v>
                </c:pt>
                <c:pt idx="1">
                  <c:v>13.991761185805217</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7.9056496032807217</c:v>
                </c:pt>
                <c:pt idx="1">
                  <c:v>3.8133757728526234</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56.734033059963295</c:v>
                </c:pt>
                <c:pt idx="1">
                  <c:v>88.886878009495234</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1.259025094396619</c:v>
                </c:pt>
                <c:pt idx="1">
                  <c:v>1.9725516403574692</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37.605410558725509</c:v>
                </c:pt>
                <c:pt idx="1">
                  <c:v>7.503624919660524</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4.401531286914576</c:v>
                </c:pt>
                <c:pt idx="1">
                  <c:v>1.6369454304867759</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65.624080807066235</c:v>
                </c:pt>
                <c:pt idx="1">
                  <c:v>91.853890904713424</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1.0995304530168513</c:v>
                </c:pt>
                <c:pt idx="1">
                  <c:v>1.5390105131490843</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30.646450820308331</c:v>
                </c:pt>
                <c:pt idx="1">
                  <c:v>5.6869398104097399</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2.6299379196085795</c:v>
                </c:pt>
                <c:pt idx="1">
                  <c:v>0.92015877172775618</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72.537611744646725</c:v>
                </c:pt>
                <c:pt idx="1">
                  <c:v>97.63205424335591</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0.46918933368485993</c:v>
                </c:pt>
                <c:pt idx="1">
                  <c:v>0.63150574405428883</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24.26334524411044</c:v>
                </c:pt>
                <c:pt idx="1">
                  <c:v>1.7364400125897959</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2.7298536775579691</c:v>
                </c:pt>
                <c:pt idx="1">
                  <c:v>0</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46.826916573257051</c:v>
                </c:pt>
                <c:pt idx="1">
                  <c:v>73.939103883619183</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1.7094729298116247</c:v>
                </c:pt>
                <c:pt idx="1">
                  <c:v>2.6992359478941665</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39.298005161748051</c:v>
                </c:pt>
                <c:pt idx="1">
                  <c:v>17.368379441171783</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12.165605335183272</c:v>
                </c:pt>
                <c:pt idx="1">
                  <c:v>5.9932807273148683</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60.901929847890159</c:v>
                </c:pt>
                <c:pt idx="1">
                  <c:v>90.913362616632241</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0.93235055922289478</c:v>
                </c:pt>
                <c:pt idx="1">
                  <c:v>1.3917970200313341</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34.101207931269812</c:v>
                </c:pt>
                <c:pt idx="1">
                  <c:v>6.2724136809358697</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4.0645116616171322</c:v>
                </c:pt>
                <c:pt idx="1">
                  <c:v>1.4224266824005554</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70.394286309213754</c:v>
                </c:pt>
                <c:pt idx="1">
                  <c:v>95.519303435316658</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0.6732609078882017</c:v>
                </c:pt>
                <c:pt idx="1">
                  <c:v>0.91356012431498423</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27.156535247913766</c:v>
                </c:pt>
                <c:pt idx="1">
                  <c:v>3.0168849086321643</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1.7759175349842735</c:v>
                </c:pt>
                <c:pt idx="1">
                  <c:v>0.55025153173619401</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78.714329218168345</c:v>
                </c:pt>
                <c:pt idx="1">
                  <c:v>98.985580221367798</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0.31700829911438999</c:v>
                </c:pt>
                <c:pt idx="1">
                  <c:v>0.39864724421210013</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19.549800072818016</c:v>
                </c:pt>
                <c:pt idx="1">
                  <c:v>0.6157725344201026</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1.4188624098992477</c:v>
                </c:pt>
                <c:pt idx="1">
                  <c:v>0</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87.89841752123948</c:v>
                </c:pt>
                <c:pt idx="1">
                  <c:v>99.704565487378517</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0.26045172569228359</c:v>
                </c:pt>
                <c:pt idx="1">
                  <c:v>0.29543451262148324</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11.537022806689265</c:v>
                </c:pt>
                <c:pt idx="1">
                  <c:v>0</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0.3041079463789842</c:v>
                </c:pt>
                <c:pt idx="1">
                  <c:v>0</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72.360326522471837</c:v>
                </c:pt>
                <c:pt idx="1">
                  <c:v>93.730677382213969</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0.43009859685627388</c:v>
                </c:pt>
                <c:pt idx="1">
                  <c:v>0.55712065937069521</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25.386109210482132</c:v>
                </c:pt>
                <c:pt idx="1">
                  <c:v>4.7034553486911932</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1.823465670189762</c:v>
                </c:pt>
                <c:pt idx="1">
                  <c:v>1.0087466097241418</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77.535502083662905</c:v>
                </c:pt>
                <c:pt idx="1">
                  <c:v>99.455045151014559</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0.11244190520106905</c:v>
                </c:pt>
                <c:pt idx="1">
                  <c:v>0.14422960396350765</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21.784989639935318</c:v>
                </c:pt>
                <c:pt idx="1">
                  <c:v>0.20004215692742378</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0.5670663712007098</c:v>
                </c:pt>
                <c:pt idx="1">
                  <c:v>0.20068308809451452</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83.891425540176172</c:v>
                </c:pt>
                <c:pt idx="1">
                  <c:v>99.753908509315949</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0.206958968077567</c:v>
                </c:pt>
                <c:pt idx="1">
                  <c:v>0.24609149068405145</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15.472461300896413</c:v>
                </c:pt>
                <c:pt idx="1">
                  <c:v>0</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0.42915419084983597</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86.932566832403353</c:v>
                </c:pt>
                <c:pt idx="1">
                  <c:v>99.730125373221767</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0.22211808532122684</c:v>
                </c:pt>
                <c:pt idx="1">
                  <c:v>0.25481663896399537</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12.59683493296059</c:v>
                </c:pt>
                <c:pt idx="1">
                  <c:v>0</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0.24848014931482965</c:v>
                </c:pt>
                <c:pt idx="1">
                  <c:v>1.5057987814244016E-2</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92.11737151630841</c:v>
                </c:pt>
                <c:pt idx="1">
                  <c:v>99.689650081569113</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0.24701018374043898</c:v>
                </c:pt>
                <c:pt idx="1">
                  <c:v>0.26731503926280581</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7.6356182999511475</c:v>
                </c:pt>
                <c:pt idx="1">
                  <c:v>2.3516106691801042E-2</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1.9518772476277313E-2</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2003</c:v>
                </c:pt>
                <c:pt idx="1">
                  <c:v>2007</c:v>
                </c:pt>
                <c:pt idx="2">
                  <c:v>2012</c:v>
                </c:pt>
                <c:pt idx="3">
                  <c:v>2017</c:v>
                </c:pt>
              </c:numCache>
            </c:numRef>
          </c:xVal>
          <c:yVal>
            <c:numRef>
              <c:f>Sanitation!$AB$105:$AB$116</c:f>
              <c:numCache>
                <c:formatCode>0.0</c:formatCode>
                <c:ptCount val="12"/>
                <c:pt idx="0">
                  <c:v>3.5349249912728973</c:v>
                </c:pt>
                <c:pt idx="1">
                  <c:v>2.3973497541523328</c:v>
                </c:pt>
                <c:pt idx="2">
                  <c:v>1.5139361509320275</c:v>
                </c:pt>
                <c:pt idx="3">
                  <c:v>0.72338008030568535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2003</c:v>
                </c:pt>
                <c:pt idx="1">
                  <c:v>2007</c:v>
                </c:pt>
                <c:pt idx="2">
                  <c:v>2012</c:v>
                </c:pt>
                <c:pt idx="3">
                  <c:v>2017</c:v>
                </c:pt>
              </c:numCache>
            </c:numRef>
          </c:xVal>
          <c:yVal>
            <c:numRef>
              <c:f>Sanitation!$W$105:$W$116</c:f>
              <c:numCache>
                <c:formatCode>0.0</c:formatCode>
                <c:ptCount val="12"/>
                <c:pt idx="0">
                  <c:v>13.351895211506063</c:v>
                </c:pt>
                <c:pt idx="1">
                  <c:v>11.623086187659881</c:v>
                </c:pt>
                <c:pt idx="2">
                  <c:v>6.3800036349153846</c:v>
                </c:pt>
                <c:pt idx="3">
                  <c:v>2.8847054040398632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2003</c:v>
                </c:pt>
                <c:pt idx="1">
                  <c:v>2007</c:v>
                </c:pt>
                <c:pt idx="2">
                  <c:v>2012</c:v>
                </c:pt>
                <c:pt idx="3">
                  <c:v>2017</c:v>
                </c:pt>
              </c:numCache>
            </c:numRef>
          </c:xVal>
          <c:yVal>
            <c:numRef>
              <c:f>Sanitation!$R$105:$R$116</c:f>
              <c:numCache>
                <c:formatCode>0.0</c:formatCode>
                <c:ptCount val="12"/>
                <c:pt idx="0">
                  <c:v>22.300660900818482</c:v>
                </c:pt>
                <c:pt idx="1">
                  <c:v>21.638977880715732</c:v>
                </c:pt>
                <c:pt idx="2">
                  <c:v>11.010149951514132</c:v>
                </c:pt>
                <c:pt idx="3">
                  <c:v>5.9209458108584343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2003</c:v>
                </c:pt>
                <c:pt idx="1">
                  <c:v>2007</c:v>
                </c:pt>
                <c:pt idx="2">
                  <c:v>2012</c:v>
                </c:pt>
                <c:pt idx="3">
                  <c:v>2017</c:v>
                </c:pt>
              </c:numCache>
            </c:numRef>
          </c:xVal>
          <c:yVal>
            <c:numRef>
              <c:f>Sanitation!$M$105:$M$116</c:f>
              <c:numCache>
                <c:formatCode>0.0</c:formatCode>
                <c:ptCount val="12"/>
                <c:pt idx="0">
                  <c:v>29.340023096020285</c:v>
                </c:pt>
                <c:pt idx="1">
                  <c:v>30.691830390515975</c:v>
                </c:pt>
                <c:pt idx="2">
                  <c:v>19.227307691651927</c:v>
                </c:pt>
                <c:pt idx="3">
                  <c:v>11.248352322948966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2003</c:v>
                </c:pt>
                <c:pt idx="1">
                  <c:v>2007</c:v>
                </c:pt>
                <c:pt idx="2">
                  <c:v>2012</c:v>
                </c:pt>
                <c:pt idx="3">
                  <c:v>2017</c:v>
                </c:pt>
              </c:numCache>
            </c:numRef>
          </c:xVal>
          <c:yVal>
            <c:numRef>
              <c:f>Sanitation!$H$105:$H$116</c:f>
              <c:numCache>
                <c:formatCode>0.0</c:formatCode>
                <c:ptCount val="12"/>
                <c:pt idx="0">
                  <c:v>46.278738250083464</c:v>
                </c:pt>
                <c:pt idx="1">
                  <c:v>48.296032966053694</c:v>
                </c:pt>
                <c:pt idx="2">
                  <c:v>36.859670429320694</c:v>
                </c:pt>
                <c:pt idx="3">
                  <c:v>26.043119034817085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2003</c:v>
                </c:pt>
                <c:pt idx="1">
                  <c:v>2007</c:v>
                </c:pt>
                <c:pt idx="2">
                  <c:v>2012</c:v>
                </c:pt>
                <c:pt idx="3">
                  <c:v>2017</c:v>
                </c:pt>
              </c:numCache>
            </c:numRef>
          </c:xVal>
          <c:yVal>
            <c:numRef>
              <c:f>Sanitation!$X$105:$X$116</c:f>
              <c:numCache>
                <c:formatCode>0.0</c:formatCode>
                <c:ptCount val="12"/>
                <c:pt idx="0">
                  <c:v>91.545666178492311</c:v>
                </c:pt>
                <c:pt idx="1">
                  <c:v>92.015987722532017</c:v>
                </c:pt>
                <c:pt idx="2">
                  <c:v>94.992940259608176</c:v>
                </c:pt>
                <c:pt idx="3">
                  <c:v>99.101049591512279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2003</c:v>
                </c:pt>
                <c:pt idx="1">
                  <c:v>2007</c:v>
                </c:pt>
                <c:pt idx="2">
                  <c:v>2012</c:v>
                </c:pt>
                <c:pt idx="3">
                  <c:v>2017</c:v>
                </c:pt>
              </c:numCache>
            </c:numRef>
          </c:xVal>
          <c:yVal>
            <c:numRef>
              <c:f>Sanitation!$S$105:$S$116</c:f>
              <c:numCache>
                <c:formatCode>0.0</c:formatCode>
                <c:ptCount val="12"/>
                <c:pt idx="0">
                  <c:v>75.656568665815044</c:v>
                </c:pt>
                <c:pt idx="1">
                  <c:v>80.620719891453703</c:v>
                </c:pt>
                <c:pt idx="2">
                  <c:v>87.533368128405101</c:v>
                </c:pt>
                <c:pt idx="3">
                  <c:v>95.919390361400957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2003</c:v>
                </c:pt>
                <c:pt idx="1">
                  <c:v>2007</c:v>
                </c:pt>
                <c:pt idx="2">
                  <c:v>2012</c:v>
                </c:pt>
                <c:pt idx="3">
                  <c:v>2017</c:v>
                </c:pt>
              </c:numCache>
            </c:numRef>
          </c:xVal>
          <c:yVal>
            <c:numRef>
              <c:f>Sanitation!$N$105:$N$116</c:f>
              <c:numCache>
                <c:formatCode>0.0</c:formatCode>
                <c:ptCount val="12"/>
                <c:pt idx="0">
                  <c:v>61.5524073100446</c:v>
                </c:pt>
                <c:pt idx="1">
                  <c:v>67.113879454252711</c:v>
                </c:pt>
                <c:pt idx="2">
                  <c:v>81.30658958565364</c:v>
                </c:pt>
                <c:pt idx="3">
                  <c:v>91.551057319333694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2003</c:v>
                </c:pt>
                <c:pt idx="1">
                  <c:v>2007</c:v>
                </c:pt>
                <c:pt idx="2">
                  <c:v>2012</c:v>
                </c:pt>
                <c:pt idx="3">
                  <c:v>2017</c:v>
                </c:pt>
              </c:numCache>
            </c:numRef>
          </c:xVal>
          <c:yVal>
            <c:numRef>
              <c:f>Sanitation!$I$105:$I$116</c:f>
              <c:numCache>
                <c:formatCode>0.0</c:formatCode>
                <c:ptCount val="12"/>
                <c:pt idx="0">
                  <c:v>50.64851429678432</c:v>
                </c:pt>
                <c:pt idx="1">
                  <c:v>54.808949269595729</c:v>
                </c:pt>
                <c:pt idx="2">
                  <c:v>69.043688627909319</c:v>
                </c:pt>
                <c:pt idx="3">
                  <c:v>84.4421759831814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2003</c:v>
                </c:pt>
                <c:pt idx="1">
                  <c:v>2007</c:v>
                </c:pt>
                <c:pt idx="2">
                  <c:v>2012</c:v>
                </c:pt>
                <c:pt idx="3">
                  <c:v>2017</c:v>
                </c:pt>
              </c:numCache>
            </c:numRef>
          </c:xVal>
          <c:yVal>
            <c:numRef>
              <c:f>Sanitation!$D$105:$D$116</c:f>
              <c:numCache>
                <c:formatCode>0.0</c:formatCode>
                <c:ptCount val="12"/>
                <c:pt idx="0">
                  <c:v>31.727648347349909</c:v>
                </c:pt>
                <c:pt idx="1">
                  <c:v>37.240913370307041</c:v>
                </c:pt>
                <c:pt idx="2">
                  <c:v>47.790949144987465</c:v>
                </c:pt>
                <c:pt idx="3">
                  <c:v>66.512303053141181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15.95006606719563</c:v>
                </c:pt>
                <c:pt idx="1">
                  <c:v>45.169261075593319</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8.2856316308270763</c:v>
                </c:pt>
                <c:pt idx="1">
                  <c:v>23.464219943185768</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22.691290048001065</c:v>
                </c:pt>
                <c:pt idx="1">
                  <c:v>6.4838150141404185</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53.073012253976231</c:v>
                </c:pt>
                <c:pt idx="1">
                  <c:v>24.882703967080488</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34.779992073261539</c:v>
                </c:pt>
                <c:pt idx="1">
                  <c:v>70.914137187778749</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8.2327705233263497</c:v>
                </c:pt>
                <c:pt idx="1">
                  <c:v>16.786082558526513</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21.906071784660526</c:v>
                </c:pt>
                <c:pt idx="1">
                  <c:v>2.8388626786472742</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35.081165618751584</c:v>
                </c:pt>
                <c:pt idx="1">
                  <c:v>9.4609175750474606</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48.473836675951382</c:v>
                </c:pt>
                <c:pt idx="1">
                  <c:v>83.238332474975039</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7.4206736032626637</c:v>
                </c:pt>
                <c:pt idx="1">
                  <c:v>12.742636831202001</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17.642222674763616</c:v>
                </c:pt>
                <c:pt idx="1">
                  <c:v>0.68953523418029761</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26.463267046022338</c:v>
                </c:pt>
                <c:pt idx="1">
                  <c:v>3.3294954596426578</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65.657935312787046</c:v>
                </c:pt>
                <c:pt idx="1">
                  <c:v>89.272247970676986</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6.6353227075230317</c:v>
                </c:pt>
                <c:pt idx="1">
                  <c:v>9.0217606034909572</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12.287478497121356</c:v>
                </c:pt>
                <c:pt idx="1">
                  <c:v>0.3973720249418875</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15.419263482568567</c:v>
                </c:pt>
                <c:pt idx="1">
                  <c:v>1.3086194008901657</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87.367225505596977</c:v>
                </c:pt>
                <c:pt idx="1">
                  <c:v>97.074994502412977</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2.2083492556270783</c:v>
                </c:pt>
                <c:pt idx="1">
                  <c:v>2.4537289653964449</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6.6594749533869617</c:v>
                </c:pt>
                <c:pt idx="1">
                  <c:v>0.24986290303233716</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3.7649502853889771</c:v>
                </c:pt>
                <c:pt idx="1">
                  <c:v>0.22141362915823493</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2003</c:v>
                </c:pt>
                <c:pt idx="1">
                  <c:v>2007</c:v>
                </c:pt>
                <c:pt idx="2">
                  <c:v>2012</c:v>
                </c:pt>
                <c:pt idx="3">
                  <c:v>2017</c:v>
                </c:pt>
              </c:numCache>
            </c:numRef>
          </c:xVal>
          <c:yVal>
            <c:numRef>
              <c:f>Sanitation!$AB$205:$AB$216</c:f>
              <c:numCache>
                <c:formatCode>0.0</c:formatCode>
                <c:ptCount val="12"/>
                <c:pt idx="0">
                  <c:v>0.71262597594475507</c:v>
                </c:pt>
                <c:pt idx="1">
                  <c:v>0.53380049509430405</c:v>
                </c:pt>
                <c:pt idx="2">
                  <c:v>1.027846972716786</c:v>
                </c:pt>
                <c:pt idx="3">
                  <c:v>0.36660364299319409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2003</c:v>
                </c:pt>
                <c:pt idx="1">
                  <c:v>2007</c:v>
                </c:pt>
                <c:pt idx="2">
                  <c:v>2012</c:v>
                </c:pt>
                <c:pt idx="3">
                  <c:v>2017</c:v>
                </c:pt>
              </c:numCache>
            </c:numRef>
          </c:xVal>
          <c:yVal>
            <c:numRef>
              <c:f>Sanitation!$W$205:$W$216</c:f>
              <c:numCache>
                <c:formatCode>0.0</c:formatCode>
                <c:ptCount val="12"/>
                <c:pt idx="0">
                  <c:v>5.1858183403928653</c:v>
                </c:pt>
                <c:pt idx="1">
                  <c:v>3.8145486331194829</c:v>
                </c:pt>
                <c:pt idx="2">
                  <c:v>3.2482730187984439</c:v>
                </c:pt>
                <c:pt idx="3">
                  <c:v>1.654378291788108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2003</c:v>
                </c:pt>
                <c:pt idx="1">
                  <c:v>2007</c:v>
                </c:pt>
                <c:pt idx="2">
                  <c:v>2012</c:v>
                </c:pt>
                <c:pt idx="3">
                  <c:v>2017</c:v>
                </c:pt>
              </c:numCache>
            </c:numRef>
          </c:xVal>
          <c:yVal>
            <c:numRef>
              <c:f>Sanitation!$R$205:$R$216</c:f>
              <c:numCache>
                <c:formatCode>0.0</c:formatCode>
                <c:ptCount val="12"/>
                <c:pt idx="0">
                  <c:v>12.348316214656343</c:v>
                </c:pt>
                <c:pt idx="1">
                  <c:v>10.369867781449672</c:v>
                </c:pt>
                <c:pt idx="2">
                  <c:v>6.7638275921348008</c:v>
                </c:pt>
                <c:pt idx="3">
                  <c:v>3.3835026386936526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2003</c:v>
                </c:pt>
                <c:pt idx="1">
                  <c:v>2007</c:v>
                </c:pt>
                <c:pt idx="2">
                  <c:v>2012</c:v>
                </c:pt>
                <c:pt idx="3">
                  <c:v>2017</c:v>
                </c:pt>
              </c:numCache>
            </c:numRef>
          </c:xVal>
          <c:yVal>
            <c:numRef>
              <c:f>Sanitation!$M$205:$M$216</c:f>
              <c:numCache>
                <c:formatCode>0.0</c:formatCode>
                <c:ptCount val="12"/>
                <c:pt idx="0">
                  <c:v>17.742643962855492</c:v>
                </c:pt>
                <c:pt idx="1">
                  <c:v>15.099404631006795</c:v>
                </c:pt>
                <c:pt idx="2">
                  <c:v>10.125584456448733</c:v>
                </c:pt>
                <c:pt idx="3">
                  <c:v>5.3293947471711549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2003</c:v>
                </c:pt>
                <c:pt idx="1">
                  <c:v>2007</c:v>
                </c:pt>
                <c:pt idx="2">
                  <c:v>2012</c:v>
                </c:pt>
                <c:pt idx="3">
                  <c:v>2017</c:v>
                </c:pt>
              </c:numCache>
            </c:numRef>
          </c:xVal>
          <c:yVal>
            <c:numRef>
              <c:f>Sanitation!$H$205:$H$216</c:f>
              <c:numCache>
                <c:formatCode>0.0</c:formatCode>
                <c:ptCount val="12"/>
                <c:pt idx="0">
                  <c:v>20.232301339618957</c:v>
                </c:pt>
                <c:pt idx="1">
                  <c:v>23.700179537889476</c:v>
                </c:pt>
                <c:pt idx="2">
                  <c:v>19.357153507925386</c:v>
                </c:pt>
                <c:pt idx="3">
                  <c:v>13.411953586294469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2003</c:v>
                </c:pt>
                <c:pt idx="1">
                  <c:v>2007</c:v>
                </c:pt>
                <c:pt idx="2">
                  <c:v>2012</c:v>
                </c:pt>
                <c:pt idx="3">
                  <c:v>2017</c:v>
                </c:pt>
              </c:numCache>
            </c:numRef>
          </c:xVal>
          <c:yVal>
            <c:numRef>
              <c:f>Sanitation!$X$205:$X$216</c:f>
              <c:numCache>
                <c:formatCode>0.0</c:formatCode>
                <c:ptCount val="12"/>
                <c:pt idx="0">
                  <c:v>96.012621080313863</c:v>
                </c:pt>
                <c:pt idx="1">
                  <c:v>95.303667366960042</c:v>
                </c:pt>
                <c:pt idx="2">
                  <c:v>96.127780382129032</c:v>
                </c:pt>
                <c:pt idx="3">
                  <c:v>99.518743218078669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2003</c:v>
                </c:pt>
                <c:pt idx="1">
                  <c:v>2007</c:v>
                </c:pt>
                <c:pt idx="2">
                  <c:v>2012</c:v>
                </c:pt>
                <c:pt idx="3">
                  <c:v>2017</c:v>
                </c:pt>
              </c:numCache>
            </c:numRef>
          </c:xVal>
          <c:yVal>
            <c:numRef>
              <c:f>Sanitation!$S$205:$S$216</c:f>
              <c:numCache>
                <c:formatCode>0.0</c:formatCode>
                <c:ptCount val="12"/>
                <c:pt idx="0">
                  <c:v>89.573830022965296</c:v>
                </c:pt>
                <c:pt idx="1">
                  <c:v>89.345771537722499</c:v>
                </c:pt>
                <c:pt idx="2">
                  <c:v>91.785598102275458</c:v>
                </c:pt>
                <c:pt idx="3">
                  <c:v>98.008986987155723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2003</c:v>
                </c:pt>
                <c:pt idx="1">
                  <c:v>2007</c:v>
                </c:pt>
                <c:pt idx="2">
                  <c:v>2012</c:v>
                </c:pt>
                <c:pt idx="3">
                  <c:v>2017</c:v>
                </c:pt>
              </c:numCache>
            </c:numRef>
          </c:xVal>
          <c:yVal>
            <c:numRef>
              <c:f>Sanitation!$N$205:$N$216</c:f>
              <c:numCache>
                <c:formatCode>0.0</c:formatCode>
                <c:ptCount val="12"/>
                <c:pt idx="0">
                  <c:v>79.167689968200534</c:v>
                </c:pt>
                <c:pt idx="1">
                  <c:v>82.856877879955377</c:v>
                </c:pt>
                <c:pt idx="2">
                  <c:v>87.092690278394883</c:v>
                </c:pt>
                <c:pt idx="3">
                  <c:v>94.99445131734133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2003</c:v>
                </c:pt>
                <c:pt idx="1">
                  <c:v>2007</c:v>
                </c:pt>
                <c:pt idx="2">
                  <c:v>2012</c:v>
                </c:pt>
                <c:pt idx="3">
                  <c:v>2017</c:v>
                </c:pt>
              </c:numCache>
            </c:numRef>
          </c:xVal>
          <c:yVal>
            <c:numRef>
              <c:f>Sanitation!$I$205:$I$216</c:f>
              <c:numCache>
                <c:formatCode>0.0</c:formatCode>
                <c:ptCount val="12"/>
                <c:pt idx="0">
                  <c:v>71.64675098232857</c:v>
                </c:pt>
                <c:pt idx="1">
                  <c:v>77.653628255023079</c:v>
                </c:pt>
                <c:pt idx="2">
                  <c:v>83.143318024543916</c:v>
                </c:pt>
                <c:pt idx="3">
                  <c:v>91.471246977113125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2003</c:v>
                </c:pt>
                <c:pt idx="1">
                  <c:v>2007</c:v>
                </c:pt>
                <c:pt idx="2">
                  <c:v>2012</c:v>
                </c:pt>
                <c:pt idx="3">
                  <c:v>2017</c:v>
                </c:pt>
              </c:numCache>
            </c:numRef>
          </c:xVal>
          <c:yVal>
            <c:numRef>
              <c:f>Sanitation!$D$205:$D$216</c:f>
              <c:numCache>
                <c:formatCode>0.0</c:formatCode>
                <c:ptCount val="12"/>
                <c:pt idx="0">
                  <c:v>65.155255632262381</c:v>
                </c:pt>
                <c:pt idx="1">
                  <c:v>66.267491664876417</c:v>
                </c:pt>
                <c:pt idx="2">
                  <c:v>71.602230083836844</c:v>
                </c:pt>
                <c:pt idx="3">
                  <c:v>78.997865042030369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46.459977720364684</c:v>
                </c:pt>
                <c:pt idx="1">
                  <c:v>60.149323920737835</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15.212304764278437</c:v>
                </c:pt>
                <c:pt idx="1">
                  <c:v>19.694582127328339</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14.336599504963033</c:v>
                </c:pt>
                <c:pt idx="1">
                  <c:v>6.0716020346039841</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23.991118010393848</c:v>
                </c:pt>
                <c:pt idx="1">
                  <c:v>14.084491917329842</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57.806724172301962</c:v>
                </c:pt>
                <c:pt idx="1">
                  <c:v>78.68484258458588</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11.077974470397765</c:v>
                </c:pt>
                <c:pt idx="1">
                  <c:v>15.079018744621552</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11.150991046938771</c:v>
                </c:pt>
                <c:pt idx="1">
                  <c:v>2.5027952744696904</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19.964310310361498</c:v>
                </c:pt>
                <c:pt idx="1">
                  <c:v>3.7333433963228799</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69.837284384760309</c:v>
                </c:pt>
                <c:pt idx="1">
                  <c:v>88.037048830614296</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6.5178435850932814</c:v>
                </c:pt>
                <c:pt idx="1">
                  <c:v>8.2164093152565219</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9.730583174929734</c:v>
                </c:pt>
                <c:pt idx="1">
                  <c:v>1.553668470077568</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13.914288855216682</c:v>
                </c:pt>
                <c:pt idx="1">
                  <c:v>2.1928733840516088</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82.762446194106758</c:v>
                </c:pt>
                <c:pt idx="1">
                  <c:v>93.095488644506062</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4.1417247458189745</c:v>
                </c:pt>
                <c:pt idx="1">
                  <c:v>4.6588266390622426</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7.5507744956320266</c:v>
                </c:pt>
                <c:pt idx="1">
                  <c:v>0.95747585273403502</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5.5450545644422391</c:v>
                </c:pt>
                <c:pt idx="1">
                  <c:v>1.2882088636976619</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93.813229444476434</c:v>
                </c:pt>
                <c:pt idx="1">
                  <c:v>98.268215441287381</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0.74466525501005132</c:v>
                </c:pt>
                <c:pt idx="1">
                  <c:v>0.78002778653173688</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4.6785732501382142</c:v>
                </c:pt>
                <c:pt idx="1">
                  <c:v>0.40075386653526834</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0.76353205037531069</c:v>
                </c:pt>
                <c:pt idx="1">
                  <c:v>0.5510029056456105</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2003</c:v>
                </c:pt>
                <c:pt idx="1">
                  <c:v>2007</c:v>
                </c:pt>
                <c:pt idx="2">
                  <c:v>2012</c:v>
                </c:pt>
                <c:pt idx="3">
                  <c:v>2017</c:v>
                </c:pt>
              </c:numCache>
            </c:numRef>
          </c:xVal>
          <c:yVal>
            <c:numRef>
              <c:f>Sanitation!$AB$305:$AB$316</c:f>
              <c:numCache>
                <c:formatCode>0.0</c:formatCode>
                <c:ptCount val="12"/>
                <c:pt idx="0">
                  <c:v>14.128665530189689</c:v>
                </c:pt>
                <c:pt idx="1">
                  <c:v>10.001690882372259</c:v>
                </c:pt>
                <c:pt idx="2">
                  <c:v>4.7505931424822343</c:v>
                </c:pt>
                <c:pt idx="3">
                  <c:v>1.3954040444407119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2003</c:v>
                </c:pt>
                <c:pt idx="1">
                  <c:v>2007</c:v>
                </c:pt>
                <c:pt idx="2">
                  <c:v>2012</c:v>
                </c:pt>
                <c:pt idx="3">
                  <c:v>2017</c:v>
                </c:pt>
              </c:numCache>
            </c:numRef>
          </c:xVal>
          <c:yVal>
            <c:numRef>
              <c:f>Sanitation!$W$305:$W$316</c:f>
              <c:numCache>
                <c:formatCode>0.0</c:formatCode>
                <c:ptCount val="12"/>
                <c:pt idx="0">
                  <c:v>26.59739895488017</c:v>
                </c:pt>
                <c:pt idx="1">
                  <c:v>23.774511867406208</c:v>
                </c:pt>
                <c:pt idx="2">
                  <c:v>11.827473557879904</c:v>
                </c:pt>
                <c:pt idx="3">
                  <c:v>6.582648489064316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2003</c:v>
                </c:pt>
                <c:pt idx="1">
                  <c:v>2007</c:v>
                </c:pt>
                <c:pt idx="2">
                  <c:v>2012</c:v>
                </c:pt>
                <c:pt idx="3">
                  <c:v>2017</c:v>
                </c:pt>
              </c:numCache>
            </c:numRef>
          </c:xVal>
          <c:yVal>
            <c:numRef>
              <c:f>Sanitation!$R$305:$R$316</c:f>
              <c:numCache>
                <c:formatCode>0.0</c:formatCode>
                <c:ptCount val="12"/>
                <c:pt idx="0">
                  <c:v>32.067020607099948</c:v>
                </c:pt>
                <c:pt idx="1">
                  <c:v>32.392723828984501</c:v>
                </c:pt>
                <c:pt idx="2">
                  <c:v>20.713074785317637</c:v>
                </c:pt>
                <c:pt idx="3">
                  <c:v>11.14737272378019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2003</c:v>
                </c:pt>
                <c:pt idx="1">
                  <c:v>2007</c:v>
                </c:pt>
                <c:pt idx="2">
                  <c:v>2012</c:v>
                </c:pt>
                <c:pt idx="3">
                  <c:v>2017</c:v>
                </c:pt>
              </c:numCache>
            </c:numRef>
          </c:xVal>
          <c:yVal>
            <c:numRef>
              <c:f>Sanitation!$M$305:$M$316</c:f>
              <c:numCache>
                <c:formatCode>0.0</c:formatCode>
                <c:ptCount val="12"/>
                <c:pt idx="0">
                  <c:v>41.302426533791554</c:v>
                </c:pt>
                <c:pt idx="1">
                  <c:v>39.969277973828383</c:v>
                </c:pt>
                <c:pt idx="2">
                  <c:v>27.826893537924256</c:v>
                </c:pt>
                <c:pt idx="3">
                  <c:v>18.38052489563426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2003</c:v>
                </c:pt>
                <c:pt idx="1">
                  <c:v>2007</c:v>
                </c:pt>
                <c:pt idx="2">
                  <c:v>2012</c:v>
                </c:pt>
                <c:pt idx="3">
                  <c:v>2017</c:v>
                </c:pt>
              </c:numCache>
            </c:numRef>
          </c:xVal>
          <c:yVal>
            <c:numRef>
              <c:f>Sanitation!$H$305:$H$316</c:f>
              <c:numCache>
                <c:formatCode>0.0</c:formatCode>
                <c:ptCount val="12"/>
                <c:pt idx="0">
                  <c:v>52.49493522334626</c:v>
                </c:pt>
                <c:pt idx="1">
                  <c:v>54.008711214261062</c:v>
                </c:pt>
                <c:pt idx="2">
                  <c:v>44.040123259896262</c:v>
                </c:pt>
                <c:pt idx="3">
                  <c:v>31.569366881906824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2003</c:v>
                </c:pt>
                <c:pt idx="1">
                  <c:v>2007</c:v>
                </c:pt>
                <c:pt idx="2">
                  <c:v>2012</c:v>
                </c:pt>
                <c:pt idx="3">
                  <c:v>2017</c:v>
                </c:pt>
              </c:numCache>
            </c:numRef>
          </c:xVal>
          <c:yVal>
            <c:numRef>
              <c:f>Sanitation!$X$305:$X$316</c:f>
              <c:numCache>
                <c:formatCode>0.0</c:formatCode>
                <c:ptCount val="12"/>
                <c:pt idx="0">
                  <c:v>71.259328573775321</c:v>
                </c:pt>
                <c:pt idx="1">
                  <c:v>81.138708762231943</c:v>
                </c:pt>
                <c:pt idx="2">
                  <c:v>90.085401172422706</c:v>
                </c:pt>
                <c:pt idx="3">
                  <c:v>98.100554378475749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2003</c:v>
                </c:pt>
                <c:pt idx="1">
                  <c:v>2007</c:v>
                </c:pt>
                <c:pt idx="2">
                  <c:v>2012</c:v>
                </c:pt>
                <c:pt idx="3">
                  <c:v>2017</c:v>
                </c:pt>
              </c:numCache>
            </c:numRef>
          </c:xVal>
          <c:yVal>
            <c:numRef>
              <c:f>Sanitation!$S$305:$S$316</c:f>
              <c:numCache>
                <c:formatCode>0.0</c:formatCode>
                <c:ptCount val="12"/>
                <c:pt idx="0">
                  <c:v>53.286489920258788</c:v>
                </c:pt>
                <c:pt idx="1">
                  <c:v>63.311572083494411</c:v>
                </c:pt>
                <c:pt idx="2">
                  <c:v>79.510289391536347</c:v>
                </c:pt>
                <c:pt idx="3">
                  <c:v>91.379846785796175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2003</c:v>
                </c:pt>
                <c:pt idx="1">
                  <c:v>2007</c:v>
                </c:pt>
                <c:pt idx="2">
                  <c:v>2012</c:v>
                </c:pt>
                <c:pt idx="3">
                  <c:v>2017</c:v>
                </c:pt>
              </c:numCache>
            </c:numRef>
          </c:xVal>
          <c:yVal>
            <c:numRef>
              <c:f>Sanitation!$N$305:$N$316</c:f>
              <c:numCache>
                <c:formatCode>0.0</c:formatCode>
                <c:ptCount val="12"/>
                <c:pt idx="0">
                  <c:v>44.532652264923456</c:v>
                </c:pt>
                <c:pt idx="1">
                  <c:v>51.848763784628225</c:v>
                </c:pt>
                <c:pt idx="2">
                  <c:v>66.228804741286254</c:v>
                </c:pt>
                <c:pt idx="3">
                  <c:v>85.640618763370412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2003</c:v>
                </c:pt>
                <c:pt idx="1">
                  <c:v>2007</c:v>
                </c:pt>
                <c:pt idx="2">
                  <c:v>2012</c:v>
                </c:pt>
                <c:pt idx="3">
                  <c:v>2017</c:v>
                </c:pt>
              </c:numCache>
            </c:numRef>
          </c:xVal>
          <c:yVal>
            <c:numRef>
              <c:f>Sanitation!$I$305:$I$316</c:f>
              <c:numCache>
                <c:formatCode>0.0</c:formatCode>
                <c:ptCount val="12"/>
                <c:pt idx="0">
                  <c:v>36.640943410247424</c:v>
                </c:pt>
                <c:pt idx="1">
                  <c:v>44.384742521019817</c:v>
                </c:pt>
                <c:pt idx="2">
                  <c:v>56.641136893772497</c:v>
                </c:pt>
                <c:pt idx="3">
                  <c:v>76.885113028181223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2003</c:v>
                </c:pt>
                <c:pt idx="1">
                  <c:v>2007</c:v>
                </c:pt>
                <c:pt idx="2">
                  <c:v>2012</c:v>
                </c:pt>
                <c:pt idx="3">
                  <c:v>2017</c:v>
                </c:pt>
              </c:numCache>
            </c:numRef>
          </c:xVal>
          <c:yVal>
            <c:numRef>
              <c:f>Sanitation!$D$305:$D$316</c:f>
              <c:numCache>
                <c:formatCode>0.0</c:formatCode>
                <c:ptCount val="12"/>
                <c:pt idx="0">
                  <c:v>25.425372940396898</c:v>
                </c:pt>
                <c:pt idx="1">
                  <c:v>31.852431066716886</c:v>
                </c:pt>
                <c:pt idx="2">
                  <c:v>39.548598846581378</c:v>
                </c:pt>
                <c:pt idx="3">
                  <c:v>60.525192706897201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10.791587168222128</c:v>
                </c:pt>
                <c:pt idx="1">
                  <c:v>36.790736139745938</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7.32694612101613</c:v>
                </c:pt>
                <c:pt idx="1">
                  <c:v>24.97906352850681</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22.535168236591744</c:v>
                </c:pt>
                <c:pt idx="1">
                  <c:v>7.3095313350299875</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59.346298474169998</c:v>
                </c:pt>
                <c:pt idx="1">
                  <c:v>30.920668996717268</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21.993484859411247</c:v>
                </c:pt>
                <c:pt idx="1">
                  <c:v>61.267461492333105</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6.7198205193198453</c:v>
                </c:pt>
                <c:pt idx="1">
                  <c:v>18.71946840323692</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24.181439359539581</c:v>
                </c:pt>
                <c:pt idx="1">
                  <c:v>4.2493624399371583</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47.105255261729326</c:v>
                </c:pt>
                <c:pt idx="1">
                  <c:v>15.763707664492813</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30.280773006157851</c:v>
                </c:pt>
                <c:pt idx="1">
                  <c:v>74.640647619197338</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5.9680705782801127</c:v>
                </c:pt>
                <c:pt idx="1">
                  <c:v>14.711006647991349</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25.599251050114617</c:v>
                </c:pt>
                <c:pt idx="1">
                  <c:v>1.4442612616185073</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38.151905365447419</c:v>
                </c:pt>
                <c:pt idx="1">
                  <c:v>9.2040844711928003</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42.480139602558694</c:v>
                </c:pt>
                <c:pt idx="1">
                  <c:v>86.68292192618938</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5.0885253946725859</c:v>
                </c:pt>
                <c:pt idx="1">
                  <c:v>10.383399245685807</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21.759141292131062</c:v>
                </c:pt>
                <c:pt idx="1">
                  <c:v>0</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30.672193710637657</c:v>
                </c:pt>
                <c:pt idx="1">
                  <c:v>2.9336788281248154</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65.382773177615775</c:v>
                </c:pt>
                <c:pt idx="1">
                  <c:v>95.350158690191549</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3.1884532112728157</c:v>
                </c:pt>
                <c:pt idx="1">
                  <c:v>4.6498413098084512</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15.795651367699975</c:v>
                </c:pt>
                <c:pt idx="1">
                  <c:v>0</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15.633122243411435</c:v>
                </c:pt>
                <c:pt idx="1">
                  <c:v>0</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10.791587168222128</c:v>
                </c:pt>
                <c:pt idx="1">
                  <c:v>36.790736139745938</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7.32694612101613</c:v>
                </c:pt>
                <c:pt idx="1">
                  <c:v>24.97906352850681</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22.535168236591744</c:v>
                </c:pt>
                <c:pt idx="1">
                  <c:v>7.3095313350299875</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59.346298474169998</c:v>
                </c:pt>
                <c:pt idx="1">
                  <c:v>30.920668996717268</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21.993484859411247</c:v>
                </c:pt>
                <c:pt idx="1">
                  <c:v>61.267461492333105</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6.7198205193198453</c:v>
                </c:pt>
                <c:pt idx="1">
                  <c:v>18.71946840323692</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24.181439359539581</c:v>
                </c:pt>
                <c:pt idx="1">
                  <c:v>4.2493624399371583</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47.105255261729326</c:v>
                </c:pt>
                <c:pt idx="1">
                  <c:v>15.763707664492813</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30.280773006157851</c:v>
                </c:pt>
                <c:pt idx="1">
                  <c:v>74.640647619197338</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5.9680705782801127</c:v>
                </c:pt>
                <c:pt idx="1">
                  <c:v>14.711006647991349</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25.599251050114617</c:v>
                </c:pt>
                <c:pt idx="1">
                  <c:v>1.4442612616185073</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38.151905365447419</c:v>
                </c:pt>
                <c:pt idx="1">
                  <c:v>9.2040844711928003</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42.480139602558694</c:v>
                </c:pt>
                <c:pt idx="1">
                  <c:v>86.68292192618938</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5.0885253946725859</c:v>
                </c:pt>
                <c:pt idx="1">
                  <c:v>10.383399245685807</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21.759141292131062</c:v>
                </c:pt>
                <c:pt idx="1">
                  <c:v>0</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30.672193710637657</c:v>
                </c:pt>
                <c:pt idx="1">
                  <c:v>2.9336788281248154</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65.382773177615775</c:v>
                </c:pt>
                <c:pt idx="1">
                  <c:v>95.350158690191549</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3.1884532112728157</c:v>
                </c:pt>
                <c:pt idx="1">
                  <c:v>4.6498413098084512</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15.795651367699975</c:v>
                </c:pt>
                <c:pt idx="1">
                  <c:v>0</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15.633122243411435</c:v>
                </c:pt>
                <c:pt idx="1">
                  <c:v>0</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15.95006606719563</c:v>
                </c:pt>
                <c:pt idx="1">
                  <c:v>45.169261075593319</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8.2856316308270763</c:v>
                </c:pt>
                <c:pt idx="1">
                  <c:v>23.464219943185768</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22.691290048001065</c:v>
                </c:pt>
                <c:pt idx="1">
                  <c:v>6.4838150141404185</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53.073012253976231</c:v>
                </c:pt>
                <c:pt idx="1">
                  <c:v>24.882703967080488</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34.779992073261539</c:v>
                </c:pt>
                <c:pt idx="1">
                  <c:v>70.914137187778749</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8.2327705233263497</c:v>
                </c:pt>
                <c:pt idx="1">
                  <c:v>16.786082558526513</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21.906071784660526</c:v>
                </c:pt>
                <c:pt idx="1">
                  <c:v>2.8388626786472742</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35.081165618751584</c:v>
                </c:pt>
                <c:pt idx="1">
                  <c:v>9.4609175750474606</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48.473836675951382</c:v>
                </c:pt>
                <c:pt idx="1">
                  <c:v>83.238332474975039</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7.4206736032626637</c:v>
                </c:pt>
                <c:pt idx="1">
                  <c:v>12.742636831202001</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17.642222674763616</c:v>
                </c:pt>
                <c:pt idx="1">
                  <c:v>0.68953523418029761</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26.463267046022338</c:v>
                </c:pt>
                <c:pt idx="1">
                  <c:v>3.3294954596426578</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65.657935312787046</c:v>
                </c:pt>
                <c:pt idx="1">
                  <c:v>89.272247970676986</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6.6353227075230317</c:v>
                </c:pt>
                <c:pt idx="1">
                  <c:v>9.0217606034909572</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12.287478497121356</c:v>
                </c:pt>
                <c:pt idx="1">
                  <c:v>0.3973720249418875</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15.419263482568567</c:v>
                </c:pt>
                <c:pt idx="1">
                  <c:v>1.3086194008901657</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87.367225505596977</c:v>
                </c:pt>
                <c:pt idx="1">
                  <c:v>97.074994502412977</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2.2083492556270783</c:v>
                </c:pt>
                <c:pt idx="1">
                  <c:v>2.4537289653964449</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6.6594749533869617</c:v>
                </c:pt>
                <c:pt idx="1">
                  <c:v>0.24986290303233716</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3.7649502853889771</c:v>
                </c:pt>
                <c:pt idx="1">
                  <c:v>0.22141362915823493</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46.459977720364684</c:v>
                </c:pt>
                <c:pt idx="1">
                  <c:v>60.149323920737835</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15.212304764278437</c:v>
                </c:pt>
                <c:pt idx="1">
                  <c:v>19.694582127328339</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14.336599504963033</c:v>
                </c:pt>
                <c:pt idx="1">
                  <c:v>6.0716020346039841</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23.991118010393848</c:v>
                </c:pt>
                <c:pt idx="1">
                  <c:v>14.084491917329842</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57.806724172301962</c:v>
                </c:pt>
                <c:pt idx="1">
                  <c:v>78.68484258458588</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11.077974470397765</c:v>
                </c:pt>
                <c:pt idx="1">
                  <c:v>15.079018744621552</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11.150991046938771</c:v>
                </c:pt>
                <c:pt idx="1">
                  <c:v>2.5027952744696904</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19.964310310361498</c:v>
                </c:pt>
                <c:pt idx="1">
                  <c:v>3.7333433963228799</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69.837284384760309</c:v>
                </c:pt>
                <c:pt idx="1">
                  <c:v>88.037048830614296</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6.5178435850932814</c:v>
                </c:pt>
                <c:pt idx="1">
                  <c:v>8.2164093152565219</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9.730583174929734</c:v>
                </c:pt>
                <c:pt idx="1">
                  <c:v>1.553668470077568</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13.914288855216682</c:v>
                </c:pt>
                <c:pt idx="1">
                  <c:v>2.1928733840516088</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82.762446194106758</c:v>
                </c:pt>
                <c:pt idx="1">
                  <c:v>93.095488644506062</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4.1417247458189745</c:v>
                </c:pt>
                <c:pt idx="1">
                  <c:v>4.6588266390622426</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7.5507744956320266</c:v>
                </c:pt>
                <c:pt idx="1">
                  <c:v>0.95747585273403502</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5.5450545644422391</c:v>
                </c:pt>
                <c:pt idx="1">
                  <c:v>1.2882088636976619</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93.813229444476434</c:v>
                </c:pt>
                <c:pt idx="1">
                  <c:v>98.268215441287381</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0.74466525501005132</c:v>
                </c:pt>
                <c:pt idx="1">
                  <c:v>0.78002778653173688</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4.6785732501382142</c:v>
                </c:pt>
                <c:pt idx="1">
                  <c:v>0.40075386653526834</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0.76353205037531069</c:v>
                </c:pt>
                <c:pt idx="1">
                  <c:v>0.5510029056456105</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36.73095792327473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13.590424769901233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49.67861730682506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57.956942949728841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10.024235489043351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32.018821561227945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66.726203974931934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8.161884434589135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25.111911590478776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77.759953745003671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5.8290345099110121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16.411011745085695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90.239862165189834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3.6079707603468196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6.1521670744632448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45.43539054283724</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12.196757760891151</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42.367851696274336</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67.446310274953973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8.0147994004137058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24.538890324633069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79.960320750780937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5.0100305999981565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15.029648649220553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89.886331484777372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3.2177501601253979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6.8959183550968017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95.766922319033611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1.4687232343662417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2.764354446600334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64.731926340485359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8.6012422213375377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26.666831438177894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82.429091157250681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4.0479460763029866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13.522962766446719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90.280685769486624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2.6540261050904173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7.0652881254231374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93.892556228389594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1.9982418307170648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4.1092019408933771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96.721734804118512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1.1964763087149324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2.0817888871667005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'DHS03'!$M$15:$Q$15</c:f>
              <c:strCache>
                <c:ptCount val="5"/>
                <c:pt idx="0">
                  <c:v>Poorest</c:v>
                </c:pt>
                <c:pt idx="1">
                  <c:v>Poor</c:v>
                </c:pt>
                <c:pt idx="2">
                  <c:v>Middle</c:v>
                </c:pt>
                <c:pt idx="3">
                  <c:v>Rich</c:v>
                </c:pt>
                <c:pt idx="4">
                  <c:v>Richest</c:v>
                </c:pt>
              </c:strCache>
            </c:strRef>
          </c:cat>
          <c:val>
            <c:numRef>
              <c:f>'DHS03'!$M$18:$Q$18</c:f>
              <c:numCache>
                <c:formatCode>###0.0</c:formatCode>
                <c:ptCount val="5"/>
                <c:pt idx="0">
                  <c:v>45.106276956760951</c:v>
                </c:pt>
                <c:pt idx="1">
                  <c:v>58.377336491986647</c:v>
                </c:pt>
                <c:pt idx="2">
                  <c:v>59.796389446061696</c:v>
                </c:pt>
                <c:pt idx="3">
                  <c:v>66.688659812328567</c:v>
                </c:pt>
                <c:pt idx="4">
                  <c:v>73.870195112240879</c:v>
                </c:pt>
              </c:numCache>
            </c:numRef>
          </c:val>
          <c:extLst>
            <c:ext xmlns:c16="http://schemas.microsoft.com/office/drawing/2014/chart" uri="{C3380CC4-5D6E-409C-BE32-E72D297353CC}">
              <c16:uniqueId val="{00000000-AEBE-4F3F-9E4A-D50CFA9033BD}"/>
            </c:ext>
          </c:extLst>
        </c:ser>
        <c:ser>
          <c:idx val="1"/>
          <c:order val="1"/>
          <c:tx>
            <c:strRef>
              <c:f>'DHS03'!$B$19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'DHS03'!$M$15:$Q$15</c:f>
              <c:strCache>
                <c:ptCount val="5"/>
                <c:pt idx="0">
                  <c:v>Poorest</c:v>
                </c:pt>
                <c:pt idx="1">
                  <c:v>Poor</c:v>
                </c:pt>
                <c:pt idx="2">
                  <c:v>Middle</c:v>
                </c:pt>
                <c:pt idx="3">
                  <c:v>Rich</c:v>
                </c:pt>
                <c:pt idx="4">
                  <c:v>Richest</c:v>
                </c:pt>
              </c:strCache>
            </c:strRef>
          </c:cat>
          <c:val>
            <c:numRef>
              <c:f>'DHS03'!$M$19:$Q$19</c:f>
              <c:numCache>
                <c:formatCode>###0.0</c:formatCode>
                <c:ptCount val="5"/>
                <c:pt idx="0">
                  <c:v>2.7680704708901778</c:v>
                </c:pt>
                <c:pt idx="1">
                  <c:v>1.7147357528483063</c:v>
                </c:pt>
                <c:pt idx="2">
                  <c:v>2.9726100096290793</c:v>
                </c:pt>
                <c:pt idx="3">
                  <c:v>3.4157699830828983</c:v>
                </c:pt>
                <c:pt idx="4">
                  <c:v>1.1201207813728906</c:v>
                </c:pt>
              </c:numCache>
            </c:numRef>
          </c:val>
          <c:extLst>
            <c:ext xmlns:c16="http://schemas.microsoft.com/office/drawing/2014/chart" uri="{C3380CC4-5D6E-409C-BE32-E72D297353CC}">
              <c16:uniqueId val="{00000001-AEBE-4F3F-9E4A-D50CFA9033BD}"/>
            </c:ext>
          </c:extLst>
        </c:ser>
        <c:ser>
          <c:idx val="2"/>
          <c:order val="2"/>
          <c:tx>
            <c:strRef>
              <c:f>'DHS03'!$B$20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'DHS03'!$M$15:$Q$15</c:f>
              <c:strCache>
                <c:ptCount val="5"/>
                <c:pt idx="0">
                  <c:v>Poorest</c:v>
                </c:pt>
                <c:pt idx="1">
                  <c:v>Poor</c:v>
                </c:pt>
                <c:pt idx="2">
                  <c:v>Middle</c:v>
                </c:pt>
                <c:pt idx="3">
                  <c:v>Rich</c:v>
                </c:pt>
                <c:pt idx="4">
                  <c:v>Richest</c:v>
                </c:pt>
              </c:strCache>
            </c:strRef>
          </c:cat>
          <c:val>
            <c:numRef>
              <c:f>'DHS03'!$M$20:$Q$20</c:f>
              <c:numCache>
                <c:formatCode>###0.0</c:formatCode>
                <c:ptCount val="5"/>
                <c:pt idx="0">
                  <c:v>38.191084388350667</c:v>
                </c:pt>
                <c:pt idx="1">
                  <c:v>32.334241430145127</c:v>
                </c:pt>
                <c:pt idx="2">
                  <c:v>33.027774062484994</c:v>
                </c:pt>
                <c:pt idx="3">
                  <c:v>27.207570914929988</c:v>
                </c:pt>
                <c:pt idx="4">
                  <c:v>22.200611634106806</c:v>
                </c:pt>
              </c:numCache>
            </c:numRef>
          </c:val>
          <c:extLst>
            <c:ext xmlns:c16="http://schemas.microsoft.com/office/drawing/2014/chart" uri="{C3380CC4-5D6E-409C-BE32-E72D297353CC}">
              <c16:uniqueId val="{00000002-AEBE-4F3F-9E4A-D50CFA9033BD}"/>
            </c:ext>
          </c:extLst>
        </c:ser>
        <c:ser>
          <c:idx val="3"/>
          <c:order val="3"/>
          <c:tx>
            <c:strRef>
              <c:f>'DHS03'!$B$21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'DHS03'!$M$15:$Q$15</c:f>
              <c:strCache>
                <c:ptCount val="5"/>
                <c:pt idx="0">
                  <c:v>Poorest</c:v>
                </c:pt>
                <c:pt idx="1">
                  <c:v>Poor</c:v>
                </c:pt>
                <c:pt idx="2">
                  <c:v>Middle</c:v>
                </c:pt>
                <c:pt idx="3">
                  <c:v>Rich</c:v>
                </c:pt>
                <c:pt idx="4">
                  <c:v>Richest</c:v>
                </c:pt>
              </c:strCache>
            </c:strRef>
          </c:cat>
          <c:val>
            <c:numRef>
              <c:f>'DHS03'!$M$21:$Q$21</c:f>
              <c:numCache>
                <c:formatCode>###0.0</c:formatCode>
                <c:ptCount val="5"/>
                <c:pt idx="0">
                  <c:v>13.934568183998204</c:v>
                </c:pt>
                <c:pt idx="1">
                  <c:v>7.5736863250199216</c:v>
                </c:pt>
                <c:pt idx="2">
                  <c:v>4.2032264818242266</c:v>
                </c:pt>
                <c:pt idx="3">
                  <c:v>2.6879992896585541</c:v>
                </c:pt>
                <c:pt idx="4">
                  <c:v>2.8090724722794254</c:v>
                </c:pt>
              </c:numCache>
            </c:numRef>
          </c:val>
          <c:extLst>
            <c:ext xmlns:c16="http://schemas.microsoft.com/office/drawing/2014/chart" uri="{C3380CC4-5D6E-409C-BE32-E72D297353CC}">
              <c16:uniqueId val="{00000003-AEBE-4F3F-9E4A-D50CFA9033BD}"/>
            </c:ext>
          </c:extLst>
        </c:ser>
        <c:dLbls>
          <c:showLegendKey val="0"/>
          <c:showVal val="0"/>
          <c:showCatName val="0"/>
          <c:showSerName val="0"/>
          <c:showPercent val="0"/>
          <c:showBubbleSize val="0"/>
        </c:dLbls>
        <c:gapWidth val="50"/>
        <c:overlap val="100"/>
        <c:axId val="233785600"/>
        <c:axId val="233938944"/>
      </c:barChart>
      <c:catAx>
        <c:axId val="2337856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938944"/>
        <c:crosses val="autoZero"/>
        <c:auto val="1"/>
        <c:lblAlgn val="ctr"/>
        <c:lblOffset val="100"/>
        <c:tickLblSkip val="1"/>
        <c:tickMarkSkip val="1"/>
        <c:noMultiLvlLbl val="0"/>
      </c:catAx>
      <c:valAx>
        <c:axId val="233938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856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'DHS03'!$R$15:$AU$15</c:f>
              <c:strCache>
                <c:ptCount val="30"/>
                <c:pt idx="0">
                  <c:v>Bali</c:v>
                </c:pt>
                <c:pt idx="1">
                  <c:v>Bangka Belitung</c:v>
                </c:pt>
                <c:pt idx="2">
                  <c:v>Banten</c:v>
                </c:pt>
                <c:pt idx="3">
                  <c:v>Bengkulu</c:v>
                </c:pt>
                <c:pt idx="4">
                  <c:v>Cenrtal Sulawesi</c:v>
                </c:pt>
                <c:pt idx="5">
                  <c:v>Central Java</c:v>
                </c:pt>
                <c:pt idx="6">
                  <c:v>Central Kalimantan</c:v>
                </c:pt>
                <c:pt idx="7">
                  <c:v>DI Aceh</c:v>
                </c:pt>
                <c:pt idx="8">
                  <c:v>DI Yogyakarta</c:v>
                </c:pt>
                <c:pt idx="9">
                  <c:v>DKI Jakarta</c:v>
                </c:pt>
                <c:pt idx="10">
                  <c:v>East Java</c:v>
                </c:pt>
                <c:pt idx="11">
                  <c:v>East Kalimantan</c:v>
                </c:pt>
                <c:pt idx="12">
                  <c:v>East Nusa Tenggara</c:v>
                </c:pt>
                <c:pt idx="13">
                  <c:v>East Timor</c:v>
                </c:pt>
                <c:pt idx="14">
                  <c:v>Gorontalo</c:v>
                </c:pt>
                <c:pt idx="15">
                  <c:v>Irian Jaya</c:v>
                </c:pt>
                <c:pt idx="16">
                  <c:v>Jambi</c:v>
                </c:pt>
                <c:pt idx="17">
                  <c:v>Lampung</c:v>
                </c:pt>
                <c:pt idx="18">
                  <c:v>Maluku</c:v>
                </c:pt>
                <c:pt idx="19">
                  <c:v>North Sulawesi</c:v>
                </c:pt>
                <c:pt idx="20">
                  <c:v>North Sumatra</c:v>
                </c:pt>
                <c:pt idx="21">
                  <c:v>Riau</c:v>
                </c:pt>
                <c:pt idx="22">
                  <c:v>South Kalimantan</c:v>
                </c:pt>
                <c:pt idx="23">
                  <c:v>South Sulawesi</c:v>
                </c:pt>
                <c:pt idx="24">
                  <c:v>South Sumatra</c:v>
                </c:pt>
                <c:pt idx="25">
                  <c:v>Southeast Sulawesi</c:v>
                </c:pt>
                <c:pt idx="26">
                  <c:v>West Java</c:v>
                </c:pt>
                <c:pt idx="27">
                  <c:v>West Kalimantan</c:v>
                </c:pt>
                <c:pt idx="28">
                  <c:v>West Nusa Tenggara</c:v>
                </c:pt>
                <c:pt idx="29">
                  <c:v>West Sumatra</c:v>
                </c:pt>
              </c:strCache>
            </c:strRef>
          </c:cat>
          <c:val>
            <c:numRef>
              <c:f>'DHS03'!$R$18:$AU$18</c:f>
              <c:numCache>
                <c:formatCode>###0.0</c:formatCode>
                <c:ptCount val="30"/>
                <c:pt idx="0">
                  <c:v>84.114521169681595</c:v>
                </c:pt>
                <c:pt idx="1">
                  <c:v>60.596301145928408</c:v>
                </c:pt>
                <c:pt idx="2">
                  <c:v>83.593931244419494</c:v>
                </c:pt>
                <c:pt idx="3">
                  <c:v>56.435625792070965</c:v>
                </c:pt>
                <c:pt idx="4">
                  <c:v>61.981685531190443</c:v>
                </c:pt>
                <c:pt idx="5">
                  <c:v>76.893701603534652</c:v>
                </c:pt>
                <c:pt idx="6">
                  <c:v>49.359070812624267</c:v>
                </c:pt>
                <c:pt idx="7">
                  <c:v>0</c:v>
                </c:pt>
                <c:pt idx="8">
                  <c:v>75.551509395090761</c:v>
                </c:pt>
                <c:pt idx="9">
                  <c:v>89.285625920207963</c:v>
                </c:pt>
                <c:pt idx="10">
                  <c:v>79.508116336266752</c:v>
                </c:pt>
                <c:pt idx="11">
                  <c:v>74.594489403555897</c:v>
                </c:pt>
                <c:pt idx="12">
                  <c:v>48.520113077004524</c:v>
                </c:pt>
                <c:pt idx="13">
                  <c:v>0</c:v>
                </c:pt>
                <c:pt idx="14">
                  <c:v>64.216584438894756</c:v>
                </c:pt>
                <c:pt idx="15">
                  <c:v>0</c:v>
                </c:pt>
                <c:pt idx="16">
                  <c:v>66.796367783191499</c:v>
                </c:pt>
                <c:pt idx="17">
                  <c:v>64.360392746497624</c:v>
                </c:pt>
                <c:pt idx="18">
                  <c:v>0</c:v>
                </c:pt>
                <c:pt idx="19">
                  <c:v>60.206212420034966</c:v>
                </c:pt>
                <c:pt idx="20">
                  <c:v>61.096129357287239</c:v>
                </c:pt>
                <c:pt idx="21">
                  <c:v>72.673220380224393</c:v>
                </c:pt>
                <c:pt idx="22">
                  <c:v>57.793539109684609</c:v>
                </c:pt>
                <c:pt idx="23">
                  <c:v>78.759978971144989</c:v>
                </c:pt>
                <c:pt idx="24">
                  <c:v>56.502169818231117</c:v>
                </c:pt>
                <c:pt idx="25">
                  <c:v>61.704952390996496</c:v>
                </c:pt>
                <c:pt idx="26">
                  <c:v>67.631637987967466</c:v>
                </c:pt>
                <c:pt idx="27">
                  <c:v>67.969950613760687</c:v>
                </c:pt>
                <c:pt idx="28">
                  <c:v>70.076627702516717</c:v>
                </c:pt>
                <c:pt idx="29">
                  <c:v>69.004400749585386</c:v>
                </c:pt>
              </c:numCache>
            </c:numRef>
          </c:val>
          <c:extLst>
            <c:ext xmlns:c16="http://schemas.microsoft.com/office/drawing/2014/chart" uri="{C3380CC4-5D6E-409C-BE32-E72D297353CC}">
              <c16:uniqueId val="{00000000-14D7-47DF-A62A-44E1B5A3485F}"/>
            </c:ext>
          </c:extLst>
        </c:ser>
        <c:ser>
          <c:idx val="1"/>
          <c:order val="1"/>
          <c:tx>
            <c:strRef>
              <c:f>'DHS03'!$B$19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'DHS03'!$R$15:$AU$15</c:f>
              <c:strCache>
                <c:ptCount val="30"/>
                <c:pt idx="0">
                  <c:v>Bali</c:v>
                </c:pt>
                <c:pt idx="1">
                  <c:v>Bangka Belitung</c:v>
                </c:pt>
                <c:pt idx="2">
                  <c:v>Banten</c:v>
                </c:pt>
                <c:pt idx="3">
                  <c:v>Bengkulu</c:v>
                </c:pt>
                <c:pt idx="4">
                  <c:v>Cenrtal Sulawesi</c:v>
                </c:pt>
                <c:pt idx="5">
                  <c:v>Central Java</c:v>
                </c:pt>
                <c:pt idx="6">
                  <c:v>Central Kalimantan</c:v>
                </c:pt>
                <c:pt idx="7">
                  <c:v>DI Aceh</c:v>
                </c:pt>
                <c:pt idx="8">
                  <c:v>DI Yogyakarta</c:v>
                </c:pt>
                <c:pt idx="9">
                  <c:v>DKI Jakarta</c:v>
                </c:pt>
                <c:pt idx="10">
                  <c:v>East Java</c:v>
                </c:pt>
                <c:pt idx="11">
                  <c:v>East Kalimantan</c:v>
                </c:pt>
                <c:pt idx="12">
                  <c:v>East Nusa Tenggara</c:v>
                </c:pt>
                <c:pt idx="13">
                  <c:v>East Timor</c:v>
                </c:pt>
                <c:pt idx="14">
                  <c:v>Gorontalo</c:v>
                </c:pt>
                <c:pt idx="15">
                  <c:v>Irian Jaya</c:v>
                </c:pt>
                <c:pt idx="16">
                  <c:v>Jambi</c:v>
                </c:pt>
                <c:pt idx="17">
                  <c:v>Lampung</c:v>
                </c:pt>
                <c:pt idx="18">
                  <c:v>Maluku</c:v>
                </c:pt>
                <c:pt idx="19">
                  <c:v>North Sulawesi</c:v>
                </c:pt>
                <c:pt idx="20">
                  <c:v>North Sumatra</c:v>
                </c:pt>
                <c:pt idx="21">
                  <c:v>Riau</c:v>
                </c:pt>
                <c:pt idx="22">
                  <c:v>South Kalimantan</c:v>
                </c:pt>
                <c:pt idx="23">
                  <c:v>South Sulawesi</c:v>
                </c:pt>
                <c:pt idx="24">
                  <c:v>South Sumatra</c:v>
                </c:pt>
                <c:pt idx="25">
                  <c:v>Southeast Sulawesi</c:v>
                </c:pt>
                <c:pt idx="26">
                  <c:v>West Java</c:v>
                </c:pt>
                <c:pt idx="27">
                  <c:v>West Kalimantan</c:v>
                </c:pt>
                <c:pt idx="28">
                  <c:v>West Nusa Tenggara</c:v>
                </c:pt>
                <c:pt idx="29">
                  <c:v>West Sumatra</c:v>
                </c:pt>
              </c:strCache>
            </c:strRef>
          </c:cat>
          <c:val>
            <c:numRef>
              <c:f>'DHS03'!$R$19:$AU$19</c:f>
              <c:numCache>
                <c:formatCode>###0.0</c:formatCode>
                <c:ptCount val="30"/>
                <c:pt idx="0">
                  <c:v>1.5657290003136097</c:v>
                </c:pt>
                <c:pt idx="1">
                  <c:v>0.71344489586552906</c:v>
                </c:pt>
                <c:pt idx="2">
                  <c:v>0</c:v>
                </c:pt>
                <c:pt idx="3">
                  <c:v>0.5143758531647451</c:v>
                </c:pt>
                <c:pt idx="4">
                  <c:v>3.8124781699759591</c:v>
                </c:pt>
                <c:pt idx="5">
                  <c:v>0.28449492854347408</c:v>
                </c:pt>
                <c:pt idx="6">
                  <c:v>0.18324752194453039</c:v>
                </c:pt>
                <c:pt idx="7">
                  <c:v>0</c:v>
                </c:pt>
                <c:pt idx="8">
                  <c:v>6.1954881088693208</c:v>
                </c:pt>
                <c:pt idx="9">
                  <c:v>0</c:v>
                </c:pt>
                <c:pt idx="10">
                  <c:v>2.340612899692077</c:v>
                </c:pt>
                <c:pt idx="11">
                  <c:v>1.1733601495034172</c:v>
                </c:pt>
                <c:pt idx="12">
                  <c:v>11.922567398966594</c:v>
                </c:pt>
                <c:pt idx="13">
                  <c:v>0</c:v>
                </c:pt>
                <c:pt idx="14">
                  <c:v>6.3142471587564897</c:v>
                </c:pt>
                <c:pt idx="15">
                  <c:v>0</c:v>
                </c:pt>
                <c:pt idx="16">
                  <c:v>0.10045498884453437</c:v>
                </c:pt>
                <c:pt idx="17">
                  <c:v>0.6419605964391174</c:v>
                </c:pt>
                <c:pt idx="18">
                  <c:v>0</c:v>
                </c:pt>
                <c:pt idx="19">
                  <c:v>1.1460057758671616</c:v>
                </c:pt>
                <c:pt idx="20">
                  <c:v>0.64261603500754627</c:v>
                </c:pt>
                <c:pt idx="21">
                  <c:v>0.5286587681090531</c:v>
                </c:pt>
                <c:pt idx="22">
                  <c:v>0.33831308550734529</c:v>
                </c:pt>
                <c:pt idx="23">
                  <c:v>0.33984263933579556</c:v>
                </c:pt>
                <c:pt idx="24">
                  <c:v>0</c:v>
                </c:pt>
                <c:pt idx="25">
                  <c:v>3.399116581973185</c:v>
                </c:pt>
                <c:pt idx="26">
                  <c:v>2.0600258531904547</c:v>
                </c:pt>
                <c:pt idx="27">
                  <c:v>0.64898323804889702</c:v>
                </c:pt>
                <c:pt idx="28">
                  <c:v>1.0984754143125099</c:v>
                </c:pt>
                <c:pt idx="29">
                  <c:v>6.070215926124977E-2</c:v>
                </c:pt>
              </c:numCache>
            </c:numRef>
          </c:val>
          <c:extLst>
            <c:ext xmlns:c16="http://schemas.microsoft.com/office/drawing/2014/chart" uri="{C3380CC4-5D6E-409C-BE32-E72D297353CC}">
              <c16:uniqueId val="{00000001-14D7-47DF-A62A-44E1B5A3485F}"/>
            </c:ext>
          </c:extLst>
        </c:ser>
        <c:ser>
          <c:idx val="2"/>
          <c:order val="2"/>
          <c:tx>
            <c:strRef>
              <c:f>'DHS03'!$B$20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'DHS03'!$R$15:$AU$15</c:f>
              <c:strCache>
                <c:ptCount val="30"/>
                <c:pt idx="0">
                  <c:v>Bali</c:v>
                </c:pt>
                <c:pt idx="1">
                  <c:v>Bangka Belitung</c:v>
                </c:pt>
                <c:pt idx="2">
                  <c:v>Banten</c:v>
                </c:pt>
                <c:pt idx="3">
                  <c:v>Bengkulu</c:v>
                </c:pt>
                <c:pt idx="4">
                  <c:v>Cenrtal Sulawesi</c:v>
                </c:pt>
                <c:pt idx="5">
                  <c:v>Central Java</c:v>
                </c:pt>
                <c:pt idx="6">
                  <c:v>Central Kalimantan</c:v>
                </c:pt>
                <c:pt idx="7">
                  <c:v>DI Aceh</c:v>
                </c:pt>
                <c:pt idx="8">
                  <c:v>DI Yogyakarta</c:v>
                </c:pt>
                <c:pt idx="9">
                  <c:v>DKI Jakarta</c:v>
                </c:pt>
                <c:pt idx="10">
                  <c:v>East Java</c:v>
                </c:pt>
                <c:pt idx="11">
                  <c:v>East Kalimantan</c:v>
                </c:pt>
                <c:pt idx="12">
                  <c:v>East Nusa Tenggara</c:v>
                </c:pt>
                <c:pt idx="13">
                  <c:v>East Timor</c:v>
                </c:pt>
                <c:pt idx="14">
                  <c:v>Gorontalo</c:v>
                </c:pt>
                <c:pt idx="15">
                  <c:v>Irian Jaya</c:v>
                </c:pt>
                <c:pt idx="16">
                  <c:v>Jambi</c:v>
                </c:pt>
                <c:pt idx="17">
                  <c:v>Lampung</c:v>
                </c:pt>
                <c:pt idx="18">
                  <c:v>Maluku</c:v>
                </c:pt>
                <c:pt idx="19">
                  <c:v>North Sulawesi</c:v>
                </c:pt>
                <c:pt idx="20">
                  <c:v>North Sumatra</c:v>
                </c:pt>
                <c:pt idx="21">
                  <c:v>Riau</c:v>
                </c:pt>
                <c:pt idx="22">
                  <c:v>South Kalimantan</c:v>
                </c:pt>
                <c:pt idx="23">
                  <c:v>South Sulawesi</c:v>
                </c:pt>
                <c:pt idx="24">
                  <c:v>South Sumatra</c:v>
                </c:pt>
                <c:pt idx="25">
                  <c:v>Southeast Sulawesi</c:v>
                </c:pt>
                <c:pt idx="26">
                  <c:v>West Java</c:v>
                </c:pt>
                <c:pt idx="27">
                  <c:v>West Kalimantan</c:v>
                </c:pt>
                <c:pt idx="28">
                  <c:v>West Nusa Tenggara</c:v>
                </c:pt>
                <c:pt idx="29">
                  <c:v>West Sumatra</c:v>
                </c:pt>
              </c:strCache>
            </c:strRef>
          </c:cat>
          <c:val>
            <c:numRef>
              <c:f>'DHS03'!$R$20:$AU$20</c:f>
              <c:numCache>
                <c:formatCode>###0.0</c:formatCode>
                <c:ptCount val="30"/>
                <c:pt idx="0">
                  <c:v>12.685101787683507</c:v>
                </c:pt>
                <c:pt idx="1">
                  <c:v>37.446268580887732</c:v>
                </c:pt>
                <c:pt idx="2">
                  <c:v>14.05842875145423</c:v>
                </c:pt>
                <c:pt idx="3">
                  <c:v>41.599205449379248</c:v>
                </c:pt>
                <c:pt idx="4">
                  <c:v>26.971054559436652</c:v>
                </c:pt>
                <c:pt idx="5">
                  <c:v>22.289902397327566</c:v>
                </c:pt>
                <c:pt idx="6">
                  <c:v>14.901034191445888</c:v>
                </c:pt>
                <c:pt idx="7">
                  <c:v>0</c:v>
                </c:pt>
                <c:pt idx="8">
                  <c:v>18.253002496039912</c:v>
                </c:pt>
                <c:pt idx="9">
                  <c:v>10.714374079792037</c:v>
                </c:pt>
                <c:pt idx="10">
                  <c:v>15.83690006641055</c:v>
                </c:pt>
                <c:pt idx="11">
                  <c:v>9.6086116325988371</c:v>
                </c:pt>
                <c:pt idx="12">
                  <c:v>35.622849635649729</c:v>
                </c:pt>
                <c:pt idx="13">
                  <c:v>0</c:v>
                </c:pt>
                <c:pt idx="14">
                  <c:v>20.234020475665261</c:v>
                </c:pt>
                <c:pt idx="15">
                  <c:v>0</c:v>
                </c:pt>
                <c:pt idx="16">
                  <c:v>22.817629624615847</c:v>
                </c:pt>
                <c:pt idx="17">
                  <c:v>34.069741017283789</c:v>
                </c:pt>
                <c:pt idx="18">
                  <c:v>0</c:v>
                </c:pt>
                <c:pt idx="19">
                  <c:v>38.493006805129426</c:v>
                </c:pt>
                <c:pt idx="20">
                  <c:v>31.681252508825466</c:v>
                </c:pt>
                <c:pt idx="21">
                  <c:v>26.415911590287735</c:v>
                </c:pt>
                <c:pt idx="22">
                  <c:v>20.994511720065901</c:v>
                </c:pt>
                <c:pt idx="23">
                  <c:v>18.642408602762657</c:v>
                </c:pt>
                <c:pt idx="24">
                  <c:v>31.240402545787873</c:v>
                </c:pt>
                <c:pt idx="25">
                  <c:v>29.680750770982669</c:v>
                </c:pt>
                <c:pt idx="26">
                  <c:v>29.309662495890208</c:v>
                </c:pt>
                <c:pt idx="27">
                  <c:v>11.492208644326496</c:v>
                </c:pt>
                <c:pt idx="28">
                  <c:v>28.491469097767663</c:v>
                </c:pt>
                <c:pt idx="29">
                  <c:v>28.951554315094555</c:v>
                </c:pt>
              </c:numCache>
            </c:numRef>
          </c:val>
          <c:extLst>
            <c:ext xmlns:c16="http://schemas.microsoft.com/office/drawing/2014/chart" uri="{C3380CC4-5D6E-409C-BE32-E72D297353CC}">
              <c16:uniqueId val="{00000002-14D7-47DF-A62A-44E1B5A3485F}"/>
            </c:ext>
          </c:extLst>
        </c:ser>
        <c:ser>
          <c:idx val="3"/>
          <c:order val="3"/>
          <c:tx>
            <c:strRef>
              <c:f>'DHS03'!$B$21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'DHS03'!$R$15:$AU$15</c:f>
              <c:strCache>
                <c:ptCount val="30"/>
                <c:pt idx="0">
                  <c:v>Bali</c:v>
                </c:pt>
                <c:pt idx="1">
                  <c:v>Bangka Belitung</c:v>
                </c:pt>
                <c:pt idx="2">
                  <c:v>Banten</c:v>
                </c:pt>
                <c:pt idx="3">
                  <c:v>Bengkulu</c:v>
                </c:pt>
                <c:pt idx="4">
                  <c:v>Cenrtal Sulawesi</c:v>
                </c:pt>
                <c:pt idx="5">
                  <c:v>Central Java</c:v>
                </c:pt>
                <c:pt idx="6">
                  <c:v>Central Kalimantan</c:v>
                </c:pt>
                <c:pt idx="7">
                  <c:v>DI Aceh</c:v>
                </c:pt>
                <c:pt idx="8">
                  <c:v>DI Yogyakarta</c:v>
                </c:pt>
                <c:pt idx="9">
                  <c:v>DKI Jakarta</c:v>
                </c:pt>
                <c:pt idx="10">
                  <c:v>East Java</c:v>
                </c:pt>
                <c:pt idx="11">
                  <c:v>East Kalimantan</c:v>
                </c:pt>
                <c:pt idx="12">
                  <c:v>East Nusa Tenggara</c:v>
                </c:pt>
                <c:pt idx="13">
                  <c:v>East Timor</c:v>
                </c:pt>
                <c:pt idx="14">
                  <c:v>Gorontalo</c:v>
                </c:pt>
                <c:pt idx="15">
                  <c:v>Irian Jaya</c:v>
                </c:pt>
                <c:pt idx="16">
                  <c:v>Jambi</c:v>
                </c:pt>
                <c:pt idx="17">
                  <c:v>Lampung</c:v>
                </c:pt>
                <c:pt idx="18">
                  <c:v>Maluku</c:v>
                </c:pt>
                <c:pt idx="19">
                  <c:v>North Sulawesi</c:v>
                </c:pt>
                <c:pt idx="20">
                  <c:v>North Sumatra</c:v>
                </c:pt>
                <c:pt idx="21">
                  <c:v>Riau</c:v>
                </c:pt>
                <c:pt idx="22">
                  <c:v>South Kalimantan</c:v>
                </c:pt>
                <c:pt idx="23">
                  <c:v>South Sulawesi</c:v>
                </c:pt>
                <c:pt idx="24">
                  <c:v>South Sumatra</c:v>
                </c:pt>
                <c:pt idx="25">
                  <c:v>Southeast Sulawesi</c:v>
                </c:pt>
                <c:pt idx="26">
                  <c:v>West Java</c:v>
                </c:pt>
                <c:pt idx="27">
                  <c:v>West Kalimantan</c:v>
                </c:pt>
                <c:pt idx="28">
                  <c:v>West Nusa Tenggara</c:v>
                </c:pt>
                <c:pt idx="29">
                  <c:v>West Sumatra</c:v>
                </c:pt>
              </c:strCache>
            </c:strRef>
          </c:cat>
          <c:val>
            <c:numRef>
              <c:f>'DHS03'!$R$21:$AU$21</c:f>
              <c:numCache>
                <c:formatCode>###0.0</c:formatCode>
                <c:ptCount val="30"/>
                <c:pt idx="0">
                  <c:v>1.6346480423212846</c:v>
                </c:pt>
                <c:pt idx="1">
                  <c:v>1.2439853773183303</c:v>
                </c:pt>
                <c:pt idx="2">
                  <c:v>2.3476400041262782</c:v>
                </c:pt>
                <c:pt idx="3">
                  <c:v>1.450792905385045</c:v>
                </c:pt>
                <c:pt idx="4">
                  <c:v>7.2347817393969462</c:v>
                </c:pt>
                <c:pt idx="5">
                  <c:v>0.53190107059430258</c:v>
                </c:pt>
                <c:pt idx="6">
                  <c:v>35.556647473985315</c:v>
                </c:pt>
                <c:pt idx="7">
                  <c:v>0</c:v>
                </c:pt>
                <c:pt idx="8">
                  <c:v>0</c:v>
                </c:pt>
                <c:pt idx="9">
                  <c:v>0</c:v>
                </c:pt>
                <c:pt idx="10">
                  <c:v>2.314370697630618</c:v>
                </c:pt>
                <c:pt idx="11">
                  <c:v>14.623538814341835</c:v>
                </c:pt>
                <c:pt idx="12">
                  <c:v>3.9344698883791605</c:v>
                </c:pt>
                <c:pt idx="13">
                  <c:v>0</c:v>
                </c:pt>
                <c:pt idx="14">
                  <c:v>9.235147926683501</c:v>
                </c:pt>
                <c:pt idx="15">
                  <c:v>0</c:v>
                </c:pt>
                <c:pt idx="16">
                  <c:v>10.285547603348126</c:v>
                </c:pt>
                <c:pt idx="17">
                  <c:v>0.92790563977946561</c:v>
                </c:pt>
                <c:pt idx="18">
                  <c:v>0</c:v>
                </c:pt>
                <c:pt idx="19">
                  <c:v>0.1547749989684491</c:v>
                </c:pt>
                <c:pt idx="20">
                  <c:v>6.5800020988797483</c:v>
                </c:pt>
                <c:pt idx="21">
                  <c:v>0.38220926137881395</c:v>
                </c:pt>
                <c:pt idx="22">
                  <c:v>20.873636084742138</c:v>
                </c:pt>
                <c:pt idx="23">
                  <c:v>2.2577697867565485</c:v>
                </c:pt>
                <c:pt idx="24">
                  <c:v>12.257427635981003</c:v>
                </c:pt>
                <c:pt idx="25">
                  <c:v>5.215180256047641</c:v>
                </c:pt>
                <c:pt idx="26">
                  <c:v>0.99867366295186732</c:v>
                </c:pt>
                <c:pt idx="27">
                  <c:v>19.888857503863914</c:v>
                </c:pt>
                <c:pt idx="28">
                  <c:v>0.33342778540311346</c:v>
                </c:pt>
                <c:pt idx="29">
                  <c:v>1.9833427760588094</c:v>
                </c:pt>
              </c:numCache>
            </c:numRef>
          </c:val>
          <c:extLst>
            <c:ext xmlns:c16="http://schemas.microsoft.com/office/drawing/2014/chart" uri="{C3380CC4-5D6E-409C-BE32-E72D297353CC}">
              <c16:uniqueId val="{00000003-14D7-47DF-A62A-44E1B5A3485F}"/>
            </c:ext>
          </c:extLst>
        </c:ser>
        <c:dLbls>
          <c:showLegendKey val="0"/>
          <c:showVal val="0"/>
          <c:showCatName val="0"/>
          <c:showSerName val="0"/>
          <c:showPercent val="0"/>
          <c:showBubbleSize val="0"/>
        </c:dLbls>
        <c:gapWidth val="50"/>
        <c:overlap val="100"/>
        <c:axId val="234131456"/>
        <c:axId val="234132992"/>
      </c:barChart>
      <c:catAx>
        <c:axId val="2341314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132992"/>
        <c:crosses val="autoZero"/>
        <c:auto val="1"/>
        <c:lblAlgn val="ctr"/>
        <c:lblOffset val="100"/>
        <c:tickLblSkip val="1"/>
        <c:tickMarkSkip val="1"/>
        <c:noMultiLvlLbl val="0"/>
      </c:catAx>
      <c:valAx>
        <c:axId val="2341329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1314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'DHS03'!$C$15:$G$15</c:f>
              <c:strCache>
                <c:ptCount val="5"/>
                <c:pt idx="0">
                  <c:v>Poorest</c:v>
                </c:pt>
                <c:pt idx="1">
                  <c:v>Poor</c:v>
                </c:pt>
                <c:pt idx="2">
                  <c:v>Middle</c:v>
                </c:pt>
                <c:pt idx="3">
                  <c:v>Rich</c:v>
                </c:pt>
                <c:pt idx="4">
                  <c:v>Richest</c:v>
                </c:pt>
              </c:strCache>
            </c:strRef>
          </c:cat>
          <c:val>
            <c:numRef>
              <c:f>'DHS03'!$C$18:$G$18</c:f>
              <c:numCache>
                <c:formatCode>###0.0</c:formatCode>
                <c:ptCount val="5"/>
                <c:pt idx="0">
                  <c:v>51.344205617319339</c:v>
                </c:pt>
                <c:pt idx="1">
                  <c:v>65.021404497714016</c:v>
                </c:pt>
                <c:pt idx="2">
                  <c:v>72.549284616052773</c:v>
                </c:pt>
                <c:pt idx="3">
                  <c:v>80.309582334950335</c:v>
                </c:pt>
                <c:pt idx="4">
                  <c:v>89.497570953780269</c:v>
                </c:pt>
              </c:numCache>
            </c:numRef>
          </c:val>
          <c:extLst>
            <c:ext xmlns:c16="http://schemas.microsoft.com/office/drawing/2014/chart" uri="{C3380CC4-5D6E-409C-BE32-E72D297353CC}">
              <c16:uniqueId val="{00000000-DC7F-47CF-A065-CB80AE89DCF1}"/>
            </c:ext>
          </c:extLst>
        </c:ser>
        <c:ser>
          <c:idx val="1"/>
          <c:order val="1"/>
          <c:tx>
            <c:strRef>
              <c:f>'DHS03'!$B$19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'DHS03'!$C$15:$G$15</c:f>
              <c:strCache>
                <c:ptCount val="5"/>
                <c:pt idx="0">
                  <c:v>Poorest</c:v>
                </c:pt>
                <c:pt idx="1">
                  <c:v>Poor</c:v>
                </c:pt>
                <c:pt idx="2">
                  <c:v>Middle</c:v>
                </c:pt>
                <c:pt idx="3">
                  <c:v>Rich</c:v>
                </c:pt>
                <c:pt idx="4">
                  <c:v>Richest</c:v>
                </c:pt>
              </c:strCache>
            </c:strRef>
          </c:cat>
          <c:val>
            <c:numRef>
              <c:f>'DHS03'!$C$19:$G$19</c:f>
              <c:numCache>
                <c:formatCode>###0.0</c:formatCode>
                <c:ptCount val="5"/>
                <c:pt idx="0">
                  <c:v>2.4411604715903987</c:v>
                </c:pt>
                <c:pt idx="1">
                  <c:v>1.7584149857283722</c:v>
                </c:pt>
                <c:pt idx="2">
                  <c:v>1.8234018645462515</c:v>
                </c:pt>
                <c:pt idx="3">
                  <c:v>0.48883443566461332</c:v>
                </c:pt>
                <c:pt idx="4">
                  <c:v>0.2971100723313011</c:v>
                </c:pt>
              </c:numCache>
            </c:numRef>
          </c:val>
          <c:extLst>
            <c:ext xmlns:c16="http://schemas.microsoft.com/office/drawing/2014/chart" uri="{C3380CC4-5D6E-409C-BE32-E72D297353CC}">
              <c16:uniqueId val="{00000001-DC7F-47CF-A065-CB80AE89DCF1}"/>
            </c:ext>
          </c:extLst>
        </c:ser>
        <c:ser>
          <c:idx val="2"/>
          <c:order val="2"/>
          <c:tx>
            <c:strRef>
              <c:f>'DHS03'!$B$20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'DHS03'!$C$15:$G$15</c:f>
              <c:strCache>
                <c:ptCount val="5"/>
                <c:pt idx="0">
                  <c:v>Poorest</c:v>
                </c:pt>
                <c:pt idx="1">
                  <c:v>Poor</c:v>
                </c:pt>
                <c:pt idx="2">
                  <c:v>Middle</c:v>
                </c:pt>
                <c:pt idx="3">
                  <c:v>Rich</c:v>
                </c:pt>
                <c:pt idx="4">
                  <c:v>Richest</c:v>
                </c:pt>
              </c:strCache>
            </c:strRef>
          </c:cat>
          <c:val>
            <c:numRef>
              <c:f>'DHS03'!$C$20:$G$20</c:f>
              <c:numCache>
                <c:formatCode>###0.0</c:formatCode>
                <c:ptCount val="5"/>
                <c:pt idx="0">
                  <c:v>35.60103266194858</c:v>
                </c:pt>
                <c:pt idx="1">
                  <c:v>29.718381981991186</c:v>
                </c:pt>
                <c:pt idx="2">
                  <c:v>24.102702714506918</c:v>
                </c:pt>
                <c:pt idx="3">
                  <c:v>17.808704500352533</c:v>
                </c:pt>
                <c:pt idx="4">
                  <c:v>10.007940957945593</c:v>
                </c:pt>
              </c:numCache>
            </c:numRef>
          </c:val>
          <c:extLst>
            <c:ext xmlns:c16="http://schemas.microsoft.com/office/drawing/2014/chart" uri="{C3380CC4-5D6E-409C-BE32-E72D297353CC}">
              <c16:uniqueId val="{00000002-DC7F-47CF-A065-CB80AE89DCF1}"/>
            </c:ext>
          </c:extLst>
        </c:ser>
        <c:ser>
          <c:idx val="3"/>
          <c:order val="3"/>
          <c:tx>
            <c:strRef>
              <c:f>'DHS03'!$B$21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'DHS03'!$C$15:$G$15</c:f>
              <c:strCache>
                <c:ptCount val="5"/>
                <c:pt idx="0">
                  <c:v>Poorest</c:v>
                </c:pt>
                <c:pt idx="1">
                  <c:v>Poor</c:v>
                </c:pt>
                <c:pt idx="2">
                  <c:v>Middle</c:v>
                </c:pt>
                <c:pt idx="3">
                  <c:v>Rich</c:v>
                </c:pt>
                <c:pt idx="4">
                  <c:v>Richest</c:v>
                </c:pt>
              </c:strCache>
            </c:strRef>
          </c:cat>
          <c:val>
            <c:numRef>
              <c:f>'DHS03'!$C$21:$G$21</c:f>
              <c:numCache>
                <c:formatCode>###0.0</c:formatCode>
                <c:ptCount val="5"/>
                <c:pt idx="0">
                  <c:v>10.613601249141686</c:v>
                </c:pt>
                <c:pt idx="1">
                  <c:v>3.5017985345664178</c:v>
                </c:pt>
                <c:pt idx="2">
                  <c:v>1.5246108048940523</c:v>
                </c:pt>
                <c:pt idx="3">
                  <c:v>1.3928787290325204</c:v>
                </c:pt>
                <c:pt idx="4">
                  <c:v>0.19737801594283055</c:v>
                </c:pt>
              </c:numCache>
            </c:numRef>
          </c:val>
          <c:extLst>
            <c:ext xmlns:c16="http://schemas.microsoft.com/office/drawing/2014/chart" uri="{C3380CC4-5D6E-409C-BE32-E72D297353CC}">
              <c16:uniqueId val="{00000003-DC7F-47CF-A065-CB80AE89DCF1}"/>
            </c:ext>
          </c:extLst>
        </c:ser>
        <c:dLbls>
          <c:showLegendKey val="0"/>
          <c:showVal val="0"/>
          <c:showCatName val="0"/>
          <c:showSerName val="0"/>
          <c:showPercent val="0"/>
          <c:showBubbleSize val="0"/>
        </c:dLbls>
        <c:gapWidth val="50"/>
        <c:overlap val="100"/>
        <c:axId val="234325888"/>
        <c:axId val="234327424"/>
      </c:barChart>
      <c:catAx>
        <c:axId val="2343258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327424"/>
        <c:crosses val="autoZero"/>
        <c:auto val="1"/>
        <c:lblAlgn val="ctr"/>
        <c:lblOffset val="100"/>
        <c:tickLblSkip val="1"/>
        <c:tickMarkSkip val="1"/>
        <c:noMultiLvlLbl val="0"/>
      </c:catAx>
      <c:valAx>
        <c:axId val="2343274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3258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'DHS03'!$R$121:$AU$121</c:f>
              <c:strCache>
                <c:ptCount val="30"/>
                <c:pt idx="0">
                  <c:v>Bali</c:v>
                </c:pt>
                <c:pt idx="1">
                  <c:v>Bangka Belitung</c:v>
                </c:pt>
                <c:pt idx="2">
                  <c:v>Banten</c:v>
                </c:pt>
                <c:pt idx="3">
                  <c:v>Bengkulu</c:v>
                </c:pt>
                <c:pt idx="4">
                  <c:v>Cenrtal Sulawesi</c:v>
                </c:pt>
                <c:pt idx="5">
                  <c:v>Central Java</c:v>
                </c:pt>
                <c:pt idx="6">
                  <c:v>Central Kalimantan</c:v>
                </c:pt>
                <c:pt idx="7">
                  <c:v>DI Aceh</c:v>
                </c:pt>
                <c:pt idx="8">
                  <c:v>DI Yogyakarta</c:v>
                </c:pt>
                <c:pt idx="9">
                  <c:v>DKI Jakarta</c:v>
                </c:pt>
                <c:pt idx="10">
                  <c:v>East Java</c:v>
                </c:pt>
                <c:pt idx="11">
                  <c:v>East Kalimantan</c:v>
                </c:pt>
                <c:pt idx="12">
                  <c:v>East Nusa Tenggara</c:v>
                </c:pt>
                <c:pt idx="13">
                  <c:v>East Timor</c:v>
                </c:pt>
                <c:pt idx="14">
                  <c:v>Gorontalo</c:v>
                </c:pt>
                <c:pt idx="15">
                  <c:v>Irian Jaya</c:v>
                </c:pt>
                <c:pt idx="16">
                  <c:v>Jambi</c:v>
                </c:pt>
                <c:pt idx="17">
                  <c:v>Lampung</c:v>
                </c:pt>
                <c:pt idx="18">
                  <c:v>Maluku</c:v>
                </c:pt>
                <c:pt idx="19">
                  <c:v>North Sulawesi</c:v>
                </c:pt>
                <c:pt idx="20">
                  <c:v>North Sumatra</c:v>
                </c:pt>
                <c:pt idx="21">
                  <c:v>Riau</c:v>
                </c:pt>
                <c:pt idx="22">
                  <c:v>South Kalimantan</c:v>
                </c:pt>
                <c:pt idx="23">
                  <c:v>South Sulawesi</c:v>
                </c:pt>
                <c:pt idx="24">
                  <c:v>South Sumatra</c:v>
                </c:pt>
                <c:pt idx="25">
                  <c:v>Southeast Sulawesi</c:v>
                </c:pt>
                <c:pt idx="26">
                  <c:v>West Java</c:v>
                </c:pt>
                <c:pt idx="27">
                  <c:v>West Kalimantan</c:v>
                </c:pt>
                <c:pt idx="28">
                  <c:v>West Nusa Tenggara</c:v>
                </c:pt>
                <c:pt idx="29">
                  <c:v>West Sumatra</c:v>
                </c:pt>
              </c:strCache>
            </c:strRef>
          </c:cat>
          <c:val>
            <c:numRef>
              <c:f>'DHS03'!$R$124:$AU$124</c:f>
              <c:numCache>
                <c:formatCode>###0.0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0-9BF5-4C8C-8DC6-3291FD94291E}"/>
            </c:ext>
          </c:extLst>
        </c:ser>
        <c:ser>
          <c:idx val="1"/>
          <c:order val="1"/>
          <c:tx>
            <c:strRef>
              <c:f>'DHS03'!$B$125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'DHS03'!$R$121:$AU$121</c:f>
              <c:strCache>
                <c:ptCount val="30"/>
                <c:pt idx="0">
                  <c:v>Bali</c:v>
                </c:pt>
                <c:pt idx="1">
                  <c:v>Bangka Belitung</c:v>
                </c:pt>
                <c:pt idx="2">
                  <c:v>Banten</c:v>
                </c:pt>
                <c:pt idx="3">
                  <c:v>Bengkulu</c:v>
                </c:pt>
                <c:pt idx="4">
                  <c:v>Cenrtal Sulawesi</c:v>
                </c:pt>
                <c:pt idx="5">
                  <c:v>Central Java</c:v>
                </c:pt>
                <c:pt idx="6">
                  <c:v>Central Kalimantan</c:v>
                </c:pt>
                <c:pt idx="7">
                  <c:v>DI Aceh</c:v>
                </c:pt>
                <c:pt idx="8">
                  <c:v>DI Yogyakarta</c:v>
                </c:pt>
                <c:pt idx="9">
                  <c:v>DKI Jakarta</c:v>
                </c:pt>
                <c:pt idx="10">
                  <c:v>East Java</c:v>
                </c:pt>
                <c:pt idx="11">
                  <c:v>East Kalimantan</c:v>
                </c:pt>
                <c:pt idx="12">
                  <c:v>East Nusa Tenggara</c:v>
                </c:pt>
                <c:pt idx="13">
                  <c:v>East Timor</c:v>
                </c:pt>
                <c:pt idx="14">
                  <c:v>Gorontalo</c:v>
                </c:pt>
                <c:pt idx="15">
                  <c:v>Irian Jaya</c:v>
                </c:pt>
                <c:pt idx="16">
                  <c:v>Jambi</c:v>
                </c:pt>
                <c:pt idx="17">
                  <c:v>Lampung</c:v>
                </c:pt>
                <c:pt idx="18">
                  <c:v>Maluku</c:v>
                </c:pt>
                <c:pt idx="19">
                  <c:v>North Sulawesi</c:v>
                </c:pt>
                <c:pt idx="20">
                  <c:v>North Sumatra</c:v>
                </c:pt>
                <c:pt idx="21">
                  <c:v>Riau</c:v>
                </c:pt>
                <c:pt idx="22">
                  <c:v>South Kalimantan</c:v>
                </c:pt>
                <c:pt idx="23">
                  <c:v>South Sulawesi</c:v>
                </c:pt>
                <c:pt idx="24">
                  <c:v>South Sumatra</c:v>
                </c:pt>
                <c:pt idx="25">
                  <c:v>Southeast Sulawesi</c:v>
                </c:pt>
                <c:pt idx="26">
                  <c:v>West Java</c:v>
                </c:pt>
                <c:pt idx="27">
                  <c:v>West Kalimantan</c:v>
                </c:pt>
                <c:pt idx="28">
                  <c:v>West Nusa Tenggara</c:v>
                </c:pt>
                <c:pt idx="29">
                  <c:v>West Sumatra</c:v>
                </c:pt>
              </c:strCache>
            </c:strRef>
          </c:cat>
          <c:val>
            <c:numRef>
              <c:f>'DHS03'!$R$125:$AU$125</c:f>
              <c:numCache>
                <c:formatCode>###0.0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1-9BF5-4C8C-8DC6-3291FD94291E}"/>
            </c:ext>
          </c:extLst>
        </c:ser>
        <c:ser>
          <c:idx val="2"/>
          <c:order val="2"/>
          <c:tx>
            <c:strRef>
              <c:f>'DHS03'!$B$126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'DHS03'!$R$121:$AU$121</c:f>
              <c:strCache>
                <c:ptCount val="30"/>
                <c:pt idx="0">
                  <c:v>Bali</c:v>
                </c:pt>
                <c:pt idx="1">
                  <c:v>Bangka Belitung</c:v>
                </c:pt>
                <c:pt idx="2">
                  <c:v>Banten</c:v>
                </c:pt>
                <c:pt idx="3">
                  <c:v>Bengkulu</c:v>
                </c:pt>
                <c:pt idx="4">
                  <c:v>Cenrtal Sulawesi</c:v>
                </c:pt>
                <c:pt idx="5">
                  <c:v>Central Java</c:v>
                </c:pt>
                <c:pt idx="6">
                  <c:v>Central Kalimantan</c:v>
                </c:pt>
                <c:pt idx="7">
                  <c:v>DI Aceh</c:v>
                </c:pt>
                <c:pt idx="8">
                  <c:v>DI Yogyakarta</c:v>
                </c:pt>
                <c:pt idx="9">
                  <c:v>DKI Jakarta</c:v>
                </c:pt>
                <c:pt idx="10">
                  <c:v>East Java</c:v>
                </c:pt>
                <c:pt idx="11">
                  <c:v>East Kalimantan</c:v>
                </c:pt>
                <c:pt idx="12">
                  <c:v>East Nusa Tenggara</c:v>
                </c:pt>
                <c:pt idx="13">
                  <c:v>East Timor</c:v>
                </c:pt>
                <c:pt idx="14">
                  <c:v>Gorontalo</c:v>
                </c:pt>
                <c:pt idx="15">
                  <c:v>Irian Jaya</c:v>
                </c:pt>
                <c:pt idx="16">
                  <c:v>Jambi</c:v>
                </c:pt>
                <c:pt idx="17">
                  <c:v>Lampung</c:v>
                </c:pt>
                <c:pt idx="18">
                  <c:v>Maluku</c:v>
                </c:pt>
                <c:pt idx="19">
                  <c:v>North Sulawesi</c:v>
                </c:pt>
                <c:pt idx="20">
                  <c:v>North Sumatra</c:v>
                </c:pt>
                <c:pt idx="21">
                  <c:v>Riau</c:v>
                </c:pt>
                <c:pt idx="22">
                  <c:v>South Kalimantan</c:v>
                </c:pt>
                <c:pt idx="23">
                  <c:v>South Sulawesi</c:v>
                </c:pt>
                <c:pt idx="24">
                  <c:v>South Sumatra</c:v>
                </c:pt>
                <c:pt idx="25">
                  <c:v>Southeast Sulawesi</c:v>
                </c:pt>
                <c:pt idx="26">
                  <c:v>West Java</c:v>
                </c:pt>
                <c:pt idx="27">
                  <c:v>West Kalimantan</c:v>
                </c:pt>
                <c:pt idx="28">
                  <c:v>West Nusa Tenggara</c:v>
                </c:pt>
                <c:pt idx="29">
                  <c:v>West Sumatra</c:v>
                </c:pt>
              </c:strCache>
            </c:strRef>
          </c:cat>
          <c:val>
            <c:numRef>
              <c:f>'DHS03'!$R$126:$AU$126</c:f>
              <c:numCache>
                <c:formatCode>###0.0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2-9BF5-4C8C-8DC6-3291FD94291E}"/>
            </c:ext>
          </c:extLst>
        </c:ser>
        <c:ser>
          <c:idx val="3"/>
          <c:order val="3"/>
          <c:tx>
            <c:strRef>
              <c:f>'DHS03'!$B$127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'DHS03'!$R$121:$AU$121</c:f>
              <c:strCache>
                <c:ptCount val="30"/>
                <c:pt idx="0">
                  <c:v>Bali</c:v>
                </c:pt>
                <c:pt idx="1">
                  <c:v>Bangka Belitung</c:v>
                </c:pt>
                <c:pt idx="2">
                  <c:v>Banten</c:v>
                </c:pt>
                <c:pt idx="3">
                  <c:v>Bengkulu</c:v>
                </c:pt>
                <c:pt idx="4">
                  <c:v>Cenrtal Sulawesi</c:v>
                </c:pt>
                <c:pt idx="5">
                  <c:v>Central Java</c:v>
                </c:pt>
                <c:pt idx="6">
                  <c:v>Central Kalimantan</c:v>
                </c:pt>
                <c:pt idx="7">
                  <c:v>DI Aceh</c:v>
                </c:pt>
                <c:pt idx="8">
                  <c:v>DI Yogyakarta</c:v>
                </c:pt>
                <c:pt idx="9">
                  <c:v>DKI Jakarta</c:v>
                </c:pt>
                <c:pt idx="10">
                  <c:v>East Java</c:v>
                </c:pt>
                <c:pt idx="11">
                  <c:v>East Kalimantan</c:v>
                </c:pt>
                <c:pt idx="12">
                  <c:v>East Nusa Tenggara</c:v>
                </c:pt>
                <c:pt idx="13">
                  <c:v>East Timor</c:v>
                </c:pt>
                <c:pt idx="14">
                  <c:v>Gorontalo</c:v>
                </c:pt>
                <c:pt idx="15">
                  <c:v>Irian Jaya</c:v>
                </c:pt>
                <c:pt idx="16">
                  <c:v>Jambi</c:v>
                </c:pt>
                <c:pt idx="17">
                  <c:v>Lampung</c:v>
                </c:pt>
                <c:pt idx="18">
                  <c:v>Maluku</c:v>
                </c:pt>
                <c:pt idx="19">
                  <c:v>North Sulawesi</c:v>
                </c:pt>
                <c:pt idx="20">
                  <c:v>North Sumatra</c:v>
                </c:pt>
                <c:pt idx="21">
                  <c:v>Riau</c:v>
                </c:pt>
                <c:pt idx="22">
                  <c:v>South Kalimantan</c:v>
                </c:pt>
                <c:pt idx="23">
                  <c:v>South Sulawesi</c:v>
                </c:pt>
                <c:pt idx="24">
                  <c:v>South Sumatra</c:v>
                </c:pt>
                <c:pt idx="25">
                  <c:v>Southeast Sulawesi</c:v>
                </c:pt>
                <c:pt idx="26">
                  <c:v>West Java</c:v>
                </c:pt>
                <c:pt idx="27">
                  <c:v>West Kalimantan</c:v>
                </c:pt>
                <c:pt idx="28">
                  <c:v>West Nusa Tenggara</c:v>
                </c:pt>
                <c:pt idx="29">
                  <c:v>West Sumatra</c:v>
                </c:pt>
              </c:strCache>
            </c:strRef>
          </c:cat>
          <c:val>
            <c:numRef>
              <c:f>'DHS03'!$R$127:$AU$127</c:f>
              <c:numCache>
                <c:formatCode>###0.0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3-9BF5-4C8C-8DC6-3291FD94291E}"/>
            </c:ext>
          </c:extLst>
        </c:ser>
        <c:dLbls>
          <c:showLegendKey val="0"/>
          <c:showVal val="0"/>
          <c:showCatName val="0"/>
          <c:showSerName val="0"/>
          <c:showPercent val="0"/>
          <c:showBubbleSize val="0"/>
        </c:dLbls>
        <c:gapWidth val="50"/>
        <c:overlap val="100"/>
        <c:axId val="234660992"/>
        <c:axId val="234662528"/>
      </c:barChart>
      <c:catAx>
        <c:axId val="2346609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662528"/>
        <c:crosses val="autoZero"/>
        <c:auto val="1"/>
        <c:lblAlgn val="ctr"/>
        <c:lblOffset val="100"/>
        <c:tickLblSkip val="1"/>
        <c:tickMarkSkip val="1"/>
        <c:noMultiLvlLbl val="0"/>
      </c:catAx>
      <c:valAx>
        <c:axId val="2346625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6609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'DHS03'!$M$221:$Q$221</c:f>
              <c:strCache>
                <c:ptCount val="5"/>
                <c:pt idx="0">
                  <c:v>Poorest</c:v>
                </c:pt>
                <c:pt idx="1">
                  <c:v>Poor</c:v>
                </c:pt>
                <c:pt idx="2">
                  <c:v>Middle</c:v>
                </c:pt>
                <c:pt idx="3">
                  <c:v>Rich</c:v>
                </c:pt>
                <c:pt idx="4">
                  <c:v>Richest</c:v>
                </c:pt>
              </c:strCache>
            </c:strRef>
          </c:cat>
          <c:val>
            <c:numRef>
              <c:f>'DHS03'!$M$222:$Q$222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319A-49BE-93DF-A754EDA225FC}"/>
            </c:ext>
          </c:extLst>
        </c:ser>
        <c:ser>
          <c:idx val="1"/>
          <c:order val="1"/>
          <c:tx>
            <c:strRef>
              <c:f>'DHS03'!$B$223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'DHS03'!$M$221:$Q$221</c:f>
              <c:strCache>
                <c:ptCount val="5"/>
                <c:pt idx="0">
                  <c:v>Poorest</c:v>
                </c:pt>
                <c:pt idx="1">
                  <c:v>Poor</c:v>
                </c:pt>
                <c:pt idx="2">
                  <c:v>Middle</c:v>
                </c:pt>
                <c:pt idx="3">
                  <c:v>Rich</c:v>
                </c:pt>
                <c:pt idx="4">
                  <c:v>Richest</c:v>
                </c:pt>
              </c:strCache>
            </c:strRef>
          </c:cat>
          <c:val>
            <c:numRef>
              <c:f>'DHS03'!$M$223:$Q$223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319A-49BE-93DF-A754EDA225FC}"/>
            </c:ext>
          </c:extLst>
        </c:ser>
        <c:ser>
          <c:idx val="2"/>
          <c:order val="2"/>
          <c:tx>
            <c:strRef>
              <c:f>'DHS03'!$B$224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'DHS03'!$M$221:$Q$221</c:f>
              <c:strCache>
                <c:ptCount val="5"/>
                <c:pt idx="0">
                  <c:v>Poorest</c:v>
                </c:pt>
                <c:pt idx="1">
                  <c:v>Poor</c:v>
                </c:pt>
                <c:pt idx="2">
                  <c:v>Middle</c:v>
                </c:pt>
                <c:pt idx="3">
                  <c:v>Rich</c:v>
                </c:pt>
                <c:pt idx="4">
                  <c:v>Richest</c:v>
                </c:pt>
              </c:strCache>
            </c:strRef>
          </c:cat>
          <c:val>
            <c:numRef>
              <c:f>'DHS03'!$M$224:$Q$224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319A-49BE-93DF-A754EDA225FC}"/>
            </c:ext>
          </c:extLst>
        </c:ser>
        <c:dLbls>
          <c:showLegendKey val="0"/>
          <c:showVal val="0"/>
          <c:showCatName val="0"/>
          <c:showSerName val="0"/>
          <c:showPercent val="0"/>
          <c:showBubbleSize val="0"/>
        </c:dLbls>
        <c:gapWidth val="50"/>
        <c:overlap val="100"/>
        <c:axId val="235158528"/>
        <c:axId val="235172608"/>
      </c:barChart>
      <c:catAx>
        <c:axId val="2351585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172608"/>
        <c:crosses val="autoZero"/>
        <c:auto val="1"/>
        <c:lblAlgn val="ctr"/>
        <c:lblOffset val="100"/>
        <c:tickLblSkip val="1"/>
        <c:tickMarkSkip val="1"/>
        <c:noMultiLvlLbl val="0"/>
      </c:catAx>
      <c:valAx>
        <c:axId val="2351726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1585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'DHS03'!$R$221:$AB$221</c:f>
              <c:strCache>
                <c:ptCount val="11"/>
                <c:pt idx="0">
                  <c:v>Bali</c:v>
                </c:pt>
                <c:pt idx="1">
                  <c:v>Bangka Belitung</c:v>
                </c:pt>
                <c:pt idx="2">
                  <c:v>Banten</c:v>
                </c:pt>
                <c:pt idx="3">
                  <c:v>Bengkulu</c:v>
                </c:pt>
                <c:pt idx="4">
                  <c:v>Cenrtal Sulawesi</c:v>
                </c:pt>
                <c:pt idx="5">
                  <c:v>Central Java</c:v>
                </c:pt>
                <c:pt idx="6">
                  <c:v>Central Kalimantan</c:v>
                </c:pt>
                <c:pt idx="7">
                  <c:v>DI Aceh</c:v>
                </c:pt>
                <c:pt idx="8">
                  <c:v>DI Yogyakarta</c:v>
                </c:pt>
                <c:pt idx="9">
                  <c:v>DKI Jakarta</c:v>
                </c:pt>
                <c:pt idx="10">
                  <c:v>East Java</c:v>
                </c:pt>
              </c:strCache>
            </c:strRef>
          </c:cat>
          <c:val>
            <c:numRef>
              <c:f>'DHS03'!$R$222:$AB$222</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EF54-43A9-B6B2-D987628284CB}"/>
            </c:ext>
          </c:extLst>
        </c:ser>
        <c:ser>
          <c:idx val="1"/>
          <c:order val="1"/>
          <c:tx>
            <c:strRef>
              <c:f>'DHS03'!$B$223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'DHS03'!$R$221:$AB$221</c:f>
              <c:strCache>
                <c:ptCount val="11"/>
                <c:pt idx="0">
                  <c:v>Bali</c:v>
                </c:pt>
                <c:pt idx="1">
                  <c:v>Bangka Belitung</c:v>
                </c:pt>
                <c:pt idx="2">
                  <c:v>Banten</c:v>
                </c:pt>
                <c:pt idx="3">
                  <c:v>Bengkulu</c:v>
                </c:pt>
                <c:pt idx="4">
                  <c:v>Cenrtal Sulawesi</c:v>
                </c:pt>
                <c:pt idx="5">
                  <c:v>Central Java</c:v>
                </c:pt>
                <c:pt idx="6">
                  <c:v>Central Kalimantan</c:v>
                </c:pt>
                <c:pt idx="7">
                  <c:v>DI Aceh</c:v>
                </c:pt>
                <c:pt idx="8">
                  <c:v>DI Yogyakarta</c:v>
                </c:pt>
                <c:pt idx="9">
                  <c:v>DKI Jakarta</c:v>
                </c:pt>
                <c:pt idx="10">
                  <c:v>East Java</c:v>
                </c:pt>
              </c:strCache>
            </c:strRef>
          </c:cat>
          <c:val>
            <c:numRef>
              <c:f>'DHS03'!$R$223:$AB$223</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1-EF54-43A9-B6B2-D987628284CB}"/>
            </c:ext>
          </c:extLst>
        </c:ser>
        <c:ser>
          <c:idx val="2"/>
          <c:order val="2"/>
          <c:tx>
            <c:strRef>
              <c:f>'DHS03'!$B$224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'DHS03'!$R$221:$AB$221</c:f>
              <c:strCache>
                <c:ptCount val="11"/>
                <c:pt idx="0">
                  <c:v>Bali</c:v>
                </c:pt>
                <c:pt idx="1">
                  <c:v>Bangka Belitung</c:v>
                </c:pt>
                <c:pt idx="2">
                  <c:v>Banten</c:v>
                </c:pt>
                <c:pt idx="3">
                  <c:v>Bengkulu</c:v>
                </c:pt>
                <c:pt idx="4">
                  <c:v>Cenrtal Sulawesi</c:v>
                </c:pt>
                <c:pt idx="5">
                  <c:v>Central Java</c:v>
                </c:pt>
                <c:pt idx="6">
                  <c:v>Central Kalimantan</c:v>
                </c:pt>
                <c:pt idx="7">
                  <c:v>DI Aceh</c:v>
                </c:pt>
                <c:pt idx="8">
                  <c:v>DI Yogyakarta</c:v>
                </c:pt>
                <c:pt idx="9">
                  <c:v>DKI Jakarta</c:v>
                </c:pt>
                <c:pt idx="10">
                  <c:v>East Java</c:v>
                </c:pt>
              </c:strCache>
            </c:strRef>
          </c:cat>
          <c:val>
            <c:numRef>
              <c:f>'DHS03'!$R$224:$AB$224</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2-EF54-43A9-B6B2-D987628284CB}"/>
            </c:ext>
          </c:extLst>
        </c:ser>
        <c:dLbls>
          <c:showLegendKey val="0"/>
          <c:showVal val="0"/>
          <c:showCatName val="0"/>
          <c:showSerName val="0"/>
          <c:showPercent val="0"/>
          <c:showBubbleSize val="0"/>
        </c:dLbls>
        <c:gapWidth val="50"/>
        <c:overlap val="100"/>
        <c:axId val="235351424"/>
        <c:axId val="235361408"/>
      </c:barChart>
      <c:catAx>
        <c:axId val="235351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1408"/>
        <c:crosses val="autoZero"/>
        <c:auto val="1"/>
        <c:lblAlgn val="ctr"/>
        <c:lblOffset val="100"/>
        <c:tickLblSkip val="1"/>
        <c:tickMarkSkip val="1"/>
        <c:noMultiLvlLbl val="0"/>
      </c:catAx>
      <c:valAx>
        <c:axId val="235361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51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'DHS03'!$C$221:$G$221</c:f>
              <c:strCache>
                <c:ptCount val="5"/>
                <c:pt idx="0">
                  <c:v>Poorest</c:v>
                </c:pt>
                <c:pt idx="1">
                  <c:v>Poor</c:v>
                </c:pt>
                <c:pt idx="2">
                  <c:v>Middle</c:v>
                </c:pt>
                <c:pt idx="3">
                  <c:v>Rich</c:v>
                </c:pt>
                <c:pt idx="4">
                  <c:v>Richest</c:v>
                </c:pt>
              </c:strCache>
            </c:strRef>
          </c:cat>
          <c:val>
            <c:numRef>
              <c:f>'DHS03'!$C$222:$G$222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110A-44A6-A0B7-1DCFE7F85E89}"/>
            </c:ext>
          </c:extLst>
        </c:ser>
        <c:ser>
          <c:idx val="1"/>
          <c:order val="1"/>
          <c:tx>
            <c:strRef>
              <c:f>'DHS03'!$B$223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'DHS03'!$C$221:$G$221</c:f>
              <c:strCache>
                <c:ptCount val="5"/>
                <c:pt idx="0">
                  <c:v>Poorest</c:v>
                </c:pt>
                <c:pt idx="1">
                  <c:v>Poor</c:v>
                </c:pt>
                <c:pt idx="2">
                  <c:v>Middle</c:v>
                </c:pt>
                <c:pt idx="3">
                  <c:v>Rich</c:v>
                </c:pt>
                <c:pt idx="4">
                  <c:v>Richest</c:v>
                </c:pt>
              </c:strCache>
            </c:strRef>
          </c:cat>
          <c:val>
            <c:numRef>
              <c:f>'DHS03'!$C$223:$G$223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110A-44A6-A0B7-1DCFE7F85E89}"/>
            </c:ext>
          </c:extLst>
        </c:ser>
        <c:ser>
          <c:idx val="2"/>
          <c:order val="2"/>
          <c:tx>
            <c:strRef>
              <c:f>'DHS03'!$B$224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'DHS03'!$C$221:$G$221</c:f>
              <c:strCache>
                <c:ptCount val="5"/>
                <c:pt idx="0">
                  <c:v>Poorest</c:v>
                </c:pt>
                <c:pt idx="1">
                  <c:v>Poor</c:v>
                </c:pt>
                <c:pt idx="2">
                  <c:v>Middle</c:v>
                </c:pt>
                <c:pt idx="3">
                  <c:v>Rich</c:v>
                </c:pt>
                <c:pt idx="4">
                  <c:v>Richest</c:v>
                </c:pt>
              </c:strCache>
            </c:strRef>
          </c:cat>
          <c:val>
            <c:numRef>
              <c:f>'DHS03'!$C$224:$G$224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110A-44A6-A0B7-1DCFE7F85E89}"/>
            </c:ext>
          </c:extLst>
        </c:ser>
        <c:dLbls>
          <c:showLegendKey val="0"/>
          <c:showVal val="0"/>
          <c:showCatName val="0"/>
          <c:showSerName val="0"/>
          <c:showPercent val="0"/>
          <c:showBubbleSize val="0"/>
        </c:dLbls>
        <c:gapWidth val="50"/>
        <c:overlap val="100"/>
        <c:axId val="235413504"/>
        <c:axId val="235415040"/>
      </c:barChart>
      <c:catAx>
        <c:axId val="2354135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15040"/>
        <c:crosses val="autoZero"/>
        <c:auto val="1"/>
        <c:lblAlgn val="ctr"/>
        <c:lblOffset val="100"/>
        <c:tickLblSkip val="1"/>
        <c:tickMarkSkip val="1"/>
        <c:noMultiLvlLbl val="0"/>
      </c:catAx>
      <c:valAx>
        <c:axId val="2354150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135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'DHS03'!$H$15:$L$15</c:f>
              <c:strCache>
                <c:ptCount val="5"/>
                <c:pt idx="0">
                  <c:v>Poorest</c:v>
                </c:pt>
                <c:pt idx="1">
                  <c:v>Poor</c:v>
                </c:pt>
                <c:pt idx="2">
                  <c:v>Middle</c:v>
                </c:pt>
                <c:pt idx="3">
                  <c:v>Rich</c:v>
                </c:pt>
                <c:pt idx="4">
                  <c:v>Richest</c:v>
                </c:pt>
              </c:strCache>
            </c:strRef>
          </c:cat>
          <c:val>
            <c:numRef>
              <c:f>'DHS03'!$H$18:$L$18</c:f>
              <c:numCache>
                <c:formatCode>###0.0</c:formatCode>
                <c:ptCount val="5"/>
                <c:pt idx="0">
                  <c:v>74.443266604096138</c:v>
                </c:pt>
                <c:pt idx="1">
                  <c:v>79.813959632024748</c:v>
                </c:pt>
                <c:pt idx="2">
                  <c:v>84.651309012303827</c:v>
                </c:pt>
                <c:pt idx="3">
                  <c:v>88.361811312894972</c:v>
                </c:pt>
                <c:pt idx="4">
                  <c:v>93.902927753238231</c:v>
                </c:pt>
              </c:numCache>
            </c:numRef>
          </c:val>
          <c:extLst>
            <c:ext xmlns:c16="http://schemas.microsoft.com/office/drawing/2014/chart" uri="{C3380CC4-5D6E-409C-BE32-E72D297353CC}">
              <c16:uniqueId val="{00000000-B1B2-4AEA-A670-6D1F60E658FA}"/>
            </c:ext>
          </c:extLst>
        </c:ser>
        <c:ser>
          <c:idx val="1"/>
          <c:order val="1"/>
          <c:tx>
            <c:strRef>
              <c:f>'DHS03'!$B$19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'DHS03'!$H$15:$L$15</c:f>
              <c:strCache>
                <c:ptCount val="5"/>
                <c:pt idx="0">
                  <c:v>Poorest</c:v>
                </c:pt>
                <c:pt idx="1">
                  <c:v>Poor</c:v>
                </c:pt>
                <c:pt idx="2">
                  <c:v>Middle</c:v>
                </c:pt>
                <c:pt idx="3">
                  <c:v>Rich</c:v>
                </c:pt>
                <c:pt idx="4">
                  <c:v>Richest</c:v>
                </c:pt>
              </c:strCache>
            </c:strRef>
          </c:cat>
          <c:val>
            <c:numRef>
              <c:f>'DHS03'!$H$19:$L$19</c:f>
              <c:numCache>
                <c:formatCode>###0.0</c:formatCode>
                <c:ptCount val="5"/>
                <c:pt idx="0">
                  <c:v>8.037206933671813E-2</c:v>
                </c:pt>
                <c:pt idx="1">
                  <c:v>4.9775139366926733E-3</c:v>
                </c:pt>
                <c:pt idx="2">
                  <c:v>7.7970185934047795E-2</c:v>
                </c:pt>
                <c:pt idx="3">
                  <c:v>0.10491322388673999</c:v>
                </c:pt>
                <c:pt idx="4">
                  <c:v>0.23500995682859457</c:v>
                </c:pt>
              </c:numCache>
            </c:numRef>
          </c:val>
          <c:extLst>
            <c:ext xmlns:c16="http://schemas.microsoft.com/office/drawing/2014/chart" uri="{C3380CC4-5D6E-409C-BE32-E72D297353CC}">
              <c16:uniqueId val="{00000001-B1B2-4AEA-A670-6D1F60E658FA}"/>
            </c:ext>
          </c:extLst>
        </c:ser>
        <c:ser>
          <c:idx val="2"/>
          <c:order val="2"/>
          <c:tx>
            <c:strRef>
              <c:f>'DHS03'!$B$20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'DHS03'!$H$15:$L$15</c:f>
              <c:strCache>
                <c:ptCount val="5"/>
                <c:pt idx="0">
                  <c:v>Poorest</c:v>
                </c:pt>
                <c:pt idx="1">
                  <c:v>Poor</c:v>
                </c:pt>
                <c:pt idx="2">
                  <c:v>Middle</c:v>
                </c:pt>
                <c:pt idx="3">
                  <c:v>Rich</c:v>
                </c:pt>
                <c:pt idx="4">
                  <c:v>Richest</c:v>
                </c:pt>
              </c:strCache>
            </c:strRef>
          </c:cat>
          <c:val>
            <c:numRef>
              <c:f>'DHS03'!$H$20:$L$20</c:f>
              <c:numCache>
                <c:formatCode>###0.0</c:formatCode>
                <c:ptCount val="5"/>
                <c:pt idx="0">
                  <c:v>24.51663464590375</c:v>
                </c:pt>
                <c:pt idx="1">
                  <c:v>20.063576465666785</c:v>
                </c:pt>
                <c:pt idx="2">
                  <c:v>14.979421144439982</c:v>
                </c:pt>
                <c:pt idx="3">
                  <c:v>11.470828691868803</c:v>
                </c:pt>
                <c:pt idx="4">
                  <c:v>5.8556286843485026</c:v>
                </c:pt>
              </c:numCache>
            </c:numRef>
          </c:val>
          <c:extLst>
            <c:ext xmlns:c16="http://schemas.microsoft.com/office/drawing/2014/chart" uri="{C3380CC4-5D6E-409C-BE32-E72D297353CC}">
              <c16:uniqueId val="{00000002-B1B2-4AEA-A670-6D1F60E658FA}"/>
            </c:ext>
          </c:extLst>
        </c:ser>
        <c:ser>
          <c:idx val="3"/>
          <c:order val="3"/>
          <c:tx>
            <c:strRef>
              <c:f>'DHS03'!$B$21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'DHS03'!$H$15:$L$15</c:f>
              <c:strCache>
                <c:ptCount val="5"/>
                <c:pt idx="0">
                  <c:v>Poorest</c:v>
                </c:pt>
                <c:pt idx="1">
                  <c:v>Poor</c:v>
                </c:pt>
                <c:pt idx="2">
                  <c:v>Middle</c:v>
                </c:pt>
                <c:pt idx="3">
                  <c:v>Rich</c:v>
                </c:pt>
                <c:pt idx="4">
                  <c:v>Richest</c:v>
                </c:pt>
              </c:strCache>
            </c:strRef>
          </c:cat>
          <c:val>
            <c:numRef>
              <c:f>'DHS03'!$H$21:$L$21</c:f>
              <c:numCache>
                <c:formatCode>###0.0</c:formatCode>
                <c:ptCount val="5"/>
                <c:pt idx="0">
                  <c:v>0.9597266806633904</c:v>
                </c:pt>
                <c:pt idx="1">
                  <c:v>0.11748638837176859</c:v>
                </c:pt>
                <c:pt idx="2">
                  <c:v>0.29129965732214702</c:v>
                </c:pt>
                <c:pt idx="3">
                  <c:v>6.2446771349487708E-2</c:v>
                </c:pt>
                <c:pt idx="4">
                  <c:v>6.4336055846816757E-3</c:v>
                </c:pt>
              </c:numCache>
            </c:numRef>
          </c:val>
          <c:extLst>
            <c:ext xmlns:c16="http://schemas.microsoft.com/office/drawing/2014/chart" uri="{C3380CC4-5D6E-409C-BE32-E72D297353CC}">
              <c16:uniqueId val="{00000003-B1B2-4AEA-A670-6D1F60E658FA}"/>
            </c:ext>
          </c:extLst>
        </c:ser>
        <c:dLbls>
          <c:showLegendKey val="0"/>
          <c:showVal val="0"/>
          <c:showCatName val="0"/>
          <c:showSerName val="0"/>
          <c:showPercent val="0"/>
          <c:showBubbleSize val="0"/>
        </c:dLbls>
        <c:gapWidth val="50"/>
        <c:overlap val="100"/>
        <c:axId val="235759104"/>
        <c:axId val="235760640"/>
      </c:barChart>
      <c:catAx>
        <c:axId val="2357591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760640"/>
        <c:crosses val="autoZero"/>
        <c:auto val="1"/>
        <c:lblAlgn val="ctr"/>
        <c:lblOffset val="100"/>
        <c:tickLblSkip val="1"/>
        <c:tickMarkSkip val="1"/>
        <c:noMultiLvlLbl val="0"/>
      </c:catAx>
      <c:valAx>
        <c:axId val="2357606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7591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'DHS03'!$H$121:$L$121</c:f>
              <c:strCache>
                <c:ptCount val="5"/>
                <c:pt idx="0">
                  <c:v>Poorest</c:v>
                </c:pt>
                <c:pt idx="1">
                  <c:v>Poor</c:v>
                </c:pt>
                <c:pt idx="2">
                  <c:v>Middle</c:v>
                </c:pt>
                <c:pt idx="3">
                  <c:v>Rich</c:v>
                </c:pt>
                <c:pt idx="4">
                  <c:v>Richest</c:v>
                </c:pt>
              </c:strCache>
            </c:strRef>
          </c:cat>
          <c:val>
            <c:numRef>
              <c:f>'DHS03'!$H$124:$L$124</c:f>
              <c:numCache>
                <c:formatCode>###0.0</c:formatCode>
                <c:ptCount val="5"/>
                <c:pt idx="0">
                  <c:v>49.083828311257172</c:v>
                </c:pt>
                <c:pt idx="1">
                  <c:v>60.124585771356912</c:v>
                </c:pt>
                <c:pt idx="2">
                  <c:v>72.40975983403041</c:v>
                </c:pt>
                <c:pt idx="3">
                  <c:v>85.304873258619054</c:v>
                </c:pt>
                <c:pt idx="4">
                  <c:v>95.256499519145649</c:v>
                </c:pt>
              </c:numCache>
            </c:numRef>
          </c:val>
          <c:extLst>
            <c:ext xmlns:c16="http://schemas.microsoft.com/office/drawing/2014/chart" uri="{C3380CC4-5D6E-409C-BE32-E72D297353CC}">
              <c16:uniqueId val="{00000000-E7E2-47B6-8F9B-877E2207C94F}"/>
            </c:ext>
          </c:extLst>
        </c:ser>
        <c:ser>
          <c:idx val="1"/>
          <c:order val="1"/>
          <c:tx>
            <c:strRef>
              <c:f>'DHS03'!$B$125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'DHS03'!$H$121:$L$121</c:f>
              <c:strCache>
                <c:ptCount val="5"/>
                <c:pt idx="0">
                  <c:v>Poorest</c:v>
                </c:pt>
                <c:pt idx="1">
                  <c:v>Poor</c:v>
                </c:pt>
                <c:pt idx="2">
                  <c:v>Middle</c:v>
                </c:pt>
                <c:pt idx="3">
                  <c:v>Rich</c:v>
                </c:pt>
                <c:pt idx="4">
                  <c:v>Richest</c:v>
                </c:pt>
              </c:strCache>
            </c:strRef>
          </c:cat>
          <c:val>
            <c:numRef>
              <c:f>'DHS03'!$H$125:$L$125</c:f>
              <c:numCache>
                <c:formatCode>###0.0</c:formatCode>
                <c:ptCount val="5"/>
                <c:pt idx="0">
                  <c:v>16.071427321005206</c:v>
                </c:pt>
                <c:pt idx="1">
                  <c:v>11.522165210971661</c:v>
                </c:pt>
                <c:pt idx="2">
                  <c:v>6.7579301341701177</c:v>
                </c:pt>
                <c:pt idx="3">
                  <c:v>4.2689567643462452</c:v>
                </c:pt>
                <c:pt idx="4">
                  <c:v>0.75612156116821527</c:v>
                </c:pt>
              </c:numCache>
            </c:numRef>
          </c:val>
          <c:extLst>
            <c:ext xmlns:c16="http://schemas.microsoft.com/office/drawing/2014/chart" uri="{C3380CC4-5D6E-409C-BE32-E72D297353CC}">
              <c16:uniqueId val="{00000001-E7E2-47B6-8F9B-877E2207C94F}"/>
            </c:ext>
          </c:extLst>
        </c:ser>
        <c:ser>
          <c:idx val="2"/>
          <c:order val="2"/>
          <c:tx>
            <c:strRef>
              <c:f>'DHS03'!$B$126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'DHS03'!$H$121:$L$121</c:f>
              <c:strCache>
                <c:ptCount val="5"/>
                <c:pt idx="0">
                  <c:v>Poorest</c:v>
                </c:pt>
                <c:pt idx="1">
                  <c:v>Poor</c:v>
                </c:pt>
                <c:pt idx="2">
                  <c:v>Middle</c:v>
                </c:pt>
                <c:pt idx="3">
                  <c:v>Rich</c:v>
                </c:pt>
                <c:pt idx="4">
                  <c:v>Richest</c:v>
                </c:pt>
              </c:strCache>
            </c:strRef>
          </c:cat>
          <c:val>
            <c:numRef>
              <c:f>'DHS03'!$H$126:$L$126</c:f>
              <c:numCache>
                <c:formatCode>###0.0</c:formatCode>
                <c:ptCount val="5"/>
                <c:pt idx="0">
                  <c:v>14.612443028118662</c:v>
                </c:pt>
                <c:pt idx="1">
                  <c:v>10.610605054815935</c:v>
                </c:pt>
                <c:pt idx="2">
                  <c:v>8.4839938171431299</c:v>
                </c:pt>
                <c:pt idx="3">
                  <c:v>5.240351636641833</c:v>
                </c:pt>
                <c:pt idx="4">
                  <c:v>3.274752943741376</c:v>
                </c:pt>
              </c:numCache>
            </c:numRef>
          </c:val>
          <c:extLst>
            <c:ext xmlns:c16="http://schemas.microsoft.com/office/drawing/2014/chart" uri="{C3380CC4-5D6E-409C-BE32-E72D297353CC}">
              <c16:uniqueId val="{00000002-E7E2-47B6-8F9B-877E2207C94F}"/>
            </c:ext>
          </c:extLst>
        </c:ser>
        <c:ser>
          <c:idx val="3"/>
          <c:order val="3"/>
          <c:tx>
            <c:strRef>
              <c:f>'DHS03'!$B$127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'DHS03'!$H$121:$L$121</c:f>
              <c:strCache>
                <c:ptCount val="5"/>
                <c:pt idx="0">
                  <c:v>Poorest</c:v>
                </c:pt>
                <c:pt idx="1">
                  <c:v>Poor</c:v>
                </c:pt>
                <c:pt idx="2">
                  <c:v>Middle</c:v>
                </c:pt>
                <c:pt idx="3">
                  <c:v>Rich</c:v>
                </c:pt>
                <c:pt idx="4">
                  <c:v>Richest</c:v>
                </c:pt>
              </c:strCache>
            </c:strRef>
          </c:cat>
          <c:val>
            <c:numRef>
              <c:f>'DHS03'!$H$127:$L$127</c:f>
              <c:numCache>
                <c:formatCode>###0.0</c:formatCode>
                <c:ptCount val="5"/>
                <c:pt idx="0">
                  <c:v>20.232301339618957</c:v>
                </c:pt>
                <c:pt idx="1">
                  <c:v>17.742643962855492</c:v>
                </c:pt>
                <c:pt idx="2">
                  <c:v>12.348316214656343</c:v>
                </c:pt>
                <c:pt idx="3">
                  <c:v>5.1858183403928653</c:v>
                </c:pt>
                <c:pt idx="4">
                  <c:v>0.71262597594475507</c:v>
                </c:pt>
              </c:numCache>
            </c:numRef>
          </c:val>
          <c:extLst>
            <c:ext xmlns:c16="http://schemas.microsoft.com/office/drawing/2014/chart" uri="{C3380CC4-5D6E-409C-BE32-E72D297353CC}">
              <c16:uniqueId val="{00000003-E7E2-47B6-8F9B-877E2207C94F}"/>
            </c:ext>
          </c:extLst>
        </c:ser>
        <c:dLbls>
          <c:showLegendKey val="0"/>
          <c:showVal val="0"/>
          <c:showCatName val="0"/>
          <c:showSerName val="0"/>
          <c:showPercent val="0"/>
          <c:showBubbleSize val="0"/>
        </c:dLbls>
        <c:gapWidth val="50"/>
        <c:overlap val="100"/>
        <c:axId val="235797504"/>
        <c:axId val="327291648"/>
      </c:barChart>
      <c:catAx>
        <c:axId val="2357975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291648"/>
        <c:crosses val="autoZero"/>
        <c:auto val="1"/>
        <c:lblAlgn val="ctr"/>
        <c:lblOffset val="100"/>
        <c:tickLblSkip val="1"/>
        <c:tickMarkSkip val="1"/>
        <c:noMultiLvlLbl val="0"/>
      </c:catAx>
      <c:valAx>
        <c:axId val="3272916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7975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'DHS03'!$H$221:$L$221</c:f>
              <c:strCache>
                <c:ptCount val="5"/>
                <c:pt idx="0">
                  <c:v>Poorest</c:v>
                </c:pt>
                <c:pt idx="1">
                  <c:v>Poor</c:v>
                </c:pt>
                <c:pt idx="2">
                  <c:v>Middle</c:v>
                </c:pt>
                <c:pt idx="3">
                  <c:v>Rich</c:v>
                </c:pt>
                <c:pt idx="4">
                  <c:v>Richest</c:v>
                </c:pt>
              </c:strCache>
            </c:strRef>
          </c:cat>
          <c:val>
            <c:numRef>
              <c:f>'DHS03'!$H$222:$L$222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8A08-439C-804D-FF8B1671E089}"/>
            </c:ext>
          </c:extLst>
        </c:ser>
        <c:ser>
          <c:idx val="1"/>
          <c:order val="1"/>
          <c:tx>
            <c:strRef>
              <c:f>'DHS03'!$B$223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'DHS03'!$H$221:$L$221</c:f>
              <c:strCache>
                <c:ptCount val="5"/>
                <c:pt idx="0">
                  <c:v>Poorest</c:v>
                </c:pt>
                <c:pt idx="1">
                  <c:v>Poor</c:v>
                </c:pt>
                <c:pt idx="2">
                  <c:v>Middle</c:v>
                </c:pt>
                <c:pt idx="3">
                  <c:v>Rich</c:v>
                </c:pt>
                <c:pt idx="4">
                  <c:v>Richest</c:v>
                </c:pt>
              </c:strCache>
            </c:strRef>
          </c:cat>
          <c:val>
            <c:numRef>
              <c:f>'DHS03'!$H$223:$L$223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8A08-439C-804D-FF8B1671E089}"/>
            </c:ext>
          </c:extLst>
        </c:ser>
        <c:ser>
          <c:idx val="2"/>
          <c:order val="2"/>
          <c:tx>
            <c:strRef>
              <c:f>'DHS03'!$B$224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'DHS03'!$H$221:$L$221</c:f>
              <c:strCache>
                <c:ptCount val="5"/>
                <c:pt idx="0">
                  <c:v>Poorest</c:v>
                </c:pt>
                <c:pt idx="1">
                  <c:v>Poor</c:v>
                </c:pt>
                <c:pt idx="2">
                  <c:v>Middle</c:v>
                </c:pt>
                <c:pt idx="3">
                  <c:v>Rich</c:v>
                </c:pt>
                <c:pt idx="4">
                  <c:v>Richest</c:v>
                </c:pt>
              </c:strCache>
            </c:strRef>
          </c:cat>
          <c:val>
            <c:numRef>
              <c:f>'DHS03'!$H$224:$L$224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8A08-439C-804D-FF8B1671E089}"/>
            </c:ext>
          </c:extLst>
        </c:ser>
        <c:dLbls>
          <c:showLegendKey val="0"/>
          <c:showVal val="0"/>
          <c:showCatName val="0"/>
          <c:showSerName val="0"/>
          <c:showPercent val="0"/>
          <c:showBubbleSize val="0"/>
        </c:dLbls>
        <c:gapWidth val="50"/>
        <c:overlap val="100"/>
        <c:axId val="327331200"/>
        <c:axId val="327369856"/>
      </c:barChart>
      <c:catAx>
        <c:axId val="3273312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369856"/>
        <c:crosses val="autoZero"/>
        <c:auto val="1"/>
        <c:lblAlgn val="ctr"/>
        <c:lblOffset val="100"/>
        <c:tickLblSkip val="1"/>
        <c:tickMarkSkip val="1"/>
        <c:noMultiLvlLbl val="0"/>
      </c:catAx>
      <c:valAx>
        <c:axId val="3273698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3312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'DHS03'!$C$121:$G$121</c:f>
              <c:strCache>
                <c:ptCount val="5"/>
                <c:pt idx="0">
                  <c:v>Poorest</c:v>
                </c:pt>
                <c:pt idx="1">
                  <c:v>Poor</c:v>
                </c:pt>
                <c:pt idx="2">
                  <c:v>Middle</c:v>
                </c:pt>
                <c:pt idx="3">
                  <c:v>Rich</c:v>
                </c:pt>
                <c:pt idx="4">
                  <c:v>Richest</c:v>
                </c:pt>
              </c:strCache>
            </c:strRef>
          </c:cat>
          <c:val>
            <c:numRef>
              <c:f>'DHS03'!$C$124:$G$124</c:f>
              <c:numCache>
                <c:formatCode>###0.0</c:formatCode>
                <c:ptCount val="5"/>
                <c:pt idx="0">
                  <c:v>20.880689865110362</c:v>
                </c:pt>
                <c:pt idx="1">
                  <c:v>40.954238217295369</c:v>
                </c:pt>
                <c:pt idx="2">
                  <c:v>53.380579310099151</c:v>
                </c:pt>
                <c:pt idx="3">
                  <c:v>68.712549793397855</c:v>
                </c:pt>
                <c:pt idx="4">
                  <c:v>89.288747321984204</c:v>
                </c:pt>
              </c:numCache>
            </c:numRef>
          </c:val>
          <c:extLst>
            <c:ext xmlns:c16="http://schemas.microsoft.com/office/drawing/2014/chart" uri="{C3380CC4-5D6E-409C-BE32-E72D297353CC}">
              <c16:uniqueId val="{00000000-3E58-41E1-812B-151332317A11}"/>
            </c:ext>
          </c:extLst>
        </c:ser>
        <c:ser>
          <c:idx val="1"/>
          <c:order val="1"/>
          <c:tx>
            <c:strRef>
              <c:f>'DHS03'!$B$125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'DHS03'!$C$121:$G$121</c:f>
              <c:strCache>
                <c:ptCount val="5"/>
                <c:pt idx="0">
                  <c:v>Poorest</c:v>
                </c:pt>
                <c:pt idx="1">
                  <c:v>Poor</c:v>
                </c:pt>
                <c:pt idx="2">
                  <c:v>Middle</c:v>
                </c:pt>
                <c:pt idx="3">
                  <c:v>Rich</c:v>
                </c:pt>
                <c:pt idx="4">
                  <c:v>Richest</c:v>
                </c:pt>
              </c:strCache>
            </c:strRef>
          </c:cat>
          <c:val>
            <c:numRef>
              <c:f>'DHS03'!$C$125:$G$125</c:f>
              <c:numCache>
                <c:formatCode>###0.0</c:formatCode>
                <c:ptCount val="5"/>
                <c:pt idx="0">
                  <c:v>10.846958482239547</c:v>
                </c:pt>
                <c:pt idx="1">
                  <c:v>9.6942760794889544</c:v>
                </c:pt>
                <c:pt idx="2">
                  <c:v>8.1718279999454495</c:v>
                </c:pt>
                <c:pt idx="3">
                  <c:v>6.9440188724171934</c:v>
                </c:pt>
                <c:pt idx="4">
                  <c:v>2.2569188565081091</c:v>
                </c:pt>
              </c:numCache>
            </c:numRef>
          </c:val>
          <c:extLst>
            <c:ext xmlns:c16="http://schemas.microsoft.com/office/drawing/2014/chart" uri="{C3380CC4-5D6E-409C-BE32-E72D297353CC}">
              <c16:uniqueId val="{00000001-3E58-41E1-812B-151332317A11}"/>
            </c:ext>
          </c:extLst>
        </c:ser>
        <c:ser>
          <c:idx val="2"/>
          <c:order val="2"/>
          <c:tx>
            <c:strRef>
              <c:f>'DHS03'!$B$126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'DHS03'!$C$121:$G$121</c:f>
              <c:strCache>
                <c:ptCount val="5"/>
                <c:pt idx="0">
                  <c:v>Poorest</c:v>
                </c:pt>
                <c:pt idx="1">
                  <c:v>Poor</c:v>
                </c:pt>
                <c:pt idx="2">
                  <c:v>Middle</c:v>
                </c:pt>
                <c:pt idx="3">
                  <c:v>Rich</c:v>
                </c:pt>
                <c:pt idx="4">
                  <c:v>Richest</c:v>
                </c:pt>
              </c:strCache>
            </c:strRef>
          </c:cat>
          <c:val>
            <c:numRef>
              <c:f>'DHS03'!$C$126:$G$126</c:f>
              <c:numCache>
                <c:formatCode>###0.0</c:formatCode>
                <c:ptCount val="5"/>
                <c:pt idx="0">
                  <c:v>21.993613402566623</c:v>
                </c:pt>
                <c:pt idx="1">
                  <c:v>20.011462607195384</c:v>
                </c:pt>
                <c:pt idx="2">
                  <c:v>16.146931789136914</c:v>
                </c:pt>
                <c:pt idx="3">
                  <c:v>10.991536122678895</c:v>
                </c:pt>
                <c:pt idx="4">
                  <c:v>4.9194088302347865</c:v>
                </c:pt>
              </c:numCache>
            </c:numRef>
          </c:val>
          <c:extLst>
            <c:ext xmlns:c16="http://schemas.microsoft.com/office/drawing/2014/chart" uri="{C3380CC4-5D6E-409C-BE32-E72D297353CC}">
              <c16:uniqueId val="{00000002-3E58-41E1-812B-151332317A11}"/>
            </c:ext>
          </c:extLst>
        </c:ser>
        <c:ser>
          <c:idx val="3"/>
          <c:order val="3"/>
          <c:tx>
            <c:strRef>
              <c:f>'DHS03'!$B$127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'DHS03'!$C$121:$G$121</c:f>
              <c:strCache>
                <c:ptCount val="5"/>
                <c:pt idx="0">
                  <c:v>Poorest</c:v>
                </c:pt>
                <c:pt idx="1">
                  <c:v>Poor</c:v>
                </c:pt>
                <c:pt idx="2">
                  <c:v>Middle</c:v>
                </c:pt>
                <c:pt idx="3">
                  <c:v>Rich</c:v>
                </c:pt>
                <c:pt idx="4">
                  <c:v>Richest</c:v>
                </c:pt>
              </c:strCache>
            </c:strRef>
          </c:cat>
          <c:val>
            <c:numRef>
              <c:f>'DHS03'!$C$127:$G$127</c:f>
              <c:numCache>
                <c:formatCode>###0.0</c:formatCode>
                <c:ptCount val="5"/>
                <c:pt idx="0">
                  <c:v>46.278738250083464</c:v>
                </c:pt>
                <c:pt idx="1">
                  <c:v>29.340023096020285</c:v>
                </c:pt>
                <c:pt idx="2">
                  <c:v>22.300660900818482</c:v>
                </c:pt>
                <c:pt idx="3">
                  <c:v>13.351895211506063</c:v>
                </c:pt>
                <c:pt idx="4">
                  <c:v>3.5349249912728973</c:v>
                </c:pt>
              </c:numCache>
            </c:numRef>
          </c:val>
          <c:extLst>
            <c:ext xmlns:c16="http://schemas.microsoft.com/office/drawing/2014/chart" uri="{C3380CC4-5D6E-409C-BE32-E72D297353CC}">
              <c16:uniqueId val="{00000003-3E58-41E1-812B-151332317A11}"/>
            </c:ext>
          </c:extLst>
        </c:ser>
        <c:dLbls>
          <c:showLegendKey val="0"/>
          <c:showVal val="0"/>
          <c:showCatName val="0"/>
          <c:showSerName val="0"/>
          <c:showPercent val="0"/>
          <c:showBubbleSize val="0"/>
        </c:dLbls>
        <c:gapWidth val="50"/>
        <c:overlap val="100"/>
        <c:axId val="235035264"/>
        <c:axId val="235049344"/>
      </c:barChart>
      <c:catAx>
        <c:axId val="235035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049344"/>
        <c:crosses val="autoZero"/>
        <c:auto val="1"/>
        <c:lblAlgn val="ctr"/>
        <c:lblOffset val="100"/>
        <c:tickLblSkip val="1"/>
        <c:tickMarkSkip val="1"/>
        <c:noMultiLvlLbl val="0"/>
      </c:catAx>
      <c:valAx>
        <c:axId val="2350493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035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'DHS03'!$M$121:$Q$121</c:f>
              <c:strCache>
                <c:ptCount val="5"/>
                <c:pt idx="0">
                  <c:v>Poorest</c:v>
                </c:pt>
                <c:pt idx="1">
                  <c:v>Poor</c:v>
                </c:pt>
                <c:pt idx="2">
                  <c:v>Middle</c:v>
                </c:pt>
                <c:pt idx="3">
                  <c:v>Rich</c:v>
                </c:pt>
                <c:pt idx="4">
                  <c:v>Richest</c:v>
                </c:pt>
              </c:strCache>
            </c:strRef>
          </c:cat>
          <c:val>
            <c:numRef>
              <c:f>'DHS03'!$M$124:$Q$124</c:f>
              <c:numCache>
                <c:formatCode>###0.0</c:formatCode>
                <c:ptCount val="5"/>
                <c:pt idx="0">
                  <c:v>15.14361697995836</c:v>
                </c:pt>
                <c:pt idx="1">
                  <c:v>28.065805155429789</c:v>
                </c:pt>
                <c:pt idx="2">
                  <c:v>37.200721492125815</c:v>
                </c:pt>
                <c:pt idx="3">
                  <c:v>47.586316136361681</c:v>
                </c:pt>
                <c:pt idx="4">
                  <c:v>67.94588287665978</c:v>
                </c:pt>
              </c:numCache>
            </c:numRef>
          </c:val>
          <c:extLst>
            <c:ext xmlns:c16="http://schemas.microsoft.com/office/drawing/2014/chart" uri="{C3380CC4-5D6E-409C-BE32-E72D297353CC}">
              <c16:uniqueId val="{00000000-64CF-4E1B-8AD2-549BD4E5B86D}"/>
            </c:ext>
          </c:extLst>
        </c:ser>
        <c:ser>
          <c:idx val="1"/>
          <c:order val="1"/>
          <c:tx>
            <c:strRef>
              <c:f>'DHS03'!$B$125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'DHS03'!$M$121:$Q$121</c:f>
              <c:strCache>
                <c:ptCount val="5"/>
                <c:pt idx="0">
                  <c:v>Poorest</c:v>
                </c:pt>
                <c:pt idx="1">
                  <c:v>Poor</c:v>
                </c:pt>
                <c:pt idx="2">
                  <c:v>Middle</c:v>
                </c:pt>
                <c:pt idx="3">
                  <c:v>Rich</c:v>
                </c:pt>
                <c:pt idx="4">
                  <c:v>Richest</c:v>
                </c:pt>
              </c:strCache>
            </c:strRef>
          </c:cat>
          <c:val>
            <c:numRef>
              <c:f>'DHS03'!$M$125:$Q$125</c:f>
              <c:numCache>
                <c:formatCode>###0.0</c:formatCode>
                <c:ptCount val="5"/>
                <c:pt idx="0">
                  <c:v>10.281755960438534</c:v>
                </c:pt>
                <c:pt idx="1">
                  <c:v>8.575138254817638</c:v>
                </c:pt>
                <c:pt idx="2">
                  <c:v>7.3319307727976391</c:v>
                </c:pt>
                <c:pt idx="3">
                  <c:v>5.7001737838971058</c:v>
                </c:pt>
                <c:pt idx="4">
                  <c:v>3.3134456971155419</c:v>
                </c:pt>
              </c:numCache>
            </c:numRef>
          </c:val>
          <c:extLst>
            <c:ext xmlns:c16="http://schemas.microsoft.com/office/drawing/2014/chart" uri="{C3380CC4-5D6E-409C-BE32-E72D297353CC}">
              <c16:uniqueId val="{00000001-64CF-4E1B-8AD2-549BD4E5B86D}"/>
            </c:ext>
          </c:extLst>
        </c:ser>
        <c:ser>
          <c:idx val="2"/>
          <c:order val="2"/>
          <c:tx>
            <c:strRef>
              <c:f>'DHS03'!$B$126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'DHS03'!$M$121:$Q$121</c:f>
              <c:strCache>
                <c:ptCount val="5"/>
                <c:pt idx="0">
                  <c:v>Poorest</c:v>
                </c:pt>
                <c:pt idx="1">
                  <c:v>Poor</c:v>
                </c:pt>
                <c:pt idx="2">
                  <c:v>Middle</c:v>
                </c:pt>
                <c:pt idx="3">
                  <c:v>Rich</c:v>
                </c:pt>
                <c:pt idx="4">
                  <c:v>Richest</c:v>
                </c:pt>
              </c:strCache>
            </c:strRef>
          </c:cat>
          <c:val>
            <c:numRef>
              <c:f>'DHS03'!$M$126:$Q$126</c:f>
              <c:numCache>
                <c:formatCode>###0.0</c:formatCode>
                <c:ptCount val="5"/>
                <c:pt idx="0">
                  <c:v>22.079691836256842</c:v>
                </c:pt>
                <c:pt idx="1">
                  <c:v>22.056630055961023</c:v>
                </c:pt>
                <c:pt idx="2">
                  <c:v>23.400327127976595</c:v>
                </c:pt>
                <c:pt idx="3">
                  <c:v>20.11611112486105</c:v>
                </c:pt>
                <c:pt idx="4">
                  <c:v>14.612005896034987</c:v>
                </c:pt>
              </c:numCache>
            </c:numRef>
          </c:val>
          <c:extLst>
            <c:ext xmlns:c16="http://schemas.microsoft.com/office/drawing/2014/chart" uri="{C3380CC4-5D6E-409C-BE32-E72D297353CC}">
              <c16:uniqueId val="{00000002-64CF-4E1B-8AD2-549BD4E5B86D}"/>
            </c:ext>
          </c:extLst>
        </c:ser>
        <c:ser>
          <c:idx val="3"/>
          <c:order val="3"/>
          <c:tx>
            <c:strRef>
              <c:f>'DHS03'!$B$127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'DHS03'!$M$121:$Q$121</c:f>
              <c:strCache>
                <c:ptCount val="5"/>
                <c:pt idx="0">
                  <c:v>Poorest</c:v>
                </c:pt>
                <c:pt idx="1">
                  <c:v>Poor</c:v>
                </c:pt>
                <c:pt idx="2">
                  <c:v>Middle</c:v>
                </c:pt>
                <c:pt idx="3">
                  <c:v>Rich</c:v>
                </c:pt>
                <c:pt idx="4">
                  <c:v>Richest</c:v>
                </c:pt>
              </c:strCache>
            </c:strRef>
          </c:cat>
          <c:val>
            <c:numRef>
              <c:f>'DHS03'!$M$127:$Q$127</c:f>
              <c:numCache>
                <c:formatCode>###0.0</c:formatCode>
                <c:ptCount val="5"/>
                <c:pt idx="0">
                  <c:v>52.49493522334626</c:v>
                </c:pt>
                <c:pt idx="1">
                  <c:v>41.302426533791554</c:v>
                </c:pt>
                <c:pt idx="2">
                  <c:v>32.067020607099948</c:v>
                </c:pt>
                <c:pt idx="3">
                  <c:v>26.59739895488017</c:v>
                </c:pt>
                <c:pt idx="4">
                  <c:v>14.128665530189689</c:v>
                </c:pt>
              </c:numCache>
            </c:numRef>
          </c:val>
          <c:extLst>
            <c:ext xmlns:c16="http://schemas.microsoft.com/office/drawing/2014/chart" uri="{C3380CC4-5D6E-409C-BE32-E72D297353CC}">
              <c16:uniqueId val="{00000003-64CF-4E1B-8AD2-549BD4E5B86D}"/>
            </c:ext>
          </c:extLst>
        </c:ser>
        <c:dLbls>
          <c:showLegendKey val="0"/>
          <c:showVal val="0"/>
          <c:showCatName val="0"/>
          <c:showSerName val="0"/>
          <c:showPercent val="0"/>
          <c:showBubbleSize val="0"/>
        </c:dLbls>
        <c:gapWidth val="50"/>
        <c:overlap val="100"/>
        <c:axId val="234442112"/>
        <c:axId val="234628224"/>
      </c:barChart>
      <c:catAx>
        <c:axId val="2344421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628224"/>
        <c:crosses val="autoZero"/>
        <c:auto val="1"/>
        <c:lblAlgn val="ctr"/>
        <c:lblOffset val="100"/>
        <c:tickLblSkip val="1"/>
        <c:tickMarkSkip val="1"/>
        <c:noMultiLvlLbl val="0"/>
      </c:catAx>
      <c:valAx>
        <c:axId val="2346282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4421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'DHS07'!$M$15:$Q$15</c:f>
              <c:strCache>
                <c:ptCount val="5"/>
                <c:pt idx="0">
                  <c:v>Poorest</c:v>
                </c:pt>
                <c:pt idx="1">
                  <c:v>Poor</c:v>
                </c:pt>
                <c:pt idx="2">
                  <c:v>Middle</c:v>
                </c:pt>
                <c:pt idx="3">
                  <c:v>Rich</c:v>
                </c:pt>
                <c:pt idx="4">
                  <c:v>Richest</c:v>
                </c:pt>
              </c:strCache>
            </c:strRef>
          </c:cat>
          <c:val>
            <c:numRef>
              <c:f>'DHS07'!$M$18:$Q$18</c:f>
              <c:numCache>
                <c:formatCode>###0.0</c:formatCode>
                <c:ptCount val="5"/>
                <c:pt idx="0">
                  <c:v>46.566126210303871</c:v>
                </c:pt>
                <c:pt idx="1">
                  <c:v>59.509902722428812</c:v>
                </c:pt>
                <c:pt idx="2">
                  <c:v>65.632466861949482</c:v>
                </c:pt>
                <c:pt idx="3">
                  <c:v>74.719380291450094</c:v>
                </c:pt>
                <c:pt idx="4">
                  <c:v>82.121930060295824</c:v>
                </c:pt>
              </c:numCache>
            </c:numRef>
          </c:val>
          <c:extLst>
            <c:ext xmlns:c16="http://schemas.microsoft.com/office/drawing/2014/chart" uri="{C3380CC4-5D6E-409C-BE32-E72D297353CC}">
              <c16:uniqueId val="{00000000-774B-47AB-878D-D4E6392D2B88}"/>
            </c:ext>
          </c:extLst>
        </c:ser>
        <c:ser>
          <c:idx val="1"/>
          <c:order val="1"/>
          <c:tx>
            <c:strRef>
              <c:f>'DHS07'!$B$19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'DHS07'!$M$15:$Q$15</c:f>
              <c:strCache>
                <c:ptCount val="5"/>
                <c:pt idx="0">
                  <c:v>Poorest</c:v>
                </c:pt>
                <c:pt idx="1">
                  <c:v>Poor</c:v>
                </c:pt>
                <c:pt idx="2">
                  <c:v>Middle</c:v>
                </c:pt>
                <c:pt idx="3">
                  <c:v>Rich</c:v>
                </c:pt>
                <c:pt idx="4">
                  <c:v>Richest</c:v>
                </c:pt>
              </c:strCache>
            </c:strRef>
          </c:cat>
          <c:val>
            <c:numRef>
              <c:f>'DHS07'!$M$19:$Q$19</c:f>
              <c:numCache>
                <c:formatCode>###0.0</c:formatCode>
                <c:ptCount val="5"/>
                <c:pt idx="0">
                  <c:v>3.4540903026232717</c:v>
                </c:pt>
                <c:pt idx="1">
                  <c:v>2.1096481921858454</c:v>
                </c:pt>
                <c:pt idx="2">
                  <c:v>2.0223852307765515</c:v>
                </c:pt>
                <c:pt idx="3">
                  <c:v>0.8274130778835912</c:v>
                </c:pt>
                <c:pt idx="4">
                  <c:v>0.4396850822825033</c:v>
                </c:pt>
              </c:numCache>
            </c:numRef>
          </c:val>
          <c:extLst>
            <c:ext xmlns:c16="http://schemas.microsoft.com/office/drawing/2014/chart" uri="{C3380CC4-5D6E-409C-BE32-E72D297353CC}">
              <c16:uniqueId val="{00000001-774B-47AB-878D-D4E6392D2B88}"/>
            </c:ext>
          </c:extLst>
        </c:ser>
        <c:ser>
          <c:idx val="2"/>
          <c:order val="2"/>
          <c:tx>
            <c:strRef>
              <c:f>'DHS07'!$B$20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'DHS07'!$M$15:$Q$15</c:f>
              <c:strCache>
                <c:ptCount val="5"/>
                <c:pt idx="0">
                  <c:v>Poorest</c:v>
                </c:pt>
                <c:pt idx="1">
                  <c:v>Poor</c:v>
                </c:pt>
                <c:pt idx="2">
                  <c:v>Middle</c:v>
                </c:pt>
                <c:pt idx="3">
                  <c:v>Rich</c:v>
                </c:pt>
                <c:pt idx="4">
                  <c:v>Richest</c:v>
                </c:pt>
              </c:strCache>
            </c:strRef>
          </c:cat>
          <c:val>
            <c:numRef>
              <c:f>'DHS07'!$M$20:$Q$20</c:f>
              <c:numCache>
                <c:formatCode>###0.0</c:formatCode>
                <c:ptCount val="5"/>
                <c:pt idx="0">
                  <c:v>35.745167363135693</c:v>
                </c:pt>
                <c:pt idx="1">
                  <c:v>31.875746263098762</c:v>
                </c:pt>
                <c:pt idx="2">
                  <c:v>28.714414927209205</c:v>
                </c:pt>
                <c:pt idx="3">
                  <c:v>22.860789096052088</c:v>
                </c:pt>
                <c:pt idx="4">
                  <c:v>16.225481726559323</c:v>
                </c:pt>
              </c:numCache>
            </c:numRef>
          </c:val>
          <c:extLst>
            <c:ext xmlns:c16="http://schemas.microsoft.com/office/drawing/2014/chart" uri="{C3380CC4-5D6E-409C-BE32-E72D297353CC}">
              <c16:uniqueId val="{00000002-774B-47AB-878D-D4E6392D2B88}"/>
            </c:ext>
          </c:extLst>
        </c:ser>
        <c:ser>
          <c:idx val="3"/>
          <c:order val="3"/>
          <c:tx>
            <c:strRef>
              <c:f>'DHS07'!$B$21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'DHS07'!$M$15:$Q$15</c:f>
              <c:strCache>
                <c:ptCount val="5"/>
                <c:pt idx="0">
                  <c:v>Poorest</c:v>
                </c:pt>
                <c:pt idx="1">
                  <c:v>Poor</c:v>
                </c:pt>
                <c:pt idx="2">
                  <c:v>Middle</c:v>
                </c:pt>
                <c:pt idx="3">
                  <c:v>Rich</c:v>
                </c:pt>
                <c:pt idx="4">
                  <c:v>Richest</c:v>
                </c:pt>
              </c:strCache>
            </c:strRef>
          </c:cat>
          <c:val>
            <c:numRef>
              <c:f>'DHS07'!$M$21:$Q$21</c:f>
              <c:numCache>
                <c:formatCode>###0.0</c:formatCode>
                <c:ptCount val="5"/>
                <c:pt idx="0">
                  <c:v>14.234616123937162</c:v>
                </c:pt>
                <c:pt idx="1">
                  <c:v>6.5047028222865846</c:v>
                </c:pt>
                <c:pt idx="2">
                  <c:v>3.6307329800647592</c:v>
                </c:pt>
                <c:pt idx="3">
                  <c:v>1.5924175346142295</c:v>
                </c:pt>
                <c:pt idx="4">
                  <c:v>1.2129031308623468</c:v>
                </c:pt>
              </c:numCache>
            </c:numRef>
          </c:val>
          <c:extLst>
            <c:ext xmlns:c16="http://schemas.microsoft.com/office/drawing/2014/chart" uri="{C3380CC4-5D6E-409C-BE32-E72D297353CC}">
              <c16:uniqueId val="{00000003-774B-47AB-878D-D4E6392D2B88}"/>
            </c:ext>
          </c:extLst>
        </c:ser>
        <c:dLbls>
          <c:showLegendKey val="0"/>
          <c:showVal val="0"/>
          <c:showCatName val="0"/>
          <c:showSerName val="0"/>
          <c:showPercent val="0"/>
          <c:showBubbleSize val="0"/>
        </c:dLbls>
        <c:gapWidth val="50"/>
        <c:overlap val="100"/>
        <c:axId val="219501312"/>
        <c:axId val="219502848"/>
      </c:barChart>
      <c:catAx>
        <c:axId val="2195013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02848"/>
        <c:crosses val="autoZero"/>
        <c:auto val="1"/>
        <c:lblAlgn val="ctr"/>
        <c:lblOffset val="100"/>
        <c:tickLblSkip val="1"/>
        <c:tickMarkSkip val="1"/>
        <c:noMultiLvlLbl val="0"/>
      </c:catAx>
      <c:valAx>
        <c:axId val="2195028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013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'DHS07'!$R$15:$AX$15</c:f>
              <c:strCache>
                <c:ptCount val="33"/>
                <c:pt idx="0">
                  <c:v>Bali</c:v>
                </c:pt>
                <c:pt idx="1">
                  <c:v>Bangka Belitung</c:v>
                </c:pt>
                <c:pt idx="2">
                  <c:v>Banten</c:v>
                </c:pt>
                <c:pt idx="3">
                  <c:v>Bengkulu</c:v>
                </c:pt>
                <c:pt idx="4">
                  <c:v>Cenrtal Sulawesi</c:v>
                </c:pt>
                <c:pt idx="5">
                  <c:v>Central Java</c:v>
                </c:pt>
                <c:pt idx="6">
                  <c:v>Central Kalimantan</c:v>
                </c:pt>
                <c:pt idx="7">
                  <c:v>DI Aceh</c:v>
                </c:pt>
                <c:pt idx="8">
                  <c:v>DI Yogyakarta</c:v>
                </c:pt>
                <c:pt idx="9">
                  <c:v>DKI Jakarta</c:v>
                </c:pt>
                <c:pt idx="10">
                  <c:v>East Java</c:v>
                </c:pt>
                <c:pt idx="11">
                  <c:v>East Kalimantan</c:v>
                </c:pt>
                <c:pt idx="12">
                  <c:v>East Nusa Tenggara</c:v>
                </c:pt>
                <c:pt idx="13">
                  <c:v>Gorontalo</c:v>
                </c:pt>
                <c:pt idx="14">
                  <c:v>Jambi</c:v>
                </c:pt>
                <c:pt idx="15">
                  <c:v>Kep Bangka Belitung</c:v>
                </c:pt>
                <c:pt idx="16">
                  <c:v>Lampung</c:v>
                </c:pt>
                <c:pt idx="17">
                  <c:v>Maluku</c:v>
                </c:pt>
                <c:pt idx="18">
                  <c:v>Maluku Utara</c:v>
                </c:pt>
                <c:pt idx="19">
                  <c:v>North Sulawesi</c:v>
                </c:pt>
                <c:pt idx="20">
                  <c:v>North Sumatra</c:v>
                </c:pt>
                <c:pt idx="21">
                  <c:v>Papua</c:v>
                </c:pt>
                <c:pt idx="22">
                  <c:v>Papua Barat</c:v>
                </c:pt>
                <c:pt idx="23">
                  <c:v>Riau</c:v>
                </c:pt>
                <c:pt idx="24">
                  <c:v>South Kalimantan</c:v>
                </c:pt>
                <c:pt idx="25">
                  <c:v>South Sulawesi</c:v>
                </c:pt>
                <c:pt idx="26">
                  <c:v>South Sumatra</c:v>
                </c:pt>
                <c:pt idx="27">
                  <c:v>Southeast Sulawesi</c:v>
                </c:pt>
                <c:pt idx="28">
                  <c:v>Sulawesi Barat</c:v>
                </c:pt>
                <c:pt idx="29">
                  <c:v>West Java</c:v>
                </c:pt>
                <c:pt idx="30">
                  <c:v>West Kalimantan</c:v>
                </c:pt>
                <c:pt idx="31">
                  <c:v>West Nusa Tenggara</c:v>
                </c:pt>
                <c:pt idx="32">
                  <c:v>West Sumatra</c:v>
                </c:pt>
              </c:strCache>
            </c:strRef>
          </c:cat>
          <c:val>
            <c:numRef>
              <c:f>'DHS07'!$R$18:$AX$18</c:f>
              <c:numCache>
                <c:formatCode>###0.0</c:formatCode>
                <c:ptCount val="33"/>
                <c:pt idx="0">
                  <c:v>79.038599048224938</c:v>
                </c:pt>
                <c:pt idx="1">
                  <c:v>69.719558235894951</c:v>
                </c:pt>
                <c:pt idx="2">
                  <c:v>76.591006147912708</c:v>
                </c:pt>
                <c:pt idx="3">
                  <c:v>60.44273340494621</c:v>
                </c:pt>
                <c:pt idx="4">
                  <c:v>67.32926756096559</c:v>
                </c:pt>
                <c:pt idx="5">
                  <c:v>80.196106152338189</c:v>
                </c:pt>
                <c:pt idx="6">
                  <c:v>42.929823529951229</c:v>
                </c:pt>
                <c:pt idx="7">
                  <c:v>60.495705774586646</c:v>
                </c:pt>
                <c:pt idx="8">
                  <c:v>85.675430858234435</c:v>
                </c:pt>
                <c:pt idx="9">
                  <c:v>97.638843562501677</c:v>
                </c:pt>
                <c:pt idx="10">
                  <c:v>79.706867057986187</c:v>
                </c:pt>
                <c:pt idx="11">
                  <c:v>72.829334944680198</c:v>
                </c:pt>
                <c:pt idx="12">
                  <c:v>54.677097195474069</c:v>
                </c:pt>
                <c:pt idx="13">
                  <c:v>70.198360670673424</c:v>
                </c:pt>
                <c:pt idx="14">
                  <c:v>63.280512538313452</c:v>
                </c:pt>
                <c:pt idx="15">
                  <c:v>77.484011627209597</c:v>
                </c:pt>
                <c:pt idx="16">
                  <c:v>73.770768972206639</c:v>
                </c:pt>
                <c:pt idx="17">
                  <c:v>70.335298769386696</c:v>
                </c:pt>
                <c:pt idx="18">
                  <c:v>61.645210662314987</c:v>
                </c:pt>
                <c:pt idx="19">
                  <c:v>72.610040177534984</c:v>
                </c:pt>
                <c:pt idx="20">
                  <c:v>64.865412871561503</c:v>
                </c:pt>
                <c:pt idx="21">
                  <c:v>47.206624955691716</c:v>
                </c:pt>
                <c:pt idx="22">
                  <c:v>77.127006783699301</c:v>
                </c:pt>
                <c:pt idx="23">
                  <c:v>71.367442136973892</c:v>
                </c:pt>
                <c:pt idx="24">
                  <c:v>64.842963699080386</c:v>
                </c:pt>
                <c:pt idx="25">
                  <c:v>70.523881115272587</c:v>
                </c:pt>
                <c:pt idx="26">
                  <c:v>65.713316663319929</c:v>
                </c:pt>
                <c:pt idx="27">
                  <c:v>65.729498888341013</c:v>
                </c:pt>
                <c:pt idx="28">
                  <c:v>64.85643408517592</c:v>
                </c:pt>
                <c:pt idx="29">
                  <c:v>78.78974544061191</c:v>
                </c:pt>
                <c:pt idx="30">
                  <c:v>59.528690006430899</c:v>
                </c:pt>
                <c:pt idx="31">
                  <c:v>79.07815751587367</c:v>
                </c:pt>
                <c:pt idx="32">
                  <c:v>66.551794711125396</c:v>
                </c:pt>
              </c:numCache>
            </c:numRef>
          </c:val>
          <c:extLst>
            <c:ext xmlns:c16="http://schemas.microsoft.com/office/drawing/2014/chart" uri="{C3380CC4-5D6E-409C-BE32-E72D297353CC}">
              <c16:uniqueId val="{00000000-06A6-4E3E-B968-FFC393E6ED8E}"/>
            </c:ext>
          </c:extLst>
        </c:ser>
        <c:ser>
          <c:idx val="1"/>
          <c:order val="1"/>
          <c:tx>
            <c:strRef>
              <c:f>'DHS07'!$B$19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'DHS07'!$R$15:$AX$15</c:f>
              <c:strCache>
                <c:ptCount val="33"/>
                <c:pt idx="0">
                  <c:v>Bali</c:v>
                </c:pt>
                <c:pt idx="1">
                  <c:v>Bangka Belitung</c:v>
                </c:pt>
                <c:pt idx="2">
                  <c:v>Banten</c:v>
                </c:pt>
                <c:pt idx="3">
                  <c:v>Bengkulu</c:v>
                </c:pt>
                <c:pt idx="4">
                  <c:v>Cenrtal Sulawesi</c:v>
                </c:pt>
                <c:pt idx="5">
                  <c:v>Central Java</c:v>
                </c:pt>
                <c:pt idx="6">
                  <c:v>Central Kalimantan</c:v>
                </c:pt>
                <c:pt idx="7">
                  <c:v>DI Aceh</c:v>
                </c:pt>
                <c:pt idx="8">
                  <c:v>DI Yogyakarta</c:v>
                </c:pt>
                <c:pt idx="9">
                  <c:v>DKI Jakarta</c:v>
                </c:pt>
                <c:pt idx="10">
                  <c:v>East Java</c:v>
                </c:pt>
                <c:pt idx="11">
                  <c:v>East Kalimantan</c:v>
                </c:pt>
                <c:pt idx="12">
                  <c:v>East Nusa Tenggara</c:v>
                </c:pt>
                <c:pt idx="13">
                  <c:v>Gorontalo</c:v>
                </c:pt>
                <c:pt idx="14">
                  <c:v>Jambi</c:v>
                </c:pt>
                <c:pt idx="15">
                  <c:v>Kep Bangka Belitung</c:v>
                </c:pt>
                <c:pt idx="16">
                  <c:v>Lampung</c:v>
                </c:pt>
                <c:pt idx="17">
                  <c:v>Maluku</c:v>
                </c:pt>
                <c:pt idx="18">
                  <c:v>Maluku Utara</c:v>
                </c:pt>
                <c:pt idx="19">
                  <c:v>North Sulawesi</c:v>
                </c:pt>
                <c:pt idx="20">
                  <c:v>North Sumatra</c:v>
                </c:pt>
                <c:pt idx="21">
                  <c:v>Papua</c:v>
                </c:pt>
                <c:pt idx="22">
                  <c:v>Papua Barat</c:v>
                </c:pt>
                <c:pt idx="23">
                  <c:v>Riau</c:v>
                </c:pt>
                <c:pt idx="24">
                  <c:v>South Kalimantan</c:v>
                </c:pt>
                <c:pt idx="25">
                  <c:v>South Sulawesi</c:v>
                </c:pt>
                <c:pt idx="26">
                  <c:v>South Sumatra</c:v>
                </c:pt>
                <c:pt idx="27">
                  <c:v>Southeast Sulawesi</c:v>
                </c:pt>
                <c:pt idx="28">
                  <c:v>Sulawesi Barat</c:v>
                </c:pt>
                <c:pt idx="29">
                  <c:v>West Java</c:v>
                </c:pt>
                <c:pt idx="30">
                  <c:v>West Kalimantan</c:v>
                </c:pt>
                <c:pt idx="31">
                  <c:v>West Nusa Tenggara</c:v>
                </c:pt>
                <c:pt idx="32">
                  <c:v>West Sumatra</c:v>
                </c:pt>
              </c:strCache>
            </c:strRef>
          </c:cat>
          <c:val>
            <c:numRef>
              <c:f>'DHS07'!$R$19:$AX$19</c:f>
              <c:numCache>
                <c:formatCode>###0.0</c:formatCode>
                <c:ptCount val="33"/>
                <c:pt idx="0">
                  <c:v>2.6548705869505334</c:v>
                </c:pt>
                <c:pt idx="1">
                  <c:v>0.9175301157201271</c:v>
                </c:pt>
                <c:pt idx="2">
                  <c:v>1.6705129593766546</c:v>
                </c:pt>
                <c:pt idx="3">
                  <c:v>0.22760575087288828</c:v>
                </c:pt>
                <c:pt idx="4">
                  <c:v>0.89421048661535307</c:v>
                </c:pt>
                <c:pt idx="5">
                  <c:v>0.6344460750739942</c:v>
                </c:pt>
                <c:pt idx="6">
                  <c:v>1.4054982940298717</c:v>
                </c:pt>
                <c:pt idx="7">
                  <c:v>2.2337649298337015</c:v>
                </c:pt>
                <c:pt idx="8">
                  <c:v>0.18447858501693454</c:v>
                </c:pt>
                <c:pt idx="9">
                  <c:v>0.36976663531745785</c:v>
                </c:pt>
                <c:pt idx="10">
                  <c:v>2.3128684711892196</c:v>
                </c:pt>
                <c:pt idx="11">
                  <c:v>0.62609421830892642</c:v>
                </c:pt>
                <c:pt idx="12">
                  <c:v>11.997683756146047</c:v>
                </c:pt>
                <c:pt idx="13">
                  <c:v>2.9417804152109697</c:v>
                </c:pt>
                <c:pt idx="14">
                  <c:v>0.44244258883668969</c:v>
                </c:pt>
                <c:pt idx="15">
                  <c:v>2.2234824121173564</c:v>
                </c:pt>
                <c:pt idx="16">
                  <c:v>1.7886577016262437E-2</c:v>
                </c:pt>
                <c:pt idx="17">
                  <c:v>5.158532030369039</c:v>
                </c:pt>
                <c:pt idx="18">
                  <c:v>1.3960667093971668</c:v>
                </c:pt>
                <c:pt idx="19">
                  <c:v>2.50867337679108</c:v>
                </c:pt>
                <c:pt idx="20">
                  <c:v>2.0607366731194956</c:v>
                </c:pt>
                <c:pt idx="21">
                  <c:v>9.797599810272196</c:v>
                </c:pt>
                <c:pt idx="22">
                  <c:v>4.4279764691652375</c:v>
                </c:pt>
                <c:pt idx="23">
                  <c:v>0.44420858701561267</c:v>
                </c:pt>
                <c:pt idx="24">
                  <c:v>8.3649993377908544E-2</c:v>
                </c:pt>
                <c:pt idx="25">
                  <c:v>0.75807306779495454</c:v>
                </c:pt>
                <c:pt idx="26">
                  <c:v>0.97224337967512497</c:v>
                </c:pt>
                <c:pt idx="27">
                  <c:v>2.0182180424086438</c:v>
                </c:pt>
                <c:pt idx="28">
                  <c:v>2.2583342912126771</c:v>
                </c:pt>
                <c:pt idx="29">
                  <c:v>0.46451561441933992</c:v>
                </c:pt>
                <c:pt idx="30">
                  <c:v>0.48743913243906967</c:v>
                </c:pt>
                <c:pt idx="31">
                  <c:v>0.58116709822200874</c:v>
                </c:pt>
                <c:pt idx="32">
                  <c:v>0.92632398584704478</c:v>
                </c:pt>
              </c:numCache>
            </c:numRef>
          </c:val>
          <c:extLst>
            <c:ext xmlns:c16="http://schemas.microsoft.com/office/drawing/2014/chart" uri="{C3380CC4-5D6E-409C-BE32-E72D297353CC}">
              <c16:uniqueId val="{00000001-06A6-4E3E-B968-FFC393E6ED8E}"/>
            </c:ext>
          </c:extLst>
        </c:ser>
        <c:ser>
          <c:idx val="2"/>
          <c:order val="2"/>
          <c:tx>
            <c:strRef>
              <c:f>'DHS07'!$B$20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'DHS07'!$R$15:$AX$15</c:f>
              <c:strCache>
                <c:ptCount val="33"/>
                <c:pt idx="0">
                  <c:v>Bali</c:v>
                </c:pt>
                <c:pt idx="1">
                  <c:v>Bangka Belitung</c:v>
                </c:pt>
                <c:pt idx="2">
                  <c:v>Banten</c:v>
                </c:pt>
                <c:pt idx="3">
                  <c:v>Bengkulu</c:v>
                </c:pt>
                <c:pt idx="4">
                  <c:v>Cenrtal Sulawesi</c:v>
                </c:pt>
                <c:pt idx="5">
                  <c:v>Central Java</c:v>
                </c:pt>
                <c:pt idx="6">
                  <c:v>Central Kalimantan</c:v>
                </c:pt>
                <c:pt idx="7">
                  <c:v>DI Aceh</c:v>
                </c:pt>
                <c:pt idx="8">
                  <c:v>DI Yogyakarta</c:v>
                </c:pt>
                <c:pt idx="9">
                  <c:v>DKI Jakarta</c:v>
                </c:pt>
                <c:pt idx="10">
                  <c:v>East Java</c:v>
                </c:pt>
                <c:pt idx="11">
                  <c:v>East Kalimantan</c:v>
                </c:pt>
                <c:pt idx="12">
                  <c:v>East Nusa Tenggara</c:v>
                </c:pt>
                <c:pt idx="13">
                  <c:v>Gorontalo</c:v>
                </c:pt>
                <c:pt idx="14">
                  <c:v>Jambi</c:v>
                </c:pt>
                <c:pt idx="15">
                  <c:v>Kep Bangka Belitung</c:v>
                </c:pt>
                <c:pt idx="16">
                  <c:v>Lampung</c:v>
                </c:pt>
                <c:pt idx="17">
                  <c:v>Maluku</c:v>
                </c:pt>
                <c:pt idx="18">
                  <c:v>Maluku Utara</c:v>
                </c:pt>
                <c:pt idx="19">
                  <c:v>North Sulawesi</c:v>
                </c:pt>
                <c:pt idx="20">
                  <c:v>North Sumatra</c:v>
                </c:pt>
                <c:pt idx="21">
                  <c:v>Papua</c:v>
                </c:pt>
                <c:pt idx="22">
                  <c:v>Papua Barat</c:v>
                </c:pt>
                <c:pt idx="23">
                  <c:v>Riau</c:v>
                </c:pt>
                <c:pt idx="24">
                  <c:v>South Kalimantan</c:v>
                </c:pt>
                <c:pt idx="25">
                  <c:v>South Sulawesi</c:v>
                </c:pt>
                <c:pt idx="26">
                  <c:v>South Sumatra</c:v>
                </c:pt>
                <c:pt idx="27">
                  <c:v>Southeast Sulawesi</c:v>
                </c:pt>
                <c:pt idx="28">
                  <c:v>Sulawesi Barat</c:v>
                </c:pt>
                <c:pt idx="29">
                  <c:v>West Java</c:v>
                </c:pt>
                <c:pt idx="30">
                  <c:v>West Kalimantan</c:v>
                </c:pt>
                <c:pt idx="31">
                  <c:v>West Nusa Tenggara</c:v>
                </c:pt>
                <c:pt idx="32">
                  <c:v>West Sumatra</c:v>
                </c:pt>
              </c:strCache>
            </c:strRef>
          </c:cat>
          <c:val>
            <c:numRef>
              <c:f>'DHS07'!$R$20:$AX$20</c:f>
              <c:numCache>
                <c:formatCode>###0.0</c:formatCode>
                <c:ptCount val="33"/>
                <c:pt idx="0">
                  <c:v>17.047921389034485</c:v>
                </c:pt>
                <c:pt idx="1">
                  <c:v>27.565249797403197</c:v>
                </c:pt>
                <c:pt idx="2">
                  <c:v>19.592173041035224</c:v>
                </c:pt>
                <c:pt idx="3">
                  <c:v>37.220784005480994</c:v>
                </c:pt>
                <c:pt idx="4">
                  <c:v>29.375416225413431</c:v>
                </c:pt>
                <c:pt idx="5">
                  <c:v>17.221947679846735</c:v>
                </c:pt>
                <c:pt idx="6">
                  <c:v>24.910033811510672</c:v>
                </c:pt>
                <c:pt idx="7">
                  <c:v>30.315852980718077</c:v>
                </c:pt>
                <c:pt idx="8">
                  <c:v>14.040997019340253</c:v>
                </c:pt>
                <c:pt idx="9">
                  <c:v>1.953759267772142</c:v>
                </c:pt>
                <c:pt idx="10">
                  <c:v>17.451508732460894</c:v>
                </c:pt>
                <c:pt idx="11">
                  <c:v>15.809270818116715</c:v>
                </c:pt>
                <c:pt idx="12">
                  <c:v>25.555234741543543</c:v>
                </c:pt>
                <c:pt idx="13">
                  <c:v>21.230595725796505</c:v>
                </c:pt>
                <c:pt idx="14">
                  <c:v>30.788531160649555</c:v>
                </c:pt>
                <c:pt idx="15">
                  <c:v>20.11085177387902</c:v>
                </c:pt>
                <c:pt idx="16">
                  <c:v>25.819992022825559</c:v>
                </c:pt>
                <c:pt idx="17">
                  <c:v>21.917692542854667</c:v>
                </c:pt>
                <c:pt idx="18">
                  <c:v>30.874284841374077</c:v>
                </c:pt>
                <c:pt idx="19">
                  <c:v>24.472164210146133</c:v>
                </c:pt>
                <c:pt idx="20">
                  <c:v>23.07828739533349</c:v>
                </c:pt>
                <c:pt idx="21">
                  <c:v>22.853173131828854</c:v>
                </c:pt>
                <c:pt idx="22">
                  <c:v>10.931677813767351</c:v>
                </c:pt>
                <c:pt idx="23">
                  <c:v>27.171281558207127</c:v>
                </c:pt>
                <c:pt idx="24">
                  <c:v>15.737196154996113</c:v>
                </c:pt>
                <c:pt idx="25">
                  <c:v>26.748551978307773</c:v>
                </c:pt>
                <c:pt idx="26">
                  <c:v>23.388327590203431</c:v>
                </c:pt>
                <c:pt idx="27">
                  <c:v>30.455945179482811</c:v>
                </c:pt>
                <c:pt idx="28">
                  <c:v>24.492057273599528</c:v>
                </c:pt>
                <c:pt idx="29">
                  <c:v>20.530095250143077</c:v>
                </c:pt>
                <c:pt idx="30">
                  <c:v>12.70684405118061</c:v>
                </c:pt>
                <c:pt idx="31">
                  <c:v>19.646354498762776</c:v>
                </c:pt>
                <c:pt idx="32">
                  <c:v>28.572906646529944</c:v>
                </c:pt>
              </c:numCache>
            </c:numRef>
          </c:val>
          <c:extLst>
            <c:ext xmlns:c16="http://schemas.microsoft.com/office/drawing/2014/chart" uri="{C3380CC4-5D6E-409C-BE32-E72D297353CC}">
              <c16:uniqueId val="{00000002-06A6-4E3E-B968-FFC393E6ED8E}"/>
            </c:ext>
          </c:extLst>
        </c:ser>
        <c:ser>
          <c:idx val="3"/>
          <c:order val="3"/>
          <c:tx>
            <c:strRef>
              <c:f>'DHS07'!$B$21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'DHS07'!$R$15:$AX$15</c:f>
              <c:strCache>
                <c:ptCount val="33"/>
                <c:pt idx="0">
                  <c:v>Bali</c:v>
                </c:pt>
                <c:pt idx="1">
                  <c:v>Bangka Belitung</c:v>
                </c:pt>
                <c:pt idx="2">
                  <c:v>Banten</c:v>
                </c:pt>
                <c:pt idx="3">
                  <c:v>Bengkulu</c:v>
                </c:pt>
                <c:pt idx="4">
                  <c:v>Cenrtal Sulawesi</c:v>
                </c:pt>
                <c:pt idx="5">
                  <c:v>Central Java</c:v>
                </c:pt>
                <c:pt idx="6">
                  <c:v>Central Kalimantan</c:v>
                </c:pt>
                <c:pt idx="7">
                  <c:v>DI Aceh</c:v>
                </c:pt>
                <c:pt idx="8">
                  <c:v>DI Yogyakarta</c:v>
                </c:pt>
                <c:pt idx="9">
                  <c:v>DKI Jakarta</c:v>
                </c:pt>
                <c:pt idx="10">
                  <c:v>East Java</c:v>
                </c:pt>
                <c:pt idx="11">
                  <c:v>East Kalimantan</c:v>
                </c:pt>
                <c:pt idx="12">
                  <c:v>East Nusa Tenggara</c:v>
                </c:pt>
                <c:pt idx="13">
                  <c:v>Gorontalo</c:v>
                </c:pt>
                <c:pt idx="14">
                  <c:v>Jambi</c:v>
                </c:pt>
                <c:pt idx="15">
                  <c:v>Kep Bangka Belitung</c:v>
                </c:pt>
                <c:pt idx="16">
                  <c:v>Lampung</c:v>
                </c:pt>
                <c:pt idx="17">
                  <c:v>Maluku</c:v>
                </c:pt>
                <c:pt idx="18">
                  <c:v>Maluku Utara</c:v>
                </c:pt>
                <c:pt idx="19">
                  <c:v>North Sulawesi</c:v>
                </c:pt>
                <c:pt idx="20">
                  <c:v>North Sumatra</c:v>
                </c:pt>
                <c:pt idx="21">
                  <c:v>Papua</c:v>
                </c:pt>
                <c:pt idx="22">
                  <c:v>Papua Barat</c:v>
                </c:pt>
                <c:pt idx="23">
                  <c:v>Riau</c:v>
                </c:pt>
                <c:pt idx="24">
                  <c:v>South Kalimantan</c:v>
                </c:pt>
                <c:pt idx="25">
                  <c:v>South Sulawesi</c:v>
                </c:pt>
                <c:pt idx="26">
                  <c:v>South Sumatra</c:v>
                </c:pt>
                <c:pt idx="27">
                  <c:v>Southeast Sulawesi</c:v>
                </c:pt>
                <c:pt idx="28">
                  <c:v>Sulawesi Barat</c:v>
                </c:pt>
                <c:pt idx="29">
                  <c:v>West Java</c:v>
                </c:pt>
                <c:pt idx="30">
                  <c:v>West Kalimantan</c:v>
                </c:pt>
                <c:pt idx="31">
                  <c:v>West Nusa Tenggara</c:v>
                </c:pt>
                <c:pt idx="32">
                  <c:v>West Sumatra</c:v>
                </c:pt>
              </c:strCache>
            </c:strRef>
          </c:cat>
          <c:val>
            <c:numRef>
              <c:f>'DHS07'!$R$21:$AX$21</c:f>
              <c:numCache>
                <c:formatCode>###0.0</c:formatCode>
                <c:ptCount val="33"/>
                <c:pt idx="0">
                  <c:v>1.2586089757900334</c:v>
                </c:pt>
                <c:pt idx="1">
                  <c:v>1.7976618509817281</c:v>
                </c:pt>
                <c:pt idx="2">
                  <c:v>2.1463078516754166</c:v>
                </c:pt>
                <c:pt idx="3">
                  <c:v>2.1088768386999064</c:v>
                </c:pt>
                <c:pt idx="4">
                  <c:v>2.4011057270056293</c:v>
                </c:pt>
                <c:pt idx="5">
                  <c:v>1.9475000927410828</c:v>
                </c:pt>
                <c:pt idx="6">
                  <c:v>30.754644364508227</c:v>
                </c:pt>
                <c:pt idx="7">
                  <c:v>6.9546763148615778</c:v>
                </c:pt>
                <c:pt idx="8">
                  <c:v>9.9093537408375107E-2</c:v>
                </c:pt>
                <c:pt idx="9">
                  <c:v>3.7630534408713355E-2</c:v>
                </c:pt>
                <c:pt idx="10">
                  <c:v>0.52875573836370116</c:v>
                </c:pt>
                <c:pt idx="11">
                  <c:v>10.735300018894169</c:v>
                </c:pt>
                <c:pt idx="12">
                  <c:v>7.7699843068363412</c:v>
                </c:pt>
                <c:pt idx="13">
                  <c:v>5.6292631883190944</c:v>
                </c:pt>
                <c:pt idx="14">
                  <c:v>5.4885137122003069</c:v>
                </c:pt>
                <c:pt idx="15">
                  <c:v>0.1816541867940214</c:v>
                </c:pt>
                <c:pt idx="16">
                  <c:v>0.39135242795154257</c:v>
                </c:pt>
                <c:pt idx="17">
                  <c:v>2.5884766573895859</c:v>
                </c:pt>
                <c:pt idx="18">
                  <c:v>6.0844377869137709</c:v>
                </c:pt>
                <c:pt idx="19">
                  <c:v>0.40912223552780658</c:v>
                </c:pt>
                <c:pt idx="20">
                  <c:v>9.9955630599855123</c:v>
                </c:pt>
                <c:pt idx="21">
                  <c:v>20.142602102207238</c:v>
                </c:pt>
                <c:pt idx="22">
                  <c:v>7.5133389333681171</c:v>
                </c:pt>
                <c:pt idx="23">
                  <c:v>1.0170677178033687</c:v>
                </c:pt>
                <c:pt idx="24">
                  <c:v>19.336190152545594</c:v>
                </c:pt>
                <c:pt idx="25">
                  <c:v>1.9694938386246899</c:v>
                </c:pt>
                <c:pt idx="26">
                  <c:v>9.9261123668015259</c:v>
                </c:pt>
                <c:pt idx="27">
                  <c:v>1.7963378897675293</c:v>
                </c:pt>
                <c:pt idx="28">
                  <c:v>8.3931743500118756</c:v>
                </c:pt>
                <c:pt idx="29">
                  <c:v>0.21564369482566731</c:v>
                </c:pt>
                <c:pt idx="30">
                  <c:v>27.277026809949412</c:v>
                </c:pt>
                <c:pt idx="31">
                  <c:v>0.69432088714154083</c:v>
                </c:pt>
                <c:pt idx="32">
                  <c:v>3.9489746564976143</c:v>
                </c:pt>
              </c:numCache>
            </c:numRef>
          </c:val>
          <c:extLst>
            <c:ext xmlns:c16="http://schemas.microsoft.com/office/drawing/2014/chart" uri="{C3380CC4-5D6E-409C-BE32-E72D297353CC}">
              <c16:uniqueId val="{00000003-06A6-4E3E-B968-FFC393E6ED8E}"/>
            </c:ext>
          </c:extLst>
        </c:ser>
        <c:dLbls>
          <c:showLegendKey val="0"/>
          <c:showVal val="0"/>
          <c:showCatName val="0"/>
          <c:showSerName val="0"/>
          <c:showPercent val="0"/>
          <c:showBubbleSize val="0"/>
        </c:dLbls>
        <c:gapWidth val="50"/>
        <c:overlap val="100"/>
        <c:axId val="219527424"/>
        <c:axId val="219541504"/>
      </c:barChart>
      <c:catAx>
        <c:axId val="21952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41504"/>
        <c:crosses val="autoZero"/>
        <c:auto val="1"/>
        <c:lblAlgn val="ctr"/>
        <c:lblOffset val="100"/>
        <c:tickLblSkip val="1"/>
        <c:tickMarkSkip val="1"/>
        <c:noMultiLvlLbl val="0"/>
      </c:catAx>
      <c:valAx>
        <c:axId val="2195415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2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'DHS07'!$C$15:$G$15</c:f>
              <c:strCache>
                <c:ptCount val="5"/>
                <c:pt idx="0">
                  <c:v>Poorest</c:v>
                </c:pt>
                <c:pt idx="1">
                  <c:v>Poor</c:v>
                </c:pt>
                <c:pt idx="2">
                  <c:v>Middle</c:v>
                </c:pt>
                <c:pt idx="3">
                  <c:v>Rich</c:v>
                </c:pt>
                <c:pt idx="4">
                  <c:v>Richest</c:v>
                </c:pt>
              </c:strCache>
            </c:strRef>
          </c:cat>
          <c:val>
            <c:numRef>
              <c:f>'DHS07'!$C$18:$G$18</c:f>
              <c:numCache>
                <c:formatCode>###0.0</c:formatCode>
                <c:ptCount val="5"/>
                <c:pt idx="0">
                  <c:v>52.708498119461645</c:v>
                </c:pt>
                <c:pt idx="1">
                  <c:v>68.250142598700805</c:v>
                </c:pt>
                <c:pt idx="2">
                  <c:v>78.248139629679315</c:v>
                </c:pt>
                <c:pt idx="3">
                  <c:v>86.04925356298773</c:v>
                </c:pt>
                <c:pt idx="4">
                  <c:v>91.221106059485209</c:v>
                </c:pt>
              </c:numCache>
            </c:numRef>
          </c:val>
          <c:extLst>
            <c:ext xmlns:c16="http://schemas.microsoft.com/office/drawing/2014/chart" uri="{C3380CC4-5D6E-409C-BE32-E72D297353CC}">
              <c16:uniqueId val="{00000000-F8F7-4999-9226-9C498262E1D5}"/>
            </c:ext>
          </c:extLst>
        </c:ser>
        <c:ser>
          <c:idx val="1"/>
          <c:order val="1"/>
          <c:tx>
            <c:strRef>
              <c:f>'DHS07'!$B$19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'DHS07'!$C$15:$G$15</c:f>
              <c:strCache>
                <c:ptCount val="5"/>
                <c:pt idx="0">
                  <c:v>Poorest</c:v>
                </c:pt>
                <c:pt idx="1">
                  <c:v>Poor</c:v>
                </c:pt>
                <c:pt idx="2">
                  <c:v>Middle</c:v>
                </c:pt>
                <c:pt idx="3">
                  <c:v>Rich</c:v>
                </c:pt>
                <c:pt idx="4">
                  <c:v>Richest</c:v>
                </c:pt>
              </c:strCache>
            </c:strRef>
          </c:cat>
          <c:val>
            <c:numRef>
              <c:f>'DHS07'!$C$19:$G$19</c:f>
              <c:numCache>
                <c:formatCode>###0.0</c:formatCode>
                <c:ptCount val="5"/>
                <c:pt idx="0">
                  <c:v>3.0178993463020443</c:v>
                </c:pt>
                <c:pt idx="1">
                  <c:v>1.7901513929514885</c:v>
                </c:pt>
                <c:pt idx="2">
                  <c:v>0.7893895541762187</c:v>
                </c:pt>
                <c:pt idx="3">
                  <c:v>0.44442709455040341</c:v>
                </c:pt>
                <c:pt idx="4">
                  <c:v>0.48991166213011167</c:v>
                </c:pt>
              </c:numCache>
            </c:numRef>
          </c:val>
          <c:extLst>
            <c:ext xmlns:c16="http://schemas.microsoft.com/office/drawing/2014/chart" uri="{C3380CC4-5D6E-409C-BE32-E72D297353CC}">
              <c16:uniqueId val="{00000001-F8F7-4999-9226-9C498262E1D5}"/>
            </c:ext>
          </c:extLst>
        </c:ser>
        <c:ser>
          <c:idx val="2"/>
          <c:order val="2"/>
          <c:tx>
            <c:strRef>
              <c:f>'DHS07'!$B$20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'DHS07'!$C$15:$G$15</c:f>
              <c:strCache>
                <c:ptCount val="5"/>
                <c:pt idx="0">
                  <c:v>Poorest</c:v>
                </c:pt>
                <c:pt idx="1">
                  <c:v>Poor</c:v>
                </c:pt>
                <c:pt idx="2">
                  <c:v>Middle</c:v>
                </c:pt>
                <c:pt idx="3">
                  <c:v>Rich</c:v>
                </c:pt>
                <c:pt idx="4">
                  <c:v>Richest</c:v>
                </c:pt>
              </c:strCache>
            </c:strRef>
          </c:cat>
          <c:val>
            <c:numRef>
              <c:f>'DHS07'!$C$20:$G$20</c:f>
              <c:numCache>
                <c:formatCode>###0.0</c:formatCode>
                <c:ptCount val="5"/>
                <c:pt idx="0">
                  <c:v>33.224011183235248</c:v>
                </c:pt>
                <c:pt idx="1">
                  <c:v>26.079185475519822</c:v>
                </c:pt>
                <c:pt idx="2">
                  <c:v>19.413573434412911</c:v>
                </c:pt>
                <c:pt idx="3">
                  <c:v>12.735832458744127</c:v>
                </c:pt>
                <c:pt idx="4">
                  <c:v>7.9468648865598084</c:v>
                </c:pt>
              </c:numCache>
            </c:numRef>
          </c:val>
          <c:extLst>
            <c:ext xmlns:c16="http://schemas.microsoft.com/office/drawing/2014/chart" uri="{C3380CC4-5D6E-409C-BE32-E72D297353CC}">
              <c16:uniqueId val="{00000002-F8F7-4999-9226-9C498262E1D5}"/>
            </c:ext>
          </c:extLst>
        </c:ser>
        <c:ser>
          <c:idx val="3"/>
          <c:order val="3"/>
          <c:tx>
            <c:strRef>
              <c:f>'DHS07'!$B$21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'DHS07'!$C$15:$G$15</c:f>
              <c:strCache>
                <c:ptCount val="5"/>
                <c:pt idx="0">
                  <c:v>Poorest</c:v>
                </c:pt>
                <c:pt idx="1">
                  <c:v>Poor</c:v>
                </c:pt>
                <c:pt idx="2">
                  <c:v>Middle</c:v>
                </c:pt>
                <c:pt idx="3">
                  <c:v>Rich</c:v>
                </c:pt>
                <c:pt idx="4">
                  <c:v>Richest</c:v>
                </c:pt>
              </c:strCache>
            </c:strRef>
          </c:cat>
          <c:val>
            <c:numRef>
              <c:f>'DHS07'!$C$21:$G$21</c:f>
              <c:numCache>
                <c:formatCode>###0.0</c:formatCode>
                <c:ptCount val="5"/>
                <c:pt idx="0">
                  <c:v>11.049591351001057</c:v>
                </c:pt>
                <c:pt idx="1">
                  <c:v>3.8805205328278829</c:v>
                </c:pt>
                <c:pt idx="2">
                  <c:v>1.5488973817315472</c:v>
                </c:pt>
                <c:pt idx="3">
                  <c:v>0.77048688371774077</c:v>
                </c:pt>
                <c:pt idx="4">
                  <c:v>0.34211739182486539</c:v>
                </c:pt>
              </c:numCache>
            </c:numRef>
          </c:val>
          <c:extLst>
            <c:ext xmlns:c16="http://schemas.microsoft.com/office/drawing/2014/chart" uri="{C3380CC4-5D6E-409C-BE32-E72D297353CC}">
              <c16:uniqueId val="{00000003-F8F7-4999-9226-9C498262E1D5}"/>
            </c:ext>
          </c:extLst>
        </c:ser>
        <c:dLbls>
          <c:showLegendKey val="0"/>
          <c:showVal val="0"/>
          <c:showCatName val="0"/>
          <c:showSerName val="0"/>
          <c:showPercent val="0"/>
          <c:showBubbleSize val="0"/>
        </c:dLbls>
        <c:gapWidth val="50"/>
        <c:overlap val="100"/>
        <c:axId val="219783168"/>
        <c:axId val="219784704"/>
      </c:barChart>
      <c:catAx>
        <c:axId val="2197831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784704"/>
        <c:crosses val="autoZero"/>
        <c:auto val="1"/>
        <c:lblAlgn val="ctr"/>
        <c:lblOffset val="100"/>
        <c:tickLblSkip val="1"/>
        <c:tickMarkSkip val="1"/>
        <c:noMultiLvlLbl val="0"/>
      </c:catAx>
      <c:valAx>
        <c:axId val="219784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7831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'DHS07'!$R$121:$AX$121</c:f>
              <c:strCache>
                <c:ptCount val="33"/>
                <c:pt idx="0">
                  <c:v>Bali</c:v>
                </c:pt>
                <c:pt idx="1">
                  <c:v>Bangka Belitung</c:v>
                </c:pt>
                <c:pt idx="2">
                  <c:v>Banten</c:v>
                </c:pt>
                <c:pt idx="3">
                  <c:v>Bengkulu</c:v>
                </c:pt>
                <c:pt idx="4">
                  <c:v>Cenrtal Sulawesi</c:v>
                </c:pt>
                <c:pt idx="5">
                  <c:v>Central Java</c:v>
                </c:pt>
                <c:pt idx="6">
                  <c:v>Central Kalimantan</c:v>
                </c:pt>
                <c:pt idx="7">
                  <c:v>DI Aceh</c:v>
                </c:pt>
                <c:pt idx="8">
                  <c:v>DI Yogyakarta</c:v>
                </c:pt>
                <c:pt idx="9">
                  <c:v>DKI Jakarta</c:v>
                </c:pt>
                <c:pt idx="10">
                  <c:v>East Java</c:v>
                </c:pt>
                <c:pt idx="11">
                  <c:v>East Kalimantan</c:v>
                </c:pt>
                <c:pt idx="12">
                  <c:v>East Nusa Tenggara</c:v>
                </c:pt>
                <c:pt idx="13">
                  <c:v>Gorontalo</c:v>
                </c:pt>
                <c:pt idx="14">
                  <c:v>Jambi</c:v>
                </c:pt>
                <c:pt idx="15">
                  <c:v>Kep Bangka Belitung</c:v>
                </c:pt>
                <c:pt idx="16">
                  <c:v>Lampung</c:v>
                </c:pt>
                <c:pt idx="17">
                  <c:v>Maluku</c:v>
                </c:pt>
                <c:pt idx="18">
                  <c:v>Maluku Utara</c:v>
                </c:pt>
                <c:pt idx="19">
                  <c:v>North Sulawesi</c:v>
                </c:pt>
                <c:pt idx="20">
                  <c:v>North Sumatra</c:v>
                </c:pt>
                <c:pt idx="21">
                  <c:v>Papua</c:v>
                </c:pt>
                <c:pt idx="22">
                  <c:v>Papua Barat</c:v>
                </c:pt>
                <c:pt idx="23">
                  <c:v>Riau</c:v>
                </c:pt>
                <c:pt idx="24">
                  <c:v>South Kalimantan</c:v>
                </c:pt>
                <c:pt idx="25">
                  <c:v>South Sulawesi</c:v>
                </c:pt>
                <c:pt idx="26">
                  <c:v>South Sumatra</c:v>
                </c:pt>
                <c:pt idx="27">
                  <c:v>Southeast Sulawesi</c:v>
                </c:pt>
                <c:pt idx="28">
                  <c:v>Sulawesi Barat</c:v>
                </c:pt>
                <c:pt idx="29">
                  <c:v>West Java</c:v>
                </c:pt>
                <c:pt idx="30">
                  <c:v>West Kalimantan</c:v>
                </c:pt>
                <c:pt idx="31">
                  <c:v>West Nusa Tenggara</c:v>
                </c:pt>
                <c:pt idx="32">
                  <c:v>West Sumatra</c:v>
                </c:pt>
              </c:strCache>
            </c:strRef>
          </c:cat>
          <c:val>
            <c:numRef>
              <c:f>'DHS07'!$R$124:$AX$124</c:f>
              <c:numCache>
                <c:formatCode>###0.0</c:formatCode>
                <c:ptCount val="33"/>
                <c:pt idx="0">
                  <c:v>69.744189668720296</c:v>
                </c:pt>
                <c:pt idx="1">
                  <c:v>56.745466840371009</c:v>
                </c:pt>
                <c:pt idx="2">
                  <c:v>53.525635818637674</c:v>
                </c:pt>
                <c:pt idx="3">
                  <c:v>52.4298132855359</c:v>
                </c:pt>
                <c:pt idx="4">
                  <c:v>44.993695137883606</c:v>
                </c:pt>
                <c:pt idx="5">
                  <c:v>58.459224316900148</c:v>
                </c:pt>
                <c:pt idx="6">
                  <c:v>48.242389845947727</c:v>
                </c:pt>
                <c:pt idx="7">
                  <c:v>40.41656431913519</c:v>
                </c:pt>
                <c:pt idx="8">
                  <c:v>71.009823473771533</c:v>
                </c:pt>
                <c:pt idx="9">
                  <c:v>80.273482430418099</c:v>
                </c:pt>
                <c:pt idx="10">
                  <c:v>57.399620485162643</c:v>
                </c:pt>
                <c:pt idx="11">
                  <c:v>64.933812869247092</c:v>
                </c:pt>
                <c:pt idx="12">
                  <c:v>45.091296556800735</c:v>
                </c:pt>
                <c:pt idx="13">
                  <c:v>39.84278367457128</c:v>
                </c:pt>
                <c:pt idx="14">
                  <c:v>56.195246114617412</c:v>
                </c:pt>
                <c:pt idx="15">
                  <c:v>70.543303091337577</c:v>
                </c:pt>
                <c:pt idx="16">
                  <c:v>61.977076399986032</c:v>
                </c:pt>
                <c:pt idx="17">
                  <c:v>43.804868489338276</c:v>
                </c:pt>
                <c:pt idx="18">
                  <c:v>51.10167776701568</c:v>
                </c:pt>
                <c:pt idx="19">
                  <c:v>67.980220271613391</c:v>
                </c:pt>
                <c:pt idx="20">
                  <c:v>60.604334739244777</c:v>
                </c:pt>
                <c:pt idx="21">
                  <c:v>36.776355164196886</c:v>
                </c:pt>
                <c:pt idx="22">
                  <c:v>62.414970500023628</c:v>
                </c:pt>
                <c:pt idx="23">
                  <c:v>61.83377399685569</c:v>
                </c:pt>
                <c:pt idx="24">
                  <c:v>51.704175850765424</c:v>
                </c:pt>
                <c:pt idx="25">
                  <c:v>58.606265439892233</c:v>
                </c:pt>
                <c:pt idx="26">
                  <c:v>50.972211284541828</c:v>
                </c:pt>
                <c:pt idx="27">
                  <c:v>51.96619339110029</c:v>
                </c:pt>
                <c:pt idx="28">
                  <c:v>45.499941003802611</c:v>
                </c:pt>
                <c:pt idx="29">
                  <c:v>63.472969634363182</c:v>
                </c:pt>
                <c:pt idx="30">
                  <c:v>54.580133517759947</c:v>
                </c:pt>
                <c:pt idx="31">
                  <c:v>49.42736708734116</c:v>
                </c:pt>
                <c:pt idx="32">
                  <c:v>43.084500838011451</c:v>
                </c:pt>
              </c:numCache>
            </c:numRef>
          </c:val>
          <c:extLst>
            <c:ext xmlns:c16="http://schemas.microsoft.com/office/drawing/2014/chart" uri="{C3380CC4-5D6E-409C-BE32-E72D297353CC}">
              <c16:uniqueId val="{00000000-DDA5-4C21-A93F-9225BA65E92B}"/>
            </c:ext>
          </c:extLst>
        </c:ser>
        <c:ser>
          <c:idx val="1"/>
          <c:order val="1"/>
          <c:tx>
            <c:strRef>
              <c:f>'DHS07'!$B$125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'DHS07'!$R$121:$AX$121</c:f>
              <c:strCache>
                <c:ptCount val="33"/>
                <c:pt idx="0">
                  <c:v>Bali</c:v>
                </c:pt>
                <c:pt idx="1">
                  <c:v>Bangka Belitung</c:v>
                </c:pt>
                <c:pt idx="2">
                  <c:v>Banten</c:v>
                </c:pt>
                <c:pt idx="3">
                  <c:v>Bengkulu</c:v>
                </c:pt>
                <c:pt idx="4">
                  <c:v>Cenrtal Sulawesi</c:v>
                </c:pt>
                <c:pt idx="5">
                  <c:v>Central Java</c:v>
                </c:pt>
                <c:pt idx="6">
                  <c:v>Central Kalimantan</c:v>
                </c:pt>
                <c:pt idx="7">
                  <c:v>DI Aceh</c:v>
                </c:pt>
                <c:pt idx="8">
                  <c:v>DI Yogyakarta</c:v>
                </c:pt>
                <c:pt idx="9">
                  <c:v>DKI Jakarta</c:v>
                </c:pt>
                <c:pt idx="10">
                  <c:v>East Java</c:v>
                </c:pt>
                <c:pt idx="11">
                  <c:v>East Kalimantan</c:v>
                </c:pt>
                <c:pt idx="12">
                  <c:v>East Nusa Tenggara</c:v>
                </c:pt>
                <c:pt idx="13">
                  <c:v>Gorontalo</c:v>
                </c:pt>
                <c:pt idx="14">
                  <c:v>Jambi</c:v>
                </c:pt>
                <c:pt idx="15">
                  <c:v>Kep Bangka Belitung</c:v>
                </c:pt>
                <c:pt idx="16">
                  <c:v>Lampung</c:v>
                </c:pt>
                <c:pt idx="17">
                  <c:v>Maluku</c:v>
                </c:pt>
                <c:pt idx="18">
                  <c:v>Maluku Utara</c:v>
                </c:pt>
                <c:pt idx="19">
                  <c:v>North Sulawesi</c:v>
                </c:pt>
                <c:pt idx="20">
                  <c:v>North Sumatra</c:v>
                </c:pt>
                <c:pt idx="21">
                  <c:v>Papua</c:v>
                </c:pt>
                <c:pt idx="22">
                  <c:v>Papua Barat</c:v>
                </c:pt>
                <c:pt idx="23">
                  <c:v>Riau</c:v>
                </c:pt>
                <c:pt idx="24">
                  <c:v>South Kalimantan</c:v>
                </c:pt>
                <c:pt idx="25">
                  <c:v>South Sulawesi</c:v>
                </c:pt>
                <c:pt idx="26">
                  <c:v>South Sumatra</c:v>
                </c:pt>
                <c:pt idx="27">
                  <c:v>Southeast Sulawesi</c:v>
                </c:pt>
                <c:pt idx="28">
                  <c:v>Sulawesi Barat</c:v>
                </c:pt>
                <c:pt idx="29">
                  <c:v>West Java</c:v>
                </c:pt>
                <c:pt idx="30">
                  <c:v>West Kalimantan</c:v>
                </c:pt>
                <c:pt idx="31">
                  <c:v>West Nusa Tenggara</c:v>
                </c:pt>
                <c:pt idx="32">
                  <c:v>West Sumatra</c:v>
                </c:pt>
              </c:strCache>
            </c:strRef>
          </c:cat>
          <c:val>
            <c:numRef>
              <c:f>'DHS07'!$R$125:$AX$125</c:f>
              <c:numCache>
                <c:formatCode>###0.0</c:formatCode>
                <c:ptCount val="33"/>
                <c:pt idx="0">
                  <c:v>9.596379978137298</c:v>
                </c:pt>
                <c:pt idx="1">
                  <c:v>4.0955598674128222</c:v>
                </c:pt>
                <c:pt idx="2">
                  <c:v>5.0599082102823818</c:v>
                </c:pt>
                <c:pt idx="3">
                  <c:v>3.6207282542023065</c:v>
                </c:pt>
                <c:pt idx="4">
                  <c:v>11.212725475637518</c:v>
                </c:pt>
                <c:pt idx="5">
                  <c:v>6.9220137979606138</c:v>
                </c:pt>
                <c:pt idx="6">
                  <c:v>4.5332014600764303</c:v>
                </c:pt>
                <c:pt idx="7">
                  <c:v>13.55020046467707</c:v>
                </c:pt>
                <c:pt idx="8">
                  <c:v>11.512700974262302</c:v>
                </c:pt>
                <c:pt idx="9">
                  <c:v>13.966617141961754</c:v>
                </c:pt>
                <c:pt idx="10">
                  <c:v>5.341522275217887</c:v>
                </c:pt>
                <c:pt idx="11">
                  <c:v>8.6314520580913676</c:v>
                </c:pt>
                <c:pt idx="12">
                  <c:v>8.306557608298494</c:v>
                </c:pt>
                <c:pt idx="13">
                  <c:v>10.627830553085563</c:v>
                </c:pt>
                <c:pt idx="14">
                  <c:v>1.8061045592731346</c:v>
                </c:pt>
                <c:pt idx="15">
                  <c:v>8.8351397584877756</c:v>
                </c:pt>
                <c:pt idx="16">
                  <c:v>6.6079608317343697</c:v>
                </c:pt>
                <c:pt idx="17">
                  <c:v>3.5120012569006587</c:v>
                </c:pt>
                <c:pt idx="18">
                  <c:v>24.033117865566314</c:v>
                </c:pt>
                <c:pt idx="19">
                  <c:v>14.192192890575251</c:v>
                </c:pt>
                <c:pt idx="20">
                  <c:v>4.337245977996063</c:v>
                </c:pt>
                <c:pt idx="21">
                  <c:v>7.8324811349501537</c:v>
                </c:pt>
                <c:pt idx="22">
                  <c:v>9.6693203710039448</c:v>
                </c:pt>
                <c:pt idx="23">
                  <c:v>3.725166544226596</c:v>
                </c:pt>
                <c:pt idx="24">
                  <c:v>8.8188815300209189</c:v>
                </c:pt>
                <c:pt idx="25">
                  <c:v>5.9535987553242169</c:v>
                </c:pt>
                <c:pt idx="26">
                  <c:v>4.8355740364973947</c:v>
                </c:pt>
                <c:pt idx="27">
                  <c:v>7.8814235327811435</c:v>
                </c:pt>
                <c:pt idx="28">
                  <c:v>5.5684004624291878</c:v>
                </c:pt>
                <c:pt idx="29">
                  <c:v>12.361033592516206</c:v>
                </c:pt>
                <c:pt idx="30">
                  <c:v>3.1120102630464599</c:v>
                </c:pt>
                <c:pt idx="31">
                  <c:v>7.6965389669228053</c:v>
                </c:pt>
                <c:pt idx="32">
                  <c:v>5.7174748616942805</c:v>
                </c:pt>
              </c:numCache>
            </c:numRef>
          </c:val>
          <c:extLst>
            <c:ext xmlns:c16="http://schemas.microsoft.com/office/drawing/2014/chart" uri="{C3380CC4-5D6E-409C-BE32-E72D297353CC}">
              <c16:uniqueId val="{00000001-DDA5-4C21-A93F-9225BA65E92B}"/>
            </c:ext>
          </c:extLst>
        </c:ser>
        <c:ser>
          <c:idx val="2"/>
          <c:order val="2"/>
          <c:tx>
            <c:strRef>
              <c:f>'DHS07'!$B$126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'DHS07'!$R$121:$AX$121</c:f>
              <c:strCache>
                <c:ptCount val="33"/>
                <c:pt idx="0">
                  <c:v>Bali</c:v>
                </c:pt>
                <c:pt idx="1">
                  <c:v>Bangka Belitung</c:v>
                </c:pt>
                <c:pt idx="2">
                  <c:v>Banten</c:v>
                </c:pt>
                <c:pt idx="3">
                  <c:v>Bengkulu</c:v>
                </c:pt>
                <c:pt idx="4">
                  <c:v>Cenrtal Sulawesi</c:v>
                </c:pt>
                <c:pt idx="5">
                  <c:v>Central Java</c:v>
                </c:pt>
                <c:pt idx="6">
                  <c:v>Central Kalimantan</c:v>
                </c:pt>
                <c:pt idx="7">
                  <c:v>DI Aceh</c:v>
                </c:pt>
                <c:pt idx="8">
                  <c:v>DI Yogyakarta</c:v>
                </c:pt>
                <c:pt idx="9">
                  <c:v>DKI Jakarta</c:v>
                </c:pt>
                <c:pt idx="10">
                  <c:v>East Java</c:v>
                </c:pt>
                <c:pt idx="11">
                  <c:v>East Kalimantan</c:v>
                </c:pt>
                <c:pt idx="12">
                  <c:v>East Nusa Tenggara</c:v>
                </c:pt>
                <c:pt idx="13">
                  <c:v>Gorontalo</c:v>
                </c:pt>
                <c:pt idx="14">
                  <c:v>Jambi</c:v>
                </c:pt>
                <c:pt idx="15">
                  <c:v>Kep Bangka Belitung</c:v>
                </c:pt>
                <c:pt idx="16">
                  <c:v>Lampung</c:v>
                </c:pt>
                <c:pt idx="17">
                  <c:v>Maluku</c:v>
                </c:pt>
                <c:pt idx="18">
                  <c:v>Maluku Utara</c:v>
                </c:pt>
                <c:pt idx="19">
                  <c:v>North Sulawesi</c:v>
                </c:pt>
                <c:pt idx="20">
                  <c:v>North Sumatra</c:v>
                </c:pt>
                <c:pt idx="21">
                  <c:v>Papua</c:v>
                </c:pt>
                <c:pt idx="22">
                  <c:v>Papua Barat</c:v>
                </c:pt>
                <c:pt idx="23">
                  <c:v>Riau</c:v>
                </c:pt>
                <c:pt idx="24">
                  <c:v>South Kalimantan</c:v>
                </c:pt>
                <c:pt idx="25">
                  <c:v>South Sulawesi</c:v>
                </c:pt>
                <c:pt idx="26">
                  <c:v>South Sumatra</c:v>
                </c:pt>
                <c:pt idx="27">
                  <c:v>Southeast Sulawesi</c:v>
                </c:pt>
                <c:pt idx="28">
                  <c:v>Sulawesi Barat</c:v>
                </c:pt>
                <c:pt idx="29">
                  <c:v>West Java</c:v>
                </c:pt>
                <c:pt idx="30">
                  <c:v>West Kalimantan</c:v>
                </c:pt>
                <c:pt idx="31">
                  <c:v>West Nusa Tenggara</c:v>
                </c:pt>
                <c:pt idx="32">
                  <c:v>West Sumatra</c:v>
                </c:pt>
              </c:strCache>
            </c:strRef>
          </c:cat>
          <c:val>
            <c:numRef>
              <c:f>'DHS07'!$R$126:$AX$126</c:f>
              <c:numCache>
                <c:formatCode>###0.0</c:formatCode>
                <c:ptCount val="33"/>
                <c:pt idx="0">
                  <c:v>1.2967935156193278</c:v>
                </c:pt>
                <c:pt idx="1">
                  <c:v>2.7285139469897786</c:v>
                </c:pt>
                <c:pt idx="2">
                  <c:v>6.4778479939449056</c:v>
                </c:pt>
                <c:pt idx="3">
                  <c:v>11.904372231524377</c:v>
                </c:pt>
                <c:pt idx="4">
                  <c:v>7.3411131262061531</c:v>
                </c:pt>
                <c:pt idx="5">
                  <c:v>8.4131512634344716</c:v>
                </c:pt>
                <c:pt idx="6">
                  <c:v>16.163624729462413</c:v>
                </c:pt>
                <c:pt idx="7">
                  <c:v>8.8855639615464383</c:v>
                </c:pt>
                <c:pt idx="8">
                  <c:v>9.3281480826272656</c:v>
                </c:pt>
                <c:pt idx="9">
                  <c:v>2.1252310621718635</c:v>
                </c:pt>
                <c:pt idx="10">
                  <c:v>15.12511531703035</c:v>
                </c:pt>
                <c:pt idx="11">
                  <c:v>8.5986465512621635</c:v>
                </c:pt>
                <c:pt idx="12">
                  <c:v>19.096692248340915</c:v>
                </c:pt>
                <c:pt idx="13">
                  <c:v>7.5291462864243783</c:v>
                </c:pt>
                <c:pt idx="14">
                  <c:v>13.940761109455664</c:v>
                </c:pt>
                <c:pt idx="15">
                  <c:v>13.362577452296193</c:v>
                </c:pt>
                <c:pt idx="16">
                  <c:v>19.318399800346853</c:v>
                </c:pt>
                <c:pt idx="17">
                  <c:v>15.264652124651334</c:v>
                </c:pt>
                <c:pt idx="18">
                  <c:v>4.9782548076450439</c:v>
                </c:pt>
                <c:pt idx="19">
                  <c:v>5.6833530754702224</c:v>
                </c:pt>
                <c:pt idx="20">
                  <c:v>13.812632249220172</c:v>
                </c:pt>
                <c:pt idx="21">
                  <c:v>14.772755270343652</c:v>
                </c:pt>
                <c:pt idx="22">
                  <c:v>10.407671318277892</c:v>
                </c:pt>
                <c:pt idx="23">
                  <c:v>18.019135634014447</c:v>
                </c:pt>
                <c:pt idx="24">
                  <c:v>7.0580892662043766</c:v>
                </c:pt>
                <c:pt idx="25">
                  <c:v>6.9022831774422713</c:v>
                </c:pt>
                <c:pt idx="26">
                  <c:v>12.690870305124847</c:v>
                </c:pt>
                <c:pt idx="27">
                  <c:v>7.995619443285193</c:v>
                </c:pt>
                <c:pt idx="28">
                  <c:v>5.5974459834127686</c:v>
                </c:pt>
                <c:pt idx="29">
                  <c:v>11.315058549181543</c:v>
                </c:pt>
                <c:pt idx="30">
                  <c:v>9.2023121809720294</c:v>
                </c:pt>
                <c:pt idx="31">
                  <c:v>2.4560621651951635</c:v>
                </c:pt>
                <c:pt idx="32">
                  <c:v>11.281131634075678</c:v>
                </c:pt>
              </c:numCache>
            </c:numRef>
          </c:val>
          <c:extLst>
            <c:ext xmlns:c16="http://schemas.microsoft.com/office/drawing/2014/chart" uri="{C3380CC4-5D6E-409C-BE32-E72D297353CC}">
              <c16:uniqueId val="{00000002-DDA5-4C21-A93F-9225BA65E92B}"/>
            </c:ext>
          </c:extLst>
        </c:ser>
        <c:ser>
          <c:idx val="3"/>
          <c:order val="3"/>
          <c:tx>
            <c:strRef>
              <c:f>'DHS07'!$B$127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'DHS07'!$R$121:$AX$121</c:f>
              <c:strCache>
                <c:ptCount val="33"/>
                <c:pt idx="0">
                  <c:v>Bali</c:v>
                </c:pt>
                <c:pt idx="1">
                  <c:v>Bangka Belitung</c:v>
                </c:pt>
                <c:pt idx="2">
                  <c:v>Banten</c:v>
                </c:pt>
                <c:pt idx="3">
                  <c:v>Bengkulu</c:v>
                </c:pt>
                <c:pt idx="4">
                  <c:v>Cenrtal Sulawesi</c:v>
                </c:pt>
                <c:pt idx="5">
                  <c:v>Central Java</c:v>
                </c:pt>
                <c:pt idx="6">
                  <c:v>Central Kalimantan</c:v>
                </c:pt>
                <c:pt idx="7">
                  <c:v>DI Aceh</c:v>
                </c:pt>
                <c:pt idx="8">
                  <c:v>DI Yogyakarta</c:v>
                </c:pt>
                <c:pt idx="9">
                  <c:v>DKI Jakarta</c:v>
                </c:pt>
                <c:pt idx="10">
                  <c:v>East Java</c:v>
                </c:pt>
                <c:pt idx="11">
                  <c:v>East Kalimantan</c:v>
                </c:pt>
                <c:pt idx="12">
                  <c:v>East Nusa Tenggara</c:v>
                </c:pt>
                <c:pt idx="13">
                  <c:v>Gorontalo</c:v>
                </c:pt>
                <c:pt idx="14">
                  <c:v>Jambi</c:v>
                </c:pt>
                <c:pt idx="15">
                  <c:v>Kep Bangka Belitung</c:v>
                </c:pt>
                <c:pt idx="16">
                  <c:v>Lampung</c:v>
                </c:pt>
                <c:pt idx="17">
                  <c:v>Maluku</c:v>
                </c:pt>
                <c:pt idx="18">
                  <c:v>Maluku Utara</c:v>
                </c:pt>
                <c:pt idx="19">
                  <c:v>North Sulawesi</c:v>
                </c:pt>
                <c:pt idx="20">
                  <c:v>North Sumatra</c:v>
                </c:pt>
                <c:pt idx="21">
                  <c:v>Papua</c:v>
                </c:pt>
                <c:pt idx="22">
                  <c:v>Papua Barat</c:v>
                </c:pt>
                <c:pt idx="23">
                  <c:v>Riau</c:v>
                </c:pt>
                <c:pt idx="24">
                  <c:v>South Kalimantan</c:v>
                </c:pt>
                <c:pt idx="25">
                  <c:v>South Sulawesi</c:v>
                </c:pt>
                <c:pt idx="26">
                  <c:v>South Sumatra</c:v>
                </c:pt>
                <c:pt idx="27">
                  <c:v>Southeast Sulawesi</c:v>
                </c:pt>
                <c:pt idx="28">
                  <c:v>Sulawesi Barat</c:v>
                </c:pt>
                <c:pt idx="29">
                  <c:v>West Java</c:v>
                </c:pt>
                <c:pt idx="30">
                  <c:v>West Kalimantan</c:v>
                </c:pt>
                <c:pt idx="31">
                  <c:v>West Nusa Tenggara</c:v>
                </c:pt>
                <c:pt idx="32">
                  <c:v>West Sumatra</c:v>
                </c:pt>
              </c:strCache>
            </c:strRef>
          </c:cat>
          <c:val>
            <c:numRef>
              <c:f>'DHS07'!$R$127:$AX$127</c:f>
              <c:numCache>
                <c:formatCode>###0.0</c:formatCode>
                <c:ptCount val="33"/>
                <c:pt idx="0">
                  <c:v>19.362636837523091</c:v>
                </c:pt>
                <c:pt idx="1">
                  <c:v>36.430459345226382</c:v>
                </c:pt>
                <c:pt idx="2">
                  <c:v>34.93660797713504</c:v>
                </c:pt>
                <c:pt idx="3">
                  <c:v>32.045086228737418</c:v>
                </c:pt>
                <c:pt idx="4">
                  <c:v>36.452466260272722</c:v>
                </c:pt>
                <c:pt idx="5">
                  <c:v>26.205610621704768</c:v>
                </c:pt>
                <c:pt idx="6">
                  <c:v>31.06078396451344</c:v>
                </c:pt>
                <c:pt idx="7">
                  <c:v>37.147671254641295</c:v>
                </c:pt>
                <c:pt idx="8">
                  <c:v>8.1493274693389033</c:v>
                </c:pt>
                <c:pt idx="9">
                  <c:v>3.6346693654482958</c:v>
                </c:pt>
                <c:pt idx="10">
                  <c:v>22.133741922589127</c:v>
                </c:pt>
                <c:pt idx="11">
                  <c:v>17.836088521399375</c:v>
                </c:pt>
                <c:pt idx="12">
                  <c:v>27.505453586559849</c:v>
                </c:pt>
                <c:pt idx="13">
                  <c:v>42.00023948591879</c:v>
                </c:pt>
                <c:pt idx="14">
                  <c:v>28.05788821665379</c:v>
                </c:pt>
                <c:pt idx="15">
                  <c:v>7.2589796978784609</c:v>
                </c:pt>
                <c:pt idx="16">
                  <c:v>12.096562967932746</c:v>
                </c:pt>
                <c:pt idx="17">
                  <c:v>37.418478129109729</c:v>
                </c:pt>
                <c:pt idx="18">
                  <c:v>19.886949559772965</c:v>
                </c:pt>
                <c:pt idx="19">
                  <c:v>12.144233762341132</c:v>
                </c:pt>
                <c:pt idx="20">
                  <c:v>21.245787033538988</c:v>
                </c:pt>
                <c:pt idx="21">
                  <c:v>40.618408430509312</c:v>
                </c:pt>
                <c:pt idx="22">
                  <c:v>17.508037810694532</c:v>
                </c:pt>
                <c:pt idx="23">
                  <c:v>16.421923824903274</c:v>
                </c:pt>
                <c:pt idx="24">
                  <c:v>32.41885335300929</c:v>
                </c:pt>
                <c:pt idx="25">
                  <c:v>28.537852627341277</c:v>
                </c:pt>
                <c:pt idx="26">
                  <c:v>31.501344373835931</c:v>
                </c:pt>
                <c:pt idx="27">
                  <c:v>32.156763632833382</c:v>
                </c:pt>
                <c:pt idx="28">
                  <c:v>43.334212550355439</c:v>
                </c:pt>
                <c:pt idx="29">
                  <c:v>12.850938223939075</c:v>
                </c:pt>
                <c:pt idx="30">
                  <c:v>33.105544038221574</c:v>
                </c:pt>
                <c:pt idx="31">
                  <c:v>40.420031780540867</c:v>
                </c:pt>
                <c:pt idx="32">
                  <c:v>39.916892666218587</c:v>
                </c:pt>
              </c:numCache>
            </c:numRef>
          </c:val>
          <c:extLst>
            <c:ext xmlns:c16="http://schemas.microsoft.com/office/drawing/2014/chart" uri="{C3380CC4-5D6E-409C-BE32-E72D297353CC}">
              <c16:uniqueId val="{00000003-DDA5-4C21-A93F-9225BA65E92B}"/>
            </c:ext>
          </c:extLst>
        </c:ser>
        <c:dLbls>
          <c:showLegendKey val="0"/>
          <c:showVal val="0"/>
          <c:showCatName val="0"/>
          <c:showSerName val="0"/>
          <c:showPercent val="0"/>
          <c:showBubbleSize val="0"/>
        </c:dLbls>
        <c:gapWidth val="50"/>
        <c:overlap val="100"/>
        <c:axId val="221010944"/>
        <c:axId val="221037312"/>
      </c:barChart>
      <c:catAx>
        <c:axId val="2210109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37312"/>
        <c:crosses val="autoZero"/>
        <c:auto val="1"/>
        <c:lblAlgn val="ctr"/>
        <c:lblOffset val="100"/>
        <c:tickLblSkip val="1"/>
        <c:tickMarkSkip val="1"/>
        <c:noMultiLvlLbl val="0"/>
      </c:catAx>
      <c:valAx>
        <c:axId val="2210373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109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'DHS07'!$M$221:$Q$221</c:f>
              <c:strCache>
                <c:ptCount val="5"/>
                <c:pt idx="0">
                  <c:v>Poorest</c:v>
                </c:pt>
                <c:pt idx="1">
                  <c:v>Poor</c:v>
                </c:pt>
                <c:pt idx="2">
                  <c:v>Middle</c:v>
                </c:pt>
                <c:pt idx="3">
                  <c:v>Rich</c:v>
                </c:pt>
                <c:pt idx="4">
                  <c:v>Richest</c:v>
                </c:pt>
              </c:strCache>
            </c:strRef>
          </c:cat>
          <c:val>
            <c:numRef>
              <c:f>'DHS07'!$M$222:$Q$222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02C1-45D0-A79D-C5966566DFFE}"/>
            </c:ext>
          </c:extLst>
        </c:ser>
        <c:ser>
          <c:idx val="1"/>
          <c:order val="1"/>
          <c:tx>
            <c:strRef>
              <c:f>'DHS07'!$B$223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'DHS07'!$M$221:$Q$221</c:f>
              <c:strCache>
                <c:ptCount val="5"/>
                <c:pt idx="0">
                  <c:v>Poorest</c:v>
                </c:pt>
                <c:pt idx="1">
                  <c:v>Poor</c:v>
                </c:pt>
                <c:pt idx="2">
                  <c:v>Middle</c:v>
                </c:pt>
                <c:pt idx="3">
                  <c:v>Rich</c:v>
                </c:pt>
                <c:pt idx="4">
                  <c:v>Richest</c:v>
                </c:pt>
              </c:strCache>
            </c:strRef>
          </c:cat>
          <c:val>
            <c:numRef>
              <c:f>'DHS07'!$M$223:$Q$223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02C1-45D0-A79D-C5966566DFFE}"/>
            </c:ext>
          </c:extLst>
        </c:ser>
        <c:ser>
          <c:idx val="2"/>
          <c:order val="2"/>
          <c:tx>
            <c:strRef>
              <c:f>'DHS07'!$B$224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'DHS07'!$M$221:$Q$221</c:f>
              <c:strCache>
                <c:ptCount val="5"/>
                <c:pt idx="0">
                  <c:v>Poorest</c:v>
                </c:pt>
                <c:pt idx="1">
                  <c:v>Poor</c:v>
                </c:pt>
                <c:pt idx="2">
                  <c:v>Middle</c:v>
                </c:pt>
                <c:pt idx="3">
                  <c:v>Rich</c:v>
                </c:pt>
                <c:pt idx="4">
                  <c:v>Richest</c:v>
                </c:pt>
              </c:strCache>
            </c:strRef>
          </c:cat>
          <c:val>
            <c:numRef>
              <c:f>'DHS07'!$M$224:$Q$224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02C1-45D0-A79D-C5966566DFFE}"/>
            </c:ext>
          </c:extLst>
        </c:ser>
        <c:dLbls>
          <c:showLegendKey val="0"/>
          <c:showVal val="0"/>
          <c:showCatName val="0"/>
          <c:showSerName val="0"/>
          <c:showPercent val="0"/>
          <c:showBubbleSize val="0"/>
        </c:dLbls>
        <c:gapWidth val="50"/>
        <c:overlap val="100"/>
        <c:axId val="230024320"/>
        <c:axId val="230025856"/>
      </c:barChart>
      <c:catAx>
        <c:axId val="2300243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025856"/>
        <c:crosses val="autoZero"/>
        <c:auto val="1"/>
        <c:lblAlgn val="ctr"/>
        <c:lblOffset val="100"/>
        <c:tickLblSkip val="1"/>
        <c:tickMarkSkip val="1"/>
        <c:noMultiLvlLbl val="0"/>
      </c:catAx>
      <c:valAx>
        <c:axId val="2300258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0243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'DHS07'!$R$221:$AX$221</c:f>
              <c:strCache>
                <c:ptCount val="33"/>
                <c:pt idx="0">
                  <c:v>Bali</c:v>
                </c:pt>
                <c:pt idx="1">
                  <c:v>Bangka Belitung</c:v>
                </c:pt>
                <c:pt idx="2">
                  <c:v>Banten</c:v>
                </c:pt>
                <c:pt idx="3">
                  <c:v>Bengkulu</c:v>
                </c:pt>
                <c:pt idx="4">
                  <c:v>Cenrtal Sulawesi</c:v>
                </c:pt>
                <c:pt idx="5">
                  <c:v>Central Java</c:v>
                </c:pt>
                <c:pt idx="6">
                  <c:v>Central Kalimantan</c:v>
                </c:pt>
                <c:pt idx="7">
                  <c:v>DI Aceh</c:v>
                </c:pt>
                <c:pt idx="8">
                  <c:v>DI Yogyakarta</c:v>
                </c:pt>
                <c:pt idx="9">
                  <c:v>DKI Jakarta</c:v>
                </c:pt>
                <c:pt idx="10">
                  <c:v>East Java</c:v>
                </c:pt>
                <c:pt idx="11">
                  <c:v>East Kalimantan</c:v>
                </c:pt>
                <c:pt idx="12">
                  <c:v>East Nusa Tenggara</c:v>
                </c:pt>
                <c:pt idx="13">
                  <c:v>Gorontalo</c:v>
                </c:pt>
                <c:pt idx="14">
                  <c:v>Jambi</c:v>
                </c:pt>
                <c:pt idx="15">
                  <c:v>Kep Bangka Belitung</c:v>
                </c:pt>
                <c:pt idx="16">
                  <c:v>Lampung</c:v>
                </c:pt>
                <c:pt idx="17">
                  <c:v>Maluku</c:v>
                </c:pt>
                <c:pt idx="18">
                  <c:v>Maluku Utara</c:v>
                </c:pt>
                <c:pt idx="19">
                  <c:v>North Sulawesi</c:v>
                </c:pt>
                <c:pt idx="20">
                  <c:v>North Sumatra</c:v>
                </c:pt>
                <c:pt idx="21">
                  <c:v>Papua</c:v>
                </c:pt>
                <c:pt idx="22">
                  <c:v>Papua Barat</c:v>
                </c:pt>
                <c:pt idx="23">
                  <c:v>Riau</c:v>
                </c:pt>
                <c:pt idx="24">
                  <c:v>South Kalimantan</c:v>
                </c:pt>
                <c:pt idx="25">
                  <c:v>South Sulawesi</c:v>
                </c:pt>
                <c:pt idx="26">
                  <c:v>South Sumatra</c:v>
                </c:pt>
                <c:pt idx="27">
                  <c:v>Southeast Sulawesi</c:v>
                </c:pt>
                <c:pt idx="28">
                  <c:v>Sulawesi Barat</c:v>
                </c:pt>
                <c:pt idx="29">
                  <c:v>West Java</c:v>
                </c:pt>
                <c:pt idx="30">
                  <c:v>West Kalimantan</c:v>
                </c:pt>
                <c:pt idx="31">
                  <c:v>West Nusa Tenggara</c:v>
                </c:pt>
                <c:pt idx="32">
                  <c:v>West Sumatra</c:v>
                </c:pt>
              </c:strCache>
            </c:strRef>
          </c:cat>
          <c:val>
            <c:numRef>
              <c:f>'DHS07'!$R$222:$AX$222</c:f>
              <c:numCache>
                <c:formatCode>###0.0</c:formatCode>
                <c:ptCount val="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Cache>
            </c:numRef>
          </c:val>
          <c:extLst>
            <c:ext xmlns:c16="http://schemas.microsoft.com/office/drawing/2014/chart" uri="{C3380CC4-5D6E-409C-BE32-E72D297353CC}">
              <c16:uniqueId val="{00000000-03EC-40D8-A5BC-D7DBC274A72D}"/>
            </c:ext>
          </c:extLst>
        </c:ser>
        <c:ser>
          <c:idx val="1"/>
          <c:order val="1"/>
          <c:tx>
            <c:strRef>
              <c:f>'DHS07'!$B$223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'DHS07'!$R$221:$AX$221</c:f>
              <c:strCache>
                <c:ptCount val="33"/>
                <c:pt idx="0">
                  <c:v>Bali</c:v>
                </c:pt>
                <c:pt idx="1">
                  <c:v>Bangka Belitung</c:v>
                </c:pt>
                <c:pt idx="2">
                  <c:v>Banten</c:v>
                </c:pt>
                <c:pt idx="3">
                  <c:v>Bengkulu</c:v>
                </c:pt>
                <c:pt idx="4">
                  <c:v>Cenrtal Sulawesi</c:v>
                </c:pt>
                <c:pt idx="5">
                  <c:v>Central Java</c:v>
                </c:pt>
                <c:pt idx="6">
                  <c:v>Central Kalimantan</c:v>
                </c:pt>
                <c:pt idx="7">
                  <c:v>DI Aceh</c:v>
                </c:pt>
                <c:pt idx="8">
                  <c:v>DI Yogyakarta</c:v>
                </c:pt>
                <c:pt idx="9">
                  <c:v>DKI Jakarta</c:v>
                </c:pt>
                <c:pt idx="10">
                  <c:v>East Java</c:v>
                </c:pt>
                <c:pt idx="11">
                  <c:v>East Kalimantan</c:v>
                </c:pt>
                <c:pt idx="12">
                  <c:v>East Nusa Tenggara</c:v>
                </c:pt>
                <c:pt idx="13">
                  <c:v>Gorontalo</c:v>
                </c:pt>
                <c:pt idx="14">
                  <c:v>Jambi</c:v>
                </c:pt>
                <c:pt idx="15">
                  <c:v>Kep Bangka Belitung</c:v>
                </c:pt>
                <c:pt idx="16">
                  <c:v>Lampung</c:v>
                </c:pt>
                <c:pt idx="17">
                  <c:v>Maluku</c:v>
                </c:pt>
                <c:pt idx="18">
                  <c:v>Maluku Utara</c:v>
                </c:pt>
                <c:pt idx="19">
                  <c:v>North Sulawesi</c:v>
                </c:pt>
                <c:pt idx="20">
                  <c:v>North Sumatra</c:v>
                </c:pt>
                <c:pt idx="21">
                  <c:v>Papua</c:v>
                </c:pt>
                <c:pt idx="22">
                  <c:v>Papua Barat</c:v>
                </c:pt>
                <c:pt idx="23">
                  <c:v>Riau</c:v>
                </c:pt>
                <c:pt idx="24">
                  <c:v>South Kalimantan</c:v>
                </c:pt>
                <c:pt idx="25">
                  <c:v>South Sulawesi</c:v>
                </c:pt>
                <c:pt idx="26">
                  <c:v>South Sumatra</c:v>
                </c:pt>
                <c:pt idx="27">
                  <c:v>Southeast Sulawesi</c:v>
                </c:pt>
                <c:pt idx="28">
                  <c:v>Sulawesi Barat</c:v>
                </c:pt>
                <c:pt idx="29">
                  <c:v>West Java</c:v>
                </c:pt>
                <c:pt idx="30">
                  <c:v>West Kalimantan</c:v>
                </c:pt>
                <c:pt idx="31">
                  <c:v>West Nusa Tenggara</c:v>
                </c:pt>
                <c:pt idx="32">
                  <c:v>West Sumatra</c:v>
                </c:pt>
              </c:strCache>
            </c:strRef>
          </c:cat>
          <c:val>
            <c:numRef>
              <c:f>'DHS07'!$R$223:$AX$223</c:f>
              <c:numCache>
                <c:formatCode>###0.0</c:formatCode>
                <c:ptCount val="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Cache>
            </c:numRef>
          </c:val>
          <c:extLst>
            <c:ext xmlns:c16="http://schemas.microsoft.com/office/drawing/2014/chart" uri="{C3380CC4-5D6E-409C-BE32-E72D297353CC}">
              <c16:uniqueId val="{00000001-03EC-40D8-A5BC-D7DBC274A72D}"/>
            </c:ext>
          </c:extLst>
        </c:ser>
        <c:ser>
          <c:idx val="2"/>
          <c:order val="2"/>
          <c:tx>
            <c:strRef>
              <c:f>'DHS07'!$B$224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'DHS07'!$R$221:$AX$221</c:f>
              <c:strCache>
                <c:ptCount val="33"/>
                <c:pt idx="0">
                  <c:v>Bali</c:v>
                </c:pt>
                <c:pt idx="1">
                  <c:v>Bangka Belitung</c:v>
                </c:pt>
                <c:pt idx="2">
                  <c:v>Banten</c:v>
                </c:pt>
                <c:pt idx="3">
                  <c:v>Bengkulu</c:v>
                </c:pt>
                <c:pt idx="4">
                  <c:v>Cenrtal Sulawesi</c:v>
                </c:pt>
                <c:pt idx="5">
                  <c:v>Central Java</c:v>
                </c:pt>
                <c:pt idx="6">
                  <c:v>Central Kalimantan</c:v>
                </c:pt>
                <c:pt idx="7">
                  <c:v>DI Aceh</c:v>
                </c:pt>
                <c:pt idx="8">
                  <c:v>DI Yogyakarta</c:v>
                </c:pt>
                <c:pt idx="9">
                  <c:v>DKI Jakarta</c:v>
                </c:pt>
                <c:pt idx="10">
                  <c:v>East Java</c:v>
                </c:pt>
                <c:pt idx="11">
                  <c:v>East Kalimantan</c:v>
                </c:pt>
                <c:pt idx="12">
                  <c:v>East Nusa Tenggara</c:v>
                </c:pt>
                <c:pt idx="13">
                  <c:v>Gorontalo</c:v>
                </c:pt>
                <c:pt idx="14">
                  <c:v>Jambi</c:v>
                </c:pt>
                <c:pt idx="15">
                  <c:v>Kep Bangka Belitung</c:v>
                </c:pt>
                <c:pt idx="16">
                  <c:v>Lampung</c:v>
                </c:pt>
                <c:pt idx="17">
                  <c:v>Maluku</c:v>
                </c:pt>
                <c:pt idx="18">
                  <c:v>Maluku Utara</c:v>
                </c:pt>
                <c:pt idx="19">
                  <c:v>North Sulawesi</c:v>
                </c:pt>
                <c:pt idx="20">
                  <c:v>North Sumatra</c:v>
                </c:pt>
                <c:pt idx="21">
                  <c:v>Papua</c:v>
                </c:pt>
                <c:pt idx="22">
                  <c:v>Papua Barat</c:v>
                </c:pt>
                <c:pt idx="23">
                  <c:v>Riau</c:v>
                </c:pt>
                <c:pt idx="24">
                  <c:v>South Kalimantan</c:v>
                </c:pt>
                <c:pt idx="25">
                  <c:v>South Sulawesi</c:v>
                </c:pt>
                <c:pt idx="26">
                  <c:v>South Sumatra</c:v>
                </c:pt>
                <c:pt idx="27">
                  <c:v>Southeast Sulawesi</c:v>
                </c:pt>
                <c:pt idx="28">
                  <c:v>Sulawesi Barat</c:v>
                </c:pt>
                <c:pt idx="29">
                  <c:v>West Java</c:v>
                </c:pt>
                <c:pt idx="30">
                  <c:v>West Kalimantan</c:v>
                </c:pt>
                <c:pt idx="31">
                  <c:v>West Nusa Tenggara</c:v>
                </c:pt>
                <c:pt idx="32">
                  <c:v>West Sumatra</c:v>
                </c:pt>
              </c:strCache>
            </c:strRef>
          </c:cat>
          <c:val>
            <c:numRef>
              <c:f>'DHS07'!$R$224:$AX$224</c:f>
              <c:numCache>
                <c:formatCode>###0.0</c:formatCode>
                <c:ptCount val="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Cache>
            </c:numRef>
          </c:val>
          <c:extLst>
            <c:ext xmlns:c16="http://schemas.microsoft.com/office/drawing/2014/chart" uri="{C3380CC4-5D6E-409C-BE32-E72D297353CC}">
              <c16:uniqueId val="{00000002-03EC-40D8-A5BC-D7DBC274A72D}"/>
            </c:ext>
          </c:extLst>
        </c:ser>
        <c:dLbls>
          <c:showLegendKey val="0"/>
          <c:showVal val="0"/>
          <c:showCatName val="0"/>
          <c:showSerName val="0"/>
          <c:showPercent val="0"/>
          <c:showBubbleSize val="0"/>
        </c:dLbls>
        <c:gapWidth val="50"/>
        <c:overlap val="100"/>
        <c:axId val="230196736"/>
        <c:axId val="230198272"/>
      </c:barChart>
      <c:catAx>
        <c:axId val="2301967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198272"/>
        <c:crosses val="autoZero"/>
        <c:auto val="1"/>
        <c:lblAlgn val="ctr"/>
        <c:lblOffset val="100"/>
        <c:tickLblSkip val="1"/>
        <c:tickMarkSkip val="1"/>
        <c:noMultiLvlLbl val="0"/>
      </c:catAx>
      <c:valAx>
        <c:axId val="2301982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1967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'DHS07'!$C$221:$G$221</c:f>
              <c:strCache>
                <c:ptCount val="5"/>
                <c:pt idx="0">
                  <c:v>Poorest</c:v>
                </c:pt>
                <c:pt idx="1">
                  <c:v>Poor</c:v>
                </c:pt>
                <c:pt idx="2">
                  <c:v>Middle</c:v>
                </c:pt>
                <c:pt idx="3">
                  <c:v>Rich</c:v>
                </c:pt>
                <c:pt idx="4">
                  <c:v>Richest</c:v>
                </c:pt>
              </c:strCache>
            </c:strRef>
          </c:cat>
          <c:val>
            <c:numRef>
              <c:f>'DHS07'!$C$222:$G$222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0B53-4477-9D87-FF9F2CACF948}"/>
            </c:ext>
          </c:extLst>
        </c:ser>
        <c:ser>
          <c:idx val="1"/>
          <c:order val="1"/>
          <c:tx>
            <c:strRef>
              <c:f>'DHS07'!$B$223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'DHS07'!$C$221:$G$221</c:f>
              <c:strCache>
                <c:ptCount val="5"/>
                <c:pt idx="0">
                  <c:v>Poorest</c:v>
                </c:pt>
                <c:pt idx="1">
                  <c:v>Poor</c:v>
                </c:pt>
                <c:pt idx="2">
                  <c:v>Middle</c:v>
                </c:pt>
                <c:pt idx="3">
                  <c:v>Rich</c:v>
                </c:pt>
                <c:pt idx="4">
                  <c:v>Richest</c:v>
                </c:pt>
              </c:strCache>
            </c:strRef>
          </c:cat>
          <c:val>
            <c:numRef>
              <c:f>'DHS07'!$C$223:$G$223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0B53-4477-9D87-FF9F2CACF948}"/>
            </c:ext>
          </c:extLst>
        </c:ser>
        <c:ser>
          <c:idx val="2"/>
          <c:order val="2"/>
          <c:tx>
            <c:strRef>
              <c:f>'DHS07'!$B$224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'DHS07'!$C$221:$G$221</c:f>
              <c:strCache>
                <c:ptCount val="5"/>
                <c:pt idx="0">
                  <c:v>Poorest</c:v>
                </c:pt>
                <c:pt idx="1">
                  <c:v>Poor</c:v>
                </c:pt>
                <c:pt idx="2">
                  <c:v>Middle</c:v>
                </c:pt>
                <c:pt idx="3">
                  <c:v>Rich</c:v>
                </c:pt>
                <c:pt idx="4">
                  <c:v>Richest</c:v>
                </c:pt>
              </c:strCache>
            </c:strRef>
          </c:cat>
          <c:val>
            <c:numRef>
              <c:f>'DHS07'!$C$224:$G$224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0B53-4477-9D87-FF9F2CACF948}"/>
            </c:ext>
          </c:extLst>
        </c:ser>
        <c:dLbls>
          <c:showLegendKey val="0"/>
          <c:showVal val="0"/>
          <c:showCatName val="0"/>
          <c:showSerName val="0"/>
          <c:showPercent val="0"/>
          <c:showBubbleSize val="0"/>
        </c:dLbls>
        <c:gapWidth val="50"/>
        <c:overlap val="100"/>
        <c:axId val="230266752"/>
        <c:axId val="230268288"/>
      </c:barChart>
      <c:catAx>
        <c:axId val="2302667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68288"/>
        <c:crosses val="autoZero"/>
        <c:auto val="1"/>
        <c:lblAlgn val="ctr"/>
        <c:lblOffset val="100"/>
        <c:tickLblSkip val="1"/>
        <c:tickMarkSkip val="1"/>
        <c:noMultiLvlLbl val="0"/>
      </c:catAx>
      <c:valAx>
        <c:axId val="2302682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667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'DHS07'!$H$15:$L$15</c:f>
              <c:strCache>
                <c:ptCount val="5"/>
                <c:pt idx="0">
                  <c:v>Poorest</c:v>
                </c:pt>
                <c:pt idx="1">
                  <c:v>Poor</c:v>
                </c:pt>
                <c:pt idx="2">
                  <c:v>Middle</c:v>
                </c:pt>
                <c:pt idx="3">
                  <c:v>Rich</c:v>
                </c:pt>
                <c:pt idx="4">
                  <c:v>Richest</c:v>
                </c:pt>
              </c:strCache>
            </c:strRef>
          </c:cat>
          <c:val>
            <c:numRef>
              <c:f>'DHS07'!$H$18:$L$18</c:f>
              <c:numCache>
                <c:formatCode>###0.0</c:formatCode>
                <c:ptCount val="5"/>
                <c:pt idx="0">
                  <c:v>80.315786578622152</c:v>
                </c:pt>
                <c:pt idx="1">
                  <c:v>85.232966108309853</c:v>
                </c:pt>
                <c:pt idx="2">
                  <c:v>91.014773518692706</c:v>
                </c:pt>
                <c:pt idx="3">
                  <c:v>91.335562813286614</c:v>
                </c:pt>
                <c:pt idx="4">
                  <c:v>93.362621650626011</c:v>
                </c:pt>
              </c:numCache>
            </c:numRef>
          </c:val>
          <c:extLst>
            <c:ext xmlns:c16="http://schemas.microsoft.com/office/drawing/2014/chart" uri="{C3380CC4-5D6E-409C-BE32-E72D297353CC}">
              <c16:uniqueId val="{00000000-9F25-4F2A-8684-E68D54075437}"/>
            </c:ext>
          </c:extLst>
        </c:ser>
        <c:ser>
          <c:idx val="1"/>
          <c:order val="1"/>
          <c:tx>
            <c:strRef>
              <c:f>'DHS07'!$B$19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'DHS07'!$H$15:$L$15</c:f>
              <c:strCache>
                <c:ptCount val="5"/>
                <c:pt idx="0">
                  <c:v>Poorest</c:v>
                </c:pt>
                <c:pt idx="1">
                  <c:v>Poor</c:v>
                </c:pt>
                <c:pt idx="2">
                  <c:v>Middle</c:v>
                </c:pt>
                <c:pt idx="3">
                  <c:v>Rich</c:v>
                </c:pt>
                <c:pt idx="4">
                  <c:v>Richest</c:v>
                </c:pt>
              </c:strCache>
            </c:strRef>
          </c:cat>
          <c:val>
            <c:numRef>
              <c:f>'DHS07'!$H$19:$L$19</c:f>
              <c:numCache>
                <c:formatCode>###0.0</c:formatCode>
                <c:ptCount val="5"/>
                <c:pt idx="0">
                  <c:v>1.1755760935012911</c:v>
                </c:pt>
                <c:pt idx="1">
                  <c:v>0.35572836836824495</c:v>
                </c:pt>
                <c:pt idx="2">
                  <c:v>0.35588507943168707</c:v>
                </c:pt>
                <c:pt idx="3">
                  <c:v>0.68388783757757354</c:v>
                </c:pt>
                <c:pt idx="4">
                  <c:v>0.39214052408301242</c:v>
                </c:pt>
              </c:numCache>
            </c:numRef>
          </c:val>
          <c:extLst>
            <c:ext xmlns:c16="http://schemas.microsoft.com/office/drawing/2014/chart" uri="{C3380CC4-5D6E-409C-BE32-E72D297353CC}">
              <c16:uniqueId val="{00000001-9F25-4F2A-8684-E68D54075437}"/>
            </c:ext>
          </c:extLst>
        </c:ser>
        <c:ser>
          <c:idx val="2"/>
          <c:order val="2"/>
          <c:tx>
            <c:strRef>
              <c:f>'DHS07'!$B$20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'DHS07'!$H$15:$L$15</c:f>
              <c:strCache>
                <c:ptCount val="5"/>
                <c:pt idx="0">
                  <c:v>Poorest</c:v>
                </c:pt>
                <c:pt idx="1">
                  <c:v>Poor</c:v>
                </c:pt>
                <c:pt idx="2">
                  <c:v>Middle</c:v>
                </c:pt>
                <c:pt idx="3">
                  <c:v>Rich</c:v>
                </c:pt>
                <c:pt idx="4">
                  <c:v>Richest</c:v>
                </c:pt>
              </c:strCache>
            </c:strRef>
          </c:cat>
          <c:val>
            <c:numRef>
              <c:f>'DHS07'!$H$20:$L$20</c:f>
              <c:numCache>
                <c:formatCode>###0.0</c:formatCode>
                <c:ptCount val="5"/>
                <c:pt idx="0">
                  <c:v>15.776215078366846</c:v>
                </c:pt>
                <c:pt idx="1">
                  <c:v>13.285110162742782</c:v>
                </c:pt>
                <c:pt idx="2">
                  <c:v>8.1887673183735217</c:v>
                </c:pt>
                <c:pt idx="3">
                  <c:v>7.5406031949325012</c:v>
                </c:pt>
                <c:pt idx="4">
                  <c:v>6.245237825290971</c:v>
                </c:pt>
              </c:numCache>
            </c:numRef>
          </c:val>
          <c:extLst>
            <c:ext xmlns:c16="http://schemas.microsoft.com/office/drawing/2014/chart" uri="{C3380CC4-5D6E-409C-BE32-E72D297353CC}">
              <c16:uniqueId val="{00000002-9F25-4F2A-8684-E68D54075437}"/>
            </c:ext>
          </c:extLst>
        </c:ser>
        <c:ser>
          <c:idx val="3"/>
          <c:order val="3"/>
          <c:tx>
            <c:strRef>
              <c:f>'DHS07'!$B$21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'DHS07'!$H$15:$L$15</c:f>
              <c:strCache>
                <c:ptCount val="5"/>
                <c:pt idx="0">
                  <c:v>Poorest</c:v>
                </c:pt>
                <c:pt idx="1">
                  <c:v>Poor</c:v>
                </c:pt>
                <c:pt idx="2">
                  <c:v>Middle</c:v>
                </c:pt>
                <c:pt idx="3">
                  <c:v>Rich</c:v>
                </c:pt>
                <c:pt idx="4">
                  <c:v>Richest</c:v>
                </c:pt>
              </c:strCache>
            </c:strRef>
          </c:cat>
          <c:val>
            <c:numRef>
              <c:f>'DHS07'!$H$21:$L$21</c:f>
              <c:numCache>
                <c:formatCode>###0.0</c:formatCode>
                <c:ptCount val="5"/>
                <c:pt idx="0">
                  <c:v>2.7324222495097112</c:v>
                </c:pt>
                <c:pt idx="1">
                  <c:v>1.126195360579114</c:v>
                </c:pt>
                <c:pt idx="2">
                  <c:v>0.44057408350209015</c:v>
                </c:pt>
                <c:pt idx="3">
                  <c:v>0.43994615420331107</c:v>
                </c:pt>
                <c:pt idx="4">
                  <c:v>0</c:v>
                </c:pt>
              </c:numCache>
            </c:numRef>
          </c:val>
          <c:extLst>
            <c:ext xmlns:c16="http://schemas.microsoft.com/office/drawing/2014/chart" uri="{C3380CC4-5D6E-409C-BE32-E72D297353CC}">
              <c16:uniqueId val="{00000003-9F25-4F2A-8684-E68D54075437}"/>
            </c:ext>
          </c:extLst>
        </c:ser>
        <c:dLbls>
          <c:showLegendKey val="0"/>
          <c:showVal val="0"/>
          <c:showCatName val="0"/>
          <c:showSerName val="0"/>
          <c:showPercent val="0"/>
          <c:showBubbleSize val="0"/>
        </c:dLbls>
        <c:gapWidth val="50"/>
        <c:overlap val="100"/>
        <c:axId val="230284672"/>
        <c:axId val="231154816"/>
      </c:barChart>
      <c:catAx>
        <c:axId val="2302846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154816"/>
        <c:crosses val="autoZero"/>
        <c:auto val="1"/>
        <c:lblAlgn val="ctr"/>
        <c:lblOffset val="100"/>
        <c:tickLblSkip val="1"/>
        <c:tickMarkSkip val="1"/>
        <c:noMultiLvlLbl val="0"/>
      </c:catAx>
      <c:valAx>
        <c:axId val="2311548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846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'DHS07'!$H$121:$L$121</c:f>
              <c:strCache>
                <c:ptCount val="5"/>
                <c:pt idx="0">
                  <c:v>Poorest</c:v>
                </c:pt>
                <c:pt idx="1">
                  <c:v>Poor</c:v>
                </c:pt>
                <c:pt idx="2">
                  <c:v>Middle</c:v>
                </c:pt>
                <c:pt idx="3">
                  <c:v>Rich</c:v>
                </c:pt>
                <c:pt idx="4">
                  <c:v>Richest</c:v>
                </c:pt>
              </c:strCache>
            </c:strRef>
          </c:cat>
          <c:val>
            <c:numRef>
              <c:f>'DHS07'!$H$124:$L$124</c:f>
              <c:numCache>
                <c:formatCode>###0.0</c:formatCode>
                <c:ptCount val="5"/>
                <c:pt idx="0">
                  <c:v>49.921716244266662</c:v>
                </c:pt>
                <c:pt idx="1">
                  <c:v>65.165442514312559</c:v>
                </c:pt>
                <c:pt idx="2">
                  <c:v>75.784030458575302</c:v>
                </c:pt>
                <c:pt idx="3">
                  <c:v>85.087683704770555</c:v>
                </c:pt>
                <c:pt idx="4">
                  <c:v>94.553128979988159</c:v>
                </c:pt>
              </c:numCache>
            </c:numRef>
          </c:val>
          <c:extLst>
            <c:ext xmlns:c16="http://schemas.microsoft.com/office/drawing/2014/chart" uri="{C3380CC4-5D6E-409C-BE32-E72D297353CC}">
              <c16:uniqueId val="{00000000-E92B-4425-9188-348DAD54A466}"/>
            </c:ext>
          </c:extLst>
        </c:ser>
        <c:ser>
          <c:idx val="1"/>
          <c:order val="1"/>
          <c:tx>
            <c:strRef>
              <c:f>'DHS07'!$B$125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'DHS07'!$H$121:$L$121</c:f>
              <c:strCache>
                <c:ptCount val="5"/>
                <c:pt idx="0">
                  <c:v>Poorest</c:v>
                </c:pt>
                <c:pt idx="1">
                  <c:v>Poor</c:v>
                </c:pt>
                <c:pt idx="2">
                  <c:v>Middle</c:v>
                </c:pt>
                <c:pt idx="3">
                  <c:v>Rich</c:v>
                </c:pt>
                <c:pt idx="4">
                  <c:v>Richest</c:v>
                </c:pt>
              </c:strCache>
            </c:strRef>
          </c:cat>
          <c:val>
            <c:numRef>
              <c:f>'DHS07'!$H$125:$L$125</c:f>
              <c:numCache>
                <c:formatCode>###0.0</c:formatCode>
                <c:ptCount val="5"/>
                <c:pt idx="0">
                  <c:v>16.345775420609751</c:v>
                </c:pt>
                <c:pt idx="1">
                  <c:v>12.488185740710517</c:v>
                </c:pt>
                <c:pt idx="2">
                  <c:v>7.0728474213800689</c:v>
                </c:pt>
                <c:pt idx="3">
                  <c:v>4.2580878329519507</c:v>
                </c:pt>
                <c:pt idx="4">
                  <c:v>0.75053838697189068</c:v>
                </c:pt>
              </c:numCache>
            </c:numRef>
          </c:val>
          <c:extLst>
            <c:ext xmlns:c16="http://schemas.microsoft.com/office/drawing/2014/chart" uri="{C3380CC4-5D6E-409C-BE32-E72D297353CC}">
              <c16:uniqueId val="{00000001-E92B-4425-9188-348DAD54A466}"/>
            </c:ext>
          </c:extLst>
        </c:ser>
        <c:ser>
          <c:idx val="2"/>
          <c:order val="2"/>
          <c:tx>
            <c:strRef>
              <c:f>'DHS07'!$B$126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'DHS07'!$H$121:$L$121</c:f>
              <c:strCache>
                <c:ptCount val="5"/>
                <c:pt idx="0">
                  <c:v>Poorest</c:v>
                </c:pt>
                <c:pt idx="1">
                  <c:v>Poor</c:v>
                </c:pt>
                <c:pt idx="2">
                  <c:v>Middle</c:v>
                </c:pt>
                <c:pt idx="3">
                  <c:v>Rich</c:v>
                </c:pt>
                <c:pt idx="4">
                  <c:v>Richest</c:v>
                </c:pt>
              </c:strCache>
            </c:strRef>
          </c:cat>
          <c:val>
            <c:numRef>
              <c:f>'DHS07'!$H$126:$L$126</c:f>
              <c:numCache>
                <c:formatCode>###0.0</c:formatCode>
                <c:ptCount val="5"/>
                <c:pt idx="0">
                  <c:v>10.032328797234101</c:v>
                </c:pt>
                <c:pt idx="1">
                  <c:v>7.246967113970129</c:v>
                </c:pt>
                <c:pt idx="2">
                  <c:v>6.7732543385949526</c:v>
                </c:pt>
                <c:pt idx="3">
                  <c:v>6.8396798291580154</c:v>
                </c:pt>
                <c:pt idx="4">
                  <c:v>4.1625321379456466</c:v>
                </c:pt>
              </c:numCache>
            </c:numRef>
          </c:val>
          <c:extLst>
            <c:ext xmlns:c16="http://schemas.microsoft.com/office/drawing/2014/chart" uri="{C3380CC4-5D6E-409C-BE32-E72D297353CC}">
              <c16:uniqueId val="{00000002-E92B-4425-9188-348DAD54A466}"/>
            </c:ext>
          </c:extLst>
        </c:ser>
        <c:ser>
          <c:idx val="3"/>
          <c:order val="3"/>
          <c:tx>
            <c:strRef>
              <c:f>'DHS07'!$B$127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'DHS07'!$H$121:$L$121</c:f>
              <c:strCache>
                <c:ptCount val="5"/>
                <c:pt idx="0">
                  <c:v>Poorest</c:v>
                </c:pt>
                <c:pt idx="1">
                  <c:v>Poor</c:v>
                </c:pt>
                <c:pt idx="2">
                  <c:v>Middle</c:v>
                </c:pt>
                <c:pt idx="3">
                  <c:v>Rich</c:v>
                </c:pt>
                <c:pt idx="4">
                  <c:v>Richest</c:v>
                </c:pt>
              </c:strCache>
            </c:strRef>
          </c:cat>
          <c:val>
            <c:numRef>
              <c:f>'DHS07'!$H$127:$L$127</c:f>
              <c:numCache>
                <c:formatCode>###0.0</c:formatCode>
                <c:ptCount val="5"/>
                <c:pt idx="0">
                  <c:v>23.700179537889476</c:v>
                </c:pt>
                <c:pt idx="1">
                  <c:v>15.099404631006795</c:v>
                </c:pt>
                <c:pt idx="2">
                  <c:v>10.369867781449672</c:v>
                </c:pt>
                <c:pt idx="3">
                  <c:v>3.8145486331194829</c:v>
                </c:pt>
                <c:pt idx="4">
                  <c:v>0.53380049509430405</c:v>
                </c:pt>
              </c:numCache>
            </c:numRef>
          </c:val>
          <c:extLst>
            <c:ext xmlns:c16="http://schemas.microsoft.com/office/drawing/2014/chart" uri="{C3380CC4-5D6E-409C-BE32-E72D297353CC}">
              <c16:uniqueId val="{00000003-E92B-4425-9188-348DAD54A466}"/>
            </c:ext>
          </c:extLst>
        </c:ser>
        <c:dLbls>
          <c:showLegendKey val="0"/>
          <c:showVal val="0"/>
          <c:showCatName val="0"/>
          <c:showSerName val="0"/>
          <c:showPercent val="0"/>
          <c:showBubbleSize val="0"/>
        </c:dLbls>
        <c:gapWidth val="50"/>
        <c:overlap val="100"/>
        <c:axId val="231425152"/>
        <c:axId val="231426688"/>
      </c:barChart>
      <c:catAx>
        <c:axId val="231425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26688"/>
        <c:crosses val="autoZero"/>
        <c:auto val="1"/>
        <c:lblAlgn val="ctr"/>
        <c:lblOffset val="100"/>
        <c:tickLblSkip val="1"/>
        <c:tickMarkSkip val="1"/>
        <c:noMultiLvlLbl val="0"/>
      </c:catAx>
      <c:valAx>
        <c:axId val="231426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25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'DHS07'!$H$221:$L$221</c:f>
              <c:strCache>
                <c:ptCount val="5"/>
                <c:pt idx="0">
                  <c:v>Poorest</c:v>
                </c:pt>
                <c:pt idx="1">
                  <c:v>Poor</c:v>
                </c:pt>
                <c:pt idx="2">
                  <c:v>Middle</c:v>
                </c:pt>
                <c:pt idx="3">
                  <c:v>Rich</c:v>
                </c:pt>
                <c:pt idx="4">
                  <c:v>Richest</c:v>
                </c:pt>
              </c:strCache>
            </c:strRef>
          </c:cat>
          <c:val>
            <c:numRef>
              <c:f>'DHS07'!$H$222:$L$222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34FE-4140-89A5-47C7D734A23B}"/>
            </c:ext>
          </c:extLst>
        </c:ser>
        <c:ser>
          <c:idx val="1"/>
          <c:order val="1"/>
          <c:tx>
            <c:strRef>
              <c:f>'DHS07'!$B$223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'DHS07'!$H$221:$L$221</c:f>
              <c:strCache>
                <c:ptCount val="5"/>
                <c:pt idx="0">
                  <c:v>Poorest</c:v>
                </c:pt>
                <c:pt idx="1">
                  <c:v>Poor</c:v>
                </c:pt>
                <c:pt idx="2">
                  <c:v>Middle</c:v>
                </c:pt>
                <c:pt idx="3">
                  <c:v>Rich</c:v>
                </c:pt>
                <c:pt idx="4">
                  <c:v>Richest</c:v>
                </c:pt>
              </c:strCache>
            </c:strRef>
          </c:cat>
          <c:val>
            <c:numRef>
              <c:f>'DHS07'!$H$223:$L$223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34FE-4140-89A5-47C7D734A23B}"/>
            </c:ext>
          </c:extLst>
        </c:ser>
        <c:ser>
          <c:idx val="2"/>
          <c:order val="2"/>
          <c:tx>
            <c:strRef>
              <c:f>'DHS07'!$B$224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'DHS07'!$H$221:$L$221</c:f>
              <c:strCache>
                <c:ptCount val="5"/>
                <c:pt idx="0">
                  <c:v>Poorest</c:v>
                </c:pt>
                <c:pt idx="1">
                  <c:v>Poor</c:v>
                </c:pt>
                <c:pt idx="2">
                  <c:v>Middle</c:v>
                </c:pt>
                <c:pt idx="3">
                  <c:v>Rich</c:v>
                </c:pt>
                <c:pt idx="4">
                  <c:v>Richest</c:v>
                </c:pt>
              </c:strCache>
            </c:strRef>
          </c:cat>
          <c:val>
            <c:numRef>
              <c:f>'DHS07'!$H$224:$L$224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34FE-4140-89A5-47C7D734A23B}"/>
            </c:ext>
          </c:extLst>
        </c:ser>
        <c:dLbls>
          <c:showLegendKey val="0"/>
          <c:showVal val="0"/>
          <c:showCatName val="0"/>
          <c:showSerName val="0"/>
          <c:showPercent val="0"/>
          <c:showBubbleSize val="0"/>
        </c:dLbls>
        <c:gapWidth val="50"/>
        <c:overlap val="100"/>
        <c:axId val="231462400"/>
        <c:axId val="231463936"/>
      </c:barChart>
      <c:catAx>
        <c:axId val="2314624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63936"/>
        <c:crosses val="autoZero"/>
        <c:auto val="1"/>
        <c:lblAlgn val="ctr"/>
        <c:lblOffset val="100"/>
        <c:tickLblSkip val="1"/>
        <c:tickMarkSkip val="1"/>
        <c:noMultiLvlLbl val="0"/>
      </c:catAx>
      <c:valAx>
        <c:axId val="2314639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624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'DHS07'!$C$121:$G$121</c:f>
              <c:strCache>
                <c:ptCount val="5"/>
                <c:pt idx="0">
                  <c:v>Poorest</c:v>
                </c:pt>
                <c:pt idx="1">
                  <c:v>Poor</c:v>
                </c:pt>
                <c:pt idx="2">
                  <c:v>Middle</c:v>
                </c:pt>
                <c:pt idx="3">
                  <c:v>Rich</c:v>
                </c:pt>
                <c:pt idx="4">
                  <c:v>Richest</c:v>
                </c:pt>
              </c:strCache>
            </c:strRef>
          </c:cat>
          <c:val>
            <c:numRef>
              <c:f>'DHS07'!$C$124:$G$124</c:f>
              <c:numCache>
                <c:formatCode>###0.0</c:formatCode>
                <c:ptCount val="5"/>
                <c:pt idx="0">
                  <c:v>24.509095469843565</c:v>
                </c:pt>
                <c:pt idx="1">
                  <c:v>44.318353578422609</c:v>
                </c:pt>
                <c:pt idx="2">
                  <c:v>58.203698629859083</c:v>
                </c:pt>
                <c:pt idx="3">
                  <c:v>73.221074225431437</c:v>
                </c:pt>
                <c:pt idx="4">
                  <c:v>89.747473805267077</c:v>
                </c:pt>
              </c:numCache>
            </c:numRef>
          </c:val>
          <c:extLst>
            <c:ext xmlns:c16="http://schemas.microsoft.com/office/drawing/2014/chart" uri="{C3380CC4-5D6E-409C-BE32-E72D297353CC}">
              <c16:uniqueId val="{00000000-6589-43C5-8ABB-C09EE212EF20}"/>
            </c:ext>
          </c:extLst>
        </c:ser>
        <c:ser>
          <c:idx val="1"/>
          <c:order val="1"/>
          <c:tx>
            <c:strRef>
              <c:f>'DHS07'!$B$125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'DHS07'!$C$121:$G$121</c:f>
              <c:strCache>
                <c:ptCount val="5"/>
                <c:pt idx="0">
                  <c:v>Poorest</c:v>
                </c:pt>
                <c:pt idx="1">
                  <c:v>Poor</c:v>
                </c:pt>
                <c:pt idx="2">
                  <c:v>Middle</c:v>
                </c:pt>
                <c:pt idx="3">
                  <c:v>Rich</c:v>
                </c:pt>
                <c:pt idx="4">
                  <c:v>Richest</c:v>
                </c:pt>
              </c:strCache>
            </c:strRef>
          </c:cat>
          <c:val>
            <c:numRef>
              <c:f>'DHS07'!$C$125:$G$125</c:f>
              <c:numCache>
                <c:formatCode>###0.0</c:formatCode>
                <c:ptCount val="5"/>
                <c:pt idx="0">
                  <c:v>12.731817900463479</c:v>
                </c:pt>
                <c:pt idx="1">
                  <c:v>10.490595691173116</c:v>
                </c:pt>
                <c:pt idx="2">
                  <c:v>8.9101808243936347</c:v>
                </c:pt>
                <c:pt idx="3">
                  <c:v>7.3996456660222716</c:v>
                </c:pt>
                <c:pt idx="4">
                  <c:v>2.2685139172649511</c:v>
                </c:pt>
              </c:numCache>
            </c:numRef>
          </c:val>
          <c:extLst>
            <c:ext xmlns:c16="http://schemas.microsoft.com/office/drawing/2014/chart" uri="{C3380CC4-5D6E-409C-BE32-E72D297353CC}">
              <c16:uniqueId val="{00000001-6589-43C5-8ABB-C09EE212EF20}"/>
            </c:ext>
          </c:extLst>
        </c:ser>
        <c:ser>
          <c:idx val="2"/>
          <c:order val="2"/>
          <c:tx>
            <c:strRef>
              <c:f>'DHS07'!$B$126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'DHS07'!$C$121:$G$121</c:f>
              <c:strCache>
                <c:ptCount val="5"/>
                <c:pt idx="0">
                  <c:v>Poorest</c:v>
                </c:pt>
                <c:pt idx="1">
                  <c:v>Poor</c:v>
                </c:pt>
                <c:pt idx="2">
                  <c:v>Middle</c:v>
                </c:pt>
                <c:pt idx="3">
                  <c:v>Rich</c:v>
                </c:pt>
                <c:pt idx="4">
                  <c:v>Richest</c:v>
                </c:pt>
              </c:strCache>
            </c:strRef>
          </c:cat>
          <c:val>
            <c:numRef>
              <c:f>'DHS07'!$C$126:$G$126</c:f>
              <c:numCache>
                <c:formatCode>###0.0</c:formatCode>
                <c:ptCount val="5"/>
                <c:pt idx="0">
                  <c:v>14.463053663639272</c:v>
                </c:pt>
                <c:pt idx="1">
                  <c:v>14.499220339888296</c:v>
                </c:pt>
                <c:pt idx="2">
                  <c:v>11.247142665031546</c:v>
                </c:pt>
                <c:pt idx="3">
                  <c:v>7.7561939208864175</c:v>
                </c:pt>
                <c:pt idx="4">
                  <c:v>5.5866625233156384</c:v>
                </c:pt>
              </c:numCache>
            </c:numRef>
          </c:val>
          <c:extLst>
            <c:ext xmlns:c16="http://schemas.microsoft.com/office/drawing/2014/chart" uri="{C3380CC4-5D6E-409C-BE32-E72D297353CC}">
              <c16:uniqueId val="{00000002-6589-43C5-8ABB-C09EE212EF20}"/>
            </c:ext>
          </c:extLst>
        </c:ser>
        <c:ser>
          <c:idx val="3"/>
          <c:order val="3"/>
          <c:tx>
            <c:strRef>
              <c:f>'DHS07'!$B$127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'DHS07'!$C$121:$G$121</c:f>
              <c:strCache>
                <c:ptCount val="5"/>
                <c:pt idx="0">
                  <c:v>Poorest</c:v>
                </c:pt>
                <c:pt idx="1">
                  <c:v>Poor</c:v>
                </c:pt>
                <c:pt idx="2">
                  <c:v>Middle</c:v>
                </c:pt>
                <c:pt idx="3">
                  <c:v>Rich</c:v>
                </c:pt>
                <c:pt idx="4">
                  <c:v>Richest</c:v>
                </c:pt>
              </c:strCache>
            </c:strRef>
          </c:cat>
          <c:val>
            <c:numRef>
              <c:f>'DHS07'!$C$127:$G$127</c:f>
              <c:numCache>
                <c:formatCode>###0.0</c:formatCode>
                <c:ptCount val="5"/>
                <c:pt idx="0">
                  <c:v>48.296032966053694</c:v>
                </c:pt>
                <c:pt idx="1">
                  <c:v>30.691830390515975</c:v>
                </c:pt>
                <c:pt idx="2">
                  <c:v>21.638977880715732</c:v>
                </c:pt>
                <c:pt idx="3">
                  <c:v>11.623086187659881</c:v>
                </c:pt>
                <c:pt idx="4">
                  <c:v>2.3973497541523328</c:v>
                </c:pt>
              </c:numCache>
            </c:numRef>
          </c:val>
          <c:extLst>
            <c:ext xmlns:c16="http://schemas.microsoft.com/office/drawing/2014/chart" uri="{C3380CC4-5D6E-409C-BE32-E72D297353CC}">
              <c16:uniqueId val="{00000003-6589-43C5-8ABB-C09EE212EF20}"/>
            </c:ext>
          </c:extLst>
        </c:ser>
        <c:dLbls>
          <c:showLegendKey val="0"/>
          <c:showVal val="0"/>
          <c:showCatName val="0"/>
          <c:showSerName val="0"/>
          <c:showPercent val="0"/>
          <c:showBubbleSize val="0"/>
        </c:dLbls>
        <c:gapWidth val="50"/>
        <c:overlap val="100"/>
        <c:axId val="229987072"/>
        <c:axId val="229988608"/>
      </c:barChart>
      <c:catAx>
        <c:axId val="2299870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9988608"/>
        <c:crosses val="autoZero"/>
        <c:auto val="1"/>
        <c:lblAlgn val="ctr"/>
        <c:lblOffset val="100"/>
        <c:tickLblSkip val="1"/>
        <c:tickMarkSkip val="1"/>
        <c:noMultiLvlLbl val="0"/>
      </c:catAx>
      <c:valAx>
        <c:axId val="2299886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99870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'DHS07'!$M$121:$Q$121</c:f>
              <c:strCache>
                <c:ptCount val="5"/>
                <c:pt idx="0">
                  <c:v>Poorest</c:v>
                </c:pt>
                <c:pt idx="1">
                  <c:v>Poor</c:v>
                </c:pt>
                <c:pt idx="2">
                  <c:v>Middle</c:v>
                </c:pt>
                <c:pt idx="3">
                  <c:v>Rich</c:v>
                </c:pt>
                <c:pt idx="4">
                  <c:v>Richest</c:v>
                </c:pt>
              </c:strCache>
            </c:strRef>
          </c:cat>
          <c:val>
            <c:numRef>
              <c:f>'DHS07'!$M$124:$Q$124</c:f>
              <c:numCache>
                <c:formatCode>###0.0</c:formatCode>
                <c:ptCount val="5"/>
                <c:pt idx="0">
                  <c:v>18.971639750797586</c:v>
                </c:pt>
                <c:pt idx="1">
                  <c:v>33.997310645677231</c:v>
                </c:pt>
                <c:pt idx="2">
                  <c:v>43.312296105530187</c:v>
                </c:pt>
                <c:pt idx="3">
                  <c:v>56.538993068669072</c:v>
                </c:pt>
                <c:pt idx="4">
                  <c:v>77.365887563960527</c:v>
                </c:pt>
              </c:numCache>
            </c:numRef>
          </c:val>
          <c:extLst>
            <c:ext xmlns:c16="http://schemas.microsoft.com/office/drawing/2014/chart" uri="{C3380CC4-5D6E-409C-BE32-E72D297353CC}">
              <c16:uniqueId val="{00000000-35ED-429F-A7E3-783B8D049F2E}"/>
            </c:ext>
          </c:extLst>
        </c:ser>
        <c:ser>
          <c:idx val="1"/>
          <c:order val="1"/>
          <c:tx>
            <c:strRef>
              <c:f>'DHS07'!$B$125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'DHS07'!$M$121:$Q$121</c:f>
              <c:strCache>
                <c:ptCount val="5"/>
                <c:pt idx="0">
                  <c:v>Poorest</c:v>
                </c:pt>
                <c:pt idx="1">
                  <c:v>Poor</c:v>
                </c:pt>
                <c:pt idx="2">
                  <c:v>Middle</c:v>
                </c:pt>
                <c:pt idx="3">
                  <c:v>Rich</c:v>
                </c:pt>
                <c:pt idx="4">
                  <c:v>Richest</c:v>
                </c:pt>
              </c:strCache>
            </c:strRef>
          </c:cat>
          <c:val>
            <c:numRef>
              <c:f>'DHS07'!$M$125:$Q$125</c:f>
              <c:numCache>
                <c:formatCode>###0.0</c:formatCode>
                <c:ptCount val="5"/>
                <c:pt idx="0">
                  <c:v>12.880791315919298</c:v>
                </c:pt>
                <c:pt idx="1">
                  <c:v>10.387431875342589</c:v>
                </c:pt>
                <c:pt idx="2">
                  <c:v>8.5364676790980454</c:v>
                </c:pt>
                <c:pt idx="3">
                  <c:v>6.7725790148253404</c:v>
                </c:pt>
                <c:pt idx="4">
                  <c:v>3.7728211982714304</c:v>
                </c:pt>
              </c:numCache>
            </c:numRef>
          </c:val>
          <c:extLst>
            <c:ext xmlns:c16="http://schemas.microsoft.com/office/drawing/2014/chart" uri="{C3380CC4-5D6E-409C-BE32-E72D297353CC}">
              <c16:uniqueId val="{00000001-35ED-429F-A7E3-783B8D049F2E}"/>
            </c:ext>
          </c:extLst>
        </c:ser>
        <c:ser>
          <c:idx val="2"/>
          <c:order val="2"/>
          <c:tx>
            <c:strRef>
              <c:f>'DHS07'!$B$126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'DHS07'!$M$121:$Q$121</c:f>
              <c:strCache>
                <c:ptCount val="5"/>
                <c:pt idx="0">
                  <c:v>Poorest</c:v>
                </c:pt>
                <c:pt idx="1">
                  <c:v>Poor</c:v>
                </c:pt>
                <c:pt idx="2">
                  <c:v>Middle</c:v>
                </c:pt>
                <c:pt idx="3">
                  <c:v>Rich</c:v>
                </c:pt>
                <c:pt idx="4">
                  <c:v>Richest</c:v>
                </c:pt>
              </c:strCache>
            </c:strRef>
          </c:cat>
          <c:val>
            <c:numRef>
              <c:f>'DHS07'!$M$126:$Q$126</c:f>
              <c:numCache>
                <c:formatCode>###0.0</c:formatCode>
                <c:ptCount val="5"/>
                <c:pt idx="0">
                  <c:v>14.138857719022056</c:v>
                </c:pt>
                <c:pt idx="1">
                  <c:v>15.6459795051518</c:v>
                </c:pt>
                <c:pt idx="2">
                  <c:v>15.758512386387267</c:v>
                </c:pt>
                <c:pt idx="3">
                  <c:v>12.913916049099385</c:v>
                </c:pt>
                <c:pt idx="4">
                  <c:v>8.8596003553957843</c:v>
                </c:pt>
              </c:numCache>
            </c:numRef>
          </c:val>
          <c:extLst>
            <c:ext xmlns:c16="http://schemas.microsoft.com/office/drawing/2014/chart" uri="{C3380CC4-5D6E-409C-BE32-E72D297353CC}">
              <c16:uniqueId val="{00000002-35ED-429F-A7E3-783B8D049F2E}"/>
            </c:ext>
          </c:extLst>
        </c:ser>
        <c:ser>
          <c:idx val="3"/>
          <c:order val="3"/>
          <c:tx>
            <c:strRef>
              <c:f>'DHS07'!$B$127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'DHS07'!$M$121:$Q$121</c:f>
              <c:strCache>
                <c:ptCount val="5"/>
                <c:pt idx="0">
                  <c:v>Poorest</c:v>
                </c:pt>
                <c:pt idx="1">
                  <c:v>Poor</c:v>
                </c:pt>
                <c:pt idx="2">
                  <c:v>Middle</c:v>
                </c:pt>
                <c:pt idx="3">
                  <c:v>Rich</c:v>
                </c:pt>
                <c:pt idx="4">
                  <c:v>Richest</c:v>
                </c:pt>
              </c:strCache>
            </c:strRef>
          </c:cat>
          <c:val>
            <c:numRef>
              <c:f>'DHS07'!$M$127:$Q$127</c:f>
              <c:numCache>
                <c:formatCode>###0.0</c:formatCode>
                <c:ptCount val="5"/>
                <c:pt idx="0">
                  <c:v>54.008711214261062</c:v>
                </c:pt>
                <c:pt idx="1">
                  <c:v>39.969277973828383</c:v>
                </c:pt>
                <c:pt idx="2">
                  <c:v>32.392723828984501</c:v>
                </c:pt>
                <c:pt idx="3">
                  <c:v>23.774511867406208</c:v>
                </c:pt>
                <c:pt idx="4">
                  <c:v>10.001690882372259</c:v>
                </c:pt>
              </c:numCache>
            </c:numRef>
          </c:val>
          <c:extLst>
            <c:ext xmlns:c16="http://schemas.microsoft.com/office/drawing/2014/chart" uri="{C3380CC4-5D6E-409C-BE32-E72D297353CC}">
              <c16:uniqueId val="{00000003-35ED-429F-A7E3-783B8D049F2E}"/>
            </c:ext>
          </c:extLst>
        </c:ser>
        <c:dLbls>
          <c:showLegendKey val="0"/>
          <c:showVal val="0"/>
          <c:showCatName val="0"/>
          <c:showSerName val="0"/>
          <c:showPercent val="0"/>
          <c:showBubbleSize val="0"/>
        </c:dLbls>
        <c:gapWidth val="50"/>
        <c:overlap val="100"/>
        <c:axId val="220931584"/>
        <c:axId val="220933120"/>
      </c:barChart>
      <c:catAx>
        <c:axId val="2209315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933120"/>
        <c:crosses val="autoZero"/>
        <c:auto val="1"/>
        <c:lblAlgn val="ctr"/>
        <c:lblOffset val="100"/>
        <c:tickLblSkip val="1"/>
        <c:tickMarkSkip val="1"/>
        <c:noMultiLvlLbl val="0"/>
      </c:catAx>
      <c:valAx>
        <c:axId val="2209331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9315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'DHS12'!$M$15:$Q$15</c:f>
              <c:strCache>
                <c:ptCount val="5"/>
                <c:pt idx="0">
                  <c:v>Poorest</c:v>
                </c:pt>
                <c:pt idx="1">
                  <c:v>Poor</c:v>
                </c:pt>
                <c:pt idx="2">
                  <c:v>Middle</c:v>
                </c:pt>
                <c:pt idx="3">
                  <c:v>Rich</c:v>
                </c:pt>
                <c:pt idx="4">
                  <c:v>Richest</c:v>
                </c:pt>
              </c:strCache>
            </c:strRef>
          </c:cat>
          <c:val>
            <c:numRef>
              <c:f>'DHS12'!$M$18:$Q$18</c:f>
              <c:numCache>
                <c:formatCode>###0.0</c:formatCode>
                <c:ptCount val="5"/>
                <c:pt idx="0">
                  <c:v>53.111886073319717</c:v>
                </c:pt>
                <c:pt idx="1">
                  <c:v>69.337604696045275</c:v>
                </c:pt>
                <c:pt idx="2">
                  <c:v>76.975222191335391</c:v>
                </c:pt>
                <c:pt idx="3">
                  <c:v>81.657551973116242</c:v>
                </c:pt>
                <c:pt idx="4">
                  <c:v>88.119621006761292</c:v>
                </c:pt>
              </c:numCache>
            </c:numRef>
          </c:val>
          <c:extLst>
            <c:ext xmlns:c16="http://schemas.microsoft.com/office/drawing/2014/chart" uri="{C3380CC4-5D6E-409C-BE32-E72D297353CC}">
              <c16:uniqueId val="{00000000-BF8A-4BC5-A69B-3C72012D7D43}"/>
            </c:ext>
          </c:extLst>
        </c:ser>
        <c:ser>
          <c:idx val="1"/>
          <c:order val="1"/>
          <c:tx>
            <c:strRef>
              <c:f>'DHS12'!$B$19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'DHS12'!$M$15:$Q$15</c:f>
              <c:strCache>
                <c:ptCount val="5"/>
                <c:pt idx="0">
                  <c:v>Poorest</c:v>
                </c:pt>
                <c:pt idx="1">
                  <c:v>Poor</c:v>
                </c:pt>
                <c:pt idx="2">
                  <c:v>Middle</c:v>
                </c:pt>
                <c:pt idx="3">
                  <c:v>Rich</c:v>
                </c:pt>
                <c:pt idx="4">
                  <c:v>Richest</c:v>
                </c:pt>
              </c:strCache>
            </c:strRef>
          </c:cat>
          <c:val>
            <c:numRef>
              <c:f>'DHS12'!$M$19:$Q$19</c:f>
              <c:numCache>
                <c:formatCode>###0.0</c:formatCode>
                <c:ptCount val="5"/>
                <c:pt idx="0">
                  <c:v>3.15070510604439</c:v>
                </c:pt>
                <c:pt idx="1">
                  <c:v>0.48878472595399486</c:v>
                </c:pt>
                <c:pt idx="2">
                  <c:v>0.5426249298482857</c:v>
                </c:pt>
                <c:pt idx="3">
                  <c:v>0.3279419757956476</c:v>
                </c:pt>
                <c:pt idx="4">
                  <c:v>0.35389406026811771</c:v>
                </c:pt>
              </c:numCache>
            </c:numRef>
          </c:val>
          <c:extLst>
            <c:ext xmlns:c16="http://schemas.microsoft.com/office/drawing/2014/chart" uri="{C3380CC4-5D6E-409C-BE32-E72D297353CC}">
              <c16:uniqueId val="{00000001-BF8A-4BC5-A69B-3C72012D7D43}"/>
            </c:ext>
          </c:extLst>
        </c:ser>
        <c:ser>
          <c:idx val="2"/>
          <c:order val="2"/>
          <c:tx>
            <c:strRef>
              <c:f>'DHS12'!$B$20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'DHS12'!$M$15:$Q$15</c:f>
              <c:strCache>
                <c:ptCount val="5"/>
                <c:pt idx="0">
                  <c:v>Poorest</c:v>
                </c:pt>
                <c:pt idx="1">
                  <c:v>Poor</c:v>
                </c:pt>
                <c:pt idx="2">
                  <c:v>Middle</c:v>
                </c:pt>
                <c:pt idx="3">
                  <c:v>Rich</c:v>
                </c:pt>
                <c:pt idx="4">
                  <c:v>Richest</c:v>
                </c:pt>
              </c:strCache>
            </c:strRef>
          </c:cat>
          <c:val>
            <c:numRef>
              <c:f>'DHS12'!$M$20:$Q$20</c:f>
              <c:numCache>
                <c:formatCode>###0.0</c:formatCode>
                <c:ptCount val="5"/>
                <c:pt idx="0">
                  <c:v>30.700337440613566</c:v>
                </c:pt>
                <c:pt idx="1">
                  <c:v>25.038738653059582</c:v>
                </c:pt>
                <c:pt idx="2">
                  <c:v>20.376391273606501</c:v>
                </c:pt>
                <c:pt idx="3">
                  <c:v>16.188748288152567</c:v>
                </c:pt>
                <c:pt idx="4">
                  <c:v>10.991638429141219</c:v>
                </c:pt>
              </c:numCache>
            </c:numRef>
          </c:val>
          <c:extLst>
            <c:ext xmlns:c16="http://schemas.microsoft.com/office/drawing/2014/chart" uri="{C3380CC4-5D6E-409C-BE32-E72D297353CC}">
              <c16:uniqueId val="{00000002-BF8A-4BC5-A69B-3C72012D7D43}"/>
            </c:ext>
          </c:extLst>
        </c:ser>
        <c:ser>
          <c:idx val="3"/>
          <c:order val="3"/>
          <c:tx>
            <c:strRef>
              <c:f>'DHS12'!$B$21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'DHS12'!$M$15:$Q$15</c:f>
              <c:strCache>
                <c:ptCount val="5"/>
                <c:pt idx="0">
                  <c:v>Poorest</c:v>
                </c:pt>
                <c:pt idx="1">
                  <c:v>Poor</c:v>
                </c:pt>
                <c:pt idx="2">
                  <c:v>Middle</c:v>
                </c:pt>
                <c:pt idx="3">
                  <c:v>Rich</c:v>
                </c:pt>
                <c:pt idx="4">
                  <c:v>Richest</c:v>
                </c:pt>
              </c:strCache>
            </c:strRef>
          </c:cat>
          <c:val>
            <c:numRef>
              <c:f>'DHS12'!$M$21:$Q$21</c:f>
              <c:numCache>
                <c:formatCode>###0.0</c:formatCode>
                <c:ptCount val="5"/>
                <c:pt idx="0">
                  <c:v>13.037071380022326</c:v>
                </c:pt>
                <c:pt idx="1">
                  <c:v>5.1348719249411543</c:v>
                </c:pt>
                <c:pt idx="2">
                  <c:v>2.1057616052098149</c:v>
                </c:pt>
                <c:pt idx="3">
                  <c:v>1.8257577629355319</c:v>
                </c:pt>
                <c:pt idx="4">
                  <c:v>0.53484650382937393</c:v>
                </c:pt>
              </c:numCache>
            </c:numRef>
          </c:val>
          <c:extLst>
            <c:ext xmlns:c16="http://schemas.microsoft.com/office/drawing/2014/chart" uri="{C3380CC4-5D6E-409C-BE32-E72D297353CC}">
              <c16:uniqueId val="{00000003-BF8A-4BC5-A69B-3C72012D7D43}"/>
            </c:ext>
          </c:extLst>
        </c:ser>
        <c:dLbls>
          <c:showLegendKey val="0"/>
          <c:showVal val="0"/>
          <c:showCatName val="0"/>
          <c:showSerName val="0"/>
          <c:showPercent val="0"/>
          <c:showBubbleSize val="0"/>
        </c:dLbls>
        <c:gapWidth val="50"/>
        <c:overlap val="100"/>
        <c:axId val="219180416"/>
        <c:axId val="219415680"/>
      </c:barChart>
      <c:catAx>
        <c:axId val="219180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15680"/>
        <c:crosses val="autoZero"/>
        <c:auto val="1"/>
        <c:lblAlgn val="ctr"/>
        <c:lblOffset val="100"/>
        <c:tickLblSkip val="1"/>
        <c:tickMarkSkip val="1"/>
        <c:noMultiLvlLbl val="0"/>
      </c:catAx>
      <c:valAx>
        <c:axId val="219415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180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'DHS12'!$R$15:$AX$15</c:f>
              <c:strCache>
                <c:ptCount val="33"/>
                <c:pt idx="0">
                  <c:v>Aceh</c:v>
                </c:pt>
                <c:pt idx="1">
                  <c:v>Bali</c:v>
                </c:pt>
                <c:pt idx="2">
                  <c:v>Bangka Belitung</c:v>
                </c:pt>
                <c:pt idx="3">
                  <c:v>Banten</c:v>
                </c:pt>
                <c:pt idx="4">
                  <c:v>Bengkulu</c:v>
                </c:pt>
                <c:pt idx="5">
                  <c:v>Central Java</c:v>
                </c:pt>
                <c:pt idx="6">
                  <c:v>Central Kalimantan</c:v>
                </c:pt>
                <c:pt idx="7">
                  <c:v>Central Sulawesi</c:v>
                </c:pt>
                <c:pt idx="8">
                  <c:v>East Java</c:v>
                </c:pt>
                <c:pt idx="9">
                  <c:v>East Kalimantan</c:v>
                </c:pt>
                <c:pt idx="10">
                  <c:v>East Nusa Tenggara</c:v>
                </c:pt>
                <c:pt idx="11">
                  <c:v>Gorontalo</c:v>
                </c:pt>
                <c:pt idx="12">
                  <c:v>Jakarta</c:v>
                </c:pt>
                <c:pt idx="13">
                  <c:v>Jambi</c:v>
                </c:pt>
                <c:pt idx="14">
                  <c:v>Lampung</c:v>
                </c:pt>
                <c:pt idx="15">
                  <c:v>Maluku</c:v>
                </c:pt>
                <c:pt idx="16">
                  <c:v>North Maluku</c:v>
                </c:pt>
                <c:pt idx="17">
                  <c:v>North Sulawesi</c:v>
                </c:pt>
                <c:pt idx="18">
                  <c:v>North Sumatera</c:v>
                </c:pt>
                <c:pt idx="19">
                  <c:v>Papua</c:v>
                </c:pt>
                <c:pt idx="20">
                  <c:v>Riau</c:v>
                </c:pt>
                <c:pt idx="21">
                  <c:v>Riau Islands</c:v>
                </c:pt>
                <c:pt idx="22">
                  <c:v>South Kalimantan</c:v>
                </c:pt>
                <c:pt idx="23">
                  <c:v>South Sulawesi</c:v>
                </c:pt>
                <c:pt idx="24">
                  <c:v>South Sumatera</c:v>
                </c:pt>
                <c:pt idx="25">
                  <c:v>Southeast Sulawesi</c:v>
                </c:pt>
                <c:pt idx="26">
                  <c:v>West Java</c:v>
                </c:pt>
                <c:pt idx="27">
                  <c:v>West Kalimantan</c:v>
                </c:pt>
                <c:pt idx="28">
                  <c:v>West Nusa Tenggara</c:v>
                </c:pt>
                <c:pt idx="29">
                  <c:v>West Papua</c:v>
                </c:pt>
                <c:pt idx="30">
                  <c:v>West Sulawesi</c:v>
                </c:pt>
                <c:pt idx="31">
                  <c:v>West Sumatera</c:v>
                </c:pt>
                <c:pt idx="32">
                  <c:v>Yogyakarta</c:v>
                </c:pt>
              </c:strCache>
            </c:strRef>
          </c:cat>
          <c:val>
            <c:numRef>
              <c:f>'DHS12'!$R$18:$AX$18</c:f>
              <c:numCache>
                <c:formatCode>###0.0</c:formatCode>
                <c:ptCount val="33"/>
                <c:pt idx="0">
                  <c:v>83.248056954523094</c:v>
                </c:pt>
                <c:pt idx="1">
                  <c:v>82.357575248256722</c:v>
                </c:pt>
                <c:pt idx="2">
                  <c:v>90.633192648758666</c:v>
                </c:pt>
                <c:pt idx="3">
                  <c:v>82.610093910386027</c:v>
                </c:pt>
                <c:pt idx="4">
                  <c:v>63.890378757386294</c:v>
                </c:pt>
                <c:pt idx="5">
                  <c:v>85.186455818328994</c:v>
                </c:pt>
                <c:pt idx="6">
                  <c:v>60.300812554242214</c:v>
                </c:pt>
                <c:pt idx="7">
                  <c:v>75.555974864280699</c:v>
                </c:pt>
                <c:pt idx="8">
                  <c:v>85.487422761004453</c:v>
                </c:pt>
                <c:pt idx="9">
                  <c:v>91.327858314279823</c:v>
                </c:pt>
                <c:pt idx="10">
                  <c:v>51.970614951656401</c:v>
                </c:pt>
                <c:pt idx="11">
                  <c:v>80.16364591667363</c:v>
                </c:pt>
                <c:pt idx="12">
                  <c:v>96.513018572111051</c:v>
                </c:pt>
                <c:pt idx="13">
                  <c:v>82.904899811590553</c:v>
                </c:pt>
                <c:pt idx="14">
                  <c:v>76.031035482567347</c:v>
                </c:pt>
                <c:pt idx="15">
                  <c:v>73.907576520320859</c:v>
                </c:pt>
                <c:pt idx="16">
                  <c:v>77.764955813267335</c:v>
                </c:pt>
                <c:pt idx="17">
                  <c:v>77.319275992667812</c:v>
                </c:pt>
                <c:pt idx="18">
                  <c:v>80.64363175126455</c:v>
                </c:pt>
                <c:pt idx="19">
                  <c:v>64.873340777309409</c:v>
                </c:pt>
                <c:pt idx="20">
                  <c:v>84.710778299492645</c:v>
                </c:pt>
                <c:pt idx="21">
                  <c:v>86.926394869971446</c:v>
                </c:pt>
                <c:pt idx="22">
                  <c:v>78.635112241749283</c:v>
                </c:pt>
                <c:pt idx="23">
                  <c:v>83.233561433156666</c:v>
                </c:pt>
                <c:pt idx="24">
                  <c:v>81.055601144022773</c:v>
                </c:pt>
                <c:pt idx="25">
                  <c:v>71.048732030296719</c:v>
                </c:pt>
                <c:pt idx="26">
                  <c:v>86.806294546686146</c:v>
                </c:pt>
                <c:pt idx="27">
                  <c:v>69.355961467705015</c:v>
                </c:pt>
                <c:pt idx="28">
                  <c:v>81.242668393139525</c:v>
                </c:pt>
                <c:pt idx="29">
                  <c:v>78.833205937064363</c:v>
                </c:pt>
                <c:pt idx="30">
                  <c:v>60.017486447481417</c:v>
                </c:pt>
                <c:pt idx="31">
                  <c:v>79.140966393428229</c:v>
                </c:pt>
                <c:pt idx="32">
                  <c:v>92.428639559539363</c:v>
                </c:pt>
              </c:numCache>
            </c:numRef>
          </c:val>
          <c:extLst>
            <c:ext xmlns:c16="http://schemas.microsoft.com/office/drawing/2014/chart" uri="{C3380CC4-5D6E-409C-BE32-E72D297353CC}">
              <c16:uniqueId val="{00000000-CC0B-4066-A1A2-CD3FC0A66D49}"/>
            </c:ext>
          </c:extLst>
        </c:ser>
        <c:ser>
          <c:idx val="1"/>
          <c:order val="1"/>
          <c:tx>
            <c:strRef>
              <c:f>'DHS12'!$B$19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'DHS12'!$R$15:$AX$15</c:f>
              <c:strCache>
                <c:ptCount val="33"/>
                <c:pt idx="0">
                  <c:v>Aceh</c:v>
                </c:pt>
                <c:pt idx="1">
                  <c:v>Bali</c:v>
                </c:pt>
                <c:pt idx="2">
                  <c:v>Bangka Belitung</c:v>
                </c:pt>
                <c:pt idx="3">
                  <c:v>Banten</c:v>
                </c:pt>
                <c:pt idx="4">
                  <c:v>Bengkulu</c:v>
                </c:pt>
                <c:pt idx="5">
                  <c:v>Central Java</c:v>
                </c:pt>
                <c:pt idx="6">
                  <c:v>Central Kalimantan</c:v>
                </c:pt>
                <c:pt idx="7">
                  <c:v>Central Sulawesi</c:v>
                </c:pt>
                <c:pt idx="8">
                  <c:v>East Java</c:v>
                </c:pt>
                <c:pt idx="9">
                  <c:v>East Kalimantan</c:v>
                </c:pt>
                <c:pt idx="10">
                  <c:v>East Nusa Tenggara</c:v>
                </c:pt>
                <c:pt idx="11">
                  <c:v>Gorontalo</c:v>
                </c:pt>
                <c:pt idx="12">
                  <c:v>Jakarta</c:v>
                </c:pt>
                <c:pt idx="13">
                  <c:v>Jambi</c:v>
                </c:pt>
                <c:pt idx="14">
                  <c:v>Lampung</c:v>
                </c:pt>
                <c:pt idx="15">
                  <c:v>Maluku</c:v>
                </c:pt>
                <c:pt idx="16">
                  <c:v>North Maluku</c:v>
                </c:pt>
                <c:pt idx="17">
                  <c:v>North Sulawesi</c:v>
                </c:pt>
                <c:pt idx="18">
                  <c:v>North Sumatera</c:v>
                </c:pt>
                <c:pt idx="19">
                  <c:v>Papua</c:v>
                </c:pt>
                <c:pt idx="20">
                  <c:v>Riau</c:v>
                </c:pt>
                <c:pt idx="21">
                  <c:v>Riau Islands</c:v>
                </c:pt>
                <c:pt idx="22">
                  <c:v>South Kalimantan</c:v>
                </c:pt>
                <c:pt idx="23">
                  <c:v>South Sulawesi</c:v>
                </c:pt>
                <c:pt idx="24">
                  <c:v>South Sumatera</c:v>
                </c:pt>
                <c:pt idx="25">
                  <c:v>Southeast Sulawesi</c:v>
                </c:pt>
                <c:pt idx="26">
                  <c:v>West Java</c:v>
                </c:pt>
                <c:pt idx="27">
                  <c:v>West Kalimantan</c:v>
                </c:pt>
                <c:pt idx="28">
                  <c:v>West Nusa Tenggara</c:v>
                </c:pt>
                <c:pt idx="29">
                  <c:v>West Papua</c:v>
                </c:pt>
                <c:pt idx="30">
                  <c:v>West Sulawesi</c:v>
                </c:pt>
                <c:pt idx="31">
                  <c:v>West Sumatera</c:v>
                </c:pt>
                <c:pt idx="32">
                  <c:v>Yogyakarta</c:v>
                </c:pt>
              </c:strCache>
            </c:strRef>
          </c:cat>
          <c:val>
            <c:numRef>
              <c:f>'DHS12'!$R$19:$AX$19</c:f>
              <c:numCache>
                <c:formatCode>###0.0</c:formatCode>
                <c:ptCount val="33"/>
                <c:pt idx="0">
                  <c:v>0.41833194449509087</c:v>
                </c:pt>
                <c:pt idx="1">
                  <c:v>0.9160094314770717</c:v>
                </c:pt>
                <c:pt idx="2">
                  <c:v>0.18162964458669073</c:v>
                </c:pt>
                <c:pt idx="3">
                  <c:v>0.16555129040157521</c:v>
                </c:pt>
                <c:pt idx="4">
                  <c:v>0.12803683117712686</c:v>
                </c:pt>
                <c:pt idx="5">
                  <c:v>0.34211428039489555</c:v>
                </c:pt>
                <c:pt idx="6">
                  <c:v>0.73239853304747626</c:v>
                </c:pt>
                <c:pt idx="7">
                  <c:v>1.541958670699606</c:v>
                </c:pt>
                <c:pt idx="8">
                  <c:v>1.2138173617181161</c:v>
                </c:pt>
                <c:pt idx="9">
                  <c:v>0.2748079989396584</c:v>
                </c:pt>
                <c:pt idx="10">
                  <c:v>7.3565710662162029</c:v>
                </c:pt>
                <c:pt idx="11">
                  <c:v>2.8214947838166706</c:v>
                </c:pt>
                <c:pt idx="12">
                  <c:v>0.48499004307593496</c:v>
                </c:pt>
                <c:pt idx="13">
                  <c:v>0.6685879017063755</c:v>
                </c:pt>
                <c:pt idx="14">
                  <c:v>0.15236680457428328</c:v>
                </c:pt>
                <c:pt idx="15">
                  <c:v>3.4825559616905117</c:v>
                </c:pt>
                <c:pt idx="16">
                  <c:v>0.78550460417441759</c:v>
                </c:pt>
                <c:pt idx="17">
                  <c:v>0.23265579536409572</c:v>
                </c:pt>
                <c:pt idx="18">
                  <c:v>0.32387000703319097</c:v>
                </c:pt>
                <c:pt idx="19">
                  <c:v>2.5625643966088956</c:v>
                </c:pt>
                <c:pt idx="20">
                  <c:v>0.34020392891362511</c:v>
                </c:pt>
                <c:pt idx="21">
                  <c:v>1.3237522061416971</c:v>
                </c:pt>
                <c:pt idx="22">
                  <c:v>0.23661518227206405</c:v>
                </c:pt>
                <c:pt idx="23">
                  <c:v>0.58674212490644184</c:v>
                </c:pt>
                <c:pt idx="24">
                  <c:v>0.32552450258643684</c:v>
                </c:pt>
                <c:pt idx="25">
                  <c:v>1.8217623597511983</c:v>
                </c:pt>
                <c:pt idx="26">
                  <c:v>0</c:v>
                </c:pt>
                <c:pt idx="27">
                  <c:v>0.13898990274089182</c:v>
                </c:pt>
                <c:pt idx="28">
                  <c:v>0.24446138934746092</c:v>
                </c:pt>
                <c:pt idx="29">
                  <c:v>1.4450078481335626</c:v>
                </c:pt>
                <c:pt idx="30">
                  <c:v>1.3500866072030584</c:v>
                </c:pt>
                <c:pt idx="31">
                  <c:v>0.477712070785281</c:v>
                </c:pt>
                <c:pt idx="32">
                  <c:v>0</c:v>
                </c:pt>
              </c:numCache>
            </c:numRef>
          </c:val>
          <c:extLst>
            <c:ext xmlns:c16="http://schemas.microsoft.com/office/drawing/2014/chart" uri="{C3380CC4-5D6E-409C-BE32-E72D297353CC}">
              <c16:uniqueId val="{00000001-CC0B-4066-A1A2-CD3FC0A66D49}"/>
            </c:ext>
          </c:extLst>
        </c:ser>
        <c:ser>
          <c:idx val="2"/>
          <c:order val="2"/>
          <c:tx>
            <c:strRef>
              <c:f>'DHS12'!$B$20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'DHS12'!$R$15:$AX$15</c:f>
              <c:strCache>
                <c:ptCount val="33"/>
                <c:pt idx="0">
                  <c:v>Aceh</c:v>
                </c:pt>
                <c:pt idx="1">
                  <c:v>Bali</c:v>
                </c:pt>
                <c:pt idx="2">
                  <c:v>Bangka Belitung</c:v>
                </c:pt>
                <c:pt idx="3">
                  <c:v>Banten</c:v>
                </c:pt>
                <c:pt idx="4">
                  <c:v>Bengkulu</c:v>
                </c:pt>
                <c:pt idx="5">
                  <c:v>Central Java</c:v>
                </c:pt>
                <c:pt idx="6">
                  <c:v>Central Kalimantan</c:v>
                </c:pt>
                <c:pt idx="7">
                  <c:v>Central Sulawesi</c:v>
                </c:pt>
                <c:pt idx="8">
                  <c:v>East Java</c:v>
                </c:pt>
                <c:pt idx="9">
                  <c:v>East Kalimantan</c:v>
                </c:pt>
                <c:pt idx="10">
                  <c:v>East Nusa Tenggara</c:v>
                </c:pt>
                <c:pt idx="11">
                  <c:v>Gorontalo</c:v>
                </c:pt>
                <c:pt idx="12">
                  <c:v>Jakarta</c:v>
                </c:pt>
                <c:pt idx="13">
                  <c:v>Jambi</c:v>
                </c:pt>
                <c:pt idx="14">
                  <c:v>Lampung</c:v>
                </c:pt>
                <c:pt idx="15">
                  <c:v>Maluku</c:v>
                </c:pt>
                <c:pt idx="16">
                  <c:v>North Maluku</c:v>
                </c:pt>
                <c:pt idx="17">
                  <c:v>North Sulawesi</c:v>
                </c:pt>
                <c:pt idx="18">
                  <c:v>North Sumatera</c:v>
                </c:pt>
                <c:pt idx="19">
                  <c:v>Papua</c:v>
                </c:pt>
                <c:pt idx="20">
                  <c:v>Riau</c:v>
                </c:pt>
                <c:pt idx="21">
                  <c:v>Riau Islands</c:v>
                </c:pt>
                <c:pt idx="22">
                  <c:v>South Kalimantan</c:v>
                </c:pt>
                <c:pt idx="23">
                  <c:v>South Sulawesi</c:v>
                </c:pt>
                <c:pt idx="24">
                  <c:v>South Sumatera</c:v>
                </c:pt>
                <c:pt idx="25">
                  <c:v>Southeast Sulawesi</c:v>
                </c:pt>
                <c:pt idx="26">
                  <c:v>West Java</c:v>
                </c:pt>
                <c:pt idx="27">
                  <c:v>West Kalimantan</c:v>
                </c:pt>
                <c:pt idx="28">
                  <c:v>West Nusa Tenggara</c:v>
                </c:pt>
                <c:pt idx="29">
                  <c:v>West Papua</c:v>
                </c:pt>
                <c:pt idx="30">
                  <c:v>West Sulawesi</c:v>
                </c:pt>
                <c:pt idx="31">
                  <c:v>West Sumatera</c:v>
                </c:pt>
                <c:pt idx="32">
                  <c:v>Yogyakarta</c:v>
                </c:pt>
              </c:strCache>
            </c:strRef>
          </c:cat>
          <c:val>
            <c:numRef>
              <c:f>'DHS12'!$R$20:$AX$20</c:f>
              <c:numCache>
                <c:formatCode>###0.0</c:formatCode>
                <c:ptCount val="33"/>
                <c:pt idx="0">
                  <c:v>11.653845493460139</c:v>
                </c:pt>
                <c:pt idx="1">
                  <c:v>15.838661039006226</c:v>
                </c:pt>
                <c:pt idx="2">
                  <c:v>9.1851777066546418</c:v>
                </c:pt>
                <c:pt idx="3">
                  <c:v>15.333616193168837</c:v>
                </c:pt>
                <c:pt idx="4">
                  <c:v>33.476936228797967</c:v>
                </c:pt>
                <c:pt idx="5">
                  <c:v>14.403377842765565</c:v>
                </c:pt>
                <c:pt idx="6">
                  <c:v>11.336516911878419</c:v>
                </c:pt>
                <c:pt idx="7">
                  <c:v>17.196445744685121</c:v>
                </c:pt>
                <c:pt idx="8">
                  <c:v>12.28088417941602</c:v>
                </c:pt>
                <c:pt idx="9">
                  <c:v>4.4914242135069031</c:v>
                </c:pt>
                <c:pt idx="10">
                  <c:v>27.231516769172416</c:v>
                </c:pt>
                <c:pt idx="11">
                  <c:v>13.233620850624632</c:v>
                </c:pt>
                <c:pt idx="12">
                  <c:v>3.0019913848130102</c:v>
                </c:pt>
                <c:pt idx="13">
                  <c:v>12.159014444738801</c:v>
                </c:pt>
                <c:pt idx="14">
                  <c:v>22.978436778893808</c:v>
                </c:pt>
                <c:pt idx="15">
                  <c:v>19.489598810999908</c:v>
                </c:pt>
                <c:pt idx="16">
                  <c:v>17.307511818309962</c:v>
                </c:pt>
                <c:pt idx="17">
                  <c:v>22.080743268275882</c:v>
                </c:pt>
                <c:pt idx="18">
                  <c:v>14.939561440050767</c:v>
                </c:pt>
                <c:pt idx="19">
                  <c:v>19.672267223215556</c:v>
                </c:pt>
                <c:pt idx="20">
                  <c:v>13.161577045954004</c:v>
                </c:pt>
                <c:pt idx="21">
                  <c:v>11.293337526609207</c:v>
                </c:pt>
                <c:pt idx="22">
                  <c:v>9.0557647216683392</c:v>
                </c:pt>
                <c:pt idx="23">
                  <c:v>15.952398155053871</c:v>
                </c:pt>
                <c:pt idx="24">
                  <c:v>15.403095728076778</c:v>
                </c:pt>
                <c:pt idx="25">
                  <c:v>25.17062158436282</c:v>
                </c:pt>
                <c:pt idx="26">
                  <c:v>13.090204114050835</c:v>
                </c:pt>
                <c:pt idx="27">
                  <c:v>11.665363086273686</c:v>
                </c:pt>
                <c:pt idx="28">
                  <c:v>17.929278467995587</c:v>
                </c:pt>
                <c:pt idx="29">
                  <c:v>14.431207164707928</c:v>
                </c:pt>
                <c:pt idx="30">
                  <c:v>27.893357038051874</c:v>
                </c:pt>
                <c:pt idx="31">
                  <c:v>16.780908119168572</c:v>
                </c:pt>
                <c:pt idx="32">
                  <c:v>7.4915560310599432</c:v>
                </c:pt>
              </c:numCache>
            </c:numRef>
          </c:val>
          <c:extLst>
            <c:ext xmlns:c16="http://schemas.microsoft.com/office/drawing/2014/chart" uri="{C3380CC4-5D6E-409C-BE32-E72D297353CC}">
              <c16:uniqueId val="{00000002-CC0B-4066-A1A2-CD3FC0A66D49}"/>
            </c:ext>
          </c:extLst>
        </c:ser>
        <c:ser>
          <c:idx val="3"/>
          <c:order val="3"/>
          <c:tx>
            <c:strRef>
              <c:f>'DHS12'!$B$21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'DHS12'!$R$15:$AX$15</c:f>
              <c:strCache>
                <c:ptCount val="33"/>
                <c:pt idx="0">
                  <c:v>Aceh</c:v>
                </c:pt>
                <c:pt idx="1">
                  <c:v>Bali</c:v>
                </c:pt>
                <c:pt idx="2">
                  <c:v>Bangka Belitung</c:v>
                </c:pt>
                <c:pt idx="3">
                  <c:v>Banten</c:v>
                </c:pt>
                <c:pt idx="4">
                  <c:v>Bengkulu</c:v>
                </c:pt>
                <c:pt idx="5">
                  <c:v>Central Java</c:v>
                </c:pt>
                <c:pt idx="6">
                  <c:v>Central Kalimantan</c:v>
                </c:pt>
                <c:pt idx="7">
                  <c:v>Central Sulawesi</c:v>
                </c:pt>
                <c:pt idx="8">
                  <c:v>East Java</c:v>
                </c:pt>
                <c:pt idx="9">
                  <c:v>East Kalimantan</c:v>
                </c:pt>
                <c:pt idx="10">
                  <c:v>East Nusa Tenggara</c:v>
                </c:pt>
                <c:pt idx="11">
                  <c:v>Gorontalo</c:v>
                </c:pt>
                <c:pt idx="12">
                  <c:v>Jakarta</c:v>
                </c:pt>
                <c:pt idx="13">
                  <c:v>Jambi</c:v>
                </c:pt>
                <c:pt idx="14">
                  <c:v>Lampung</c:v>
                </c:pt>
                <c:pt idx="15">
                  <c:v>Maluku</c:v>
                </c:pt>
                <c:pt idx="16">
                  <c:v>North Maluku</c:v>
                </c:pt>
                <c:pt idx="17">
                  <c:v>North Sulawesi</c:v>
                </c:pt>
                <c:pt idx="18">
                  <c:v>North Sumatera</c:v>
                </c:pt>
                <c:pt idx="19">
                  <c:v>Papua</c:v>
                </c:pt>
                <c:pt idx="20">
                  <c:v>Riau</c:v>
                </c:pt>
                <c:pt idx="21">
                  <c:v>Riau Islands</c:v>
                </c:pt>
                <c:pt idx="22">
                  <c:v>South Kalimantan</c:v>
                </c:pt>
                <c:pt idx="23">
                  <c:v>South Sulawesi</c:v>
                </c:pt>
                <c:pt idx="24">
                  <c:v>South Sumatera</c:v>
                </c:pt>
                <c:pt idx="25">
                  <c:v>Southeast Sulawesi</c:v>
                </c:pt>
                <c:pt idx="26">
                  <c:v>West Java</c:v>
                </c:pt>
                <c:pt idx="27">
                  <c:v>West Kalimantan</c:v>
                </c:pt>
                <c:pt idx="28">
                  <c:v>West Nusa Tenggara</c:v>
                </c:pt>
                <c:pt idx="29">
                  <c:v>West Papua</c:v>
                </c:pt>
                <c:pt idx="30">
                  <c:v>West Sulawesi</c:v>
                </c:pt>
                <c:pt idx="31">
                  <c:v>West Sumatera</c:v>
                </c:pt>
                <c:pt idx="32">
                  <c:v>Yogyakarta</c:v>
                </c:pt>
              </c:strCache>
            </c:strRef>
          </c:cat>
          <c:val>
            <c:numRef>
              <c:f>'DHS12'!$R$21:$AX$21</c:f>
              <c:numCache>
                <c:formatCode>###0.0</c:formatCode>
                <c:ptCount val="33"/>
                <c:pt idx="0">
                  <c:v>4.6797656075216754</c:v>
                </c:pt>
                <c:pt idx="1">
                  <c:v>0.8877542812599778</c:v>
                </c:pt>
                <c:pt idx="2">
                  <c:v>0</c:v>
                </c:pt>
                <c:pt idx="3">
                  <c:v>1.8907386060435516</c:v>
                </c:pt>
                <c:pt idx="4">
                  <c:v>2.5046481826386207</c:v>
                </c:pt>
                <c:pt idx="5">
                  <c:v>6.8052058510545313E-2</c:v>
                </c:pt>
                <c:pt idx="6">
                  <c:v>27.630272000831891</c:v>
                </c:pt>
                <c:pt idx="7">
                  <c:v>5.7056207203345739</c:v>
                </c:pt>
                <c:pt idx="8">
                  <c:v>1.0178756978614165</c:v>
                </c:pt>
                <c:pt idx="9">
                  <c:v>3.9059094732736064</c:v>
                </c:pt>
                <c:pt idx="10">
                  <c:v>13.441297212954975</c:v>
                </c:pt>
                <c:pt idx="11">
                  <c:v>3.7812384488850581</c:v>
                </c:pt>
                <c:pt idx="12">
                  <c:v>0</c:v>
                </c:pt>
                <c:pt idx="13">
                  <c:v>4.2674978419642731</c:v>
                </c:pt>
                <c:pt idx="14">
                  <c:v>0.83816093396456415</c:v>
                </c:pt>
                <c:pt idx="15">
                  <c:v>3.120268706988726</c:v>
                </c:pt>
                <c:pt idx="16">
                  <c:v>4.1420277642482892</c:v>
                </c:pt>
                <c:pt idx="17">
                  <c:v>0.36732494369221008</c:v>
                </c:pt>
                <c:pt idx="18">
                  <c:v>4.0929368016514909</c:v>
                </c:pt>
                <c:pt idx="19">
                  <c:v>12.891827602866151</c:v>
                </c:pt>
                <c:pt idx="20">
                  <c:v>1.7874407256397329</c:v>
                </c:pt>
                <c:pt idx="21">
                  <c:v>0.45651539727764878</c:v>
                </c:pt>
                <c:pt idx="22">
                  <c:v>12.072507854310317</c:v>
                </c:pt>
                <c:pt idx="23">
                  <c:v>0.22729828688302106</c:v>
                </c:pt>
                <c:pt idx="24">
                  <c:v>3.2157786253140177</c:v>
                </c:pt>
                <c:pt idx="25">
                  <c:v>1.9588840255892577</c:v>
                </c:pt>
                <c:pt idx="26">
                  <c:v>0.10350133926301229</c:v>
                </c:pt>
                <c:pt idx="27">
                  <c:v>18.839685543280414</c:v>
                </c:pt>
                <c:pt idx="28">
                  <c:v>0.58359174951742065</c:v>
                </c:pt>
                <c:pt idx="29">
                  <c:v>5.2905790500941503</c:v>
                </c:pt>
                <c:pt idx="30">
                  <c:v>10.73906990726365</c:v>
                </c:pt>
                <c:pt idx="31">
                  <c:v>3.60041341661791</c:v>
                </c:pt>
                <c:pt idx="32">
                  <c:v>7.9804409400696413E-2</c:v>
                </c:pt>
              </c:numCache>
            </c:numRef>
          </c:val>
          <c:extLst>
            <c:ext xmlns:c16="http://schemas.microsoft.com/office/drawing/2014/chart" uri="{C3380CC4-5D6E-409C-BE32-E72D297353CC}">
              <c16:uniqueId val="{00000003-CC0B-4066-A1A2-CD3FC0A66D49}"/>
            </c:ext>
          </c:extLst>
        </c:ser>
        <c:dLbls>
          <c:showLegendKey val="0"/>
          <c:showVal val="0"/>
          <c:showCatName val="0"/>
          <c:showSerName val="0"/>
          <c:showPercent val="0"/>
          <c:showBubbleSize val="0"/>
        </c:dLbls>
        <c:gapWidth val="50"/>
        <c:overlap val="100"/>
        <c:axId val="231580800"/>
        <c:axId val="231582336"/>
      </c:barChart>
      <c:catAx>
        <c:axId val="2315808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82336"/>
        <c:crosses val="autoZero"/>
        <c:auto val="1"/>
        <c:lblAlgn val="ctr"/>
        <c:lblOffset val="100"/>
        <c:tickLblSkip val="1"/>
        <c:tickMarkSkip val="1"/>
        <c:noMultiLvlLbl val="0"/>
      </c:catAx>
      <c:valAx>
        <c:axId val="2315823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808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'DHS12'!$C$15:$G$15</c:f>
              <c:strCache>
                <c:ptCount val="5"/>
                <c:pt idx="0">
                  <c:v>Poorest</c:v>
                </c:pt>
                <c:pt idx="1">
                  <c:v>Poor</c:v>
                </c:pt>
                <c:pt idx="2">
                  <c:v>Middle</c:v>
                </c:pt>
                <c:pt idx="3">
                  <c:v>Rich</c:v>
                </c:pt>
                <c:pt idx="4">
                  <c:v>Richest</c:v>
                </c:pt>
              </c:strCache>
            </c:strRef>
          </c:cat>
          <c:val>
            <c:numRef>
              <c:f>'DHS12'!$C$18:$G$18</c:f>
              <c:numCache>
                <c:formatCode>###0.0</c:formatCode>
                <c:ptCount val="5"/>
                <c:pt idx="0">
                  <c:v>62.058592065647126</c:v>
                </c:pt>
                <c:pt idx="1">
                  <c:v>79.509647755221465</c:v>
                </c:pt>
                <c:pt idx="2">
                  <c:v>86.00351092030651</c:v>
                </c:pt>
                <c:pt idx="3">
                  <c:v>91.222818093001294</c:v>
                </c:pt>
                <c:pt idx="4">
                  <c:v>95.175930156112784</c:v>
                </c:pt>
              </c:numCache>
            </c:numRef>
          </c:val>
          <c:extLst>
            <c:ext xmlns:c16="http://schemas.microsoft.com/office/drawing/2014/chart" uri="{C3380CC4-5D6E-409C-BE32-E72D297353CC}">
              <c16:uniqueId val="{00000000-0DF2-477D-8EE1-86066AF03CC5}"/>
            </c:ext>
          </c:extLst>
        </c:ser>
        <c:ser>
          <c:idx val="1"/>
          <c:order val="1"/>
          <c:tx>
            <c:strRef>
              <c:f>'DHS12'!$B$19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'DHS12'!$C$15:$G$15</c:f>
              <c:strCache>
                <c:ptCount val="5"/>
                <c:pt idx="0">
                  <c:v>Poorest</c:v>
                </c:pt>
                <c:pt idx="1">
                  <c:v>Poor</c:v>
                </c:pt>
                <c:pt idx="2">
                  <c:v>Middle</c:v>
                </c:pt>
                <c:pt idx="3">
                  <c:v>Rich</c:v>
                </c:pt>
                <c:pt idx="4">
                  <c:v>Richest</c:v>
                </c:pt>
              </c:strCache>
            </c:strRef>
          </c:cat>
          <c:val>
            <c:numRef>
              <c:f>'DHS12'!$C$19:$G$19</c:f>
              <c:numCache>
                <c:formatCode>###0.0</c:formatCode>
                <c:ptCount val="5"/>
                <c:pt idx="0">
                  <c:v>2.0515237046494916</c:v>
                </c:pt>
                <c:pt idx="1">
                  <c:v>0.47993751160093434</c:v>
                </c:pt>
                <c:pt idx="2">
                  <c:v>0.17235172529119541</c:v>
                </c:pt>
                <c:pt idx="3">
                  <c:v>0.27449193006921152</c:v>
                </c:pt>
                <c:pt idx="4">
                  <c:v>0.19073332696615788</c:v>
                </c:pt>
              </c:numCache>
            </c:numRef>
          </c:val>
          <c:extLst>
            <c:ext xmlns:c16="http://schemas.microsoft.com/office/drawing/2014/chart" uri="{C3380CC4-5D6E-409C-BE32-E72D297353CC}">
              <c16:uniqueId val="{00000001-0DF2-477D-8EE1-86066AF03CC5}"/>
            </c:ext>
          </c:extLst>
        </c:ser>
        <c:ser>
          <c:idx val="2"/>
          <c:order val="2"/>
          <c:tx>
            <c:strRef>
              <c:f>'DHS12'!$B$20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'DHS12'!$C$15:$G$15</c:f>
              <c:strCache>
                <c:ptCount val="5"/>
                <c:pt idx="0">
                  <c:v>Poorest</c:v>
                </c:pt>
                <c:pt idx="1">
                  <c:v>Poor</c:v>
                </c:pt>
                <c:pt idx="2">
                  <c:v>Middle</c:v>
                </c:pt>
                <c:pt idx="3">
                  <c:v>Rich</c:v>
                </c:pt>
                <c:pt idx="4">
                  <c:v>Richest</c:v>
                </c:pt>
              </c:strCache>
            </c:strRef>
          </c:cat>
          <c:val>
            <c:numRef>
              <c:f>'DHS12'!$C$20:$G$20</c:f>
              <c:numCache>
                <c:formatCode>###0.0</c:formatCode>
                <c:ptCount val="5"/>
                <c:pt idx="0">
                  <c:v>26.953777473296398</c:v>
                </c:pt>
                <c:pt idx="1">
                  <c:v>18.200303525217194</c:v>
                </c:pt>
                <c:pt idx="2">
                  <c:v>12.837967762709624</c:v>
                </c:pt>
                <c:pt idx="3">
                  <c:v>8.2418511011712781</c:v>
                </c:pt>
                <c:pt idx="4">
                  <c:v>4.6100237122247592</c:v>
                </c:pt>
              </c:numCache>
            </c:numRef>
          </c:val>
          <c:extLst>
            <c:ext xmlns:c16="http://schemas.microsoft.com/office/drawing/2014/chart" uri="{C3380CC4-5D6E-409C-BE32-E72D297353CC}">
              <c16:uniqueId val="{00000002-0DF2-477D-8EE1-86066AF03CC5}"/>
            </c:ext>
          </c:extLst>
        </c:ser>
        <c:ser>
          <c:idx val="3"/>
          <c:order val="3"/>
          <c:tx>
            <c:strRef>
              <c:f>'DHS12'!$B$21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'DHS12'!$C$15:$G$15</c:f>
              <c:strCache>
                <c:ptCount val="5"/>
                <c:pt idx="0">
                  <c:v>Poorest</c:v>
                </c:pt>
                <c:pt idx="1">
                  <c:v>Poor</c:v>
                </c:pt>
                <c:pt idx="2">
                  <c:v>Middle</c:v>
                </c:pt>
                <c:pt idx="3">
                  <c:v>Rich</c:v>
                </c:pt>
                <c:pt idx="4">
                  <c:v>Richest</c:v>
                </c:pt>
              </c:strCache>
            </c:strRef>
          </c:cat>
          <c:val>
            <c:numRef>
              <c:f>'DHS12'!$C$21:$G$21</c:f>
              <c:numCache>
                <c:formatCode>###0.0</c:formatCode>
                <c:ptCount val="5"/>
                <c:pt idx="0">
                  <c:v>8.9361067564069803</c:v>
                </c:pt>
                <c:pt idx="1">
                  <c:v>1.8101112079604085</c:v>
                </c:pt>
                <c:pt idx="2">
                  <c:v>0.98616959169267737</c:v>
                </c:pt>
                <c:pt idx="3">
                  <c:v>0.26083887575821357</c:v>
                </c:pt>
                <c:pt idx="4">
                  <c:v>2.3312804696309641E-2</c:v>
                </c:pt>
              </c:numCache>
            </c:numRef>
          </c:val>
          <c:extLst>
            <c:ext xmlns:c16="http://schemas.microsoft.com/office/drawing/2014/chart" uri="{C3380CC4-5D6E-409C-BE32-E72D297353CC}">
              <c16:uniqueId val="{00000003-0DF2-477D-8EE1-86066AF03CC5}"/>
            </c:ext>
          </c:extLst>
        </c:ser>
        <c:dLbls>
          <c:showLegendKey val="0"/>
          <c:showVal val="0"/>
          <c:showCatName val="0"/>
          <c:showSerName val="0"/>
          <c:showPercent val="0"/>
          <c:showBubbleSize val="0"/>
        </c:dLbls>
        <c:gapWidth val="50"/>
        <c:overlap val="100"/>
        <c:axId val="232004224"/>
        <c:axId val="232022400"/>
      </c:barChart>
      <c:catAx>
        <c:axId val="2320042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22400"/>
        <c:crosses val="autoZero"/>
        <c:auto val="1"/>
        <c:lblAlgn val="ctr"/>
        <c:lblOffset val="100"/>
        <c:tickLblSkip val="1"/>
        <c:tickMarkSkip val="1"/>
        <c:noMultiLvlLbl val="0"/>
      </c:catAx>
      <c:valAx>
        <c:axId val="2320224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042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'DHS12'!$R$121:$AX$121</c:f>
              <c:strCache>
                <c:ptCount val="33"/>
                <c:pt idx="0">
                  <c:v>Aceh</c:v>
                </c:pt>
                <c:pt idx="1">
                  <c:v>Bali</c:v>
                </c:pt>
                <c:pt idx="2">
                  <c:v>Bangka Belitung</c:v>
                </c:pt>
                <c:pt idx="3">
                  <c:v>Banten</c:v>
                </c:pt>
                <c:pt idx="4">
                  <c:v>Bengkulu</c:v>
                </c:pt>
                <c:pt idx="5">
                  <c:v>Central Java</c:v>
                </c:pt>
                <c:pt idx="6">
                  <c:v>Central Kalimantan</c:v>
                </c:pt>
                <c:pt idx="7">
                  <c:v>Central Sulawesi</c:v>
                </c:pt>
                <c:pt idx="8">
                  <c:v>East Java</c:v>
                </c:pt>
                <c:pt idx="9">
                  <c:v>East Kalimantan</c:v>
                </c:pt>
                <c:pt idx="10">
                  <c:v>East Nusa Tenggara</c:v>
                </c:pt>
                <c:pt idx="11">
                  <c:v>Gorontalo</c:v>
                </c:pt>
                <c:pt idx="12">
                  <c:v>Jakarta</c:v>
                </c:pt>
                <c:pt idx="13">
                  <c:v>Jambi</c:v>
                </c:pt>
                <c:pt idx="14">
                  <c:v>Lampung</c:v>
                </c:pt>
                <c:pt idx="15">
                  <c:v>Maluku</c:v>
                </c:pt>
                <c:pt idx="16">
                  <c:v>North Maluku</c:v>
                </c:pt>
                <c:pt idx="17">
                  <c:v>North Sulawesi</c:v>
                </c:pt>
                <c:pt idx="18">
                  <c:v>North Sumatera</c:v>
                </c:pt>
                <c:pt idx="19">
                  <c:v>Papua</c:v>
                </c:pt>
                <c:pt idx="20">
                  <c:v>Riau</c:v>
                </c:pt>
                <c:pt idx="21">
                  <c:v>Riau Islands</c:v>
                </c:pt>
                <c:pt idx="22">
                  <c:v>South Kalimantan</c:v>
                </c:pt>
                <c:pt idx="23">
                  <c:v>South Sulawesi</c:v>
                </c:pt>
                <c:pt idx="24">
                  <c:v>South Sumatera</c:v>
                </c:pt>
                <c:pt idx="25">
                  <c:v>Southeast Sulawesi</c:v>
                </c:pt>
                <c:pt idx="26">
                  <c:v>West Java</c:v>
                </c:pt>
                <c:pt idx="27">
                  <c:v>West Kalimantan</c:v>
                </c:pt>
                <c:pt idx="28">
                  <c:v>West Nusa Tenggara</c:v>
                </c:pt>
                <c:pt idx="29">
                  <c:v>West Papua</c:v>
                </c:pt>
                <c:pt idx="30">
                  <c:v>West Sulawesi</c:v>
                </c:pt>
                <c:pt idx="31">
                  <c:v>West Sumatera</c:v>
                </c:pt>
                <c:pt idx="32">
                  <c:v>Yogyakarta</c:v>
                </c:pt>
              </c:strCache>
            </c:strRef>
          </c:cat>
          <c:val>
            <c:numRef>
              <c:f>'DHS12'!$R$124:$AX$124</c:f>
              <c:numCache>
                <c:formatCode>###0.0</c:formatCode>
                <c:ptCount val="33"/>
                <c:pt idx="0">
                  <c:v>61.809415121876256</c:v>
                </c:pt>
                <c:pt idx="1">
                  <c:v>81.872280804220395</c:v>
                </c:pt>
                <c:pt idx="2">
                  <c:v>74.452436231323446</c:v>
                </c:pt>
                <c:pt idx="3">
                  <c:v>68.009648386012415</c:v>
                </c:pt>
                <c:pt idx="4">
                  <c:v>59.858599213475351</c:v>
                </c:pt>
                <c:pt idx="5">
                  <c:v>68.065035336280729</c:v>
                </c:pt>
                <c:pt idx="6">
                  <c:v>49.945095107698691</c:v>
                </c:pt>
                <c:pt idx="7">
                  <c:v>51.886417911367253</c:v>
                </c:pt>
                <c:pt idx="8">
                  <c:v>64.428803076867482</c:v>
                </c:pt>
                <c:pt idx="9">
                  <c:v>69.160050056223497</c:v>
                </c:pt>
                <c:pt idx="10">
                  <c:v>63.964479288157946</c:v>
                </c:pt>
                <c:pt idx="11">
                  <c:v>56.652070150459529</c:v>
                </c:pt>
                <c:pt idx="12">
                  <c:v>82.472320868171394</c:v>
                </c:pt>
                <c:pt idx="13">
                  <c:v>53.262149642144593</c:v>
                </c:pt>
                <c:pt idx="14">
                  <c:v>74.888312452230664</c:v>
                </c:pt>
                <c:pt idx="15">
                  <c:v>62.740309736820215</c:v>
                </c:pt>
                <c:pt idx="16">
                  <c:v>74.027249775817751</c:v>
                </c:pt>
                <c:pt idx="17">
                  <c:v>79.261379972826163</c:v>
                </c:pt>
                <c:pt idx="18">
                  <c:v>53.024453775361984</c:v>
                </c:pt>
                <c:pt idx="19">
                  <c:v>43.841276935772015</c:v>
                </c:pt>
                <c:pt idx="20">
                  <c:v>75.369467534780981</c:v>
                </c:pt>
                <c:pt idx="21">
                  <c:v>72.904753144546106</c:v>
                </c:pt>
                <c:pt idx="22">
                  <c:v>61.884409990381876</c:v>
                </c:pt>
                <c:pt idx="23">
                  <c:v>76.336452192362358</c:v>
                </c:pt>
                <c:pt idx="24">
                  <c:v>65.164130924875721</c:v>
                </c:pt>
                <c:pt idx="25">
                  <c:v>61.99693774028399</c:v>
                </c:pt>
                <c:pt idx="26">
                  <c:v>70.692910422904106</c:v>
                </c:pt>
                <c:pt idx="27">
                  <c:v>56.358705299964043</c:v>
                </c:pt>
                <c:pt idx="28">
                  <c:v>57.327206764058019</c:v>
                </c:pt>
                <c:pt idx="29">
                  <c:v>67.933029714799389</c:v>
                </c:pt>
                <c:pt idx="30">
                  <c:v>52.54662369193408</c:v>
                </c:pt>
                <c:pt idx="31">
                  <c:v>59.64059966329048</c:v>
                </c:pt>
                <c:pt idx="32">
                  <c:v>80.045310834969925</c:v>
                </c:pt>
              </c:numCache>
            </c:numRef>
          </c:val>
          <c:extLst>
            <c:ext xmlns:c16="http://schemas.microsoft.com/office/drawing/2014/chart" uri="{C3380CC4-5D6E-409C-BE32-E72D297353CC}">
              <c16:uniqueId val="{00000000-CF9D-46C0-8388-2BC6FD1AE39B}"/>
            </c:ext>
          </c:extLst>
        </c:ser>
        <c:ser>
          <c:idx val="1"/>
          <c:order val="1"/>
          <c:tx>
            <c:strRef>
              <c:f>'DHS12'!$B$125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'DHS12'!$R$121:$AX$121</c:f>
              <c:strCache>
                <c:ptCount val="33"/>
                <c:pt idx="0">
                  <c:v>Aceh</c:v>
                </c:pt>
                <c:pt idx="1">
                  <c:v>Bali</c:v>
                </c:pt>
                <c:pt idx="2">
                  <c:v>Bangka Belitung</c:v>
                </c:pt>
                <c:pt idx="3">
                  <c:v>Banten</c:v>
                </c:pt>
                <c:pt idx="4">
                  <c:v>Bengkulu</c:v>
                </c:pt>
                <c:pt idx="5">
                  <c:v>Central Java</c:v>
                </c:pt>
                <c:pt idx="6">
                  <c:v>Central Kalimantan</c:v>
                </c:pt>
                <c:pt idx="7">
                  <c:v>Central Sulawesi</c:v>
                </c:pt>
                <c:pt idx="8">
                  <c:v>East Java</c:v>
                </c:pt>
                <c:pt idx="9">
                  <c:v>East Kalimantan</c:v>
                </c:pt>
                <c:pt idx="10">
                  <c:v>East Nusa Tenggara</c:v>
                </c:pt>
                <c:pt idx="11">
                  <c:v>Gorontalo</c:v>
                </c:pt>
                <c:pt idx="12">
                  <c:v>Jakarta</c:v>
                </c:pt>
                <c:pt idx="13">
                  <c:v>Jambi</c:v>
                </c:pt>
                <c:pt idx="14">
                  <c:v>Lampung</c:v>
                </c:pt>
                <c:pt idx="15">
                  <c:v>Maluku</c:v>
                </c:pt>
                <c:pt idx="16">
                  <c:v>North Maluku</c:v>
                </c:pt>
                <c:pt idx="17">
                  <c:v>North Sulawesi</c:v>
                </c:pt>
                <c:pt idx="18">
                  <c:v>North Sumatera</c:v>
                </c:pt>
                <c:pt idx="19">
                  <c:v>Papua</c:v>
                </c:pt>
                <c:pt idx="20">
                  <c:v>Riau</c:v>
                </c:pt>
                <c:pt idx="21">
                  <c:v>Riau Islands</c:v>
                </c:pt>
                <c:pt idx="22">
                  <c:v>South Kalimantan</c:v>
                </c:pt>
                <c:pt idx="23">
                  <c:v>South Sulawesi</c:v>
                </c:pt>
                <c:pt idx="24">
                  <c:v>South Sumatera</c:v>
                </c:pt>
                <c:pt idx="25">
                  <c:v>Southeast Sulawesi</c:v>
                </c:pt>
                <c:pt idx="26">
                  <c:v>West Java</c:v>
                </c:pt>
                <c:pt idx="27">
                  <c:v>West Kalimantan</c:v>
                </c:pt>
                <c:pt idx="28">
                  <c:v>West Nusa Tenggara</c:v>
                </c:pt>
                <c:pt idx="29">
                  <c:v>West Papua</c:v>
                </c:pt>
                <c:pt idx="30">
                  <c:v>West Sulawesi</c:v>
                </c:pt>
                <c:pt idx="31">
                  <c:v>West Sumatera</c:v>
                </c:pt>
                <c:pt idx="32">
                  <c:v>Yogyakarta</c:v>
                </c:pt>
              </c:strCache>
            </c:strRef>
          </c:cat>
          <c:val>
            <c:numRef>
              <c:f>'DHS12'!$R$125:$AX$125</c:f>
              <c:numCache>
                <c:formatCode>###0.0</c:formatCode>
                <c:ptCount val="33"/>
                <c:pt idx="0">
                  <c:v>8.5046028429515435</c:v>
                </c:pt>
                <c:pt idx="1">
                  <c:v>5.9090680927619612</c:v>
                </c:pt>
                <c:pt idx="2">
                  <c:v>7.038169422944506</c:v>
                </c:pt>
                <c:pt idx="3">
                  <c:v>4.6966494831583185</c:v>
                </c:pt>
                <c:pt idx="4">
                  <c:v>14.917157576857813</c:v>
                </c:pt>
                <c:pt idx="5">
                  <c:v>8.0594143911725968</c:v>
                </c:pt>
                <c:pt idx="6">
                  <c:v>4.6931998764753162</c:v>
                </c:pt>
                <c:pt idx="7">
                  <c:v>17.395624193622233</c:v>
                </c:pt>
                <c:pt idx="8">
                  <c:v>10.445731416690281</c:v>
                </c:pt>
                <c:pt idx="9">
                  <c:v>12.033014034135917</c:v>
                </c:pt>
                <c:pt idx="10">
                  <c:v>5.9524381529443628</c:v>
                </c:pt>
                <c:pt idx="11">
                  <c:v>7.5305854667731662</c:v>
                </c:pt>
                <c:pt idx="12">
                  <c:v>15.192756400752058</c:v>
                </c:pt>
                <c:pt idx="13">
                  <c:v>14.207368288151885</c:v>
                </c:pt>
                <c:pt idx="14">
                  <c:v>2.4068961684120516</c:v>
                </c:pt>
                <c:pt idx="15">
                  <c:v>7.8578600763548039</c:v>
                </c:pt>
                <c:pt idx="16">
                  <c:v>7.8927435015268124</c:v>
                </c:pt>
                <c:pt idx="17">
                  <c:v>6.3546832963554722</c:v>
                </c:pt>
                <c:pt idx="18">
                  <c:v>24.937399377581503</c:v>
                </c:pt>
                <c:pt idx="19">
                  <c:v>9.1527190755723264</c:v>
                </c:pt>
                <c:pt idx="20">
                  <c:v>5.393936280885363</c:v>
                </c:pt>
                <c:pt idx="21">
                  <c:v>15.526962938642948</c:v>
                </c:pt>
                <c:pt idx="22">
                  <c:v>9.5871259951542065</c:v>
                </c:pt>
                <c:pt idx="23">
                  <c:v>4.5988782413054974</c:v>
                </c:pt>
                <c:pt idx="24">
                  <c:v>11.114668035555663</c:v>
                </c:pt>
                <c:pt idx="25">
                  <c:v>6.2980449034588135</c:v>
                </c:pt>
                <c:pt idx="26">
                  <c:v>6.7064149973242406</c:v>
                </c:pt>
                <c:pt idx="27">
                  <c:v>8.5476113842944148</c:v>
                </c:pt>
                <c:pt idx="28">
                  <c:v>7.0158518365567941</c:v>
                </c:pt>
                <c:pt idx="29">
                  <c:v>13.229607298717367</c:v>
                </c:pt>
                <c:pt idx="30">
                  <c:v>2.996065082261647</c:v>
                </c:pt>
                <c:pt idx="31">
                  <c:v>9.2868834892222978</c:v>
                </c:pt>
                <c:pt idx="32">
                  <c:v>10.622312980162828</c:v>
                </c:pt>
              </c:numCache>
            </c:numRef>
          </c:val>
          <c:extLst>
            <c:ext xmlns:c16="http://schemas.microsoft.com/office/drawing/2014/chart" uri="{C3380CC4-5D6E-409C-BE32-E72D297353CC}">
              <c16:uniqueId val="{00000001-CF9D-46C0-8388-2BC6FD1AE39B}"/>
            </c:ext>
          </c:extLst>
        </c:ser>
        <c:ser>
          <c:idx val="2"/>
          <c:order val="2"/>
          <c:tx>
            <c:strRef>
              <c:f>'DHS12'!$B$126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'DHS12'!$R$121:$AX$121</c:f>
              <c:strCache>
                <c:ptCount val="33"/>
                <c:pt idx="0">
                  <c:v>Aceh</c:v>
                </c:pt>
                <c:pt idx="1">
                  <c:v>Bali</c:v>
                </c:pt>
                <c:pt idx="2">
                  <c:v>Bangka Belitung</c:v>
                </c:pt>
                <c:pt idx="3">
                  <c:v>Banten</c:v>
                </c:pt>
                <c:pt idx="4">
                  <c:v>Bengkulu</c:v>
                </c:pt>
                <c:pt idx="5">
                  <c:v>Central Java</c:v>
                </c:pt>
                <c:pt idx="6">
                  <c:v>Central Kalimantan</c:v>
                </c:pt>
                <c:pt idx="7">
                  <c:v>Central Sulawesi</c:v>
                </c:pt>
                <c:pt idx="8">
                  <c:v>East Java</c:v>
                </c:pt>
                <c:pt idx="9">
                  <c:v>East Kalimantan</c:v>
                </c:pt>
                <c:pt idx="10">
                  <c:v>East Nusa Tenggara</c:v>
                </c:pt>
                <c:pt idx="11">
                  <c:v>Gorontalo</c:v>
                </c:pt>
                <c:pt idx="12">
                  <c:v>Jakarta</c:v>
                </c:pt>
                <c:pt idx="13">
                  <c:v>Jambi</c:v>
                </c:pt>
                <c:pt idx="14">
                  <c:v>Lampung</c:v>
                </c:pt>
                <c:pt idx="15">
                  <c:v>Maluku</c:v>
                </c:pt>
                <c:pt idx="16">
                  <c:v>North Maluku</c:v>
                </c:pt>
                <c:pt idx="17">
                  <c:v>North Sulawesi</c:v>
                </c:pt>
                <c:pt idx="18">
                  <c:v>North Sumatera</c:v>
                </c:pt>
                <c:pt idx="19">
                  <c:v>Papua</c:v>
                </c:pt>
                <c:pt idx="20">
                  <c:v>Riau</c:v>
                </c:pt>
                <c:pt idx="21">
                  <c:v>Riau Islands</c:v>
                </c:pt>
                <c:pt idx="22">
                  <c:v>South Kalimantan</c:v>
                </c:pt>
                <c:pt idx="23">
                  <c:v>South Sulawesi</c:v>
                </c:pt>
                <c:pt idx="24">
                  <c:v>South Sumatera</c:v>
                </c:pt>
                <c:pt idx="25">
                  <c:v>Southeast Sulawesi</c:v>
                </c:pt>
                <c:pt idx="26">
                  <c:v>West Java</c:v>
                </c:pt>
                <c:pt idx="27">
                  <c:v>West Kalimantan</c:v>
                </c:pt>
                <c:pt idx="28">
                  <c:v>West Nusa Tenggara</c:v>
                </c:pt>
                <c:pt idx="29">
                  <c:v>West Papua</c:v>
                </c:pt>
                <c:pt idx="30">
                  <c:v>West Sulawesi</c:v>
                </c:pt>
                <c:pt idx="31">
                  <c:v>West Sumatera</c:v>
                </c:pt>
                <c:pt idx="32">
                  <c:v>Yogyakarta</c:v>
                </c:pt>
              </c:strCache>
            </c:strRef>
          </c:cat>
          <c:val>
            <c:numRef>
              <c:f>'DHS12'!$R$126:$AX$126</c:f>
              <c:numCache>
                <c:formatCode>###0.0</c:formatCode>
                <c:ptCount val="33"/>
                <c:pt idx="0">
                  <c:v>5.6646084157337526</c:v>
                </c:pt>
                <c:pt idx="1">
                  <c:v>1.1514606175146298</c:v>
                </c:pt>
                <c:pt idx="2">
                  <c:v>5.2319190791041592</c:v>
                </c:pt>
                <c:pt idx="3">
                  <c:v>5.8831635161138252</c:v>
                </c:pt>
                <c:pt idx="4">
                  <c:v>7.8598035750926414</c:v>
                </c:pt>
                <c:pt idx="5">
                  <c:v>10.226149090125361</c:v>
                </c:pt>
                <c:pt idx="6">
                  <c:v>8.0342422513560621</c:v>
                </c:pt>
                <c:pt idx="7">
                  <c:v>5.4796354079560814</c:v>
                </c:pt>
                <c:pt idx="8">
                  <c:v>8.1932654441439041</c:v>
                </c:pt>
                <c:pt idx="9">
                  <c:v>8.6252934746466678</c:v>
                </c:pt>
                <c:pt idx="10">
                  <c:v>18.430818735179798</c:v>
                </c:pt>
                <c:pt idx="11">
                  <c:v>5.9057238758609287</c:v>
                </c:pt>
                <c:pt idx="12">
                  <c:v>1.8959517350829316</c:v>
                </c:pt>
                <c:pt idx="13">
                  <c:v>9.7335602175996314</c:v>
                </c:pt>
                <c:pt idx="14">
                  <c:v>13.342183614145824</c:v>
                </c:pt>
                <c:pt idx="15">
                  <c:v>25.884801215796202</c:v>
                </c:pt>
                <c:pt idx="16">
                  <c:v>9.0594941772332191</c:v>
                </c:pt>
                <c:pt idx="17">
                  <c:v>5.9009814557847875</c:v>
                </c:pt>
                <c:pt idx="18">
                  <c:v>6.0198022846418979</c:v>
                </c:pt>
                <c:pt idx="19">
                  <c:v>14.152723880392983</c:v>
                </c:pt>
                <c:pt idx="20">
                  <c:v>10.874574902232126</c:v>
                </c:pt>
                <c:pt idx="21">
                  <c:v>9.3394300173055314</c:v>
                </c:pt>
                <c:pt idx="22">
                  <c:v>7.3071223973608568</c:v>
                </c:pt>
                <c:pt idx="23">
                  <c:v>4.7024559885324493</c:v>
                </c:pt>
                <c:pt idx="24">
                  <c:v>9.3504875055460275</c:v>
                </c:pt>
                <c:pt idx="25">
                  <c:v>14.569182403833736</c:v>
                </c:pt>
                <c:pt idx="26">
                  <c:v>11.52832836823471</c:v>
                </c:pt>
                <c:pt idx="27">
                  <c:v>7.1143764839694228</c:v>
                </c:pt>
                <c:pt idx="28">
                  <c:v>1.9119961957869691</c:v>
                </c:pt>
                <c:pt idx="29">
                  <c:v>5.0535393136617301</c:v>
                </c:pt>
                <c:pt idx="30">
                  <c:v>11.917177400846981</c:v>
                </c:pt>
                <c:pt idx="31">
                  <c:v>10.510596440276103</c:v>
                </c:pt>
                <c:pt idx="32">
                  <c:v>6.3136778567410232</c:v>
                </c:pt>
              </c:numCache>
            </c:numRef>
          </c:val>
          <c:extLst>
            <c:ext xmlns:c16="http://schemas.microsoft.com/office/drawing/2014/chart" uri="{C3380CC4-5D6E-409C-BE32-E72D297353CC}">
              <c16:uniqueId val="{00000002-CF9D-46C0-8388-2BC6FD1AE39B}"/>
            </c:ext>
          </c:extLst>
        </c:ser>
        <c:ser>
          <c:idx val="3"/>
          <c:order val="3"/>
          <c:tx>
            <c:strRef>
              <c:f>'DHS12'!$B$127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'DHS12'!$R$121:$AX$121</c:f>
              <c:strCache>
                <c:ptCount val="33"/>
                <c:pt idx="0">
                  <c:v>Aceh</c:v>
                </c:pt>
                <c:pt idx="1">
                  <c:v>Bali</c:v>
                </c:pt>
                <c:pt idx="2">
                  <c:v>Bangka Belitung</c:v>
                </c:pt>
                <c:pt idx="3">
                  <c:v>Banten</c:v>
                </c:pt>
                <c:pt idx="4">
                  <c:v>Bengkulu</c:v>
                </c:pt>
                <c:pt idx="5">
                  <c:v>Central Java</c:v>
                </c:pt>
                <c:pt idx="6">
                  <c:v>Central Kalimantan</c:v>
                </c:pt>
                <c:pt idx="7">
                  <c:v>Central Sulawesi</c:v>
                </c:pt>
                <c:pt idx="8">
                  <c:v>East Java</c:v>
                </c:pt>
                <c:pt idx="9">
                  <c:v>East Kalimantan</c:v>
                </c:pt>
                <c:pt idx="10">
                  <c:v>East Nusa Tenggara</c:v>
                </c:pt>
                <c:pt idx="11">
                  <c:v>Gorontalo</c:v>
                </c:pt>
                <c:pt idx="12">
                  <c:v>Jakarta</c:v>
                </c:pt>
                <c:pt idx="13">
                  <c:v>Jambi</c:v>
                </c:pt>
                <c:pt idx="14">
                  <c:v>Lampung</c:v>
                </c:pt>
                <c:pt idx="15">
                  <c:v>Maluku</c:v>
                </c:pt>
                <c:pt idx="16">
                  <c:v>North Maluku</c:v>
                </c:pt>
                <c:pt idx="17">
                  <c:v>North Sulawesi</c:v>
                </c:pt>
                <c:pt idx="18">
                  <c:v>North Sumatera</c:v>
                </c:pt>
                <c:pt idx="19">
                  <c:v>Papua</c:v>
                </c:pt>
                <c:pt idx="20">
                  <c:v>Riau</c:v>
                </c:pt>
                <c:pt idx="21">
                  <c:v>Riau Islands</c:v>
                </c:pt>
                <c:pt idx="22">
                  <c:v>South Kalimantan</c:v>
                </c:pt>
                <c:pt idx="23">
                  <c:v>South Sulawesi</c:v>
                </c:pt>
                <c:pt idx="24">
                  <c:v>South Sumatera</c:v>
                </c:pt>
                <c:pt idx="25">
                  <c:v>Southeast Sulawesi</c:v>
                </c:pt>
                <c:pt idx="26">
                  <c:v>West Java</c:v>
                </c:pt>
                <c:pt idx="27">
                  <c:v>West Kalimantan</c:v>
                </c:pt>
                <c:pt idx="28">
                  <c:v>West Nusa Tenggara</c:v>
                </c:pt>
                <c:pt idx="29">
                  <c:v>West Papua</c:v>
                </c:pt>
                <c:pt idx="30">
                  <c:v>West Sulawesi</c:v>
                </c:pt>
                <c:pt idx="31">
                  <c:v>West Sumatera</c:v>
                </c:pt>
                <c:pt idx="32">
                  <c:v>Yogyakarta</c:v>
                </c:pt>
              </c:strCache>
            </c:strRef>
          </c:cat>
          <c:val>
            <c:numRef>
              <c:f>'DHS12'!$R$127:$AX$127</c:f>
              <c:numCache>
                <c:formatCode>###0.0</c:formatCode>
                <c:ptCount val="33"/>
                <c:pt idx="0">
                  <c:v>24.02137361943845</c:v>
                </c:pt>
                <c:pt idx="1">
                  <c:v>11.067190485503023</c:v>
                </c:pt>
                <c:pt idx="2">
                  <c:v>13.277475266627889</c:v>
                </c:pt>
                <c:pt idx="3">
                  <c:v>21.410538614715435</c:v>
                </c:pt>
                <c:pt idx="4">
                  <c:v>17.364439634574193</c:v>
                </c:pt>
                <c:pt idx="5">
                  <c:v>13.649401182421316</c:v>
                </c:pt>
                <c:pt idx="6">
                  <c:v>37.327462764469928</c:v>
                </c:pt>
                <c:pt idx="7">
                  <c:v>25.238322487054432</c:v>
                </c:pt>
                <c:pt idx="8">
                  <c:v>16.932200062298332</c:v>
                </c:pt>
                <c:pt idx="9">
                  <c:v>10.181642434993924</c:v>
                </c:pt>
                <c:pt idx="10">
                  <c:v>11.652263823717883</c:v>
                </c:pt>
                <c:pt idx="11">
                  <c:v>29.911620506906374</c:v>
                </c:pt>
                <c:pt idx="12">
                  <c:v>0.4389709959936075</c:v>
                </c:pt>
                <c:pt idx="13">
                  <c:v>22.7969218521039</c:v>
                </c:pt>
                <c:pt idx="14">
                  <c:v>9.3626077652114699</c:v>
                </c:pt>
                <c:pt idx="15">
                  <c:v>3.5170289710287763</c:v>
                </c:pt>
                <c:pt idx="16">
                  <c:v>9.0205125454222159</c:v>
                </c:pt>
                <c:pt idx="17">
                  <c:v>8.482955275033575</c:v>
                </c:pt>
                <c:pt idx="18">
                  <c:v>16.018344562414612</c:v>
                </c:pt>
                <c:pt idx="19">
                  <c:v>32.85328010826268</c:v>
                </c:pt>
                <c:pt idx="20">
                  <c:v>8.3620212821015283</c:v>
                </c:pt>
                <c:pt idx="21">
                  <c:v>2.2288538995054052</c:v>
                </c:pt>
                <c:pt idx="22">
                  <c:v>21.221341617103068</c:v>
                </c:pt>
                <c:pt idx="23">
                  <c:v>14.362213577799695</c:v>
                </c:pt>
                <c:pt idx="24">
                  <c:v>14.370713534022578</c:v>
                </c:pt>
                <c:pt idx="25">
                  <c:v>17.135834952423462</c:v>
                </c:pt>
                <c:pt idx="26">
                  <c:v>11.072346211536939</c:v>
                </c:pt>
                <c:pt idx="27">
                  <c:v>27.979306831772117</c:v>
                </c:pt>
                <c:pt idx="28">
                  <c:v>33.744945203598228</c:v>
                </c:pt>
                <c:pt idx="29">
                  <c:v>13.783823672821509</c:v>
                </c:pt>
                <c:pt idx="30">
                  <c:v>32.540133824957294</c:v>
                </c:pt>
                <c:pt idx="31">
                  <c:v>20.561920407211119</c:v>
                </c:pt>
                <c:pt idx="32">
                  <c:v>3.0186983281262254</c:v>
                </c:pt>
              </c:numCache>
            </c:numRef>
          </c:val>
          <c:extLst>
            <c:ext xmlns:c16="http://schemas.microsoft.com/office/drawing/2014/chart" uri="{C3380CC4-5D6E-409C-BE32-E72D297353CC}">
              <c16:uniqueId val="{00000003-CF9D-46C0-8388-2BC6FD1AE39B}"/>
            </c:ext>
          </c:extLst>
        </c:ser>
        <c:dLbls>
          <c:showLegendKey val="0"/>
          <c:showVal val="0"/>
          <c:showCatName val="0"/>
          <c:showSerName val="0"/>
          <c:showPercent val="0"/>
          <c:showBubbleSize val="0"/>
        </c:dLbls>
        <c:gapWidth val="50"/>
        <c:overlap val="100"/>
        <c:axId val="233228160"/>
        <c:axId val="233229696"/>
      </c:barChart>
      <c:catAx>
        <c:axId val="2332281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29696"/>
        <c:crosses val="autoZero"/>
        <c:auto val="1"/>
        <c:lblAlgn val="ctr"/>
        <c:lblOffset val="100"/>
        <c:tickLblSkip val="1"/>
        <c:tickMarkSkip val="1"/>
        <c:noMultiLvlLbl val="0"/>
      </c:catAx>
      <c:valAx>
        <c:axId val="2332296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281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'DHS12'!$M$221:$Q$221</c:f>
              <c:strCache>
                <c:ptCount val="5"/>
                <c:pt idx="0">
                  <c:v>Poorest</c:v>
                </c:pt>
                <c:pt idx="1">
                  <c:v>Poor</c:v>
                </c:pt>
                <c:pt idx="2">
                  <c:v>Middle</c:v>
                </c:pt>
                <c:pt idx="3">
                  <c:v>Rich</c:v>
                </c:pt>
                <c:pt idx="4">
                  <c:v>Richest</c:v>
                </c:pt>
              </c:strCache>
            </c:strRef>
          </c:cat>
          <c:val>
            <c:numRef>
              <c:f>'DHS12'!$M$222:$Q$222</c:f>
              <c:numCache>
                <c:formatCode>###0.0</c:formatCode>
                <c:ptCount val="5"/>
                <c:pt idx="0">
                  <c:v>36.73095792327473</c:v>
                </c:pt>
                <c:pt idx="1">
                  <c:v>57.956942949728841</c:v>
                </c:pt>
                <c:pt idx="2">
                  <c:v>66.726203974931934</c:v>
                </c:pt>
                <c:pt idx="3">
                  <c:v>77.759953745003671</c:v>
                </c:pt>
                <c:pt idx="4">
                  <c:v>90.239862165189834</c:v>
                </c:pt>
              </c:numCache>
            </c:numRef>
          </c:val>
          <c:extLst>
            <c:ext xmlns:c16="http://schemas.microsoft.com/office/drawing/2014/chart" uri="{C3380CC4-5D6E-409C-BE32-E72D297353CC}">
              <c16:uniqueId val="{00000000-5731-4F20-931D-36627BBA9098}"/>
            </c:ext>
          </c:extLst>
        </c:ser>
        <c:ser>
          <c:idx val="1"/>
          <c:order val="1"/>
          <c:tx>
            <c:strRef>
              <c:f>'DHS12'!$B$223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'DHS12'!$M$221:$Q$221</c:f>
              <c:strCache>
                <c:ptCount val="5"/>
                <c:pt idx="0">
                  <c:v>Poorest</c:v>
                </c:pt>
                <c:pt idx="1">
                  <c:v>Poor</c:v>
                </c:pt>
                <c:pt idx="2">
                  <c:v>Middle</c:v>
                </c:pt>
                <c:pt idx="3">
                  <c:v>Rich</c:v>
                </c:pt>
                <c:pt idx="4">
                  <c:v>Richest</c:v>
                </c:pt>
              </c:strCache>
            </c:strRef>
          </c:cat>
          <c:val>
            <c:numRef>
              <c:f>'DHS12'!$M$223:$Q$223</c:f>
              <c:numCache>
                <c:formatCode>###0.0</c:formatCode>
                <c:ptCount val="5"/>
                <c:pt idx="0">
                  <c:v>13.590424769901233</c:v>
                </c:pt>
                <c:pt idx="1">
                  <c:v>10.024235489043351</c:v>
                </c:pt>
                <c:pt idx="2">
                  <c:v>8.161884434589135</c:v>
                </c:pt>
                <c:pt idx="3">
                  <c:v>5.8290345099110121</c:v>
                </c:pt>
                <c:pt idx="4">
                  <c:v>3.6079707603468196</c:v>
                </c:pt>
              </c:numCache>
            </c:numRef>
          </c:val>
          <c:extLst>
            <c:ext xmlns:c16="http://schemas.microsoft.com/office/drawing/2014/chart" uri="{C3380CC4-5D6E-409C-BE32-E72D297353CC}">
              <c16:uniqueId val="{00000001-5731-4F20-931D-36627BBA9098}"/>
            </c:ext>
          </c:extLst>
        </c:ser>
        <c:ser>
          <c:idx val="2"/>
          <c:order val="2"/>
          <c:tx>
            <c:strRef>
              <c:f>'DHS12'!$B$224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'DHS12'!$M$221:$Q$221</c:f>
              <c:strCache>
                <c:ptCount val="5"/>
                <c:pt idx="0">
                  <c:v>Poorest</c:v>
                </c:pt>
                <c:pt idx="1">
                  <c:v>Poor</c:v>
                </c:pt>
                <c:pt idx="2">
                  <c:v>Middle</c:v>
                </c:pt>
                <c:pt idx="3">
                  <c:v>Rich</c:v>
                </c:pt>
                <c:pt idx="4">
                  <c:v>Richest</c:v>
                </c:pt>
              </c:strCache>
            </c:strRef>
          </c:cat>
          <c:val>
            <c:numRef>
              <c:f>'DHS12'!$M$224:$Q$224</c:f>
              <c:numCache>
                <c:formatCode>###0.0</c:formatCode>
                <c:ptCount val="5"/>
                <c:pt idx="0">
                  <c:v>49.67861730682506</c:v>
                </c:pt>
                <c:pt idx="1">
                  <c:v>32.018821561227945</c:v>
                </c:pt>
                <c:pt idx="2">
                  <c:v>25.111911590478776</c:v>
                </c:pt>
                <c:pt idx="3">
                  <c:v>16.411011745085695</c:v>
                </c:pt>
                <c:pt idx="4">
                  <c:v>6.1521670744632448</c:v>
                </c:pt>
              </c:numCache>
            </c:numRef>
          </c:val>
          <c:extLst>
            <c:ext xmlns:c16="http://schemas.microsoft.com/office/drawing/2014/chart" uri="{C3380CC4-5D6E-409C-BE32-E72D297353CC}">
              <c16:uniqueId val="{00000002-5731-4F20-931D-36627BBA9098}"/>
            </c:ext>
          </c:extLst>
        </c:ser>
        <c:dLbls>
          <c:showLegendKey val="0"/>
          <c:showVal val="0"/>
          <c:showCatName val="0"/>
          <c:showSerName val="0"/>
          <c:showPercent val="0"/>
          <c:showBubbleSize val="0"/>
        </c:dLbls>
        <c:gapWidth val="50"/>
        <c:overlap val="100"/>
        <c:axId val="233316352"/>
        <c:axId val="233317888"/>
      </c:barChart>
      <c:catAx>
        <c:axId val="233316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17888"/>
        <c:crosses val="autoZero"/>
        <c:auto val="1"/>
        <c:lblAlgn val="ctr"/>
        <c:lblOffset val="100"/>
        <c:tickLblSkip val="1"/>
        <c:tickMarkSkip val="1"/>
        <c:noMultiLvlLbl val="0"/>
      </c:catAx>
      <c:valAx>
        <c:axId val="2333178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163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'DHS12'!$R$221:$AX$221</c:f>
              <c:strCache>
                <c:ptCount val="33"/>
                <c:pt idx="0">
                  <c:v>Aceh</c:v>
                </c:pt>
                <c:pt idx="1">
                  <c:v>Bali</c:v>
                </c:pt>
                <c:pt idx="2">
                  <c:v>Bangka Belitung</c:v>
                </c:pt>
                <c:pt idx="3">
                  <c:v>Banten</c:v>
                </c:pt>
                <c:pt idx="4">
                  <c:v>Bengkulu</c:v>
                </c:pt>
                <c:pt idx="5">
                  <c:v>Central Java</c:v>
                </c:pt>
                <c:pt idx="6">
                  <c:v>Central Kalimantan</c:v>
                </c:pt>
                <c:pt idx="7">
                  <c:v>Central Sulawesi</c:v>
                </c:pt>
                <c:pt idx="8">
                  <c:v>East Java</c:v>
                </c:pt>
                <c:pt idx="9">
                  <c:v>East Kalimantan</c:v>
                </c:pt>
                <c:pt idx="10">
                  <c:v>East Nusa Tenggara</c:v>
                </c:pt>
                <c:pt idx="11">
                  <c:v>Gorontalo</c:v>
                </c:pt>
                <c:pt idx="12">
                  <c:v>Jakarta</c:v>
                </c:pt>
                <c:pt idx="13">
                  <c:v>Jambi</c:v>
                </c:pt>
                <c:pt idx="14">
                  <c:v>Lampung</c:v>
                </c:pt>
                <c:pt idx="15">
                  <c:v>Maluku</c:v>
                </c:pt>
                <c:pt idx="16">
                  <c:v>North Maluku</c:v>
                </c:pt>
                <c:pt idx="17">
                  <c:v>North Sulawesi</c:v>
                </c:pt>
                <c:pt idx="18">
                  <c:v>North Sumatera</c:v>
                </c:pt>
                <c:pt idx="19">
                  <c:v>Papua</c:v>
                </c:pt>
                <c:pt idx="20">
                  <c:v>Riau</c:v>
                </c:pt>
                <c:pt idx="21">
                  <c:v>Riau Islands</c:v>
                </c:pt>
                <c:pt idx="22">
                  <c:v>South Kalimantan</c:v>
                </c:pt>
                <c:pt idx="23">
                  <c:v>South Sulawesi</c:v>
                </c:pt>
                <c:pt idx="24">
                  <c:v>South Sumatera</c:v>
                </c:pt>
                <c:pt idx="25">
                  <c:v>Southeast Sulawesi</c:v>
                </c:pt>
                <c:pt idx="26">
                  <c:v>West Java</c:v>
                </c:pt>
                <c:pt idx="27">
                  <c:v>West Kalimantan</c:v>
                </c:pt>
                <c:pt idx="28">
                  <c:v>West Nusa Tenggara</c:v>
                </c:pt>
                <c:pt idx="29">
                  <c:v>West Papua</c:v>
                </c:pt>
                <c:pt idx="30">
                  <c:v>West Sulawesi</c:v>
                </c:pt>
                <c:pt idx="31">
                  <c:v>West Sumatera</c:v>
                </c:pt>
                <c:pt idx="32">
                  <c:v>Yogyakarta</c:v>
                </c:pt>
              </c:strCache>
            </c:strRef>
          </c:cat>
          <c:val>
            <c:numRef>
              <c:f>'DHS12'!$R$222:$AX$222</c:f>
              <c:numCache>
                <c:formatCode>###0.0</c:formatCode>
                <c:ptCount val="33"/>
                <c:pt idx="0">
                  <c:v>66.514580871784972</c:v>
                </c:pt>
                <c:pt idx="1">
                  <c:v>78.253330441222033</c:v>
                </c:pt>
                <c:pt idx="2">
                  <c:v>77.271820686727239</c:v>
                </c:pt>
                <c:pt idx="3">
                  <c:v>84.799947885348033</c:v>
                </c:pt>
                <c:pt idx="4">
                  <c:v>79.291343155601325</c:v>
                </c:pt>
                <c:pt idx="5">
                  <c:v>81.510435476041735</c:v>
                </c:pt>
                <c:pt idx="6">
                  <c:v>68.681985091186931</c:v>
                </c:pt>
                <c:pt idx="7">
                  <c:v>61.703545725302355</c:v>
                </c:pt>
                <c:pt idx="8">
                  <c:v>75.662776514121546</c:v>
                </c:pt>
                <c:pt idx="9">
                  <c:v>89.861314444597042</c:v>
                </c:pt>
                <c:pt idx="10">
                  <c:v>45.020616653297424</c:v>
                </c:pt>
                <c:pt idx="11">
                  <c:v>56.15086114991211</c:v>
                </c:pt>
                <c:pt idx="12">
                  <c:v>85.572924792899983</c:v>
                </c:pt>
                <c:pt idx="13">
                  <c:v>68.878964458275078</c:v>
                </c:pt>
                <c:pt idx="14">
                  <c:v>75.908479463465724</c:v>
                </c:pt>
                <c:pt idx="15">
                  <c:v>50.361135041895146</c:v>
                </c:pt>
                <c:pt idx="16">
                  <c:v>49.767457923052127</c:v>
                </c:pt>
                <c:pt idx="17">
                  <c:v>57.766799114796896</c:v>
                </c:pt>
                <c:pt idx="18">
                  <c:v>70.18483586693948</c:v>
                </c:pt>
                <c:pt idx="19">
                  <c:v>33.258561061934785</c:v>
                </c:pt>
                <c:pt idx="20">
                  <c:v>79.828991080706274</c:v>
                </c:pt>
                <c:pt idx="21">
                  <c:v>68.706021010938827</c:v>
                </c:pt>
                <c:pt idx="22">
                  <c:v>89.528665175017224</c:v>
                </c:pt>
                <c:pt idx="23">
                  <c:v>71.591865580013419</c:v>
                </c:pt>
                <c:pt idx="24">
                  <c:v>61.169487439051494</c:v>
                </c:pt>
                <c:pt idx="25">
                  <c:v>80.556990019128122</c:v>
                </c:pt>
                <c:pt idx="26">
                  <c:v>85.528328564548147</c:v>
                </c:pt>
                <c:pt idx="27">
                  <c:v>60.118588150397912</c:v>
                </c:pt>
                <c:pt idx="28">
                  <c:v>49.517779344617594</c:v>
                </c:pt>
                <c:pt idx="29">
                  <c:v>53.593674206196283</c:v>
                </c:pt>
                <c:pt idx="30">
                  <c:v>55.143296659141768</c:v>
                </c:pt>
                <c:pt idx="31">
                  <c:v>70.956354904908594</c:v>
                </c:pt>
                <c:pt idx="32">
                  <c:v>84.55658882773956</c:v>
                </c:pt>
              </c:numCache>
            </c:numRef>
          </c:val>
          <c:extLst>
            <c:ext xmlns:c16="http://schemas.microsoft.com/office/drawing/2014/chart" uri="{C3380CC4-5D6E-409C-BE32-E72D297353CC}">
              <c16:uniqueId val="{00000000-CE96-450A-89A2-9C8EA526A0E3}"/>
            </c:ext>
          </c:extLst>
        </c:ser>
        <c:ser>
          <c:idx val="1"/>
          <c:order val="1"/>
          <c:tx>
            <c:strRef>
              <c:f>'DHS12'!$B$223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'DHS12'!$R$221:$AX$221</c:f>
              <c:strCache>
                <c:ptCount val="33"/>
                <c:pt idx="0">
                  <c:v>Aceh</c:v>
                </c:pt>
                <c:pt idx="1">
                  <c:v>Bali</c:v>
                </c:pt>
                <c:pt idx="2">
                  <c:v>Bangka Belitung</c:v>
                </c:pt>
                <c:pt idx="3">
                  <c:v>Banten</c:v>
                </c:pt>
                <c:pt idx="4">
                  <c:v>Bengkulu</c:v>
                </c:pt>
                <c:pt idx="5">
                  <c:v>Central Java</c:v>
                </c:pt>
                <c:pt idx="6">
                  <c:v>Central Kalimantan</c:v>
                </c:pt>
                <c:pt idx="7">
                  <c:v>Central Sulawesi</c:v>
                </c:pt>
                <c:pt idx="8">
                  <c:v>East Java</c:v>
                </c:pt>
                <c:pt idx="9">
                  <c:v>East Kalimantan</c:v>
                </c:pt>
                <c:pt idx="10">
                  <c:v>East Nusa Tenggara</c:v>
                </c:pt>
                <c:pt idx="11">
                  <c:v>Gorontalo</c:v>
                </c:pt>
                <c:pt idx="12">
                  <c:v>Jakarta</c:v>
                </c:pt>
                <c:pt idx="13">
                  <c:v>Jambi</c:v>
                </c:pt>
                <c:pt idx="14">
                  <c:v>Lampung</c:v>
                </c:pt>
                <c:pt idx="15">
                  <c:v>Maluku</c:v>
                </c:pt>
                <c:pt idx="16">
                  <c:v>North Maluku</c:v>
                </c:pt>
                <c:pt idx="17">
                  <c:v>North Sulawesi</c:v>
                </c:pt>
                <c:pt idx="18">
                  <c:v>North Sumatera</c:v>
                </c:pt>
                <c:pt idx="19">
                  <c:v>Papua</c:v>
                </c:pt>
                <c:pt idx="20">
                  <c:v>Riau</c:v>
                </c:pt>
                <c:pt idx="21">
                  <c:v>Riau Islands</c:v>
                </c:pt>
                <c:pt idx="22">
                  <c:v>South Kalimantan</c:v>
                </c:pt>
                <c:pt idx="23">
                  <c:v>South Sulawesi</c:v>
                </c:pt>
                <c:pt idx="24">
                  <c:v>South Sumatera</c:v>
                </c:pt>
                <c:pt idx="25">
                  <c:v>Southeast Sulawesi</c:v>
                </c:pt>
                <c:pt idx="26">
                  <c:v>West Java</c:v>
                </c:pt>
                <c:pt idx="27">
                  <c:v>West Kalimantan</c:v>
                </c:pt>
                <c:pt idx="28">
                  <c:v>West Nusa Tenggara</c:v>
                </c:pt>
                <c:pt idx="29">
                  <c:v>West Papua</c:v>
                </c:pt>
                <c:pt idx="30">
                  <c:v>West Sulawesi</c:v>
                </c:pt>
                <c:pt idx="31">
                  <c:v>West Sumatera</c:v>
                </c:pt>
                <c:pt idx="32">
                  <c:v>Yogyakarta</c:v>
                </c:pt>
              </c:strCache>
            </c:strRef>
          </c:cat>
          <c:val>
            <c:numRef>
              <c:f>'DHS12'!$R$223:$AX$223</c:f>
              <c:numCache>
                <c:formatCode>###0.0</c:formatCode>
                <c:ptCount val="33"/>
                <c:pt idx="0">
                  <c:v>11.049146872053308</c:v>
                </c:pt>
                <c:pt idx="1">
                  <c:v>7.8926404728398571</c:v>
                </c:pt>
                <c:pt idx="2">
                  <c:v>2.0153808023783708</c:v>
                </c:pt>
                <c:pt idx="3">
                  <c:v>5.0250264713263055</c:v>
                </c:pt>
                <c:pt idx="4">
                  <c:v>5.8802598337685907</c:v>
                </c:pt>
                <c:pt idx="5">
                  <c:v>6.4227488689149972</c:v>
                </c:pt>
                <c:pt idx="6">
                  <c:v>9.452463880526766</c:v>
                </c:pt>
                <c:pt idx="7">
                  <c:v>11.192231964995473</c:v>
                </c:pt>
                <c:pt idx="8">
                  <c:v>4.8872953935977117</c:v>
                </c:pt>
                <c:pt idx="9">
                  <c:v>3.7067628813521161</c:v>
                </c:pt>
                <c:pt idx="10">
                  <c:v>17.135435903030405</c:v>
                </c:pt>
                <c:pt idx="11">
                  <c:v>6.7760755801506338</c:v>
                </c:pt>
                <c:pt idx="12">
                  <c:v>2.7542706572732079</c:v>
                </c:pt>
                <c:pt idx="13">
                  <c:v>11.267278733638943</c:v>
                </c:pt>
                <c:pt idx="14">
                  <c:v>6.8766085117387004</c:v>
                </c:pt>
                <c:pt idx="15">
                  <c:v>7.0209516971193251</c:v>
                </c:pt>
                <c:pt idx="16">
                  <c:v>2.8264794715925836</c:v>
                </c:pt>
                <c:pt idx="17">
                  <c:v>9.2918654717048828</c:v>
                </c:pt>
                <c:pt idx="18">
                  <c:v>6.3371126120241748</c:v>
                </c:pt>
                <c:pt idx="19">
                  <c:v>4.1932042404096688</c:v>
                </c:pt>
                <c:pt idx="20">
                  <c:v>2.3831566932625781</c:v>
                </c:pt>
                <c:pt idx="21">
                  <c:v>7.3379677616327941</c:v>
                </c:pt>
                <c:pt idx="22">
                  <c:v>3.1066850428180826</c:v>
                </c:pt>
                <c:pt idx="23">
                  <c:v>11.438058677047396</c:v>
                </c:pt>
                <c:pt idx="24">
                  <c:v>3.1357001720517155</c:v>
                </c:pt>
                <c:pt idx="25">
                  <c:v>8.4325160497364688</c:v>
                </c:pt>
                <c:pt idx="26">
                  <c:v>2.7401351949685617</c:v>
                </c:pt>
                <c:pt idx="27">
                  <c:v>2.3640684745450757</c:v>
                </c:pt>
                <c:pt idx="28">
                  <c:v>17.967888625720065</c:v>
                </c:pt>
                <c:pt idx="29">
                  <c:v>2.6565117402514296</c:v>
                </c:pt>
                <c:pt idx="30">
                  <c:v>16.541812978256495</c:v>
                </c:pt>
                <c:pt idx="31">
                  <c:v>9.2886887442993302</c:v>
                </c:pt>
                <c:pt idx="32">
                  <c:v>11.087912382676183</c:v>
                </c:pt>
              </c:numCache>
            </c:numRef>
          </c:val>
          <c:extLst>
            <c:ext xmlns:c16="http://schemas.microsoft.com/office/drawing/2014/chart" uri="{C3380CC4-5D6E-409C-BE32-E72D297353CC}">
              <c16:uniqueId val="{00000001-CE96-450A-89A2-9C8EA526A0E3}"/>
            </c:ext>
          </c:extLst>
        </c:ser>
        <c:ser>
          <c:idx val="2"/>
          <c:order val="2"/>
          <c:tx>
            <c:strRef>
              <c:f>'DHS12'!$B$224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'DHS12'!$R$221:$AX$221</c:f>
              <c:strCache>
                <c:ptCount val="33"/>
                <c:pt idx="0">
                  <c:v>Aceh</c:v>
                </c:pt>
                <c:pt idx="1">
                  <c:v>Bali</c:v>
                </c:pt>
                <c:pt idx="2">
                  <c:v>Bangka Belitung</c:v>
                </c:pt>
                <c:pt idx="3">
                  <c:v>Banten</c:v>
                </c:pt>
                <c:pt idx="4">
                  <c:v>Bengkulu</c:v>
                </c:pt>
                <c:pt idx="5">
                  <c:v>Central Java</c:v>
                </c:pt>
                <c:pt idx="6">
                  <c:v>Central Kalimantan</c:v>
                </c:pt>
                <c:pt idx="7">
                  <c:v>Central Sulawesi</c:v>
                </c:pt>
                <c:pt idx="8">
                  <c:v>East Java</c:v>
                </c:pt>
                <c:pt idx="9">
                  <c:v>East Kalimantan</c:v>
                </c:pt>
                <c:pt idx="10">
                  <c:v>East Nusa Tenggara</c:v>
                </c:pt>
                <c:pt idx="11">
                  <c:v>Gorontalo</c:v>
                </c:pt>
                <c:pt idx="12">
                  <c:v>Jakarta</c:v>
                </c:pt>
                <c:pt idx="13">
                  <c:v>Jambi</c:v>
                </c:pt>
                <c:pt idx="14">
                  <c:v>Lampung</c:v>
                </c:pt>
                <c:pt idx="15">
                  <c:v>Maluku</c:v>
                </c:pt>
                <c:pt idx="16">
                  <c:v>North Maluku</c:v>
                </c:pt>
                <c:pt idx="17">
                  <c:v>North Sulawesi</c:v>
                </c:pt>
                <c:pt idx="18">
                  <c:v>North Sumatera</c:v>
                </c:pt>
                <c:pt idx="19">
                  <c:v>Papua</c:v>
                </c:pt>
                <c:pt idx="20">
                  <c:v>Riau</c:v>
                </c:pt>
                <c:pt idx="21">
                  <c:v>Riau Islands</c:v>
                </c:pt>
                <c:pt idx="22">
                  <c:v>South Kalimantan</c:v>
                </c:pt>
                <c:pt idx="23">
                  <c:v>South Sulawesi</c:v>
                </c:pt>
                <c:pt idx="24">
                  <c:v>South Sumatera</c:v>
                </c:pt>
                <c:pt idx="25">
                  <c:v>Southeast Sulawesi</c:v>
                </c:pt>
                <c:pt idx="26">
                  <c:v>West Java</c:v>
                </c:pt>
                <c:pt idx="27">
                  <c:v>West Kalimantan</c:v>
                </c:pt>
                <c:pt idx="28">
                  <c:v>West Nusa Tenggara</c:v>
                </c:pt>
                <c:pt idx="29">
                  <c:v>West Papua</c:v>
                </c:pt>
                <c:pt idx="30">
                  <c:v>West Sulawesi</c:v>
                </c:pt>
                <c:pt idx="31">
                  <c:v>West Sumatera</c:v>
                </c:pt>
                <c:pt idx="32">
                  <c:v>Yogyakarta</c:v>
                </c:pt>
              </c:strCache>
            </c:strRef>
          </c:cat>
          <c:val>
            <c:numRef>
              <c:f>'DHS12'!$R$224:$AX$224</c:f>
              <c:numCache>
                <c:formatCode>###0.0</c:formatCode>
                <c:ptCount val="33"/>
                <c:pt idx="0">
                  <c:v>22.43627225616191</c:v>
                </c:pt>
                <c:pt idx="1">
                  <c:v>13.854029085937874</c:v>
                </c:pt>
                <c:pt idx="2">
                  <c:v>20.712798510894213</c:v>
                </c:pt>
                <c:pt idx="3">
                  <c:v>10.175025643325803</c:v>
                </c:pt>
                <c:pt idx="4">
                  <c:v>14.828397010630079</c:v>
                </c:pt>
                <c:pt idx="5">
                  <c:v>12.06681565504336</c:v>
                </c:pt>
                <c:pt idx="6">
                  <c:v>21.865551028286205</c:v>
                </c:pt>
                <c:pt idx="7">
                  <c:v>27.104222309702099</c:v>
                </c:pt>
                <c:pt idx="8">
                  <c:v>19.449928092280555</c:v>
                </c:pt>
                <c:pt idx="9">
                  <c:v>6.4319226740508784</c:v>
                </c:pt>
                <c:pt idx="10">
                  <c:v>37.843947443672207</c:v>
                </c:pt>
                <c:pt idx="11">
                  <c:v>37.073063269937002</c:v>
                </c:pt>
                <c:pt idx="12">
                  <c:v>11.672804549827017</c:v>
                </c:pt>
                <c:pt idx="13">
                  <c:v>19.853756808086136</c:v>
                </c:pt>
                <c:pt idx="14">
                  <c:v>17.214912024795982</c:v>
                </c:pt>
                <c:pt idx="15">
                  <c:v>42.617913260985787</c:v>
                </c:pt>
                <c:pt idx="16">
                  <c:v>47.406062605355181</c:v>
                </c:pt>
                <c:pt idx="17">
                  <c:v>32.941335413498138</c:v>
                </c:pt>
                <c:pt idx="18">
                  <c:v>23.478051521036367</c:v>
                </c:pt>
                <c:pt idx="19">
                  <c:v>62.548234697655104</c:v>
                </c:pt>
                <c:pt idx="20">
                  <c:v>17.787852226031038</c:v>
                </c:pt>
                <c:pt idx="21">
                  <c:v>23.956011227428242</c:v>
                </c:pt>
                <c:pt idx="22">
                  <c:v>7.364649782164606</c:v>
                </c:pt>
                <c:pt idx="23">
                  <c:v>16.97007574293934</c:v>
                </c:pt>
                <c:pt idx="24">
                  <c:v>35.694812388896807</c:v>
                </c:pt>
                <c:pt idx="25">
                  <c:v>11.010493931135281</c:v>
                </c:pt>
                <c:pt idx="26">
                  <c:v>11.73153624048309</c:v>
                </c:pt>
                <c:pt idx="27">
                  <c:v>37.517343375056832</c:v>
                </c:pt>
                <c:pt idx="28">
                  <c:v>32.514332029662505</c:v>
                </c:pt>
                <c:pt idx="29">
                  <c:v>43.749814053552292</c:v>
                </c:pt>
                <c:pt idx="30">
                  <c:v>28.314890362601609</c:v>
                </c:pt>
                <c:pt idx="31">
                  <c:v>19.754956350792131</c:v>
                </c:pt>
                <c:pt idx="32">
                  <c:v>4.3554987895843862</c:v>
                </c:pt>
              </c:numCache>
            </c:numRef>
          </c:val>
          <c:extLst>
            <c:ext xmlns:c16="http://schemas.microsoft.com/office/drawing/2014/chart" uri="{C3380CC4-5D6E-409C-BE32-E72D297353CC}">
              <c16:uniqueId val="{00000002-CE96-450A-89A2-9C8EA526A0E3}"/>
            </c:ext>
          </c:extLst>
        </c:ser>
        <c:dLbls>
          <c:showLegendKey val="0"/>
          <c:showVal val="0"/>
          <c:showCatName val="0"/>
          <c:showSerName val="0"/>
          <c:showPercent val="0"/>
          <c:showBubbleSize val="0"/>
        </c:dLbls>
        <c:gapWidth val="50"/>
        <c:overlap val="100"/>
        <c:axId val="233386368"/>
        <c:axId val="233387904"/>
      </c:barChart>
      <c:catAx>
        <c:axId val="2333863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87904"/>
        <c:crosses val="autoZero"/>
        <c:auto val="1"/>
        <c:lblAlgn val="ctr"/>
        <c:lblOffset val="100"/>
        <c:tickLblSkip val="1"/>
        <c:tickMarkSkip val="1"/>
        <c:noMultiLvlLbl val="0"/>
      </c:catAx>
      <c:valAx>
        <c:axId val="2333879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863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'DHS12'!$C$221:$G$221</c:f>
              <c:strCache>
                <c:ptCount val="5"/>
                <c:pt idx="0">
                  <c:v>Poorest</c:v>
                </c:pt>
                <c:pt idx="1">
                  <c:v>Poor</c:v>
                </c:pt>
                <c:pt idx="2">
                  <c:v>Middle</c:v>
                </c:pt>
                <c:pt idx="3">
                  <c:v>Rich</c:v>
                </c:pt>
                <c:pt idx="4">
                  <c:v>Richest</c:v>
                </c:pt>
              </c:strCache>
            </c:strRef>
          </c:cat>
          <c:val>
            <c:numRef>
              <c:f>'DHS12'!$C$222:$G$222</c:f>
              <c:numCache>
                <c:formatCode>###0.0</c:formatCode>
                <c:ptCount val="5"/>
                <c:pt idx="0">
                  <c:v>45.43539054283724</c:v>
                </c:pt>
                <c:pt idx="1">
                  <c:v>67.446310274953973</c:v>
                </c:pt>
                <c:pt idx="2">
                  <c:v>79.960320750780937</c:v>
                </c:pt>
                <c:pt idx="3">
                  <c:v>89.886331484777372</c:v>
                </c:pt>
                <c:pt idx="4">
                  <c:v>95.766922319033611</c:v>
                </c:pt>
              </c:numCache>
            </c:numRef>
          </c:val>
          <c:extLst>
            <c:ext xmlns:c16="http://schemas.microsoft.com/office/drawing/2014/chart" uri="{C3380CC4-5D6E-409C-BE32-E72D297353CC}">
              <c16:uniqueId val="{00000000-66DF-4459-AFD3-FA4DE639ECC6}"/>
            </c:ext>
          </c:extLst>
        </c:ser>
        <c:ser>
          <c:idx val="1"/>
          <c:order val="1"/>
          <c:tx>
            <c:strRef>
              <c:f>'DHS12'!$B$223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'DHS12'!$C$221:$G$221</c:f>
              <c:strCache>
                <c:ptCount val="5"/>
                <c:pt idx="0">
                  <c:v>Poorest</c:v>
                </c:pt>
                <c:pt idx="1">
                  <c:v>Poor</c:v>
                </c:pt>
                <c:pt idx="2">
                  <c:v>Middle</c:v>
                </c:pt>
                <c:pt idx="3">
                  <c:v>Rich</c:v>
                </c:pt>
                <c:pt idx="4">
                  <c:v>Richest</c:v>
                </c:pt>
              </c:strCache>
            </c:strRef>
          </c:cat>
          <c:val>
            <c:numRef>
              <c:f>'DHS12'!$C$223:$G$223</c:f>
              <c:numCache>
                <c:formatCode>###0.0</c:formatCode>
                <c:ptCount val="5"/>
                <c:pt idx="0">
                  <c:v>12.196757760891151</c:v>
                </c:pt>
                <c:pt idx="1">
                  <c:v>8.0147994004137058</c:v>
                </c:pt>
                <c:pt idx="2">
                  <c:v>5.0100305999981565</c:v>
                </c:pt>
                <c:pt idx="3">
                  <c:v>3.2177501601253979</c:v>
                </c:pt>
                <c:pt idx="4">
                  <c:v>1.4687232343662417</c:v>
                </c:pt>
              </c:numCache>
            </c:numRef>
          </c:val>
          <c:extLst>
            <c:ext xmlns:c16="http://schemas.microsoft.com/office/drawing/2014/chart" uri="{C3380CC4-5D6E-409C-BE32-E72D297353CC}">
              <c16:uniqueId val="{00000001-66DF-4459-AFD3-FA4DE639ECC6}"/>
            </c:ext>
          </c:extLst>
        </c:ser>
        <c:ser>
          <c:idx val="2"/>
          <c:order val="2"/>
          <c:tx>
            <c:strRef>
              <c:f>'DHS12'!$B$224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'DHS12'!$C$221:$G$221</c:f>
              <c:strCache>
                <c:ptCount val="5"/>
                <c:pt idx="0">
                  <c:v>Poorest</c:v>
                </c:pt>
                <c:pt idx="1">
                  <c:v>Poor</c:v>
                </c:pt>
                <c:pt idx="2">
                  <c:v>Middle</c:v>
                </c:pt>
                <c:pt idx="3">
                  <c:v>Rich</c:v>
                </c:pt>
                <c:pt idx="4">
                  <c:v>Richest</c:v>
                </c:pt>
              </c:strCache>
            </c:strRef>
          </c:cat>
          <c:val>
            <c:numRef>
              <c:f>'DHS12'!$C$224:$G$224</c:f>
              <c:numCache>
                <c:formatCode>###0.0</c:formatCode>
                <c:ptCount val="5"/>
                <c:pt idx="0">
                  <c:v>42.367851696274336</c:v>
                </c:pt>
                <c:pt idx="1">
                  <c:v>24.538890324633069</c:v>
                </c:pt>
                <c:pt idx="2">
                  <c:v>15.029648649220553</c:v>
                </c:pt>
                <c:pt idx="3">
                  <c:v>6.8959183550968017</c:v>
                </c:pt>
                <c:pt idx="4">
                  <c:v>2.764354446600334</c:v>
                </c:pt>
              </c:numCache>
            </c:numRef>
          </c:val>
          <c:extLst>
            <c:ext xmlns:c16="http://schemas.microsoft.com/office/drawing/2014/chart" uri="{C3380CC4-5D6E-409C-BE32-E72D297353CC}">
              <c16:uniqueId val="{00000002-66DF-4459-AFD3-FA4DE639ECC6}"/>
            </c:ext>
          </c:extLst>
        </c:ser>
        <c:dLbls>
          <c:showLegendKey val="0"/>
          <c:showVal val="0"/>
          <c:showCatName val="0"/>
          <c:showSerName val="0"/>
          <c:showPercent val="0"/>
          <c:showBubbleSize val="0"/>
        </c:dLbls>
        <c:gapWidth val="50"/>
        <c:overlap val="100"/>
        <c:axId val="233419520"/>
        <c:axId val="233421056"/>
      </c:barChart>
      <c:catAx>
        <c:axId val="2334195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21056"/>
        <c:crosses val="autoZero"/>
        <c:auto val="1"/>
        <c:lblAlgn val="ctr"/>
        <c:lblOffset val="100"/>
        <c:tickLblSkip val="1"/>
        <c:tickMarkSkip val="1"/>
        <c:noMultiLvlLbl val="0"/>
      </c:catAx>
      <c:valAx>
        <c:axId val="2334210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195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'DHS12'!$H$15:$L$15</c:f>
              <c:strCache>
                <c:ptCount val="5"/>
                <c:pt idx="0">
                  <c:v>Poorest</c:v>
                </c:pt>
                <c:pt idx="1">
                  <c:v>Poor</c:v>
                </c:pt>
                <c:pt idx="2">
                  <c:v>Middle</c:v>
                </c:pt>
                <c:pt idx="3">
                  <c:v>Rich</c:v>
                </c:pt>
                <c:pt idx="4">
                  <c:v>Richest</c:v>
                </c:pt>
              </c:strCache>
            </c:strRef>
          </c:cat>
          <c:val>
            <c:numRef>
              <c:f>'DHS12'!$H$18:$L$18</c:f>
              <c:numCache>
                <c:formatCode>###0.0</c:formatCode>
                <c:ptCount val="5"/>
                <c:pt idx="0">
                  <c:v>84.099641615448405</c:v>
                </c:pt>
                <c:pt idx="1">
                  <c:v>90.475321836243424</c:v>
                </c:pt>
                <c:pt idx="2">
                  <c:v>93.462033448311374</c:v>
                </c:pt>
                <c:pt idx="3">
                  <c:v>94.927597033361721</c:v>
                </c:pt>
                <c:pt idx="4">
                  <c:v>96.391391051849254</c:v>
                </c:pt>
              </c:numCache>
            </c:numRef>
          </c:val>
          <c:extLst>
            <c:ext xmlns:c16="http://schemas.microsoft.com/office/drawing/2014/chart" uri="{C3380CC4-5D6E-409C-BE32-E72D297353CC}">
              <c16:uniqueId val="{00000000-D0CD-4648-9DD1-E579C9F82B52}"/>
            </c:ext>
          </c:extLst>
        </c:ser>
        <c:ser>
          <c:idx val="1"/>
          <c:order val="1"/>
          <c:tx>
            <c:strRef>
              <c:f>'DHS12'!$B$19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'DHS12'!$H$15:$L$15</c:f>
              <c:strCache>
                <c:ptCount val="5"/>
                <c:pt idx="0">
                  <c:v>Poorest</c:v>
                </c:pt>
                <c:pt idx="1">
                  <c:v>Poor</c:v>
                </c:pt>
                <c:pt idx="2">
                  <c:v>Middle</c:v>
                </c:pt>
                <c:pt idx="3">
                  <c:v>Rich</c:v>
                </c:pt>
                <c:pt idx="4">
                  <c:v>Richest</c:v>
                </c:pt>
              </c:strCache>
            </c:strRef>
          </c:cat>
          <c:val>
            <c:numRef>
              <c:f>'DHS12'!$H$19:$L$19</c:f>
              <c:numCache>
                <c:formatCode>###0.0</c:formatCode>
                <c:ptCount val="5"/>
                <c:pt idx="0">
                  <c:v>0.59284742327103612</c:v>
                </c:pt>
                <c:pt idx="1">
                  <c:v>9.0565887723967384E-2</c:v>
                </c:pt>
                <c:pt idx="2">
                  <c:v>0.18729866422507294</c:v>
                </c:pt>
                <c:pt idx="3">
                  <c:v>9.5022619653014756E-2</c:v>
                </c:pt>
                <c:pt idx="4">
                  <c:v>0.29004430607376902</c:v>
                </c:pt>
              </c:numCache>
            </c:numRef>
          </c:val>
          <c:extLst>
            <c:ext xmlns:c16="http://schemas.microsoft.com/office/drawing/2014/chart" uri="{C3380CC4-5D6E-409C-BE32-E72D297353CC}">
              <c16:uniqueId val="{00000001-D0CD-4648-9DD1-E579C9F82B52}"/>
            </c:ext>
          </c:extLst>
        </c:ser>
        <c:ser>
          <c:idx val="2"/>
          <c:order val="2"/>
          <c:tx>
            <c:strRef>
              <c:f>'DHS12'!$B$20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'DHS12'!$H$15:$L$15</c:f>
              <c:strCache>
                <c:ptCount val="5"/>
                <c:pt idx="0">
                  <c:v>Poorest</c:v>
                </c:pt>
                <c:pt idx="1">
                  <c:v>Poor</c:v>
                </c:pt>
                <c:pt idx="2">
                  <c:v>Middle</c:v>
                </c:pt>
                <c:pt idx="3">
                  <c:v>Rich</c:v>
                </c:pt>
                <c:pt idx="4">
                  <c:v>Richest</c:v>
                </c:pt>
              </c:strCache>
            </c:strRef>
          </c:cat>
          <c:val>
            <c:numRef>
              <c:f>'DHS12'!$H$20:$L$20</c:f>
              <c:numCache>
                <c:formatCode>###0.0</c:formatCode>
                <c:ptCount val="5"/>
                <c:pt idx="0">
                  <c:v>14.177987341796651</c:v>
                </c:pt>
                <c:pt idx="1">
                  <c:v>9.3086222592697112</c:v>
                </c:pt>
                <c:pt idx="2">
                  <c:v>6.3311238093023547</c:v>
                </c:pt>
                <c:pt idx="3">
                  <c:v>4.9618170247363054</c:v>
                </c:pt>
                <c:pt idx="4">
                  <c:v>3.3097642591041705</c:v>
                </c:pt>
              </c:numCache>
            </c:numRef>
          </c:val>
          <c:extLst>
            <c:ext xmlns:c16="http://schemas.microsoft.com/office/drawing/2014/chart" uri="{C3380CC4-5D6E-409C-BE32-E72D297353CC}">
              <c16:uniqueId val="{00000002-D0CD-4648-9DD1-E579C9F82B52}"/>
            </c:ext>
          </c:extLst>
        </c:ser>
        <c:ser>
          <c:idx val="3"/>
          <c:order val="3"/>
          <c:tx>
            <c:strRef>
              <c:f>'DHS12'!$B$21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'DHS12'!$H$15:$L$15</c:f>
              <c:strCache>
                <c:ptCount val="5"/>
                <c:pt idx="0">
                  <c:v>Poorest</c:v>
                </c:pt>
                <c:pt idx="1">
                  <c:v>Poor</c:v>
                </c:pt>
                <c:pt idx="2">
                  <c:v>Middle</c:v>
                </c:pt>
                <c:pt idx="3">
                  <c:v>Rich</c:v>
                </c:pt>
                <c:pt idx="4">
                  <c:v>Richest</c:v>
                </c:pt>
              </c:strCache>
            </c:strRef>
          </c:cat>
          <c:val>
            <c:numRef>
              <c:f>'DHS12'!$H$21:$L$21</c:f>
              <c:numCache>
                <c:formatCode>###0.0</c:formatCode>
                <c:ptCount val="5"/>
                <c:pt idx="0">
                  <c:v>1.1295236194839102</c:v>
                </c:pt>
                <c:pt idx="1">
                  <c:v>0.12549001676290167</c:v>
                </c:pt>
                <c:pt idx="2">
                  <c:v>1.954407816120065E-2</c:v>
                </c:pt>
                <c:pt idx="3">
                  <c:v>1.5563322248969376E-2</c:v>
                </c:pt>
                <c:pt idx="4">
                  <c:v>8.8003829728110095E-3</c:v>
                </c:pt>
              </c:numCache>
            </c:numRef>
          </c:val>
          <c:extLst>
            <c:ext xmlns:c16="http://schemas.microsoft.com/office/drawing/2014/chart" uri="{C3380CC4-5D6E-409C-BE32-E72D297353CC}">
              <c16:uniqueId val="{00000003-D0CD-4648-9DD1-E579C9F82B52}"/>
            </c:ext>
          </c:extLst>
        </c:ser>
        <c:dLbls>
          <c:showLegendKey val="0"/>
          <c:showVal val="0"/>
          <c:showCatName val="0"/>
          <c:showSerName val="0"/>
          <c:showPercent val="0"/>
          <c:showBubbleSize val="0"/>
        </c:dLbls>
        <c:gapWidth val="50"/>
        <c:overlap val="100"/>
        <c:axId val="233478400"/>
        <c:axId val="233484288"/>
      </c:barChart>
      <c:catAx>
        <c:axId val="2334784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84288"/>
        <c:crosses val="autoZero"/>
        <c:auto val="1"/>
        <c:lblAlgn val="ctr"/>
        <c:lblOffset val="100"/>
        <c:tickLblSkip val="1"/>
        <c:tickMarkSkip val="1"/>
        <c:noMultiLvlLbl val="0"/>
      </c:catAx>
      <c:valAx>
        <c:axId val="2334842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784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'DHS12'!$H$121:$L$121</c:f>
              <c:strCache>
                <c:ptCount val="5"/>
                <c:pt idx="0">
                  <c:v>Poorest</c:v>
                </c:pt>
                <c:pt idx="1">
                  <c:v>Poor</c:v>
                </c:pt>
                <c:pt idx="2">
                  <c:v>Middle</c:v>
                </c:pt>
                <c:pt idx="3">
                  <c:v>Rich</c:v>
                </c:pt>
                <c:pt idx="4">
                  <c:v>Richest</c:v>
                </c:pt>
              </c:strCache>
            </c:strRef>
          </c:cat>
          <c:val>
            <c:numRef>
              <c:f>'DHS12'!$H$124:$L$124</c:f>
              <c:numCache>
                <c:formatCode>###0.0</c:formatCode>
                <c:ptCount val="5"/>
                <c:pt idx="0">
                  <c:v>53.940569091987875</c:v>
                </c:pt>
                <c:pt idx="1">
                  <c:v>69.772285377111814</c:v>
                </c:pt>
                <c:pt idx="2">
                  <c:v>79.658264487586536</c:v>
                </c:pt>
                <c:pt idx="3">
                  <c:v>87.411231730001148</c:v>
                </c:pt>
                <c:pt idx="4">
                  <c:v>95.370751914867725</c:v>
                </c:pt>
              </c:numCache>
            </c:numRef>
          </c:val>
          <c:extLst>
            <c:ext xmlns:c16="http://schemas.microsoft.com/office/drawing/2014/chart" uri="{C3380CC4-5D6E-409C-BE32-E72D297353CC}">
              <c16:uniqueId val="{00000000-4939-485C-91BF-244903C3E06F}"/>
            </c:ext>
          </c:extLst>
        </c:ser>
        <c:ser>
          <c:idx val="1"/>
          <c:order val="1"/>
          <c:tx>
            <c:strRef>
              <c:f>'DHS12'!$B$125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'DHS12'!$H$121:$L$121</c:f>
              <c:strCache>
                <c:ptCount val="5"/>
                <c:pt idx="0">
                  <c:v>Poorest</c:v>
                </c:pt>
                <c:pt idx="1">
                  <c:v>Poor</c:v>
                </c:pt>
                <c:pt idx="2">
                  <c:v>Middle</c:v>
                </c:pt>
                <c:pt idx="3">
                  <c:v>Rich</c:v>
                </c:pt>
                <c:pt idx="4">
                  <c:v>Richest</c:v>
                </c:pt>
              </c:strCache>
            </c:strRef>
          </c:cat>
          <c:val>
            <c:numRef>
              <c:f>'DHS12'!$H$125:$L$125</c:f>
              <c:numCache>
                <c:formatCode>###0.0</c:formatCode>
                <c:ptCount val="5"/>
                <c:pt idx="0">
                  <c:v>17.661660991848969</c:v>
                </c:pt>
                <c:pt idx="1">
                  <c:v>13.371032647432095</c:v>
                </c:pt>
                <c:pt idx="2">
                  <c:v>7.4344257908083513</c:v>
                </c:pt>
                <c:pt idx="3">
                  <c:v>4.3743663722743138</c:v>
                </c:pt>
                <c:pt idx="4">
                  <c:v>0.75702846726130768</c:v>
                </c:pt>
              </c:numCache>
            </c:numRef>
          </c:val>
          <c:extLst>
            <c:ext xmlns:c16="http://schemas.microsoft.com/office/drawing/2014/chart" uri="{C3380CC4-5D6E-409C-BE32-E72D297353CC}">
              <c16:uniqueId val="{00000001-4939-485C-91BF-244903C3E06F}"/>
            </c:ext>
          </c:extLst>
        </c:ser>
        <c:ser>
          <c:idx val="2"/>
          <c:order val="2"/>
          <c:tx>
            <c:strRef>
              <c:f>'DHS12'!$B$126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'DHS12'!$H$121:$L$121</c:f>
              <c:strCache>
                <c:ptCount val="5"/>
                <c:pt idx="0">
                  <c:v>Poorest</c:v>
                </c:pt>
                <c:pt idx="1">
                  <c:v>Poor</c:v>
                </c:pt>
                <c:pt idx="2">
                  <c:v>Middle</c:v>
                </c:pt>
                <c:pt idx="3">
                  <c:v>Rich</c:v>
                </c:pt>
                <c:pt idx="4">
                  <c:v>Richest</c:v>
                </c:pt>
              </c:strCache>
            </c:strRef>
          </c:cat>
          <c:val>
            <c:numRef>
              <c:f>'DHS12'!$H$126:$L$126</c:f>
              <c:numCache>
                <c:formatCode>###0.0</c:formatCode>
                <c:ptCount val="5"/>
                <c:pt idx="0">
                  <c:v>9.0406164082377671</c:v>
                </c:pt>
                <c:pt idx="1">
                  <c:v>6.7310975190073634</c:v>
                </c:pt>
                <c:pt idx="2">
                  <c:v>6.1434821294703141</c:v>
                </c:pt>
                <c:pt idx="3">
                  <c:v>4.9661288789260993</c:v>
                </c:pt>
                <c:pt idx="4">
                  <c:v>2.8443726451541806</c:v>
                </c:pt>
              </c:numCache>
            </c:numRef>
          </c:val>
          <c:extLst>
            <c:ext xmlns:c16="http://schemas.microsoft.com/office/drawing/2014/chart" uri="{C3380CC4-5D6E-409C-BE32-E72D297353CC}">
              <c16:uniqueId val="{00000002-4939-485C-91BF-244903C3E06F}"/>
            </c:ext>
          </c:extLst>
        </c:ser>
        <c:ser>
          <c:idx val="3"/>
          <c:order val="3"/>
          <c:tx>
            <c:strRef>
              <c:f>'DHS12'!$B$127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'DHS12'!$H$121:$L$121</c:f>
              <c:strCache>
                <c:ptCount val="5"/>
                <c:pt idx="0">
                  <c:v>Poorest</c:v>
                </c:pt>
                <c:pt idx="1">
                  <c:v>Poor</c:v>
                </c:pt>
                <c:pt idx="2">
                  <c:v>Middle</c:v>
                </c:pt>
                <c:pt idx="3">
                  <c:v>Rich</c:v>
                </c:pt>
                <c:pt idx="4">
                  <c:v>Richest</c:v>
                </c:pt>
              </c:strCache>
            </c:strRef>
          </c:cat>
          <c:val>
            <c:numRef>
              <c:f>'DHS12'!$H$127:$L$127</c:f>
              <c:numCache>
                <c:formatCode>###0.0</c:formatCode>
                <c:ptCount val="5"/>
                <c:pt idx="0">
                  <c:v>19.357153507925386</c:v>
                </c:pt>
                <c:pt idx="1">
                  <c:v>10.125584456448733</c:v>
                </c:pt>
                <c:pt idx="2">
                  <c:v>6.7638275921348008</c:v>
                </c:pt>
                <c:pt idx="3">
                  <c:v>3.2482730187984439</c:v>
                </c:pt>
                <c:pt idx="4">
                  <c:v>1.027846972716786</c:v>
                </c:pt>
              </c:numCache>
            </c:numRef>
          </c:val>
          <c:extLst>
            <c:ext xmlns:c16="http://schemas.microsoft.com/office/drawing/2014/chart" uri="{C3380CC4-5D6E-409C-BE32-E72D297353CC}">
              <c16:uniqueId val="{00000003-4939-485C-91BF-244903C3E06F}"/>
            </c:ext>
          </c:extLst>
        </c:ser>
        <c:dLbls>
          <c:showLegendKey val="0"/>
          <c:showVal val="0"/>
          <c:showCatName val="0"/>
          <c:showSerName val="0"/>
          <c:showPercent val="0"/>
          <c:showBubbleSize val="0"/>
        </c:dLbls>
        <c:gapWidth val="50"/>
        <c:overlap val="100"/>
        <c:axId val="233558016"/>
        <c:axId val="233559552"/>
      </c:barChart>
      <c:catAx>
        <c:axId val="2335580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59552"/>
        <c:crosses val="autoZero"/>
        <c:auto val="1"/>
        <c:lblAlgn val="ctr"/>
        <c:lblOffset val="100"/>
        <c:tickLblSkip val="1"/>
        <c:tickMarkSkip val="1"/>
        <c:noMultiLvlLbl val="0"/>
      </c:catAx>
      <c:valAx>
        <c:axId val="2335595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580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'DHS12'!$H$221:$L$221</c:f>
              <c:strCache>
                <c:ptCount val="5"/>
                <c:pt idx="0">
                  <c:v>Poorest</c:v>
                </c:pt>
                <c:pt idx="1">
                  <c:v>Poor</c:v>
                </c:pt>
                <c:pt idx="2">
                  <c:v>Middle</c:v>
                </c:pt>
                <c:pt idx="3">
                  <c:v>Rich</c:v>
                </c:pt>
                <c:pt idx="4">
                  <c:v>Richest</c:v>
                </c:pt>
              </c:strCache>
            </c:strRef>
          </c:cat>
          <c:val>
            <c:numRef>
              <c:f>'DHS12'!$H$222:$L$222</c:f>
              <c:numCache>
                <c:formatCode>###0.0</c:formatCode>
                <c:ptCount val="5"/>
                <c:pt idx="0">
                  <c:v>64.731926340485359</c:v>
                </c:pt>
                <c:pt idx="1">
                  <c:v>82.429091157250681</c:v>
                </c:pt>
                <c:pt idx="2">
                  <c:v>90.280685769486624</c:v>
                </c:pt>
                <c:pt idx="3">
                  <c:v>93.892556228389594</c:v>
                </c:pt>
                <c:pt idx="4">
                  <c:v>96.721734804118512</c:v>
                </c:pt>
              </c:numCache>
            </c:numRef>
          </c:val>
          <c:extLst>
            <c:ext xmlns:c16="http://schemas.microsoft.com/office/drawing/2014/chart" uri="{C3380CC4-5D6E-409C-BE32-E72D297353CC}">
              <c16:uniqueId val="{00000000-4CC6-48BF-A885-233E867170F9}"/>
            </c:ext>
          </c:extLst>
        </c:ser>
        <c:ser>
          <c:idx val="1"/>
          <c:order val="1"/>
          <c:tx>
            <c:strRef>
              <c:f>'DHS12'!$B$223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'DHS12'!$H$221:$L$221</c:f>
              <c:strCache>
                <c:ptCount val="5"/>
                <c:pt idx="0">
                  <c:v>Poorest</c:v>
                </c:pt>
                <c:pt idx="1">
                  <c:v>Poor</c:v>
                </c:pt>
                <c:pt idx="2">
                  <c:v>Middle</c:v>
                </c:pt>
                <c:pt idx="3">
                  <c:v>Rich</c:v>
                </c:pt>
                <c:pt idx="4">
                  <c:v>Richest</c:v>
                </c:pt>
              </c:strCache>
            </c:strRef>
          </c:cat>
          <c:val>
            <c:numRef>
              <c:f>'DHS12'!$H$223:$L$223</c:f>
              <c:numCache>
                <c:formatCode>###0.0</c:formatCode>
                <c:ptCount val="5"/>
                <c:pt idx="0">
                  <c:v>8.6012422213375377</c:v>
                </c:pt>
                <c:pt idx="1">
                  <c:v>4.0479460763029866</c:v>
                </c:pt>
                <c:pt idx="2">
                  <c:v>2.6540261050904173</c:v>
                </c:pt>
                <c:pt idx="3">
                  <c:v>1.9982418307170648</c:v>
                </c:pt>
                <c:pt idx="4">
                  <c:v>1.1964763087149324</c:v>
                </c:pt>
              </c:numCache>
            </c:numRef>
          </c:val>
          <c:extLst>
            <c:ext xmlns:c16="http://schemas.microsoft.com/office/drawing/2014/chart" uri="{C3380CC4-5D6E-409C-BE32-E72D297353CC}">
              <c16:uniqueId val="{00000001-4CC6-48BF-A885-233E867170F9}"/>
            </c:ext>
          </c:extLst>
        </c:ser>
        <c:ser>
          <c:idx val="2"/>
          <c:order val="2"/>
          <c:tx>
            <c:strRef>
              <c:f>'DHS12'!$B$224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'DHS12'!$H$221:$L$221</c:f>
              <c:strCache>
                <c:ptCount val="5"/>
                <c:pt idx="0">
                  <c:v>Poorest</c:v>
                </c:pt>
                <c:pt idx="1">
                  <c:v>Poor</c:v>
                </c:pt>
                <c:pt idx="2">
                  <c:v>Middle</c:v>
                </c:pt>
                <c:pt idx="3">
                  <c:v>Rich</c:v>
                </c:pt>
                <c:pt idx="4">
                  <c:v>Richest</c:v>
                </c:pt>
              </c:strCache>
            </c:strRef>
          </c:cat>
          <c:val>
            <c:numRef>
              <c:f>'DHS12'!$H$224:$L$224</c:f>
              <c:numCache>
                <c:formatCode>###0.0</c:formatCode>
                <c:ptCount val="5"/>
                <c:pt idx="0">
                  <c:v>26.666831438177894</c:v>
                </c:pt>
                <c:pt idx="1">
                  <c:v>13.522962766446719</c:v>
                </c:pt>
                <c:pt idx="2">
                  <c:v>7.0652881254231374</c:v>
                </c:pt>
                <c:pt idx="3">
                  <c:v>4.1092019408933771</c:v>
                </c:pt>
                <c:pt idx="4">
                  <c:v>2.0817888871667005</c:v>
                </c:pt>
              </c:numCache>
            </c:numRef>
          </c:val>
          <c:extLst>
            <c:ext xmlns:c16="http://schemas.microsoft.com/office/drawing/2014/chart" uri="{C3380CC4-5D6E-409C-BE32-E72D297353CC}">
              <c16:uniqueId val="{00000002-4CC6-48BF-A885-233E867170F9}"/>
            </c:ext>
          </c:extLst>
        </c:ser>
        <c:dLbls>
          <c:showLegendKey val="0"/>
          <c:showVal val="0"/>
          <c:showCatName val="0"/>
          <c:showSerName val="0"/>
          <c:showPercent val="0"/>
          <c:showBubbleSize val="0"/>
        </c:dLbls>
        <c:gapWidth val="50"/>
        <c:overlap val="100"/>
        <c:axId val="233632128"/>
        <c:axId val="233633664"/>
      </c:barChart>
      <c:catAx>
        <c:axId val="233632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633664"/>
        <c:crosses val="autoZero"/>
        <c:auto val="1"/>
        <c:lblAlgn val="ctr"/>
        <c:lblOffset val="100"/>
        <c:tickLblSkip val="1"/>
        <c:tickMarkSkip val="1"/>
        <c:noMultiLvlLbl val="0"/>
      </c:catAx>
      <c:valAx>
        <c:axId val="233633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632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'DHS12'!$C$121:$G$121</c:f>
              <c:strCache>
                <c:ptCount val="5"/>
                <c:pt idx="0">
                  <c:v>Poorest</c:v>
                </c:pt>
                <c:pt idx="1">
                  <c:v>Poor</c:v>
                </c:pt>
                <c:pt idx="2">
                  <c:v>Middle</c:v>
                </c:pt>
                <c:pt idx="3">
                  <c:v>Rich</c:v>
                </c:pt>
                <c:pt idx="4">
                  <c:v>Richest</c:v>
                </c:pt>
              </c:strCache>
            </c:strRef>
          </c:cat>
          <c:val>
            <c:numRef>
              <c:f>'DHS12'!$C$124:$G$124</c:f>
              <c:numCache>
                <c:formatCode>###0.0</c:formatCode>
                <c:ptCount val="5"/>
                <c:pt idx="0">
                  <c:v>31.452314918861486</c:v>
                </c:pt>
                <c:pt idx="1">
                  <c:v>55.828521541602093</c:v>
                </c:pt>
                <c:pt idx="2">
                  <c:v>70.512154495416453</c:v>
                </c:pt>
                <c:pt idx="3">
                  <c:v>79.499255942657356</c:v>
                </c:pt>
                <c:pt idx="4">
                  <c:v>92.651034115312441</c:v>
                </c:pt>
              </c:numCache>
            </c:numRef>
          </c:val>
          <c:extLst>
            <c:ext xmlns:c16="http://schemas.microsoft.com/office/drawing/2014/chart" uri="{C3380CC4-5D6E-409C-BE32-E72D297353CC}">
              <c16:uniqueId val="{00000000-13A0-4CA8-B8A3-E476E24FFA2F}"/>
            </c:ext>
          </c:extLst>
        </c:ser>
        <c:ser>
          <c:idx val="1"/>
          <c:order val="1"/>
          <c:tx>
            <c:strRef>
              <c:f>'DHS12'!$B$125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'DHS12'!$C$121:$G$121</c:f>
              <c:strCache>
                <c:ptCount val="5"/>
                <c:pt idx="0">
                  <c:v>Poorest</c:v>
                </c:pt>
                <c:pt idx="1">
                  <c:v>Poor</c:v>
                </c:pt>
                <c:pt idx="2">
                  <c:v>Middle</c:v>
                </c:pt>
                <c:pt idx="3">
                  <c:v>Rich</c:v>
                </c:pt>
                <c:pt idx="4">
                  <c:v>Richest</c:v>
                </c:pt>
              </c:strCache>
            </c:strRef>
          </c:cat>
          <c:val>
            <c:numRef>
              <c:f>'DHS12'!$C$125:$G$125</c:f>
              <c:numCache>
                <c:formatCode>###0.0</c:formatCode>
                <c:ptCount val="5"/>
                <c:pt idx="0">
                  <c:v>16.338634226125979</c:v>
                </c:pt>
                <c:pt idx="1">
                  <c:v>13.215167086307222</c:v>
                </c:pt>
                <c:pt idx="2">
                  <c:v>10.794435090237188</c:v>
                </c:pt>
                <c:pt idx="3">
                  <c:v>8.0341121857477589</c:v>
                </c:pt>
                <c:pt idx="4">
                  <c:v>2.3419061442957414</c:v>
                </c:pt>
              </c:numCache>
            </c:numRef>
          </c:val>
          <c:extLst>
            <c:ext xmlns:c16="http://schemas.microsoft.com/office/drawing/2014/chart" uri="{C3380CC4-5D6E-409C-BE32-E72D297353CC}">
              <c16:uniqueId val="{00000001-13A0-4CA8-B8A3-E476E24FFA2F}"/>
            </c:ext>
          </c:extLst>
        </c:ser>
        <c:ser>
          <c:idx val="2"/>
          <c:order val="2"/>
          <c:tx>
            <c:strRef>
              <c:f>'DHS12'!$B$126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'DHS12'!$C$121:$G$121</c:f>
              <c:strCache>
                <c:ptCount val="5"/>
                <c:pt idx="0">
                  <c:v>Poorest</c:v>
                </c:pt>
                <c:pt idx="1">
                  <c:v>Poor</c:v>
                </c:pt>
                <c:pt idx="2">
                  <c:v>Middle</c:v>
                </c:pt>
                <c:pt idx="3">
                  <c:v>Rich</c:v>
                </c:pt>
                <c:pt idx="4">
                  <c:v>Richest</c:v>
                </c:pt>
              </c:strCache>
            </c:strRef>
          </c:cat>
          <c:val>
            <c:numRef>
              <c:f>'DHS12'!$C$126:$G$126</c:f>
              <c:numCache>
                <c:formatCode>###0.0</c:formatCode>
                <c:ptCount val="5"/>
                <c:pt idx="0">
                  <c:v>15.349380425691834</c:v>
                </c:pt>
                <c:pt idx="1">
                  <c:v>11.729003680438751</c:v>
                </c:pt>
                <c:pt idx="2">
                  <c:v>7.683260462832223</c:v>
                </c:pt>
                <c:pt idx="3">
                  <c:v>6.0866282366795019</c:v>
                </c:pt>
                <c:pt idx="4">
                  <c:v>3.4931235894597847</c:v>
                </c:pt>
              </c:numCache>
            </c:numRef>
          </c:val>
          <c:extLst>
            <c:ext xmlns:c16="http://schemas.microsoft.com/office/drawing/2014/chart" uri="{C3380CC4-5D6E-409C-BE32-E72D297353CC}">
              <c16:uniqueId val="{00000002-13A0-4CA8-B8A3-E476E24FFA2F}"/>
            </c:ext>
          </c:extLst>
        </c:ser>
        <c:ser>
          <c:idx val="3"/>
          <c:order val="3"/>
          <c:tx>
            <c:strRef>
              <c:f>'DHS12'!$B$127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'DHS12'!$C$121:$G$121</c:f>
              <c:strCache>
                <c:ptCount val="5"/>
                <c:pt idx="0">
                  <c:v>Poorest</c:v>
                </c:pt>
                <c:pt idx="1">
                  <c:v>Poor</c:v>
                </c:pt>
                <c:pt idx="2">
                  <c:v>Middle</c:v>
                </c:pt>
                <c:pt idx="3">
                  <c:v>Rich</c:v>
                </c:pt>
                <c:pt idx="4">
                  <c:v>Richest</c:v>
                </c:pt>
              </c:strCache>
            </c:strRef>
          </c:cat>
          <c:val>
            <c:numRef>
              <c:f>'DHS12'!$C$127:$G$127</c:f>
              <c:numCache>
                <c:formatCode>###0.0</c:formatCode>
                <c:ptCount val="5"/>
                <c:pt idx="0">
                  <c:v>36.859670429320694</c:v>
                </c:pt>
                <c:pt idx="1">
                  <c:v>19.227307691651927</c:v>
                </c:pt>
                <c:pt idx="2">
                  <c:v>11.010149951514132</c:v>
                </c:pt>
                <c:pt idx="3">
                  <c:v>6.3800036349153846</c:v>
                </c:pt>
                <c:pt idx="4">
                  <c:v>1.5139361509320275</c:v>
                </c:pt>
              </c:numCache>
            </c:numRef>
          </c:val>
          <c:extLst>
            <c:ext xmlns:c16="http://schemas.microsoft.com/office/drawing/2014/chart" uri="{C3380CC4-5D6E-409C-BE32-E72D297353CC}">
              <c16:uniqueId val="{00000003-13A0-4CA8-B8A3-E476E24FFA2F}"/>
            </c:ext>
          </c:extLst>
        </c:ser>
        <c:dLbls>
          <c:showLegendKey val="0"/>
          <c:showVal val="0"/>
          <c:showCatName val="0"/>
          <c:showSerName val="0"/>
          <c:showPercent val="0"/>
          <c:showBubbleSize val="0"/>
        </c:dLbls>
        <c:gapWidth val="50"/>
        <c:overlap val="100"/>
        <c:axId val="233262464"/>
        <c:axId val="233280640"/>
      </c:barChart>
      <c:catAx>
        <c:axId val="2332624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80640"/>
        <c:crosses val="autoZero"/>
        <c:auto val="1"/>
        <c:lblAlgn val="ctr"/>
        <c:lblOffset val="100"/>
        <c:tickLblSkip val="1"/>
        <c:tickMarkSkip val="1"/>
        <c:noMultiLvlLbl val="0"/>
      </c:catAx>
      <c:valAx>
        <c:axId val="2332806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624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'DHS12'!$M$121:$Q$121</c:f>
              <c:strCache>
                <c:ptCount val="5"/>
                <c:pt idx="0">
                  <c:v>Poorest</c:v>
                </c:pt>
                <c:pt idx="1">
                  <c:v>Poor</c:v>
                </c:pt>
                <c:pt idx="2">
                  <c:v>Middle</c:v>
                </c:pt>
                <c:pt idx="3">
                  <c:v>Rich</c:v>
                </c:pt>
                <c:pt idx="4">
                  <c:v>Richest</c:v>
                </c:pt>
              </c:strCache>
            </c:strRef>
          </c:cat>
          <c:val>
            <c:numRef>
              <c:f>'DHS12'!$M$124:$Q$124</c:f>
              <c:numCache>
                <c:formatCode>###0.0</c:formatCode>
                <c:ptCount val="5"/>
                <c:pt idx="0">
                  <c:v>23.555557451630531</c:v>
                </c:pt>
                <c:pt idx="1">
                  <c:v>43.385321552557421</c:v>
                </c:pt>
                <c:pt idx="2">
                  <c:v>55.324782931861755</c:v>
                </c:pt>
                <c:pt idx="3">
                  <c:v>71.004897728134651</c:v>
                </c:pt>
                <c:pt idx="4">
                  <c:v>85.89657297460073</c:v>
                </c:pt>
              </c:numCache>
            </c:numRef>
          </c:val>
          <c:extLst>
            <c:ext xmlns:c16="http://schemas.microsoft.com/office/drawing/2014/chart" uri="{C3380CC4-5D6E-409C-BE32-E72D297353CC}">
              <c16:uniqueId val="{00000000-D9FF-4B6A-90D4-5AAAFB5FC40B}"/>
            </c:ext>
          </c:extLst>
        </c:ser>
        <c:ser>
          <c:idx val="1"/>
          <c:order val="1"/>
          <c:tx>
            <c:strRef>
              <c:f>'DHS12'!$B$125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'DHS12'!$M$121:$Q$121</c:f>
              <c:strCache>
                <c:ptCount val="5"/>
                <c:pt idx="0">
                  <c:v>Poorest</c:v>
                </c:pt>
                <c:pt idx="1">
                  <c:v>Poor</c:v>
                </c:pt>
                <c:pt idx="2">
                  <c:v>Middle</c:v>
                </c:pt>
                <c:pt idx="3">
                  <c:v>Rich</c:v>
                </c:pt>
                <c:pt idx="4">
                  <c:v>Richest</c:v>
                </c:pt>
              </c:strCache>
            </c:strRef>
          </c:cat>
          <c:val>
            <c:numRef>
              <c:f>'DHS12'!$M$125:$Q$125</c:f>
              <c:numCache>
                <c:formatCode>###0.0</c:formatCode>
                <c:ptCount val="5"/>
                <c:pt idx="0">
                  <c:v>15.993041394950843</c:v>
                </c:pt>
                <c:pt idx="1">
                  <c:v>13.255815341215074</c:v>
                </c:pt>
                <c:pt idx="2">
                  <c:v>10.904021809424503</c:v>
                </c:pt>
                <c:pt idx="3">
                  <c:v>8.5053916634016975</c:v>
                </c:pt>
                <c:pt idx="4">
                  <c:v>4.1888281978219775</c:v>
                </c:pt>
              </c:numCache>
            </c:numRef>
          </c:val>
          <c:extLst>
            <c:ext xmlns:c16="http://schemas.microsoft.com/office/drawing/2014/chart" uri="{C3380CC4-5D6E-409C-BE32-E72D297353CC}">
              <c16:uniqueId val="{00000001-D9FF-4B6A-90D4-5AAAFB5FC40B}"/>
            </c:ext>
          </c:extLst>
        </c:ser>
        <c:ser>
          <c:idx val="2"/>
          <c:order val="2"/>
          <c:tx>
            <c:strRef>
              <c:f>'DHS12'!$B$126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'DHS12'!$M$121:$Q$121</c:f>
              <c:strCache>
                <c:ptCount val="5"/>
                <c:pt idx="0">
                  <c:v>Poorest</c:v>
                </c:pt>
                <c:pt idx="1">
                  <c:v>Poor</c:v>
                </c:pt>
                <c:pt idx="2">
                  <c:v>Middle</c:v>
                </c:pt>
                <c:pt idx="3">
                  <c:v>Rich</c:v>
                </c:pt>
                <c:pt idx="4">
                  <c:v>Richest</c:v>
                </c:pt>
              </c:strCache>
            </c:strRef>
          </c:cat>
          <c:val>
            <c:numRef>
              <c:f>'DHS12'!$M$126:$Q$126</c:f>
              <c:numCache>
                <c:formatCode>###0.0</c:formatCode>
                <c:ptCount val="5"/>
                <c:pt idx="0">
                  <c:v>16.411277893522367</c:v>
                </c:pt>
                <c:pt idx="1">
                  <c:v>15.531969568303253</c:v>
                </c:pt>
                <c:pt idx="2">
                  <c:v>13.058120473396116</c:v>
                </c:pt>
                <c:pt idx="3">
                  <c:v>8.6622370505837551</c:v>
                </c:pt>
                <c:pt idx="4">
                  <c:v>5.1640056850950629</c:v>
                </c:pt>
              </c:numCache>
            </c:numRef>
          </c:val>
          <c:extLst>
            <c:ext xmlns:c16="http://schemas.microsoft.com/office/drawing/2014/chart" uri="{C3380CC4-5D6E-409C-BE32-E72D297353CC}">
              <c16:uniqueId val="{00000002-D9FF-4B6A-90D4-5AAAFB5FC40B}"/>
            </c:ext>
          </c:extLst>
        </c:ser>
        <c:ser>
          <c:idx val="3"/>
          <c:order val="3"/>
          <c:tx>
            <c:strRef>
              <c:f>'DHS12'!$B$127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'DHS12'!$M$121:$Q$121</c:f>
              <c:strCache>
                <c:ptCount val="5"/>
                <c:pt idx="0">
                  <c:v>Poorest</c:v>
                </c:pt>
                <c:pt idx="1">
                  <c:v>Poor</c:v>
                </c:pt>
                <c:pt idx="2">
                  <c:v>Middle</c:v>
                </c:pt>
                <c:pt idx="3">
                  <c:v>Rich</c:v>
                </c:pt>
                <c:pt idx="4">
                  <c:v>Richest</c:v>
                </c:pt>
              </c:strCache>
            </c:strRef>
          </c:cat>
          <c:val>
            <c:numRef>
              <c:f>'DHS12'!$M$127:$Q$127</c:f>
              <c:numCache>
                <c:formatCode>###0.0</c:formatCode>
                <c:ptCount val="5"/>
                <c:pt idx="0">
                  <c:v>44.040123259896262</c:v>
                </c:pt>
                <c:pt idx="1">
                  <c:v>27.826893537924256</c:v>
                </c:pt>
                <c:pt idx="2">
                  <c:v>20.713074785317637</c:v>
                </c:pt>
                <c:pt idx="3">
                  <c:v>11.827473557879904</c:v>
                </c:pt>
                <c:pt idx="4">
                  <c:v>4.7505931424822343</c:v>
                </c:pt>
              </c:numCache>
            </c:numRef>
          </c:val>
          <c:extLst>
            <c:ext xmlns:c16="http://schemas.microsoft.com/office/drawing/2014/chart" uri="{C3380CC4-5D6E-409C-BE32-E72D297353CC}">
              <c16:uniqueId val="{00000003-D9FF-4B6A-90D4-5AAAFB5FC40B}"/>
            </c:ext>
          </c:extLst>
        </c:ser>
        <c:dLbls>
          <c:showLegendKey val="0"/>
          <c:showVal val="0"/>
          <c:showCatName val="0"/>
          <c:showSerName val="0"/>
          <c:showPercent val="0"/>
          <c:showBubbleSize val="0"/>
        </c:dLbls>
        <c:gapWidth val="50"/>
        <c:overlap val="100"/>
        <c:axId val="232055168"/>
        <c:axId val="232056704"/>
      </c:barChart>
      <c:catAx>
        <c:axId val="2320551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56704"/>
        <c:crosses val="autoZero"/>
        <c:auto val="1"/>
        <c:lblAlgn val="ctr"/>
        <c:lblOffset val="100"/>
        <c:tickLblSkip val="1"/>
        <c:tickMarkSkip val="1"/>
        <c:noMultiLvlLbl val="0"/>
      </c:catAx>
      <c:valAx>
        <c:axId val="232056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551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'DHS17'!$M$15:$Q$15</c:f>
              <c:strCache>
                <c:ptCount val="5"/>
                <c:pt idx="0">
                  <c:v>1 Poorest</c:v>
                </c:pt>
                <c:pt idx="1">
                  <c:v>2 Poor</c:v>
                </c:pt>
                <c:pt idx="2">
                  <c:v>3 Middle</c:v>
                </c:pt>
                <c:pt idx="3">
                  <c:v>4 Rich</c:v>
                </c:pt>
                <c:pt idx="4">
                  <c:v>5 Richest</c:v>
                </c:pt>
              </c:strCache>
            </c:strRef>
          </c:cat>
          <c:val>
            <c:numRef>
              <c:f>'DHS17'!$M$18:$Q$18</c:f>
              <c:numCache>
                <c:formatCode>###0.0</c:formatCode>
                <c:ptCount val="5"/>
                <c:pt idx="0">
                  <c:v>67.195136939742525</c:v>
                </c:pt>
                <c:pt idx="1">
                  <c:v>80.566882506054455</c:v>
                </c:pt>
                <c:pt idx="2">
                  <c:v>87.701600840594878</c:v>
                </c:pt>
                <c:pt idx="3">
                  <c:v>90.896386979038624</c:v>
                </c:pt>
                <c:pt idx="4">
                  <c:v>94.972201193062176</c:v>
                </c:pt>
              </c:numCache>
            </c:numRef>
          </c:val>
          <c:extLst>
            <c:ext xmlns:c16="http://schemas.microsoft.com/office/drawing/2014/chart" uri="{C3380CC4-5D6E-409C-BE32-E72D297353CC}">
              <c16:uniqueId val="{00000000-3BBD-44BE-89DE-7946A8620F92}"/>
            </c:ext>
          </c:extLst>
        </c:ser>
        <c:ser>
          <c:idx val="1"/>
          <c:order val="1"/>
          <c:tx>
            <c:strRef>
              <c:f>'DHS17'!$B$19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'DHS17'!$M$15:$Q$15</c:f>
              <c:strCache>
                <c:ptCount val="5"/>
                <c:pt idx="0">
                  <c:v>1 Poorest</c:v>
                </c:pt>
                <c:pt idx="1">
                  <c:v>2 Poor</c:v>
                </c:pt>
                <c:pt idx="2">
                  <c:v>3 Middle</c:v>
                </c:pt>
                <c:pt idx="3">
                  <c:v>4 Rich</c:v>
                </c:pt>
                <c:pt idx="4">
                  <c:v>5 Richest</c:v>
                </c:pt>
              </c:strCache>
            </c:strRef>
          </c:cat>
          <c:val>
            <c:numRef>
              <c:f>'DHS17'!$M$19:$Q$19</c:f>
              <c:numCache>
                <c:formatCode>###0.0</c:formatCode>
                <c:ptCount val="5"/>
                <c:pt idx="0">
                  <c:v>1.1558169522861106</c:v>
                </c:pt>
                <c:pt idx="1">
                  <c:v>0.33556420894902783</c:v>
                </c:pt>
                <c:pt idx="2">
                  <c:v>0.22765699920916449</c:v>
                </c:pt>
                <c:pt idx="3">
                  <c:v>0.20398956752115299</c:v>
                </c:pt>
                <c:pt idx="4">
                  <c:v>0.13735707439889616</c:v>
                </c:pt>
              </c:numCache>
            </c:numRef>
          </c:val>
          <c:extLst>
            <c:ext xmlns:c16="http://schemas.microsoft.com/office/drawing/2014/chart" uri="{C3380CC4-5D6E-409C-BE32-E72D297353CC}">
              <c16:uniqueId val="{00000001-3BBD-44BE-89DE-7946A8620F92}"/>
            </c:ext>
          </c:extLst>
        </c:ser>
        <c:ser>
          <c:idx val="2"/>
          <c:order val="2"/>
          <c:tx>
            <c:strRef>
              <c:f>'DHS17'!$B$20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'DHS17'!$M$15:$Q$15</c:f>
              <c:strCache>
                <c:ptCount val="5"/>
                <c:pt idx="0">
                  <c:v>1 Poorest</c:v>
                </c:pt>
                <c:pt idx="1">
                  <c:v>2 Poor</c:v>
                </c:pt>
                <c:pt idx="2">
                  <c:v>3 Middle</c:v>
                </c:pt>
                <c:pt idx="3">
                  <c:v>4 Rich</c:v>
                </c:pt>
                <c:pt idx="4">
                  <c:v>5 Richest</c:v>
                </c:pt>
              </c:strCache>
            </c:strRef>
          </c:cat>
          <c:val>
            <c:numRef>
              <c:f>'DHS17'!$M$20:$Q$20</c:f>
              <c:numCache>
                <c:formatCode>###0.0</c:formatCode>
                <c:ptCount val="5"/>
                <c:pt idx="0">
                  <c:v>23.307129808610092</c:v>
                </c:pt>
                <c:pt idx="1">
                  <c:v>14.645415058842964</c:v>
                </c:pt>
                <c:pt idx="2">
                  <c:v>9.7799216893576979</c:v>
                </c:pt>
                <c:pt idx="3">
                  <c:v>7.8106169275379997</c:v>
                </c:pt>
                <c:pt idx="4">
                  <c:v>4.6554137260086579</c:v>
                </c:pt>
              </c:numCache>
            </c:numRef>
          </c:val>
          <c:extLst>
            <c:ext xmlns:c16="http://schemas.microsoft.com/office/drawing/2014/chart" uri="{C3380CC4-5D6E-409C-BE32-E72D297353CC}">
              <c16:uniqueId val="{00000002-3BBD-44BE-89DE-7946A8620F92}"/>
            </c:ext>
          </c:extLst>
        </c:ser>
        <c:ser>
          <c:idx val="3"/>
          <c:order val="3"/>
          <c:tx>
            <c:strRef>
              <c:f>'DHS17'!$B$21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'DHS17'!$M$15:$Q$15</c:f>
              <c:strCache>
                <c:ptCount val="5"/>
                <c:pt idx="0">
                  <c:v>1 Poorest</c:v>
                </c:pt>
                <c:pt idx="1">
                  <c:v>2 Poor</c:v>
                </c:pt>
                <c:pt idx="2">
                  <c:v>3 Middle</c:v>
                </c:pt>
                <c:pt idx="3">
                  <c:v>4 Rich</c:v>
                </c:pt>
                <c:pt idx="4">
                  <c:v>5 Richest</c:v>
                </c:pt>
              </c:strCache>
            </c:strRef>
          </c:cat>
          <c:val>
            <c:numRef>
              <c:f>'DHS17'!$M$21:$Q$21</c:f>
              <c:numCache>
                <c:formatCode>###0.0</c:formatCode>
                <c:ptCount val="5"/>
                <c:pt idx="0">
                  <c:v>8.3419162993617118</c:v>
                </c:pt>
                <c:pt idx="1">
                  <c:v>4.4521382261538731</c:v>
                </c:pt>
                <c:pt idx="2">
                  <c:v>2.2908204708388906</c:v>
                </c:pt>
                <c:pt idx="3">
                  <c:v>1.0890065259021324</c:v>
                </c:pt>
                <c:pt idx="4">
                  <c:v>0.23502800653032196</c:v>
                </c:pt>
              </c:numCache>
            </c:numRef>
          </c:val>
          <c:extLst>
            <c:ext xmlns:c16="http://schemas.microsoft.com/office/drawing/2014/chart" uri="{C3380CC4-5D6E-409C-BE32-E72D297353CC}">
              <c16:uniqueId val="{00000003-3BBD-44BE-89DE-7946A8620F92}"/>
            </c:ext>
          </c:extLst>
        </c:ser>
        <c:dLbls>
          <c:showLegendKey val="0"/>
          <c:showVal val="0"/>
          <c:showCatName val="0"/>
          <c:showSerName val="0"/>
          <c:showPercent val="0"/>
          <c:showBubbleSize val="0"/>
        </c:dLbls>
        <c:gapWidth val="50"/>
        <c:overlap val="100"/>
        <c:axId val="213099264"/>
        <c:axId val="213330944"/>
      </c:barChart>
      <c:catAx>
        <c:axId val="213099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330944"/>
        <c:crosses val="autoZero"/>
        <c:auto val="1"/>
        <c:lblAlgn val="ctr"/>
        <c:lblOffset val="100"/>
        <c:tickLblSkip val="1"/>
        <c:tickMarkSkip val="1"/>
        <c:noMultiLvlLbl val="0"/>
      </c:catAx>
      <c:valAx>
        <c:axId val="213330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099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'DHS17'!$R$15:$AY$15</c:f>
              <c:strCache>
                <c:ptCount val="34"/>
                <c:pt idx="0">
                  <c:v>11 Aceh</c:v>
                </c:pt>
                <c:pt idx="1">
                  <c:v>51 Bali</c:v>
                </c:pt>
                <c:pt idx="2">
                  <c:v>19 Bangka Belitung</c:v>
                </c:pt>
                <c:pt idx="3">
                  <c:v>36 Banten</c:v>
                </c:pt>
                <c:pt idx="4">
                  <c:v>17 Bengkulu</c:v>
                </c:pt>
                <c:pt idx="5">
                  <c:v>33 Central Java</c:v>
                </c:pt>
                <c:pt idx="6">
                  <c:v>62 Central Kalimantan</c:v>
                </c:pt>
                <c:pt idx="7">
                  <c:v>72 Central Sulawesi</c:v>
                </c:pt>
                <c:pt idx="8">
                  <c:v>35 East Java</c:v>
                </c:pt>
                <c:pt idx="9">
                  <c:v>64 East Kalimantan</c:v>
                </c:pt>
                <c:pt idx="10">
                  <c:v>53 East Nusa Tenggara</c:v>
                </c:pt>
                <c:pt idx="11">
                  <c:v>75 Gorontalo</c:v>
                </c:pt>
                <c:pt idx="12">
                  <c:v>31 Jakarta</c:v>
                </c:pt>
                <c:pt idx="13">
                  <c:v>15 Jambi</c:v>
                </c:pt>
                <c:pt idx="14">
                  <c:v>18 Lampung</c:v>
                </c:pt>
                <c:pt idx="15">
                  <c:v>81 Maluku</c:v>
                </c:pt>
                <c:pt idx="16">
                  <c:v>65 North Kalimantan</c:v>
                </c:pt>
                <c:pt idx="17">
                  <c:v>82 North Maluku</c:v>
                </c:pt>
                <c:pt idx="18">
                  <c:v>71 North Sulawesi</c:v>
                </c:pt>
                <c:pt idx="19">
                  <c:v>12 North Sumatera</c:v>
                </c:pt>
                <c:pt idx="20">
                  <c:v>94 Papua</c:v>
                </c:pt>
                <c:pt idx="21">
                  <c:v>14 Riau</c:v>
                </c:pt>
                <c:pt idx="22">
                  <c:v>21 Riau Islands</c:v>
                </c:pt>
                <c:pt idx="23">
                  <c:v>63 South Kalimantan</c:v>
                </c:pt>
                <c:pt idx="24">
                  <c:v>73 South Sulawesi</c:v>
                </c:pt>
                <c:pt idx="25">
                  <c:v>16 South Sumatera</c:v>
                </c:pt>
                <c:pt idx="26">
                  <c:v>74 Southeast Sulawesi</c:v>
                </c:pt>
                <c:pt idx="27">
                  <c:v>32 West Java</c:v>
                </c:pt>
                <c:pt idx="28">
                  <c:v>61 West Kalimantan</c:v>
                </c:pt>
                <c:pt idx="29">
                  <c:v>52 West Nusa Tenggara</c:v>
                </c:pt>
                <c:pt idx="30">
                  <c:v>91 West Papua</c:v>
                </c:pt>
                <c:pt idx="31">
                  <c:v>76 West Sulawesi</c:v>
                </c:pt>
                <c:pt idx="32">
                  <c:v>13 West Sumatera</c:v>
                </c:pt>
                <c:pt idx="33">
                  <c:v>34 Yogyakarta</c:v>
                </c:pt>
              </c:strCache>
            </c:strRef>
          </c:cat>
          <c:val>
            <c:numRef>
              <c:f>'DHS17'!$R$18:$AY$18</c:f>
              <c:numCache>
                <c:formatCode>###0.0</c:formatCode>
                <c:ptCount val="34"/>
                <c:pt idx="0">
                  <c:v>83.60972589542655</c:v>
                </c:pt>
                <c:pt idx="1">
                  <c:v>97.613610848343697</c:v>
                </c:pt>
                <c:pt idx="2">
                  <c:v>91.478412620770115</c:v>
                </c:pt>
                <c:pt idx="3">
                  <c:v>91.857858546039736</c:v>
                </c:pt>
                <c:pt idx="4">
                  <c:v>69.643744386929754</c:v>
                </c:pt>
                <c:pt idx="5">
                  <c:v>96.821762346620616</c:v>
                </c:pt>
                <c:pt idx="6">
                  <c:v>72.475621252049223</c:v>
                </c:pt>
                <c:pt idx="7">
                  <c:v>85.564204126959879</c:v>
                </c:pt>
                <c:pt idx="8">
                  <c:v>95.672125966849762</c:v>
                </c:pt>
                <c:pt idx="9">
                  <c:v>92.666413787484402</c:v>
                </c:pt>
                <c:pt idx="10">
                  <c:v>71.670730440151729</c:v>
                </c:pt>
                <c:pt idx="11">
                  <c:v>91.909741513636632</c:v>
                </c:pt>
                <c:pt idx="12">
                  <c:v>100</c:v>
                </c:pt>
                <c:pt idx="13">
                  <c:v>84.28600366527975</c:v>
                </c:pt>
                <c:pt idx="14">
                  <c:v>77.855772270303348</c:v>
                </c:pt>
                <c:pt idx="15">
                  <c:v>90.963685098495802</c:v>
                </c:pt>
                <c:pt idx="16">
                  <c:v>94.555323726197599</c:v>
                </c:pt>
                <c:pt idx="17">
                  <c:v>77.594652549631022</c:v>
                </c:pt>
                <c:pt idx="18">
                  <c:v>96.549884725845374</c:v>
                </c:pt>
                <c:pt idx="19">
                  <c:v>85.398658636944006</c:v>
                </c:pt>
                <c:pt idx="20">
                  <c:v>87.772201359920217</c:v>
                </c:pt>
                <c:pt idx="21">
                  <c:v>95.891017316131808</c:v>
                </c:pt>
                <c:pt idx="22">
                  <c:v>91.57198373378985</c:v>
                </c:pt>
                <c:pt idx="23">
                  <c:v>80.221590877236039</c:v>
                </c:pt>
                <c:pt idx="24">
                  <c:v>87.370326100770924</c:v>
                </c:pt>
                <c:pt idx="25">
                  <c:v>82.267692353997774</c:v>
                </c:pt>
                <c:pt idx="26">
                  <c:v>95.031803710567459</c:v>
                </c:pt>
                <c:pt idx="27">
                  <c:v>91.724330951062996</c:v>
                </c:pt>
                <c:pt idx="28">
                  <c:v>79.874062125683224</c:v>
                </c:pt>
                <c:pt idx="29">
                  <c:v>94.589694708779618</c:v>
                </c:pt>
                <c:pt idx="30">
                  <c:v>78.6944811061921</c:v>
                </c:pt>
                <c:pt idx="31">
                  <c:v>70.949591989756414</c:v>
                </c:pt>
                <c:pt idx="32">
                  <c:v>82.686199522112474</c:v>
                </c:pt>
                <c:pt idx="33">
                  <c:v>96.742966091861121</c:v>
                </c:pt>
              </c:numCache>
            </c:numRef>
          </c:val>
          <c:extLst>
            <c:ext xmlns:c16="http://schemas.microsoft.com/office/drawing/2014/chart" uri="{C3380CC4-5D6E-409C-BE32-E72D297353CC}">
              <c16:uniqueId val="{00000000-6F6A-41E9-9A02-7F10BB50B9AF}"/>
            </c:ext>
          </c:extLst>
        </c:ser>
        <c:ser>
          <c:idx val="1"/>
          <c:order val="1"/>
          <c:tx>
            <c:strRef>
              <c:f>'DHS17'!$B$19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'DHS17'!$R$15:$AY$15</c:f>
              <c:strCache>
                <c:ptCount val="34"/>
                <c:pt idx="0">
                  <c:v>11 Aceh</c:v>
                </c:pt>
                <c:pt idx="1">
                  <c:v>51 Bali</c:v>
                </c:pt>
                <c:pt idx="2">
                  <c:v>19 Bangka Belitung</c:v>
                </c:pt>
                <c:pt idx="3">
                  <c:v>36 Banten</c:v>
                </c:pt>
                <c:pt idx="4">
                  <c:v>17 Bengkulu</c:v>
                </c:pt>
                <c:pt idx="5">
                  <c:v>33 Central Java</c:v>
                </c:pt>
                <c:pt idx="6">
                  <c:v>62 Central Kalimantan</c:v>
                </c:pt>
                <c:pt idx="7">
                  <c:v>72 Central Sulawesi</c:v>
                </c:pt>
                <c:pt idx="8">
                  <c:v>35 East Java</c:v>
                </c:pt>
                <c:pt idx="9">
                  <c:v>64 East Kalimantan</c:v>
                </c:pt>
                <c:pt idx="10">
                  <c:v>53 East Nusa Tenggara</c:v>
                </c:pt>
                <c:pt idx="11">
                  <c:v>75 Gorontalo</c:v>
                </c:pt>
                <c:pt idx="12">
                  <c:v>31 Jakarta</c:v>
                </c:pt>
                <c:pt idx="13">
                  <c:v>15 Jambi</c:v>
                </c:pt>
                <c:pt idx="14">
                  <c:v>18 Lampung</c:v>
                </c:pt>
                <c:pt idx="15">
                  <c:v>81 Maluku</c:v>
                </c:pt>
                <c:pt idx="16">
                  <c:v>65 North Kalimantan</c:v>
                </c:pt>
                <c:pt idx="17">
                  <c:v>82 North Maluku</c:v>
                </c:pt>
                <c:pt idx="18">
                  <c:v>71 North Sulawesi</c:v>
                </c:pt>
                <c:pt idx="19">
                  <c:v>12 North Sumatera</c:v>
                </c:pt>
                <c:pt idx="20">
                  <c:v>94 Papua</c:v>
                </c:pt>
                <c:pt idx="21">
                  <c:v>14 Riau</c:v>
                </c:pt>
                <c:pt idx="22">
                  <c:v>21 Riau Islands</c:v>
                </c:pt>
                <c:pt idx="23">
                  <c:v>63 South Kalimantan</c:v>
                </c:pt>
                <c:pt idx="24">
                  <c:v>73 South Sulawesi</c:v>
                </c:pt>
                <c:pt idx="25">
                  <c:v>16 South Sumatera</c:v>
                </c:pt>
                <c:pt idx="26">
                  <c:v>74 Southeast Sulawesi</c:v>
                </c:pt>
                <c:pt idx="27">
                  <c:v>32 West Java</c:v>
                </c:pt>
                <c:pt idx="28">
                  <c:v>61 West Kalimantan</c:v>
                </c:pt>
                <c:pt idx="29">
                  <c:v>52 West Nusa Tenggara</c:v>
                </c:pt>
                <c:pt idx="30">
                  <c:v>91 West Papua</c:v>
                </c:pt>
                <c:pt idx="31">
                  <c:v>76 West Sulawesi</c:v>
                </c:pt>
                <c:pt idx="32">
                  <c:v>13 West Sumatera</c:v>
                </c:pt>
                <c:pt idx="33">
                  <c:v>34 Yogyakarta</c:v>
                </c:pt>
              </c:strCache>
            </c:strRef>
          </c:cat>
          <c:val>
            <c:numRef>
              <c:f>'DHS17'!$R$19:$AY$19</c:f>
              <c:numCache>
                <c:formatCode>###0.0</c:formatCode>
                <c:ptCount val="34"/>
                <c:pt idx="0">
                  <c:v>0.34827941798255058</c:v>
                </c:pt>
                <c:pt idx="1">
                  <c:v>0.15723122798550604</c:v>
                </c:pt>
                <c:pt idx="2">
                  <c:v>0.7938078778623805</c:v>
                </c:pt>
                <c:pt idx="3">
                  <c:v>0.69333730713504438</c:v>
                </c:pt>
                <c:pt idx="4">
                  <c:v>0.11842168497784072</c:v>
                </c:pt>
                <c:pt idx="5">
                  <c:v>0.17218672289742257</c:v>
                </c:pt>
                <c:pt idx="6">
                  <c:v>0.20071990068971715</c:v>
                </c:pt>
                <c:pt idx="7">
                  <c:v>0.56563661024104972</c:v>
                </c:pt>
                <c:pt idx="8">
                  <c:v>5.8699306226517645E-2</c:v>
                </c:pt>
                <c:pt idx="9">
                  <c:v>5.7658949796764725E-2</c:v>
                </c:pt>
                <c:pt idx="10">
                  <c:v>3.9434783333473762</c:v>
                </c:pt>
                <c:pt idx="11">
                  <c:v>0</c:v>
                </c:pt>
                <c:pt idx="12">
                  <c:v>0</c:v>
                </c:pt>
                <c:pt idx="13">
                  <c:v>0</c:v>
                </c:pt>
                <c:pt idx="14">
                  <c:v>0</c:v>
                </c:pt>
                <c:pt idx="15">
                  <c:v>1.4500786006090478</c:v>
                </c:pt>
                <c:pt idx="16">
                  <c:v>0.28764407411484244</c:v>
                </c:pt>
                <c:pt idx="17">
                  <c:v>0.29112711186404289</c:v>
                </c:pt>
                <c:pt idx="18">
                  <c:v>0.37884837626191509</c:v>
                </c:pt>
                <c:pt idx="19">
                  <c:v>0.12073258593683561</c:v>
                </c:pt>
                <c:pt idx="20">
                  <c:v>0.74950857369811219</c:v>
                </c:pt>
                <c:pt idx="21">
                  <c:v>0.1048300181714714</c:v>
                </c:pt>
                <c:pt idx="22">
                  <c:v>0.29423563401016417</c:v>
                </c:pt>
                <c:pt idx="23">
                  <c:v>0</c:v>
                </c:pt>
                <c:pt idx="24">
                  <c:v>5.6244318381196014E-2</c:v>
                </c:pt>
                <c:pt idx="25">
                  <c:v>0.26690049730937471</c:v>
                </c:pt>
                <c:pt idx="26">
                  <c:v>0.10486839545551117</c:v>
                </c:pt>
                <c:pt idx="27">
                  <c:v>0.16997719892846239</c:v>
                </c:pt>
                <c:pt idx="28">
                  <c:v>0.99243499781068689</c:v>
                </c:pt>
                <c:pt idx="29">
                  <c:v>4.7892913318838423E-2</c:v>
                </c:pt>
                <c:pt idx="30">
                  <c:v>0</c:v>
                </c:pt>
                <c:pt idx="31">
                  <c:v>1.0091316200072518</c:v>
                </c:pt>
                <c:pt idx="32">
                  <c:v>0</c:v>
                </c:pt>
                <c:pt idx="33">
                  <c:v>0</c:v>
                </c:pt>
              </c:numCache>
            </c:numRef>
          </c:val>
          <c:extLst>
            <c:ext xmlns:c16="http://schemas.microsoft.com/office/drawing/2014/chart" uri="{C3380CC4-5D6E-409C-BE32-E72D297353CC}">
              <c16:uniqueId val="{00000001-6F6A-41E9-9A02-7F10BB50B9AF}"/>
            </c:ext>
          </c:extLst>
        </c:ser>
        <c:ser>
          <c:idx val="2"/>
          <c:order val="2"/>
          <c:tx>
            <c:strRef>
              <c:f>'DHS17'!$B$20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'DHS17'!$R$15:$AY$15</c:f>
              <c:strCache>
                <c:ptCount val="34"/>
                <c:pt idx="0">
                  <c:v>11 Aceh</c:v>
                </c:pt>
                <c:pt idx="1">
                  <c:v>51 Bali</c:v>
                </c:pt>
                <c:pt idx="2">
                  <c:v>19 Bangka Belitung</c:v>
                </c:pt>
                <c:pt idx="3">
                  <c:v>36 Banten</c:v>
                </c:pt>
                <c:pt idx="4">
                  <c:v>17 Bengkulu</c:v>
                </c:pt>
                <c:pt idx="5">
                  <c:v>33 Central Java</c:v>
                </c:pt>
                <c:pt idx="6">
                  <c:v>62 Central Kalimantan</c:v>
                </c:pt>
                <c:pt idx="7">
                  <c:v>72 Central Sulawesi</c:v>
                </c:pt>
                <c:pt idx="8">
                  <c:v>35 East Java</c:v>
                </c:pt>
                <c:pt idx="9">
                  <c:v>64 East Kalimantan</c:v>
                </c:pt>
                <c:pt idx="10">
                  <c:v>53 East Nusa Tenggara</c:v>
                </c:pt>
                <c:pt idx="11">
                  <c:v>75 Gorontalo</c:v>
                </c:pt>
                <c:pt idx="12">
                  <c:v>31 Jakarta</c:v>
                </c:pt>
                <c:pt idx="13">
                  <c:v>15 Jambi</c:v>
                </c:pt>
                <c:pt idx="14">
                  <c:v>18 Lampung</c:v>
                </c:pt>
                <c:pt idx="15">
                  <c:v>81 Maluku</c:v>
                </c:pt>
                <c:pt idx="16">
                  <c:v>65 North Kalimantan</c:v>
                </c:pt>
                <c:pt idx="17">
                  <c:v>82 North Maluku</c:v>
                </c:pt>
                <c:pt idx="18">
                  <c:v>71 North Sulawesi</c:v>
                </c:pt>
                <c:pt idx="19">
                  <c:v>12 North Sumatera</c:v>
                </c:pt>
                <c:pt idx="20">
                  <c:v>94 Papua</c:v>
                </c:pt>
                <c:pt idx="21">
                  <c:v>14 Riau</c:v>
                </c:pt>
                <c:pt idx="22">
                  <c:v>21 Riau Islands</c:v>
                </c:pt>
                <c:pt idx="23">
                  <c:v>63 South Kalimantan</c:v>
                </c:pt>
                <c:pt idx="24">
                  <c:v>73 South Sulawesi</c:v>
                </c:pt>
                <c:pt idx="25">
                  <c:v>16 South Sumatera</c:v>
                </c:pt>
                <c:pt idx="26">
                  <c:v>74 Southeast Sulawesi</c:v>
                </c:pt>
                <c:pt idx="27">
                  <c:v>32 West Java</c:v>
                </c:pt>
                <c:pt idx="28">
                  <c:v>61 West Kalimantan</c:v>
                </c:pt>
                <c:pt idx="29">
                  <c:v>52 West Nusa Tenggara</c:v>
                </c:pt>
                <c:pt idx="30">
                  <c:v>91 West Papua</c:v>
                </c:pt>
                <c:pt idx="31">
                  <c:v>76 West Sulawesi</c:v>
                </c:pt>
                <c:pt idx="32">
                  <c:v>13 West Sumatera</c:v>
                </c:pt>
                <c:pt idx="33">
                  <c:v>34 Yogyakarta</c:v>
                </c:pt>
              </c:strCache>
            </c:strRef>
          </c:cat>
          <c:val>
            <c:numRef>
              <c:f>'DHS17'!$R$20:$AY$20</c:f>
              <c:numCache>
                <c:formatCode>###0.0</c:formatCode>
                <c:ptCount val="34"/>
                <c:pt idx="0">
                  <c:v>9.5358218306537434</c:v>
                </c:pt>
                <c:pt idx="1">
                  <c:v>0.31003338810556547</c:v>
                </c:pt>
                <c:pt idx="2">
                  <c:v>5.893945205012848</c:v>
                </c:pt>
                <c:pt idx="3">
                  <c:v>6.5534777009721195</c:v>
                </c:pt>
                <c:pt idx="4">
                  <c:v>24.720097740581839</c:v>
                </c:pt>
                <c:pt idx="5">
                  <c:v>2.9133904992932402</c:v>
                </c:pt>
                <c:pt idx="6">
                  <c:v>10.651595764650704</c:v>
                </c:pt>
                <c:pt idx="7">
                  <c:v>6.6517655151261206</c:v>
                </c:pt>
                <c:pt idx="8">
                  <c:v>3.9220367827111198</c:v>
                </c:pt>
                <c:pt idx="9">
                  <c:v>6.9449728281620926</c:v>
                </c:pt>
                <c:pt idx="10">
                  <c:v>17.040737898376271</c:v>
                </c:pt>
                <c:pt idx="11">
                  <c:v>3.8702085196521012</c:v>
                </c:pt>
                <c:pt idx="12">
                  <c:v>0</c:v>
                </c:pt>
                <c:pt idx="13">
                  <c:v>15.713996334720212</c:v>
                </c:pt>
                <c:pt idx="14">
                  <c:v>20.817589898624973</c:v>
                </c:pt>
                <c:pt idx="15">
                  <c:v>6.3846529637635614</c:v>
                </c:pt>
                <c:pt idx="16">
                  <c:v>3.8946959335190203</c:v>
                </c:pt>
                <c:pt idx="17">
                  <c:v>18.961454361025375</c:v>
                </c:pt>
                <c:pt idx="18">
                  <c:v>2.9813272282977961</c:v>
                </c:pt>
                <c:pt idx="19">
                  <c:v>10.221321823639258</c:v>
                </c:pt>
                <c:pt idx="20">
                  <c:v>9.1889361708582697</c:v>
                </c:pt>
                <c:pt idx="21">
                  <c:v>3.2651110716399341</c:v>
                </c:pt>
                <c:pt idx="22">
                  <c:v>8.0586046671298401</c:v>
                </c:pt>
                <c:pt idx="23">
                  <c:v>6.8689928773821647</c:v>
                </c:pt>
                <c:pt idx="24">
                  <c:v>12.082479547302874</c:v>
                </c:pt>
                <c:pt idx="25">
                  <c:v>14.266525801558409</c:v>
                </c:pt>
                <c:pt idx="26">
                  <c:v>4.8633278939771065</c:v>
                </c:pt>
                <c:pt idx="27">
                  <c:v>7.7253504251176084</c:v>
                </c:pt>
                <c:pt idx="28">
                  <c:v>6.3459576543314311</c:v>
                </c:pt>
                <c:pt idx="29">
                  <c:v>5.1683059907095537</c:v>
                </c:pt>
                <c:pt idx="30">
                  <c:v>10.728631446794632</c:v>
                </c:pt>
                <c:pt idx="31">
                  <c:v>25.103298117439678</c:v>
                </c:pt>
                <c:pt idx="32">
                  <c:v>15.42110687976788</c:v>
                </c:pt>
                <c:pt idx="33">
                  <c:v>3.1823800371055797</c:v>
                </c:pt>
              </c:numCache>
            </c:numRef>
          </c:val>
          <c:extLst>
            <c:ext xmlns:c16="http://schemas.microsoft.com/office/drawing/2014/chart" uri="{C3380CC4-5D6E-409C-BE32-E72D297353CC}">
              <c16:uniqueId val="{00000002-6F6A-41E9-9A02-7F10BB50B9AF}"/>
            </c:ext>
          </c:extLst>
        </c:ser>
        <c:ser>
          <c:idx val="3"/>
          <c:order val="3"/>
          <c:tx>
            <c:strRef>
              <c:f>'DHS17'!$B$21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'DHS17'!$R$15:$AY$15</c:f>
              <c:strCache>
                <c:ptCount val="34"/>
                <c:pt idx="0">
                  <c:v>11 Aceh</c:v>
                </c:pt>
                <c:pt idx="1">
                  <c:v>51 Bali</c:v>
                </c:pt>
                <c:pt idx="2">
                  <c:v>19 Bangka Belitung</c:v>
                </c:pt>
                <c:pt idx="3">
                  <c:v>36 Banten</c:v>
                </c:pt>
                <c:pt idx="4">
                  <c:v>17 Bengkulu</c:v>
                </c:pt>
                <c:pt idx="5">
                  <c:v>33 Central Java</c:v>
                </c:pt>
                <c:pt idx="6">
                  <c:v>62 Central Kalimantan</c:v>
                </c:pt>
                <c:pt idx="7">
                  <c:v>72 Central Sulawesi</c:v>
                </c:pt>
                <c:pt idx="8">
                  <c:v>35 East Java</c:v>
                </c:pt>
                <c:pt idx="9">
                  <c:v>64 East Kalimantan</c:v>
                </c:pt>
                <c:pt idx="10">
                  <c:v>53 East Nusa Tenggara</c:v>
                </c:pt>
                <c:pt idx="11">
                  <c:v>75 Gorontalo</c:v>
                </c:pt>
                <c:pt idx="12">
                  <c:v>31 Jakarta</c:v>
                </c:pt>
                <c:pt idx="13">
                  <c:v>15 Jambi</c:v>
                </c:pt>
                <c:pt idx="14">
                  <c:v>18 Lampung</c:v>
                </c:pt>
                <c:pt idx="15">
                  <c:v>81 Maluku</c:v>
                </c:pt>
                <c:pt idx="16">
                  <c:v>65 North Kalimantan</c:v>
                </c:pt>
                <c:pt idx="17">
                  <c:v>82 North Maluku</c:v>
                </c:pt>
                <c:pt idx="18">
                  <c:v>71 North Sulawesi</c:v>
                </c:pt>
                <c:pt idx="19">
                  <c:v>12 North Sumatera</c:v>
                </c:pt>
                <c:pt idx="20">
                  <c:v>94 Papua</c:v>
                </c:pt>
                <c:pt idx="21">
                  <c:v>14 Riau</c:v>
                </c:pt>
                <c:pt idx="22">
                  <c:v>21 Riau Islands</c:v>
                </c:pt>
                <c:pt idx="23">
                  <c:v>63 South Kalimantan</c:v>
                </c:pt>
                <c:pt idx="24">
                  <c:v>73 South Sulawesi</c:v>
                </c:pt>
                <c:pt idx="25">
                  <c:v>16 South Sumatera</c:v>
                </c:pt>
                <c:pt idx="26">
                  <c:v>74 Southeast Sulawesi</c:v>
                </c:pt>
                <c:pt idx="27">
                  <c:v>32 West Java</c:v>
                </c:pt>
                <c:pt idx="28">
                  <c:v>61 West Kalimantan</c:v>
                </c:pt>
                <c:pt idx="29">
                  <c:v>52 West Nusa Tenggara</c:v>
                </c:pt>
                <c:pt idx="30">
                  <c:v>91 West Papua</c:v>
                </c:pt>
                <c:pt idx="31">
                  <c:v>76 West Sulawesi</c:v>
                </c:pt>
                <c:pt idx="32">
                  <c:v>13 West Sumatera</c:v>
                </c:pt>
                <c:pt idx="33">
                  <c:v>34 Yogyakarta</c:v>
                </c:pt>
              </c:strCache>
            </c:strRef>
          </c:cat>
          <c:val>
            <c:numRef>
              <c:f>'DHS17'!$R$21:$AY$21</c:f>
              <c:numCache>
                <c:formatCode>###0.0</c:formatCode>
                <c:ptCount val="34"/>
                <c:pt idx="0">
                  <c:v>6.5061728559373462</c:v>
                </c:pt>
                <c:pt idx="1">
                  <c:v>1.9191245355652076</c:v>
                </c:pt>
                <c:pt idx="2">
                  <c:v>1.833834296354715</c:v>
                </c:pt>
                <c:pt idx="3">
                  <c:v>0.89532644585307786</c:v>
                </c:pt>
                <c:pt idx="4">
                  <c:v>5.5177361875107174</c:v>
                </c:pt>
                <c:pt idx="5">
                  <c:v>9.2660431188856154E-2</c:v>
                </c:pt>
                <c:pt idx="6">
                  <c:v>16.672063082610361</c:v>
                </c:pt>
                <c:pt idx="7">
                  <c:v>7.2183937476729891</c:v>
                </c:pt>
                <c:pt idx="8">
                  <c:v>0.34713794421264221</c:v>
                </c:pt>
                <c:pt idx="9">
                  <c:v>0.330954434556535</c:v>
                </c:pt>
                <c:pt idx="10">
                  <c:v>7.3450533281246582</c:v>
                </c:pt>
                <c:pt idx="11">
                  <c:v>4.2200499667112634</c:v>
                </c:pt>
                <c:pt idx="12">
                  <c:v>0</c:v>
                </c:pt>
                <c:pt idx="13">
                  <c:v>0</c:v>
                </c:pt>
                <c:pt idx="14">
                  <c:v>1.326637831071579</c:v>
                </c:pt>
                <c:pt idx="15">
                  <c:v>1.2015833371314459</c:v>
                </c:pt>
                <c:pt idx="16">
                  <c:v>1.2623362661685649</c:v>
                </c:pt>
                <c:pt idx="17">
                  <c:v>3.1527659774795103</c:v>
                </c:pt>
                <c:pt idx="18">
                  <c:v>8.993966959495299E-2</c:v>
                </c:pt>
                <c:pt idx="19">
                  <c:v>4.2592869534803155</c:v>
                </c:pt>
                <c:pt idx="20">
                  <c:v>2.2893538955232473</c:v>
                </c:pt>
                <c:pt idx="21">
                  <c:v>0.7390415940567957</c:v>
                </c:pt>
                <c:pt idx="22">
                  <c:v>7.5175965070397269E-2</c:v>
                </c:pt>
                <c:pt idx="23">
                  <c:v>12.90941624538187</c:v>
                </c:pt>
                <c:pt idx="24">
                  <c:v>0.49095003354520911</c:v>
                </c:pt>
                <c:pt idx="25">
                  <c:v>3.1988813471345252</c:v>
                </c:pt>
                <c:pt idx="26">
                  <c:v>0</c:v>
                </c:pt>
                <c:pt idx="27">
                  <c:v>0.38034142489091088</c:v>
                </c:pt>
                <c:pt idx="28">
                  <c:v>12.787545222174698</c:v>
                </c:pt>
                <c:pt idx="29">
                  <c:v>0.19410638719194595</c:v>
                </c:pt>
                <c:pt idx="30">
                  <c:v>10.576887447013258</c:v>
                </c:pt>
                <c:pt idx="31">
                  <c:v>2.9379782727967094</c:v>
                </c:pt>
                <c:pt idx="32">
                  <c:v>1.89269359811968</c:v>
                </c:pt>
                <c:pt idx="33">
                  <c:v>7.4653871033272395E-2</c:v>
                </c:pt>
              </c:numCache>
            </c:numRef>
          </c:val>
          <c:extLst>
            <c:ext xmlns:c16="http://schemas.microsoft.com/office/drawing/2014/chart" uri="{C3380CC4-5D6E-409C-BE32-E72D297353CC}">
              <c16:uniqueId val="{00000003-6F6A-41E9-9A02-7F10BB50B9AF}"/>
            </c:ext>
          </c:extLst>
        </c:ser>
        <c:dLbls>
          <c:showLegendKey val="0"/>
          <c:showVal val="0"/>
          <c:showCatName val="0"/>
          <c:showSerName val="0"/>
          <c:showPercent val="0"/>
          <c:showBubbleSize val="0"/>
        </c:dLbls>
        <c:gapWidth val="50"/>
        <c:overlap val="100"/>
        <c:axId val="184022144"/>
        <c:axId val="184023680"/>
      </c:barChart>
      <c:catAx>
        <c:axId val="184022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3680"/>
        <c:crosses val="autoZero"/>
        <c:auto val="1"/>
        <c:lblAlgn val="ctr"/>
        <c:lblOffset val="100"/>
        <c:tickLblSkip val="1"/>
        <c:tickMarkSkip val="1"/>
        <c:noMultiLvlLbl val="0"/>
      </c:catAx>
      <c:valAx>
        <c:axId val="184023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2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'DHS17'!$C$15:$G$15</c:f>
              <c:strCache>
                <c:ptCount val="5"/>
                <c:pt idx="0">
                  <c:v>Poorest</c:v>
                </c:pt>
                <c:pt idx="1">
                  <c:v>Poor</c:v>
                </c:pt>
                <c:pt idx="2">
                  <c:v>Middle</c:v>
                </c:pt>
                <c:pt idx="3">
                  <c:v>Rich</c:v>
                </c:pt>
                <c:pt idx="4">
                  <c:v>Richest</c:v>
                </c:pt>
              </c:strCache>
            </c:strRef>
          </c:cat>
          <c:val>
            <c:numRef>
              <c:f>'DHS17'!$C$18:$G$18</c:f>
              <c:numCache>
                <c:formatCode>###0.0</c:formatCode>
                <c:ptCount val="5"/>
                <c:pt idx="0">
                  <c:v>74.450736662694311</c:v>
                </c:pt>
                <c:pt idx="1">
                  <c:v>89.549637231530482</c:v>
                </c:pt>
                <c:pt idx="2">
                  <c:v>93.863506578613382</c:v>
                </c:pt>
                <c:pt idx="3">
                  <c:v>96.726568998824163</c:v>
                </c:pt>
                <c:pt idx="4">
                  <c:v>98.76729522043847</c:v>
                </c:pt>
              </c:numCache>
            </c:numRef>
          </c:val>
          <c:extLst>
            <c:ext xmlns:c16="http://schemas.microsoft.com/office/drawing/2014/chart" uri="{C3380CC4-5D6E-409C-BE32-E72D297353CC}">
              <c16:uniqueId val="{00000000-B5A0-4D59-98DB-E4C04E8FC1D9}"/>
            </c:ext>
          </c:extLst>
        </c:ser>
        <c:ser>
          <c:idx val="1"/>
          <c:order val="1"/>
          <c:tx>
            <c:strRef>
              <c:f>'DHS17'!$B$19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'DHS17'!$C$15:$G$15</c:f>
              <c:strCache>
                <c:ptCount val="5"/>
                <c:pt idx="0">
                  <c:v>Poorest</c:v>
                </c:pt>
                <c:pt idx="1">
                  <c:v>Poor</c:v>
                </c:pt>
                <c:pt idx="2">
                  <c:v>Middle</c:v>
                </c:pt>
                <c:pt idx="3">
                  <c:v>Rich</c:v>
                </c:pt>
                <c:pt idx="4">
                  <c:v>Richest</c:v>
                </c:pt>
              </c:strCache>
            </c:strRef>
          </c:cat>
          <c:val>
            <c:numRef>
              <c:f>'DHS17'!$C$19:$G$19</c:f>
              <c:numCache>
                <c:formatCode>###0.0</c:formatCode>
                <c:ptCount val="5"/>
                <c:pt idx="0">
                  <c:v>0.70185212625920623</c:v>
                </c:pt>
                <c:pt idx="1">
                  <c:v>0.21745608260135288</c:v>
                </c:pt>
                <c:pt idx="2">
                  <c:v>0.13060690903759414</c:v>
                </c:pt>
                <c:pt idx="3">
                  <c:v>0.17989502839233074</c:v>
                </c:pt>
                <c:pt idx="4">
                  <c:v>0.11536668043532206</c:v>
                </c:pt>
              </c:numCache>
            </c:numRef>
          </c:val>
          <c:extLst>
            <c:ext xmlns:c16="http://schemas.microsoft.com/office/drawing/2014/chart" uri="{C3380CC4-5D6E-409C-BE32-E72D297353CC}">
              <c16:uniqueId val="{00000001-B5A0-4D59-98DB-E4C04E8FC1D9}"/>
            </c:ext>
          </c:extLst>
        </c:ser>
        <c:ser>
          <c:idx val="2"/>
          <c:order val="2"/>
          <c:tx>
            <c:strRef>
              <c:f>'DHS17'!$B$20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'DHS17'!$C$15:$G$15</c:f>
              <c:strCache>
                <c:ptCount val="5"/>
                <c:pt idx="0">
                  <c:v>Poorest</c:v>
                </c:pt>
                <c:pt idx="1">
                  <c:v>Poor</c:v>
                </c:pt>
                <c:pt idx="2">
                  <c:v>Middle</c:v>
                </c:pt>
                <c:pt idx="3">
                  <c:v>Rich</c:v>
                </c:pt>
                <c:pt idx="4">
                  <c:v>Richest</c:v>
                </c:pt>
              </c:strCache>
            </c:strRef>
          </c:cat>
          <c:val>
            <c:numRef>
              <c:f>'DHS17'!$C$20:$G$20</c:f>
              <c:numCache>
                <c:formatCode>###0.0</c:formatCode>
                <c:ptCount val="5"/>
                <c:pt idx="0">
                  <c:v>18.786031519940504</c:v>
                </c:pt>
                <c:pt idx="1">
                  <c:v>8.3046777743417781</c:v>
                </c:pt>
                <c:pt idx="2">
                  <c:v>5.3451336014904367</c:v>
                </c:pt>
                <c:pt idx="3">
                  <c:v>2.9354205857710522</c:v>
                </c:pt>
                <c:pt idx="4">
                  <c:v>1.0800327764385309</c:v>
                </c:pt>
              </c:numCache>
            </c:numRef>
          </c:val>
          <c:extLst>
            <c:ext xmlns:c16="http://schemas.microsoft.com/office/drawing/2014/chart" uri="{C3380CC4-5D6E-409C-BE32-E72D297353CC}">
              <c16:uniqueId val="{00000002-B5A0-4D59-98DB-E4C04E8FC1D9}"/>
            </c:ext>
          </c:extLst>
        </c:ser>
        <c:ser>
          <c:idx val="3"/>
          <c:order val="3"/>
          <c:tx>
            <c:strRef>
              <c:f>'DHS17'!$B$21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'DHS17'!$C$15:$G$15</c:f>
              <c:strCache>
                <c:ptCount val="5"/>
                <c:pt idx="0">
                  <c:v>Poorest</c:v>
                </c:pt>
                <c:pt idx="1">
                  <c:v>Poor</c:v>
                </c:pt>
                <c:pt idx="2">
                  <c:v>Middle</c:v>
                </c:pt>
                <c:pt idx="3">
                  <c:v>Rich</c:v>
                </c:pt>
                <c:pt idx="4">
                  <c:v>Richest</c:v>
                </c:pt>
              </c:strCache>
            </c:strRef>
          </c:cat>
          <c:val>
            <c:numRef>
              <c:f>'DHS17'!$C$21:$G$21</c:f>
              <c:numCache>
                <c:formatCode>###0.0</c:formatCode>
                <c:ptCount val="5"/>
                <c:pt idx="0">
                  <c:v>6.0613796911062225</c:v>
                </c:pt>
                <c:pt idx="1">
                  <c:v>1.9282289115261926</c:v>
                </c:pt>
                <c:pt idx="2">
                  <c:v>0.66075291085869292</c:v>
                </c:pt>
                <c:pt idx="3">
                  <c:v>0.15811538701235014</c:v>
                </c:pt>
                <c:pt idx="4">
                  <c:v>3.7305322687409707E-2</c:v>
                </c:pt>
              </c:numCache>
            </c:numRef>
          </c:val>
          <c:extLst>
            <c:ext xmlns:c16="http://schemas.microsoft.com/office/drawing/2014/chart" uri="{C3380CC4-5D6E-409C-BE32-E72D297353CC}">
              <c16:uniqueId val="{00000003-B5A0-4D59-98DB-E4C04E8FC1D9}"/>
            </c:ext>
          </c:extLst>
        </c:ser>
        <c:dLbls>
          <c:showLegendKey val="0"/>
          <c:showVal val="0"/>
          <c:showCatName val="0"/>
          <c:showSerName val="0"/>
          <c:showPercent val="0"/>
          <c:showBubbleSize val="0"/>
        </c:dLbls>
        <c:gapWidth val="50"/>
        <c:overlap val="100"/>
        <c:axId val="235367424"/>
        <c:axId val="235377408"/>
      </c:barChart>
      <c:catAx>
        <c:axId val="23536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7408"/>
        <c:crosses val="autoZero"/>
        <c:auto val="1"/>
        <c:lblAlgn val="ctr"/>
        <c:lblOffset val="100"/>
        <c:tickLblSkip val="1"/>
        <c:tickMarkSkip val="1"/>
        <c:noMultiLvlLbl val="0"/>
      </c:catAx>
      <c:valAx>
        <c:axId val="235377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'DHS17'!$R$121:$AY$121</c:f>
              <c:strCache>
                <c:ptCount val="34"/>
                <c:pt idx="0">
                  <c:v>11 Aceh</c:v>
                </c:pt>
                <c:pt idx="1">
                  <c:v>51 Bali</c:v>
                </c:pt>
                <c:pt idx="2">
                  <c:v>19 Bangka Belitung</c:v>
                </c:pt>
                <c:pt idx="3">
                  <c:v>36 Banten</c:v>
                </c:pt>
                <c:pt idx="4">
                  <c:v>17 Bengkulu</c:v>
                </c:pt>
                <c:pt idx="5">
                  <c:v>33 Central Java</c:v>
                </c:pt>
                <c:pt idx="6">
                  <c:v>62 Central Kalimantan</c:v>
                </c:pt>
                <c:pt idx="7">
                  <c:v>72 Central Sulawesi</c:v>
                </c:pt>
                <c:pt idx="8">
                  <c:v>35 East Java</c:v>
                </c:pt>
                <c:pt idx="9">
                  <c:v>64 East Kalimantan</c:v>
                </c:pt>
                <c:pt idx="10">
                  <c:v>53 East Nusa Tenggara</c:v>
                </c:pt>
                <c:pt idx="11">
                  <c:v>75 Gorontalo</c:v>
                </c:pt>
                <c:pt idx="12">
                  <c:v>31 Jakarta</c:v>
                </c:pt>
                <c:pt idx="13">
                  <c:v>15 Jambi</c:v>
                </c:pt>
                <c:pt idx="14">
                  <c:v>18 Lampung</c:v>
                </c:pt>
                <c:pt idx="15">
                  <c:v>81 Maluku</c:v>
                </c:pt>
                <c:pt idx="16">
                  <c:v>65 North Kalimantan</c:v>
                </c:pt>
                <c:pt idx="17">
                  <c:v>82 North Maluku</c:v>
                </c:pt>
                <c:pt idx="18">
                  <c:v>71 North Sulawesi</c:v>
                </c:pt>
                <c:pt idx="19">
                  <c:v>12 North Sumatera</c:v>
                </c:pt>
                <c:pt idx="20">
                  <c:v>94 Papua</c:v>
                </c:pt>
                <c:pt idx="21">
                  <c:v>14 Riau</c:v>
                </c:pt>
                <c:pt idx="22">
                  <c:v>21 Riau Islands</c:v>
                </c:pt>
                <c:pt idx="23">
                  <c:v>63 South Kalimantan</c:v>
                </c:pt>
                <c:pt idx="24">
                  <c:v>73 South Sulawesi</c:v>
                </c:pt>
                <c:pt idx="25">
                  <c:v>16 South Sumatera</c:v>
                </c:pt>
                <c:pt idx="26">
                  <c:v>74 Southeast Sulawesi</c:v>
                </c:pt>
                <c:pt idx="27">
                  <c:v>32 West Java</c:v>
                </c:pt>
                <c:pt idx="28">
                  <c:v>61 West Kalimantan</c:v>
                </c:pt>
                <c:pt idx="29">
                  <c:v>52 West Nusa Tenggara</c:v>
                </c:pt>
                <c:pt idx="30">
                  <c:v>91 West Papua</c:v>
                </c:pt>
                <c:pt idx="31">
                  <c:v>76 West Sulawesi</c:v>
                </c:pt>
                <c:pt idx="32">
                  <c:v>13 West Sumatera</c:v>
                </c:pt>
                <c:pt idx="33">
                  <c:v>34 Yogyakarta</c:v>
                </c:pt>
              </c:strCache>
            </c:strRef>
          </c:cat>
          <c:val>
            <c:numRef>
              <c:f>'DHS17'!$R$124:$AY$124</c:f>
              <c:numCache>
                <c:formatCode>###0.0</c:formatCode>
                <c:ptCount val="34"/>
                <c:pt idx="0">
                  <c:v>70.015423185517477</c:v>
                </c:pt>
                <c:pt idx="1">
                  <c:v>86.159710507667626</c:v>
                </c:pt>
                <c:pt idx="2">
                  <c:v>83.330181736957201</c:v>
                </c:pt>
                <c:pt idx="3">
                  <c:v>83.212907933334009</c:v>
                </c:pt>
                <c:pt idx="4">
                  <c:v>69.094925943018225</c:v>
                </c:pt>
                <c:pt idx="5">
                  <c:v>80.829979582235097</c:v>
                </c:pt>
                <c:pt idx="6">
                  <c:v>65.273657612834398</c:v>
                </c:pt>
                <c:pt idx="7">
                  <c:v>56.083818735576394</c:v>
                </c:pt>
                <c:pt idx="8">
                  <c:v>75.106832548646992</c:v>
                </c:pt>
                <c:pt idx="9">
                  <c:v>80.916473445943453</c:v>
                </c:pt>
                <c:pt idx="10">
                  <c:v>75.376974793133584</c:v>
                </c:pt>
                <c:pt idx="11">
                  <c:v>61.389514373312437</c:v>
                </c:pt>
                <c:pt idx="12">
                  <c:v>80.417789325552533</c:v>
                </c:pt>
                <c:pt idx="13">
                  <c:v>69.608629037525503</c:v>
                </c:pt>
                <c:pt idx="14">
                  <c:v>91.099138851942556</c:v>
                </c:pt>
                <c:pt idx="15">
                  <c:v>68.651704779155708</c:v>
                </c:pt>
                <c:pt idx="16">
                  <c:v>76.398883093710168</c:v>
                </c:pt>
                <c:pt idx="17">
                  <c:v>71.110866075837393</c:v>
                </c:pt>
                <c:pt idx="18">
                  <c:v>60.216348793110029</c:v>
                </c:pt>
                <c:pt idx="19">
                  <c:v>72.095503628364625</c:v>
                </c:pt>
                <c:pt idx="20">
                  <c:v>66.626149289457402</c:v>
                </c:pt>
                <c:pt idx="21">
                  <c:v>76.154532930557394</c:v>
                </c:pt>
                <c:pt idx="22">
                  <c:v>80.99891389738238</c:v>
                </c:pt>
                <c:pt idx="23">
                  <c:v>73.243586481029993</c:v>
                </c:pt>
                <c:pt idx="24">
                  <c:v>77.42886866804082</c:v>
                </c:pt>
                <c:pt idx="25">
                  <c:v>78.832341807614526</c:v>
                </c:pt>
                <c:pt idx="26">
                  <c:v>76.340511982980075</c:v>
                </c:pt>
                <c:pt idx="27">
                  <c:v>76.47144436398456</c:v>
                </c:pt>
                <c:pt idx="28">
                  <c:v>69.091030234036481</c:v>
                </c:pt>
                <c:pt idx="29">
                  <c:v>69.312603629672552</c:v>
                </c:pt>
                <c:pt idx="30">
                  <c:v>79.155721014580635</c:v>
                </c:pt>
                <c:pt idx="31">
                  <c:v>64.488959839132917</c:v>
                </c:pt>
                <c:pt idx="32">
                  <c:v>73.438185084547285</c:v>
                </c:pt>
                <c:pt idx="33">
                  <c:v>0</c:v>
                </c:pt>
              </c:numCache>
            </c:numRef>
          </c:val>
          <c:extLst>
            <c:ext xmlns:c16="http://schemas.microsoft.com/office/drawing/2014/chart" uri="{C3380CC4-5D6E-409C-BE32-E72D297353CC}">
              <c16:uniqueId val="{00000000-CCBF-48B4-8067-72DDCF38C3F5}"/>
            </c:ext>
          </c:extLst>
        </c:ser>
        <c:ser>
          <c:idx val="1"/>
          <c:order val="1"/>
          <c:tx>
            <c:strRef>
              <c:f>'DHS17'!$B$125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'DHS17'!$R$121:$AY$121</c:f>
              <c:strCache>
                <c:ptCount val="34"/>
                <c:pt idx="0">
                  <c:v>11 Aceh</c:v>
                </c:pt>
                <c:pt idx="1">
                  <c:v>51 Bali</c:v>
                </c:pt>
                <c:pt idx="2">
                  <c:v>19 Bangka Belitung</c:v>
                </c:pt>
                <c:pt idx="3">
                  <c:v>36 Banten</c:v>
                </c:pt>
                <c:pt idx="4">
                  <c:v>17 Bengkulu</c:v>
                </c:pt>
                <c:pt idx="5">
                  <c:v>33 Central Java</c:v>
                </c:pt>
                <c:pt idx="6">
                  <c:v>62 Central Kalimantan</c:v>
                </c:pt>
                <c:pt idx="7">
                  <c:v>72 Central Sulawesi</c:v>
                </c:pt>
                <c:pt idx="8">
                  <c:v>35 East Java</c:v>
                </c:pt>
                <c:pt idx="9">
                  <c:v>64 East Kalimantan</c:v>
                </c:pt>
                <c:pt idx="10">
                  <c:v>53 East Nusa Tenggara</c:v>
                </c:pt>
                <c:pt idx="11">
                  <c:v>75 Gorontalo</c:v>
                </c:pt>
                <c:pt idx="12">
                  <c:v>31 Jakarta</c:v>
                </c:pt>
                <c:pt idx="13">
                  <c:v>15 Jambi</c:v>
                </c:pt>
                <c:pt idx="14">
                  <c:v>18 Lampung</c:v>
                </c:pt>
                <c:pt idx="15">
                  <c:v>81 Maluku</c:v>
                </c:pt>
                <c:pt idx="16">
                  <c:v>65 North Kalimantan</c:v>
                </c:pt>
                <c:pt idx="17">
                  <c:v>82 North Maluku</c:v>
                </c:pt>
                <c:pt idx="18">
                  <c:v>71 North Sulawesi</c:v>
                </c:pt>
                <c:pt idx="19">
                  <c:v>12 North Sumatera</c:v>
                </c:pt>
                <c:pt idx="20">
                  <c:v>94 Papua</c:v>
                </c:pt>
                <c:pt idx="21">
                  <c:v>14 Riau</c:v>
                </c:pt>
                <c:pt idx="22">
                  <c:v>21 Riau Islands</c:v>
                </c:pt>
                <c:pt idx="23">
                  <c:v>63 South Kalimantan</c:v>
                </c:pt>
                <c:pt idx="24">
                  <c:v>73 South Sulawesi</c:v>
                </c:pt>
                <c:pt idx="25">
                  <c:v>16 South Sumatera</c:v>
                </c:pt>
                <c:pt idx="26">
                  <c:v>74 Southeast Sulawesi</c:v>
                </c:pt>
                <c:pt idx="27">
                  <c:v>32 West Java</c:v>
                </c:pt>
                <c:pt idx="28">
                  <c:v>61 West Kalimantan</c:v>
                </c:pt>
                <c:pt idx="29">
                  <c:v>52 West Nusa Tenggara</c:v>
                </c:pt>
                <c:pt idx="30">
                  <c:v>91 West Papua</c:v>
                </c:pt>
                <c:pt idx="31">
                  <c:v>76 West Sulawesi</c:v>
                </c:pt>
                <c:pt idx="32">
                  <c:v>13 West Sumatera</c:v>
                </c:pt>
                <c:pt idx="33">
                  <c:v>34 Yogyakarta</c:v>
                </c:pt>
              </c:strCache>
            </c:strRef>
          </c:cat>
          <c:val>
            <c:numRef>
              <c:f>'DHS17'!$R$125:$AY$125</c:f>
              <c:numCache>
                <c:formatCode>###0.0</c:formatCode>
                <c:ptCount val="34"/>
                <c:pt idx="0">
                  <c:v>9.6337000746550991</c:v>
                </c:pt>
                <c:pt idx="1">
                  <c:v>6.2185099919217315</c:v>
                </c:pt>
                <c:pt idx="2">
                  <c:v>7.8774042435257936</c:v>
                </c:pt>
                <c:pt idx="3">
                  <c:v>5.7465649405941432</c:v>
                </c:pt>
                <c:pt idx="4">
                  <c:v>17.218911093751306</c:v>
                </c:pt>
                <c:pt idx="5">
                  <c:v>9.5708802245492119</c:v>
                </c:pt>
                <c:pt idx="6">
                  <c:v>6.1335817097768617</c:v>
                </c:pt>
                <c:pt idx="7">
                  <c:v>18.802859656526405</c:v>
                </c:pt>
                <c:pt idx="8">
                  <c:v>12.176942033603934</c:v>
                </c:pt>
                <c:pt idx="9">
                  <c:v>14.078489818562621</c:v>
                </c:pt>
                <c:pt idx="10">
                  <c:v>7.0144678047154754</c:v>
                </c:pt>
                <c:pt idx="11">
                  <c:v>8.1603193585712077</c:v>
                </c:pt>
                <c:pt idx="12">
                  <c:v>14.814277937722457</c:v>
                </c:pt>
                <c:pt idx="13">
                  <c:v>18.567696486417063</c:v>
                </c:pt>
                <c:pt idx="14">
                  <c:v>2.9279090564130725</c:v>
                </c:pt>
                <c:pt idx="15">
                  <c:v>8.5982280358624887</c:v>
                </c:pt>
                <c:pt idx="16">
                  <c:v>8.1456057044924393</c:v>
                </c:pt>
                <c:pt idx="17">
                  <c:v>5.7012259059382906</c:v>
                </c:pt>
                <c:pt idx="18">
                  <c:v>28.319747437196138</c:v>
                </c:pt>
                <c:pt idx="19">
                  <c:v>15.051338315009485</c:v>
                </c:pt>
                <c:pt idx="20">
                  <c:v>4.7682067508602994</c:v>
                </c:pt>
                <c:pt idx="21">
                  <c:v>16.219088048731507</c:v>
                </c:pt>
                <c:pt idx="22">
                  <c:v>12.548342839909816</c:v>
                </c:pt>
                <c:pt idx="23">
                  <c:v>4.4125490052115337</c:v>
                </c:pt>
                <c:pt idx="24">
                  <c:v>13.206593249989728</c:v>
                </c:pt>
                <c:pt idx="25">
                  <c:v>8.008292774540763</c:v>
                </c:pt>
                <c:pt idx="26">
                  <c:v>7.2421852686969395</c:v>
                </c:pt>
                <c:pt idx="27">
                  <c:v>11.597998657706009</c:v>
                </c:pt>
                <c:pt idx="28">
                  <c:v>8.4555389791113065</c:v>
                </c:pt>
                <c:pt idx="29">
                  <c:v>13.498272206052569</c:v>
                </c:pt>
                <c:pt idx="30">
                  <c:v>4.5132431949083154</c:v>
                </c:pt>
                <c:pt idx="31">
                  <c:v>10.041841627152426</c:v>
                </c:pt>
                <c:pt idx="32">
                  <c:v>9.7455226112056863</c:v>
                </c:pt>
                <c:pt idx="33">
                  <c:v>0</c:v>
                </c:pt>
              </c:numCache>
            </c:numRef>
          </c:val>
          <c:extLst>
            <c:ext xmlns:c16="http://schemas.microsoft.com/office/drawing/2014/chart" uri="{C3380CC4-5D6E-409C-BE32-E72D297353CC}">
              <c16:uniqueId val="{00000001-CCBF-48B4-8067-72DDCF38C3F5}"/>
            </c:ext>
          </c:extLst>
        </c:ser>
        <c:ser>
          <c:idx val="2"/>
          <c:order val="2"/>
          <c:tx>
            <c:strRef>
              <c:f>'DHS17'!$B$126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'DHS17'!$R$121:$AY$121</c:f>
              <c:strCache>
                <c:ptCount val="34"/>
                <c:pt idx="0">
                  <c:v>11 Aceh</c:v>
                </c:pt>
                <c:pt idx="1">
                  <c:v>51 Bali</c:v>
                </c:pt>
                <c:pt idx="2">
                  <c:v>19 Bangka Belitung</c:v>
                </c:pt>
                <c:pt idx="3">
                  <c:v>36 Banten</c:v>
                </c:pt>
                <c:pt idx="4">
                  <c:v>17 Bengkulu</c:v>
                </c:pt>
                <c:pt idx="5">
                  <c:v>33 Central Java</c:v>
                </c:pt>
                <c:pt idx="6">
                  <c:v>62 Central Kalimantan</c:v>
                </c:pt>
                <c:pt idx="7">
                  <c:v>72 Central Sulawesi</c:v>
                </c:pt>
                <c:pt idx="8">
                  <c:v>35 East Java</c:v>
                </c:pt>
                <c:pt idx="9">
                  <c:v>64 East Kalimantan</c:v>
                </c:pt>
                <c:pt idx="10">
                  <c:v>53 East Nusa Tenggara</c:v>
                </c:pt>
                <c:pt idx="11">
                  <c:v>75 Gorontalo</c:v>
                </c:pt>
                <c:pt idx="12">
                  <c:v>31 Jakarta</c:v>
                </c:pt>
                <c:pt idx="13">
                  <c:v>15 Jambi</c:v>
                </c:pt>
                <c:pt idx="14">
                  <c:v>18 Lampung</c:v>
                </c:pt>
                <c:pt idx="15">
                  <c:v>81 Maluku</c:v>
                </c:pt>
                <c:pt idx="16">
                  <c:v>65 North Kalimantan</c:v>
                </c:pt>
                <c:pt idx="17">
                  <c:v>82 North Maluku</c:v>
                </c:pt>
                <c:pt idx="18">
                  <c:v>71 North Sulawesi</c:v>
                </c:pt>
                <c:pt idx="19">
                  <c:v>12 North Sumatera</c:v>
                </c:pt>
                <c:pt idx="20">
                  <c:v>94 Papua</c:v>
                </c:pt>
                <c:pt idx="21">
                  <c:v>14 Riau</c:v>
                </c:pt>
                <c:pt idx="22">
                  <c:v>21 Riau Islands</c:v>
                </c:pt>
                <c:pt idx="23">
                  <c:v>63 South Kalimantan</c:v>
                </c:pt>
                <c:pt idx="24">
                  <c:v>73 South Sulawesi</c:v>
                </c:pt>
                <c:pt idx="25">
                  <c:v>16 South Sumatera</c:v>
                </c:pt>
                <c:pt idx="26">
                  <c:v>74 Southeast Sulawesi</c:v>
                </c:pt>
                <c:pt idx="27">
                  <c:v>32 West Java</c:v>
                </c:pt>
                <c:pt idx="28">
                  <c:v>61 West Kalimantan</c:v>
                </c:pt>
                <c:pt idx="29">
                  <c:v>52 West Nusa Tenggara</c:v>
                </c:pt>
                <c:pt idx="30">
                  <c:v>91 West Papua</c:v>
                </c:pt>
                <c:pt idx="31">
                  <c:v>76 West Sulawesi</c:v>
                </c:pt>
                <c:pt idx="32">
                  <c:v>13 West Sumatera</c:v>
                </c:pt>
                <c:pt idx="33">
                  <c:v>34 Yogyakarta</c:v>
                </c:pt>
              </c:strCache>
            </c:strRef>
          </c:cat>
          <c:val>
            <c:numRef>
              <c:f>'DHS17'!$R$126:$AY$126</c:f>
              <c:numCache>
                <c:formatCode>###0.0</c:formatCode>
                <c:ptCount val="34"/>
                <c:pt idx="0">
                  <c:v>2.7867046833637943</c:v>
                </c:pt>
                <c:pt idx="1">
                  <c:v>3.5304972621157056</c:v>
                </c:pt>
                <c:pt idx="2">
                  <c:v>1.3969192432345316</c:v>
                </c:pt>
                <c:pt idx="3">
                  <c:v>2.2441645785591469</c:v>
                </c:pt>
                <c:pt idx="4">
                  <c:v>2.5981814393629286</c:v>
                </c:pt>
                <c:pt idx="5">
                  <c:v>2.6288799086700134</c:v>
                </c:pt>
                <c:pt idx="6">
                  <c:v>2.581162160114868</c:v>
                </c:pt>
                <c:pt idx="7">
                  <c:v>6.0393528410147468</c:v>
                </c:pt>
                <c:pt idx="8">
                  <c:v>2.9114117232392935</c:v>
                </c:pt>
                <c:pt idx="9">
                  <c:v>0.96470578941565144</c:v>
                </c:pt>
                <c:pt idx="10">
                  <c:v>5.4811996933387164</c:v>
                </c:pt>
                <c:pt idx="11">
                  <c:v>12.197670698966849</c:v>
                </c:pt>
                <c:pt idx="12">
                  <c:v>3.0594823779333051</c:v>
                </c:pt>
                <c:pt idx="13">
                  <c:v>1.8760910231587733</c:v>
                </c:pt>
                <c:pt idx="14">
                  <c:v>2.0012158907472259</c:v>
                </c:pt>
                <c:pt idx="15">
                  <c:v>10.024525925694926</c:v>
                </c:pt>
                <c:pt idx="16">
                  <c:v>4.3712047261431515</c:v>
                </c:pt>
                <c:pt idx="17">
                  <c:v>11.326378020549475</c:v>
                </c:pt>
                <c:pt idx="18">
                  <c:v>4.7739289607929152</c:v>
                </c:pt>
                <c:pt idx="19">
                  <c:v>2.430472387805084</c:v>
                </c:pt>
                <c:pt idx="20">
                  <c:v>2.8525183056902996</c:v>
                </c:pt>
                <c:pt idx="21">
                  <c:v>0.93541096959099868</c:v>
                </c:pt>
                <c:pt idx="22">
                  <c:v>0.85558251987688649</c:v>
                </c:pt>
                <c:pt idx="23">
                  <c:v>2.9688321039535417</c:v>
                </c:pt>
                <c:pt idx="24">
                  <c:v>4.3444026354941183</c:v>
                </c:pt>
                <c:pt idx="25">
                  <c:v>2.7987546654181674</c:v>
                </c:pt>
                <c:pt idx="26">
                  <c:v>5.4485537435409448</c:v>
                </c:pt>
                <c:pt idx="27">
                  <c:v>3.2912827197990957</c:v>
                </c:pt>
                <c:pt idx="28">
                  <c:v>2.9091596599195171</c:v>
                </c:pt>
                <c:pt idx="29">
                  <c:v>5.3024523315037655</c:v>
                </c:pt>
                <c:pt idx="30">
                  <c:v>7.7679870773196118</c:v>
                </c:pt>
                <c:pt idx="31">
                  <c:v>6.054952026901752</c:v>
                </c:pt>
                <c:pt idx="32">
                  <c:v>2.1701057275669893</c:v>
                </c:pt>
                <c:pt idx="33">
                  <c:v>0</c:v>
                </c:pt>
              </c:numCache>
            </c:numRef>
          </c:val>
          <c:extLst>
            <c:ext xmlns:c16="http://schemas.microsoft.com/office/drawing/2014/chart" uri="{C3380CC4-5D6E-409C-BE32-E72D297353CC}">
              <c16:uniqueId val="{00000002-CCBF-48B4-8067-72DDCF38C3F5}"/>
            </c:ext>
          </c:extLst>
        </c:ser>
        <c:ser>
          <c:idx val="3"/>
          <c:order val="3"/>
          <c:tx>
            <c:strRef>
              <c:f>'DHS17'!$B$127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'DHS17'!$R$121:$AY$121</c:f>
              <c:strCache>
                <c:ptCount val="34"/>
                <c:pt idx="0">
                  <c:v>11 Aceh</c:v>
                </c:pt>
                <c:pt idx="1">
                  <c:v>51 Bali</c:v>
                </c:pt>
                <c:pt idx="2">
                  <c:v>19 Bangka Belitung</c:v>
                </c:pt>
                <c:pt idx="3">
                  <c:v>36 Banten</c:v>
                </c:pt>
                <c:pt idx="4">
                  <c:v>17 Bengkulu</c:v>
                </c:pt>
                <c:pt idx="5">
                  <c:v>33 Central Java</c:v>
                </c:pt>
                <c:pt idx="6">
                  <c:v>62 Central Kalimantan</c:v>
                </c:pt>
                <c:pt idx="7">
                  <c:v>72 Central Sulawesi</c:v>
                </c:pt>
                <c:pt idx="8">
                  <c:v>35 East Java</c:v>
                </c:pt>
                <c:pt idx="9">
                  <c:v>64 East Kalimantan</c:v>
                </c:pt>
                <c:pt idx="10">
                  <c:v>53 East Nusa Tenggara</c:v>
                </c:pt>
                <c:pt idx="11">
                  <c:v>75 Gorontalo</c:v>
                </c:pt>
                <c:pt idx="12">
                  <c:v>31 Jakarta</c:v>
                </c:pt>
                <c:pt idx="13">
                  <c:v>15 Jambi</c:v>
                </c:pt>
                <c:pt idx="14">
                  <c:v>18 Lampung</c:v>
                </c:pt>
                <c:pt idx="15">
                  <c:v>81 Maluku</c:v>
                </c:pt>
                <c:pt idx="16">
                  <c:v>65 North Kalimantan</c:v>
                </c:pt>
                <c:pt idx="17">
                  <c:v>82 North Maluku</c:v>
                </c:pt>
                <c:pt idx="18">
                  <c:v>71 North Sulawesi</c:v>
                </c:pt>
                <c:pt idx="19">
                  <c:v>12 North Sumatera</c:v>
                </c:pt>
                <c:pt idx="20">
                  <c:v>94 Papua</c:v>
                </c:pt>
                <c:pt idx="21">
                  <c:v>14 Riau</c:v>
                </c:pt>
                <c:pt idx="22">
                  <c:v>21 Riau Islands</c:v>
                </c:pt>
                <c:pt idx="23">
                  <c:v>63 South Kalimantan</c:v>
                </c:pt>
                <c:pt idx="24">
                  <c:v>73 South Sulawesi</c:v>
                </c:pt>
                <c:pt idx="25">
                  <c:v>16 South Sumatera</c:v>
                </c:pt>
                <c:pt idx="26">
                  <c:v>74 Southeast Sulawesi</c:v>
                </c:pt>
                <c:pt idx="27">
                  <c:v>32 West Java</c:v>
                </c:pt>
                <c:pt idx="28">
                  <c:v>61 West Kalimantan</c:v>
                </c:pt>
                <c:pt idx="29">
                  <c:v>52 West Nusa Tenggara</c:v>
                </c:pt>
                <c:pt idx="30">
                  <c:v>91 West Papua</c:v>
                </c:pt>
                <c:pt idx="31">
                  <c:v>76 West Sulawesi</c:v>
                </c:pt>
                <c:pt idx="32">
                  <c:v>13 West Sumatera</c:v>
                </c:pt>
                <c:pt idx="33">
                  <c:v>34 Yogyakarta</c:v>
                </c:pt>
              </c:strCache>
            </c:strRef>
          </c:cat>
          <c:val>
            <c:numRef>
              <c:f>'DHS17'!$R$127:$AY$127</c:f>
              <c:numCache>
                <c:formatCode>###0.0</c:formatCode>
                <c:ptCount val="34"/>
                <c:pt idx="0">
                  <c:v>17.564172056463629</c:v>
                </c:pt>
                <c:pt idx="1">
                  <c:v>4.0912822382949372</c:v>
                </c:pt>
                <c:pt idx="2">
                  <c:v>7.3954947762824741</c:v>
                </c:pt>
                <c:pt idx="3">
                  <c:v>8.7963625475127003</c:v>
                </c:pt>
                <c:pt idx="4">
                  <c:v>11.087981523867541</c:v>
                </c:pt>
                <c:pt idx="5">
                  <c:v>6.9702602845456774</c:v>
                </c:pt>
                <c:pt idx="6">
                  <c:v>26.011598517273871</c:v>
                </c:pt>
                <c:pt idx="7">
                  <c:v>19.073968766882455</c:v>
                </c:pt>
                <c:pt idx="8">
                  <c:v>9.8048136945097806</c:v>
                </c:pt>
                <c:pt idx="9">
                  <c:v>4.0403309460782744</c:v>
                </c:pt>
                <c:pt idx="10">
                  <c:v>12.127357708812223</c:v>
                </c:pt>
                <c:pt idx="11">
                  <c:v>18.252495569149506</c:v>
                </c:pt>
                <c:pt idx="12">
                  <c:v>1.7084503587917048</c:v>
                </c:pt>
                <c:pt idx="13">
                  <c:v>9.9475834528986606</c:v>
                </c:pt>
                <c:pt idx="14">
                  <c:v>3.9717362008971455</c:v>
                </c:pt>
                <c:pt idx="15">
                  <c:v>12.725541259286876</c:v>
                </c:pt>
                <c:pt idx="16">
                  <c:v>11.084306475654241</c:v>
                </c:pt>
                <c:pt idx="17">
                  <c:v>11.861529997674841</c:v>
                </c:pt>
                <c:pt idx="18">
                  <c:v>6.6899748089009172</c:v>
                </c:pt>
                <c:pt idx="19">
                  <c:v>10.422685668820806</c:v>
                </c:pt>
                <c:pt idx="20">
                  <c:v>25.753125653991997</c:v>
                </c:pt>
                <c:pt idx="21">
                  <c:v>6.6909680511201</c:v>
                </c:pt>
                <c:pt idx="22">
                  <c:v>5.5971607428309174</c:v>
                </c:pt>
                <c:pt idx="23">
                  <c:v>19.37503240980493</c:v>
                </c:pt>
                <c:pt idx="24">
                  <c:v>5.0201354464753329</c:v>
                </c:pt>
                <c:pt idx="25">
                  <c:v>10.360610752426544</c:v>
                </c:pt>
                <c:pt idx="26">
                  <c:v>10.96874900478204</c:v>
                </c:pt>
                <c:pt idx="27">
                  <c:v>8.6392742585103353</c:v>
                </c:pt>
                <c:pt idx="28">
                  <c:v>19.544271126932696</c:v>
                </c:pt>
                <c:pt idx="29">
                  <c:v>11.886671832771114</c:v>
                </c:pt>
                <c:pt idx="30">
                  <c:v>8.5630487131914368</c:v>
                </c:pt>
                <c:pt idx="31">
                  <c:v>19.414246506812905</c:v>
                </c:pt>
                <c:pt idx="32">
                  <c:v>14.646186576680039</c:v>
                </c:pt>
                <c:pt idx="33">
                  <c:v>0</c:v>
                </c:pt>
              </c:numCache>
            </c:numRef>
          </c:val>
          <c:extLst>
            <c:ext xmlns:c16="http://schemas.microsoft.com/office/drawing/2014/chart" uri="{C3380CC4-5D6E-409C-BE32-E72D297353CC}">
              <c16:uniqueId val="{00000003-CCBF-48B4-8067-72DDCF38C3F5}"/>
            </c:ext>
          </c:extLst>
        </c:ser>
        <c:dLbls>
          <c:showLegendKey val="0"/>
          <c:showVal val="0"/>
          <c:showCatName val="0"/>
          <c:showSerName val="0"/>
          <c:showPercent val="0"/>
          <c:showBubbleSize val="0"/>
        </c:dLbls>
        <c:gapWidth val="50"/>
        <c:overlap val="100"/>
        <c:axId val="328898816"/>
        <c:axId val="328904704"/>
      </c:barChart>
      <c:catAx>
        <c:axId val="328898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904704"/>
        <c:crosses val="autoZero"/>
        <c:auto val="1"/>
        <c:lblAlgn val="ctr"/>
        <c:lblOffset val="100"/>
        <c:tickLblSkip val="1"/>
        <c:tickMarkSkip val="1"/>
        <c:noMultiLvlLbl val="0"/>
      </c:catAx>
      <c:valAx>
        <c:axId val="328904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898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'DHS17'!$M$221:$Q$221</c:f>
              <c:strCache>
                <c:ptCount val="5"/>
                <c:pt idx="0">
                  <c:v>1 Poorest</c:v>
                </c:pt>
                <c:pt idx="1">
                  <c:v>2 Poor</c:v>
                </c:pt>
                <c:pt idx="2">
                  <c:v>3 Middle</c:v>
                </c:pt>
                <c:pt idx="3">
                  <c:v>4 Rich</c:v>
                </c:pt>
                <c:pt idx="4">
                  <c:v>5 Richest</c:v>
                </c:pt>
              </c:strCache>
            </c:strRef>
          </c:cat>
          <c:val>
            <c:numRef>
              <c:f>'DHS17'!$M$222:$Q$222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7D07-4A0A-8691-CA5AFA848D2E}"/>
            </c:ext>
          </c:extLst>
        </c:ser>
        <c:ser>
          <c:idx val="1"/>
          <c:order val="1"/>
          <c:tx>
            <c:strRef>
              <c:f>'DHS17'!$B$223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'DHS17'!$M$221:$Q$221</c:f>
              <c:strCache>
                <c:ptCount val="5"/>
                <c:pt idx="0">
                  <c:v>1 Poorest</c:v>
                </c:pt>
                <c:pt idx="1">
                  <c:v>2 Poor</c:v>
                </c:pt>
                <c:pt idx="2">
                  <c:v>3 Middle</c:v>
                </c:pt>
                <c:pt idx="3">
                  <c:v>4 Rich</c:v>
                </c:pt>
                <c:pt idx="4">
                  <c:v>5 Richest</c:v>
                </c:pt>
              </c:strCache>
            </c:strRef>
          </c:cat>
          <c:val>
            <c:numRef>
              <c:f>'DHS17'!$M$223:$Q$223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7D07-4A0A-8691-CA5AFA848D2E}"/>
            </c:ext>
          </c:extLst>
        </c:ser>
        <c:ser>
          <c:idx val="2"/>
          <c:order val="2"/>
          <c:tx>
            <c:strRef>
              <c:f>'DHS17'!$B$224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'DHS17'!$M$221:$Q$221</c:f>
              <c:strCache>
                <c:ptCount val="5"/>
                <c:pt idx="0">
                  <c:v>1 Poorest</c:v>
                </c:pt>
                <c:pt idx="1">
                  <c:v>2 Poor</c:v>
                </c:pt>
                <c:pt idx="2">
                  <c:v>3 Middle</c:v>
                </c:pt>
                <c:pt idx="3">
                  <c:v>4 Rich</c:v>
                </c:pt>
                <c:pt idx="4">
                  <c:v>5 Richest</c:v>
                </c:pt>
              </c:strCache>
            </c:strRef>
          </c:cat>
          <c:val>
            <c:numRef>
              <c:f>'DHS17'!$M$224:$Q$224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7D07-4A0A-8691-CA5AFA848D2E}"/>
            </c:ext>
          </c:extLst>
        </c:ser>
        <c:dLbls>
          <c:showLegendKey val="0"/>
          <c:showVal val="0"/>
          <c:showCatName val="0"/>
          <c:showSerName val="0"/>
          <c:showPercent val="0"/>
          <c:showBubbleSize val="0"/>
        </c:dLbls>
        <c:gapWidth val="50"/>
        <c:overlap val="100"/>
        <c:axId val="329675136"/>
        <c:axId val="329676672"/>
      </c:barChart>
      <c:catAx>
        <c:axId val="329675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6672"/>
        <c:crosses val="autoZero"/>
        <c:auto val="1"/>
        <c:lblAlgn val="ctr"/>
        <c:lblOffset val="100"/>
        <c:tickLblSkip val="1"/>
        <c:tickMarkSkip val="1"/>
        <c:noMultiLvlLbl val="0"/>
      </c:catAx>
      <c:valAx>
        <c:axId val="329676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5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'DHS17'!$R$221:$AY$221</c:f>
              <c:strCache>
                <c:ptCount val="34"/>
                <c:pt idx="0">
                  <c:v>11 Aceh</c:v>
                </c:pt>
                <c:pt idx="1">
                  <c:v>51 Bali</c:v>
                </c:pt>
                <c:pt idx="2">
                  <c:v>19 Bangka Belitung</c:v>
                </c:pt>
                <c:pt idx="3">
                  <c:v>36 Banten</c:v>
                </c:pt>
                <c:pt idx="4">
                  <c:v>17 Bengkulu</c:v>
                </c:pt>
                <c:pt idx="5">
                  <c:v>33 Central Java</c:v>
                </c:pt>
                <c:pt idx="6">
                  <c:v>62 Central Kalimantan</c:v>
                </c:pt>
                <c:pt idx="7">
                  <c:v>72 Central Sulawesi</c:v>
                </c:pt>
                <c:pt idx="8">
                  <c:v>35 East Java</c:v>
                </c:pt>
                <c:pt idx="9">
                  <c:v>64 East Kalimantan</c:v>
                </c:pt>
                <c:pt idx="10">
                  <c:v>53 East Nusa Tenggara</c:v>
                </c:pt>
                <c:pt idx="11">
                  <c:v>75 Gorontalo</c:v>
                </c:pt>
                <c:pt idx="12">
                  <c:v>31 Jakarta</c:v>
                </c:pt>
                <c:pt idx="13">
                  <c:v>15 Jambi</c:v>
                </c:pt>
                <c:pt idx="14">
                  <c:v>18 Lampung</c:v>
                </c:pt>
                <c:pt idx="15">
                  <c:v>81 Maluku</c:v>
                </c:pt>
                <c:pt idx="16">
                  <c:v>65 North Kalimantan</c:v>
                </c:pt>
                <c:pt idx="17">
                  <c:v>82 North Maluku</c:v>
                </c:pt>
                <c:pt idx="18">
                  <c:v>71 North Sulawesi</c:v>
                </c:pt>
                <c:pt idx="19">
                  <c:v>12 North Sumatera</c:v>
                </c:pt>
                <c:pt idx="20">
                  <c:v>94 Papua</c:v>
                </c:pt>
                <c:pt idx="21">
                  <c:v>14 Riau</c:v>
                </c:pt>
                <c:pt idx="22">
                  <c:v>21 Riau Islands</c:v>
                </c:pt>
                <c:pt idx="23">
                  <c:v>63 South Kalimantan</c:v>
                </c:pt>
                <c:pt idx="24">
                  <c:v>73 South Sulawesi</c:v>
                </c:pt>
                <c:pt idx="25">
                  <c:v>16 South Sumatera</c:v>
                </c:pt>
                <c:pt idx="26">
                  <c:v>74 Southeast Sulawesi</c:v>
                </c:pt>
                <c:pt idx="27">
                  <c:v>32 West Java</c:v>
                </c:pt>
                <c:pt idx="28">
                  <c:v>61 West Kalimantan</c:v>
                </c:pt>
                <c:pt idx="29">
                  <c:v>52 West Nusa Tenggara</c:v>
                </c:pt>
                <c:pt idx="30">
                  <c:v>91 West Papua</c:v>
                </c:pt>
                <c:pt idx="31">
                  <c:v>76 West Sulawesi</c:v>
                </c:pt>
                <c:pt idx="32">
                  <c:v>13 West Sumatera</c:v>
                </c:pt>
                <c:pt idx="33">
                  <c:v>34 Yogyakarta</c:v>
                </c:pt>
              </c:strCache>
            </c:strRef>
          </c:cat>
          <c:val>
            <c:numRef>
              <c:f>'DHS17'!$R$222:$AY$222</c:f>
              <c:numCache>
                <c:formatCode>###0.0</c:formatCode>
                <c:ptCount val="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Cache>
            </c:numRef>
          </c:val>
          <c:extLst>
            <c:ext xmlns:c16="http://schemas.microsoft.com/office/drawing/2014/chart" uri="{C3380CC4-5D6E-409C-BE32-E72D297353CC}">
              <c16:uniqueId val="{00000000-24EE-486E-9D10-2CB17E2FACA7}"/>
            </c:ext>
          </c:extLst>
        </c:ser>
        <c:ser>
          <c:idx val="1"/>
          <c:order val="1"/>
          <c:tx>
            <c:strRef>
              <c:f>'DHS17'!$B$223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'DHS17'!$R$221:$AY$221</c:f>
              <c:strCache>
                <c:ptCount val="34"/>
                <c:pt idx="0">
                  <c:v>11 Aceh</c:v>
                </c:pt>
                <c:pt idx="1">
                  <c:v>51 Bali</c:v>
                </c:pt>
                <c:pt idx="2">
                  <c:v>19 Bangka Belitung</c:v>
                </c:pt>
                <c:pt idx="3">
                  <c:v>36 Banten</c:v>
                </c:pt>
                <c:pt idx="4">
                  <c:v>17 Bengkulu</c:v>
                </c:pt>
                <c:pt idx="5">
                  <c:v>33 Central Java</c:v>
                </c:pt>
                <c:pt idx="6">
                  <c:v>62 Central Kalimantan</c:v>
                </c:pt>
                <c:pt idx="7">
                  <c:v>72 Central Sulawesi</c:v>
                </c:pt>
                <c:pt idx="8">
                  <c:v>35 East Java</c:v>
                </c:pt>
                <c:pt idx="9">
                  <c:v>64 East Kalimantan</c:v>
                </c:pt>
                <c:pt idx="10">
                  <c:v>53 East Nusa Tenggara</c:v>
                </c:pt>
                <c:pt idx="11">
                  <c:v>75 Gorontalo</c:v>
                </c:pt>
                <c:pt idx="12">
                  <c:v>31 Jakarta</c:v>
                </c:pt>
                <c:pt idx="13">
                  <c:v>15 Jambi</c:v>
                </c:pt>
                <c:pt idx="14">
                  <c:v>18 Lampung</c:v>
                </c:pt>
                <c:pt idx="15">
                  <c:v>81 Maluku</c:v>
                </c:pt>
                <c:pt idx="16">
                  <c:v>65 North Kalimantan</c:v>
                </c:pt>
                <c:pt idx="17">
                  <c:v>82 North Maluku</c:v>
                </c:pt>
                <c:pt idx="18">
                  <c:v>71 North Sulawesi</c:v>
                </c:pt>
                <c:pt idx="19">
                  <c:v>12 North Sumatera</c:v>
                </c:pt>
                <c:pt idx="20">
                  <c:v>94 Papua</c:v>
                </c:pt>
                <c:pt idx="21">
                  <c:v>14 Riau</c:v>
                </c:pt>
                <c:pt idx="22">
                  <c:v>21 Riau Islands</c:v>
                </c:pt>
                <c:pt idx="23">
                  <c:v>63 South Kalimantan</c:v>
                </c:pt>
                <c:pt idx="24">
                  <c:v>73 South Sulawesi</c:v>
                </c:pt>
                <c:pt idx="25">
                  <c:v>16 South Sumatera</c:v>
                </c:pt>
                <c:pt idx="26">
                  <c:v>74 Southeast Sulawesi</c:v>
                </c:pt>
                <c:pt idx="27">
                  <c:v>32 West Java</c:v>
                </c:pt>
                <c:pt idx="28">
                  <c:v>61 West Kalimantan</c:v>
                </c:pt>
                <c:pt idx="29">
                  <c:v>52 West Nusa Tenggara</c:v>
                </c:pt>
                <c:pt idx="30">
                  <c:v>91 West Papua</c:v>
                </c:pt>
                <c:pt idx="31">
                  <c:v>76 West Sulawesi</c:v>
                </c:pt>
                <c:pt idx="32">
                  <c:v>13 West Sumatera</c:v>
                </c:pt>
                <c:pt idx="33">
                  <c:v>34 Yogyakarta</c:v>
                </c:pt>
              </c:strCache>
            </c:strRef>
          </c:cat>
          <c:val>
            <c:numRef>
              <c:f>'DHS17'!$R$223:$AY$223</c:f>
              <c:numCache>
                <c:formatCode>###0.0</c:formatCode>
                <c:ptCount val="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Cache>
            </c:numRef>
          </c:val>
          <c:extLst>
            <c:ext xmlns:c16="http://schemas.microsoft.com/office/drawing/2014/chart" uri="{C3380CC4-5D6E-409C-BE32-E72D297353CC}">
              <c16:uniqueId val="{00000001-24EE-486E-9D10-2CB17E2FACA7}"/>
            </c:ext>
          </c:extLst>
        </c:ser>
        <c:ser>
          <c:idx val="2"/>
          <c:order val="2"/>
          <c:tx>
            <c:strRef>
              <c:f>'DHS17'!$B$224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'DHS17'!$R$221:$AY$221</c:f>
              <c:strCache>
                <c:ptCount val="34"/>
                <c:pt idx="0">
                  <c:v>11 Aceh</c:v>
                </c:pt>
                <c:pt idx="1">
                  <c:v>51 Bali</c:v>
                </c:pt>
                <c:pt idx="2">
                  <c:v>19 Bangka Belitung</c:v>
                </c:pt>
                <c:pt idx="3">
                  <c:v>36 Banten</c:v>
                </c:pt>
                <c:pt idx="4">
                  <c:v>17 Bengkulu</c:v>
                </c:pt>
                <c:pt idx="5">
                  <c:v>33 Central Java</c:v>
                </c:pt>
                <c:pt idx="6">
                  <c:v>62 Central Kalimantan</c:v>
                </c:pt>
                <c:pt idx="7">
                  <c:v>72 Central Sulawesi</c:v>
                </c:pt>
                <c:pt idx="8">
                  <c:v>35 East Java</c:v>
                </c:pt>
                <c:pt idx="9">
                  <c:v>64 East Kalimantan</c:v>
                </c:pt>
                <c:pt idx="10">
                  <c:v>53 East Nusa Tenggara</c:v>
                </c:pt>
                <c:pt idx="11">
                  <c:v>75 Gorontalo</c:v>
                </c:pt>
                <c:pt idx="12">
                  <c:v>31 Jakarta</c:v>
                </c:pt>
                <c:pt idx="13">
                  <c:v>15 Jambi</c:v>
                </c:pt>
                <c:pt idx="14">
                  <c:v>18 Lampung</c:v>
                </c:pt>
                <c:pt idx="15">
                  <c:v>81 Maluku</c:v>
                </c:pt>
                <c:pt idx="16">
                  <c:v>65 North Kalimantan</c:v>
                </c:pt>
                <c:pt idx="17">
                  <c:v>82 North Maluku</c:v>
                </c:pt>
                <c:pt idx="18">
                  <c:v>71 North Sulawesi</c:v>
                </c:pt>
                <c:pt idx="19">
                  <c:v>12 North Sumatera</c:v>
                </c:pt>
                <c:pt idx="20">
                  <c:v>94 Papua</c:v>
                </c:pt>
                <c:pt idx="21">
                  <c:v>14 Riau</c:v>
                </c:pt>
                <c:pt idx="22">
                  <c:v>21 Riau Islands</c:v>
                </c:pt>
                <c:pt idx="23">
                  <c:v>63 South Kalimantan</c:v>
                </c:pt>
                <c:pt idx="24">
                  <c:v>73 South Sulawesi</c:v>
                </c:pt>
                <c:pt idx="25">
                  <c:v>16 South Sumatera</c:v>
                </c:pt>
                <c:pt idx="26">
                  <c:v>74 Southeast Sulawesi</c:v>
                </c:pt>
                <c:pt idx="27">
                  <c:v>32 West Java</c:v>
                </c:pt>
                <c:pt idx="28">
                  <c:v>61 West Kalimantan</c:v>
                </c:pt>
                <c:pt idx="29">
                  <c:v>52 West Nusa Tenggara</c:v>
                </c:pt>
                <c:pt idx="30">
                  <c:v>91 West Papua</c:v>
                </c:pt>
                <c:pt idx="31">
                  <c:v>76 West Sulawesi</c:v>
                </c:pt>
                <c:pt idx="32">
                  <c:v>13 West Sumatera</c:v>
                </c:pt>
                <c:pt idx="33">
                  <c:v>34 Yogyakarta</c:v>
                </c:pt>
              </c:strCache>
            </c:strRef>
          </c:cat>
          <c:val>
            <c:numRef>
              <c:f>'DHS17'!$R$224:$AY$224</c:f>
              <c:numCache>
                <c:formatCode>###0.0</c:formatCode>
                <c:ptCount val="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Cache>
            </c:numRef>
          </c:val>
          <c:extLst>
            <c:ext xmlns:c16="http://schemas.microsoft.com/office/drawing/2014/chart" uri="{C3380CC4-5D6E-409C-BE32-E72D297353CC}">
              <c16:uniqueId val="{00000002-24EE-486E-9D10-2CB17E2FACA7}"/>
            </c:ext>
          </c:extLst>
        </c:ser>
        <c:dLbls>
          <c:showLegendKey val="0"/>
          <c:showVal val="0"/>
          <c:showCatName val="0"/>
          <c:showSerName val="0"/>
          <c:showPercent val="0"/>
          <c:showBubbleSize val="0"/>
        </c:dLbls>
        <c:gapWidth val="50"/>
        <c:overlap val="100"/>
        <c:axId val="329708288"/>
        <c:axId val="329709824"/>
      </c:barChart>
      <c:catAx>
        <c:axId val="329708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9824"/>
        <c:crosses val="autoZero"/>
        <c:auto val="1"/>
        <c:lblAlgn val="ctr"/>
        <c:lblOffset val="100"/>
        <c:tickLblSkip val="1"/>
        <c:tickMarkSkip val="1"/>
        <c:noMultiLvlLbl val="0"/>
      </c:catAx>
      <c:valAx>
        <c:axId val="329709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8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'DHS17'!$C$221:$G$221</c:f>
              <c:strCache>
                <c:ptCount val="5"/>
                <c:pt idx="0">
                  <c:v>Poorest</c:v>
                </c:pt>
                <c:pt idx="1">
                  <c:v>Poor</c:v>
                </c:pt>
                <c:pt idx="2">
                  <c:v>Middle</c:v>
                </c:pt>
                <c:pt idx="3">
                  <c:v>Rich</c:v>
                </c:pt>
                <c:pt idx="4">
                  <c:v>Richest</c:v>
                </c:pt>
              </c:strCache>
            </c:strRef>
          </c:cat>
          <c:val>
            <c:numRef>
              <c:f>'DHS17'!$C$222:$G$222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1FB0-41FD-9DFB-F591BE97CBFA}"/>
            </c:ext>
          </c:extLst>
        </c:ser>
        <c:ser>
          <c:idx val="1"/>
          <c:order val="1"/>
          <c:tx>
            <c:strRef>
              <c:f>'DHS17'!$B$223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'DHS17'!$C$221:$G$221</c:f>
              <c:strCache>
                <c:ptCount val="5"/>
                <c:pt idx="0">
                  <c:v>Poorest</c:v>
                </c:pt>
                <c:pt idx="1">
                  <c:v>Poor</c:v>
                </c:pt>
                <c:pt idx="2">
                  <c:v>Middle</c:v>
                </c:pt>
                <c:pt idx="3">
                  <c:v>Rich</c:v>
                </c:pt>
                <c:pt idx="4">
                  <c:v>Richest</c:v>
                </c:pt>
              </c:strCache>
            </c:strRef>
          </c:cat>
          <c:val>
            <c:numRef>
              <c:f>'DHS17'!$C$223:$G$223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1FB0-41FD-9DFB-F591BE97CBFA}"/>
            </c:ext>
          </c:extLst>
        </c:ser>
        <c:ser>
          <c:idx val="2"/>
          <c:order val="2"/>
          <c:tx>
            <c:strRef>
              <c:f>'DHS17'!$B$224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'DHS17'!$C$221:$G$221</c:f>
              <c:strCache>
                <c:ptCount val="5"/>
                <c:pt idx="0">
                  <c:v>Poorest</c:v>
                </c:pt>
                <c:pt idx="1">
                  <c:v>Poor</c:v>
                </c:pt>
                <c:pt idx="2">
                  <c:v>Middle</c:v>
                </c:pt>
                <c:pt idx="3">
                  <c:v>Rich</c:v>
                </c:pt>
                <c:pt idx="4">
                  <c:v>Richest</c:v>
                </c:pt>
              </c:strCache>
            </c:strRef>
          </c:cat>
          <c:val>
            <c:numRef>
              <c:f>'DHS17'!$C$224:$G$224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1FB0-41FD-9DFB-F591BE97CBFA}"/>
            </c:ext>
          </c:extLst>
        </c:ser>
        <c:dLbls>
          <c:showLegendKey val="0"/>
          <c:showVal val="0"/>
          <c:showCatName val="0"/>
          <c:showSerName val="0"/>
          <c:showPercent val="0"/>
          <c:showBubbleSize val="0"/>
        </c:dLbls>
        <c:gapWidth val="50"/>
        <c:overlap val="100"/>
        <c:axId val="329856128"/>
        <c:axId val="329857664"/>
      </c:barChart>
      <c:catAx>
        <c:axId val="329856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7664"/>
        <c:crosses val="autoZero"/>
        <c:auto val="1"/>
        <c:lblAlgn val="ctr"/>
        <c:lblOffset val="100"/>
        <c:tickLblSkip val="1"/>
        <c:tickMarkSkip val="1"/>
        <c:noMultiLvlLbl val="0"/>
      </c:catAx>
      <c:valAx>
        <c:axId val="329857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6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'DHS17'!$H$15:$L$15</c:f>
              <c:strCache>
                <c:ptCount val="5"/>
                <c:pt idx="0">
                  <c:v>1 Poorest</c:v>
                </c:pt>
                <c:pt idx="1">
                  <c:v>2 Poor</c:v>
                </c:pt>
                <c:pt idx="2">
                  <c:v>3 Middle</c:v>
                </c:pt>
                <c:pt idx="3">
                  <c:v>4 Rich</c:v>
                </c:pt>
                <c:pt idx="4">
                  <c:v>5 Richest</c:v>
                </c:pt>
              </c:strCache>
            </c:strRef>
          </c:cat>
          <c:val>
            <c:numRef>
              <c:f>'DHS17'!$H$18:$L$18</c:f>
              <c:numCache>
                <c:formatCode>###0.0</c:formatCode>
                <c:ptCount val="5"/>
                <c:pt idx="0">
                  <c:v>92.142522051310067</c:v>
                </c:pt>
                <c:pt idx="1">
                  <c:v>97.239182972260195</c:v>
                </c:pt>
                <c:pt idx="2">
                  <c:v>97.992780758267358</c:v>
                </c:pt>
                <c:pt idx="3">
                  <c:v>99.083101761469635</c:v>
                </c:pt>
                <c:pt idx="4">
                  <c:v>99.545131056846785</c:v>
                </c:pt>
              </c:numCache>
            </c:numRef>
          </c:val>
          <c:extLst>
            <c:ext xmlns:c16="http://schemas.microsoft.com/office/drawing/2014/chart" uri="{C3380CC4-5D6E-409C-BE32-E72D297353CC}">
              <c16:uniqueId val="{00000000-5F46-4421-B784-43BC183DD59D}"/>
            </c:ext>
          </c:extLst>
        </c:ser>
        <c:ser>
          <c:idx val="1"/>
          <c:order val="1"/>
          <c:tx>
            <c:strRef>
              <c:f>'DHS17'!$B$19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'DHS17'!$H$15:$L$15</c:f>
              <c:strCache>
                <c:ptCount val="5"/>
                <c:pt idx="0">
                  <c:v>1 Poorest</c:v>
                </c:pt>
                <c:pt idx="1">
                  <c:v>2 Poor</c:v>
                </c:pt>
                <c:pt idx="2">
                  <c:v>3 Middle</c:v>
                </c:pt>
                <c:pt idx="3">
                  <c:v>4 Rich</c:v>
                </c:pt>
                <c:pt idx="4">
                  <c:v>5 Richest</c:v>
                </c:pt>
              </c:strCache>
            </c:strRef>
          </c:cat>
          <c:val>
            <c:numRef>
              <c:f>'DHS17'!$H$19:$L$19</c:f>
              <c:numCache>
                <c:formatCode>###0.0</c:formatCode>
                <c:ptCount val="5"/>
                <c:pt idx="0">
                  <c:v>0.10429856003180354</c:v>
                </c:pt>
                <c:pt idx="1">
                  <c:v>5.5826077912358878E-2</c:v>
                </c:pt>
                <c:pt idx="2">
                  <c:v>0.29766990088356271</c:v>
                </c:pt>
                <c:pt idx="3">
                  <c:v>5.7134753303862307E-2</c:v>
                </c:pt>
                <c:pt idx="4">
                  <c:v>0.10145444536999811</c:v>
                </c:pt>
              </c:numCache>
            </c:numRef>
          </c:val>
          <c:extLst>
            <c:ext xmlns:c16="http://schemas.microsoft.com/office/drawing/2014/chart" uri="{C3380CC4-5D6E-409C-BE32-E72D297353CC}">
              <c16:uniqueId val="{00000001-5F46-4421-B784-43BC183DD59D}"/>
            </c:ext>
          </c:extLst>
        </c:ser>
        <c:ser>
          <c:idx val="2"/>
          <c:order val="2"/>
          <c:tx>
            <c:strRef>
              <c:f>'DHS17'!$B$20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'DHS17'!$H$15:$L$15</c:f>
              <c:strCache>
                <c:ptCount val="5"/>
                <c:pt idx="0">
                  <c:v>1 Poorest</c:v>
                </c:pt>
                <c:pt idx="1">
                  <c:v>2 Poor</c:v>
                </c:pt>
                <c:pt idx="2">
                  <c:v>3 Middle</c:v>
                </c:pt>
                <c:pt idx="3">
                  <c:v>4 Rich</c:v>
                </c:pt>
                <c:pt idx="4">
                  <c:v>5 Richest</c:v>
                </c:pt>
              </c:strCache>
            </c:strRef>
          </c:cat>
          <c:val>
            <c:numRef>
              <c:f>'DHS17'!$H$20:$L$20</c:f>
              <c:numCache>
                <c:formatCode>###0.0</c:formatCode>
                <c:ptCount val="5"/>
                <c:pt idx="0">
                  <c:v>6.865165208461538</c:v>
                </c:pt>
                <c:pt idx="1">
                  <c:v>2.5183091701114462</c:v>
                </c:pt>
                <c:pt idx="2">
                  <c:v>1.6900394084686303</c:v>
                </c:pt>
                <c:pt idx="3">
                  <c:v>0.83767115135338477</c:v>
                </c:pt>
                <c:pt idx="4">
                  <c:v>0.33274480626196912</c:v>
                </c:pt>
              </c:numCache>
            </c:numRef>
          </c:val>
          <c:extLst>
            <c:ext xmlns:c16="http://schemas.microsoft.com/office/drawing/2014/chart" uri="{C3380CC4-5D6E-409C-BE32-E72D297353CC}">
              <c16:uniqueId val="{00000002-5F46-4421-B784-43BC183DD59D}"/>
            </c:ext>
          </c:extLst>
        </c:ser>
        <c:ser>
          <c:idx val="3"/>
          <c:order val="3"/>
          <c:tx>
            <c:strRef>
              <c:f>'DHS17'!$B$21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'DHS17'!$H$15:$L$15</c:f>
              <c:strCache>
                <c:ptCount val="5"/>
                <c:pt idx="0">
                  <c:v>1 Poorest</c:v>
                </c:pt>
                <c:pt idx="1">
                  <c:v>2 Poor</c:v>
                </c:pt>
                <c:pt idx="2">
                  <c:v>3 Middle</c:v>
                </c:pt>
                <c:pt idx="3">
                  <c:v>4 Rich</c:v>
                </c:pt>
                <c:pt idx="4">
                  <c:v>5 Richest</c:v>
                </c:pt>
              </c:strCache>
            </c:strRef>
          </c:cat>
          <c:val>
            <c:numRef>
              <c:f>'DHS17'!$H$21:$L$21</c:f>
              <c:numCache>
                <c:formatCode>###0.0</c:formatCode>
                <c:ptCount val="5"/>
                <c:pt idx="0">
                  <c:v>0.8880141801966781</c:v>
                </c:pt>
                <c:pt idx="1">
                  <c:v>0.18668177971592001</c:v>
                </c:pt>
                <c:pt idx="2">
                  <c:v>1.9509932380405673E-2</c:v>
                </c:pt>
                <c:pt idx="3">
                  <c:v>2.2092333873116765E-2</c:v>
                </c:pt>
                <c:pt idx="4">
                  <c:v>2.0669691521203952E-2</c:v>
                </c:pt>
              </c:numCache>
            </c:numRef>
          </c:val>
          <c:extLst>
            <c:ext xmlns:c16="http://schemas.microsoft.com/office/drawing/2014/chart" uri="{C3380CC4-5D6E-409C-BE32-E72D297353CC}">
              <c16:uniqueId val="{00000003-5F46-4421-B784-43BC183DD59D}"/>
            </c:ext>
          </c:extLst>
        </c:ser>
        <c:dLbls>
          <c:showLegendKey val="0"/>
          <c:showVal val="0"/>
          <c:showCatName val="0"/>
          <c:showSerName val="0"/>
          <c:showPercent val="0"/>
          <c:showBubbleSize val="0"/>
        </c:dLbls>
        <c:gapWidth val="50"/>
        <c:overlap val="100"/>
        <c:axId val="329898624"/>
        <c:axId val="329974144"/>
      </c:barChart>
      <c:catAx>
        <c:axId val="329898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974144"/>
        <c:crosses val="autoZero"/>
        <c:auto val="1"/>
        <c:lblAlgn val="ctr"/>
        <c:lblOffset val="100"/>
        <c:tickLblSkip val="1"/>
        <c:tickMarkSkip val="1"/>
        <c:noMultiLvlLbl val="0"/>
      </c:catAx>
      <c:valAx>
        <c:axId val="329974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98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'DHS17'!$H$121:$L$121</c:f>
              <c:strCache>
                <c:ptCount val="5"/>
                <c:pt idx="0">
                  <c:v>1 Poorest</c:v>
                </c:pt>
                <c:pt idx="1">
                  <c:v>2 Poor</c:v>
                </c:pt>
                <c:pt idx="2">
                  <c:v>3 Middle</c:v>
                </c:pt>
                <c:pt idx="3">
                  <c:v>4 Rich</c:v>
                </c:pt>
                <c:pt idx="4">
                  <c:v>5 Richest</c:v>
                </c:pt>
              </c:strCache>
            </c:strRef>
          </c:cat>
          <c:val>
            <c:numRef>
              <c:f>'DHS17'!$H$124:$L$124</c:f>
              <c:numCache>
                <c:formatCode>###0.0</c:formatCode>
                <c:ptCount val="5"/>
                <c:pt idx="0">
                  <c:v>59.511970401339134</c:v>
                </c:pt>
                <c:pt idx="1">
                  <c:v>76.760924383645602</c:v>
                </c:pt>
                <c:pt idx="2">
                  <c:v>86.885513625787141</c:v>
                </c:pt>
                <c:pt idx="3">
                  <c:v>93.33802306992375</c:v>
                </c:pt>
                <c:pt idx="4">
                  <c:v>98.735010135481048</c:v>
                </c:pt>
              </c:numCache>
            </c:numRef>
          </c:val>
          <c:extLst>
            <c:ext xmlns:c16="http://schemas.microsoft.com/office/drawing/2014/chart" uri="{C3380CC4-5D6E-409C-BE32-E72D297353CC}">
              <c16:uniqueId val="{00000000-11F3-46D4-95BF-D3250F1AC335}"/>
            </c:ext>
          </c:extLst>
        </c:ser>
        <c:ser>
          <c:idx val="1"/>
          <c:order val="1"/>
          <c:tx>
            <c:strRef>
              <c:f>'DHS17'!$B$125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'DHS17'!$H$121:$L$121</c:f>
              <c:strCache>
                <c:ptCount val="5"/>
                <c:pt idx="0">
                  <c:v>1 Poorest</c:v>
                </c:pt>
                <c:pt idx="1">
                  <c:v>2 Poor</c:v>
                </c:pt>
                <c:pt idx="2">
                  <c:v>3 Middle</c:v>
                </c:pt>
                <c:pt idx="3">
                  <c:v>4 Rich</c:v>
                </c:pt>
                <c:pt idx="4">
                  <c:v>5 Richest</c:v>
                </c:pt>
              </c:strCache>
            </c:strRef>
          </c:cat>
          <c:val>
            <c:numRef>
              <c:f>'DHS17'!$H$125:$L$125</c:f>
              <c:numCache>
                <c:formatCode>###0.0</c:formatCode>
                <c:ptCount val="5"/>
                <c:pt idx="0">
                  <c:v>19.485894640691235</c:v>
                </c:pt>
                <c:pt idx="1">
                  <c:v>14.710322593467524</c:v>
                </c:pt>
                <c:pt idx="2">
                  <c:v>8.108937691554182</c:v>
                </c:pt>
                <c:pt idx="3">
                  <c:v>4.6709639172319806</c:v>
                </c:pt>
                <c:pt idx="4">
                  <c:v>0.78373308259762775</c:v>
                </c:pt>
              </c:numCache>
            </c:numRef>
          </c:val>
          <c:extLst>
            <c:ext xmlns:c16="http://schemas.microsoft.com/office/drawing/2014/chart" uri="{C3380CC4-5D6E-409C-BE32-E72D297353CC}">
              <c16:uniqueId val="{00000001-11F3-46D4-95BF-D3250F1AC335}"/>
            </c:ext>
          </c:extLst>
        </c:ser>
        <c:ser>
          <c:idx val="2"/>
          <c:order val="2"/>
          <c:tx>
            <c:strRef>
              <c:f>'DHS17'!$B$126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'DHS17'!$H$121:$L$121</c:f>
              <c:strCache>
                <c:ptCount val="5"/>
                <c:pt idx="0">
                  <c:v>1 Poorest</c:v>
                </c:pt>
                <c:pt idx="1">
                  <c:v>2 Poor</c:v>
                </c:pt>
                <c:pt idx="2">
                  <c:v>3 Middle</c:v>
                </c:pt>
                <c:pt idx="3">
                  <c:v>4 Rich</c:v>
                </c:pt>
                <c:pt idx="4">
                  <c:v>5 Richest</c:v>
                </c:pt>
              </c:strCache>
            </c:strRef>
          </c:cat>
          <c:val>
            <c:numRef>
              <c:f>'DHS17'!$H$126:$L$126</c:f>
              <c:numCache>
                <c:formatCode>###0.0</c:formatCode>
                <c:ptCount val="5"/>
                <c:pt idx="0">
                  <c:v>7.5901813716751612</c:v>
                </c:pt>
                <c:pt idx="1">
                  <c:v>3.1993582757157197</c:v>
                </c:pt>
                <c:pt idx="2">
                  <c:v>1.6220460439650246</c:v>
                </c:pt>
                <c:pt idx="3">
                  <c:v>0.33663472105616132</c:v>
                </c:pt>
                <c:pt idx="4">
                  <c:v>0.1146531389281305</c:v>
                </c:pt>
              </c:numCache>
            </c:numRef>
          </c:val>
          <c:extLst>
            <c:ext xmlns:c16="http://schemas.microsoft.com/office/drawing/2014/chart" uri="{C3380CC4-5D6E-409C-BE32-E72D297353CC}">
              <c16:uniqueId val="{00000002-11F3-46D4-95BF-D3250F1AC335}"/>
            </c:ext>
          </c:extLst>
        </c:ser>
        <c:ser>
          <c:idx val="3"/>
          <c:order val="3"/>
          <c:tx>
            <c:strRef>
              <c:f>'DHS17'!$B$127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'DHS17'!$H$121:$L$121</c:f>
              <c:strCache>
                <c:ptCount val="5"/>
                <c:pt idx="0">
                  <c:v>1 Poorest</c:v>
                </c:pt>
                <c:pt idx="1">
                  <c:v>2 Poor</c:v>
                </c:pt>
                <c:pt idx="2">
                  <c:v>3 Middle</c:v>
                </c:pt>
                <c:pt idx="3">
                  <c:v>4 Rich</c:v>
                </c:pt>
                <c:pt idx="4">
                  <c:v>5 Richest</c:v>
                </c:pt>
              </c:strCache>
            </c:strRef>
          </c:cat>
          <c:val>
            <c:numRef>
              <c:f>'DHS17'!$H$127:$L$127</c:f>
              <c:numCache>
                <c:formatCode>###0.0</c:formatCode>
                <c:ptCount val="5"/>
                <c:pt idx="0">
                  <c:v>13.411953586294469</c:v>
                </c:pt>
                <c:pt idx="1">
                  <c:v>5.3293947471711549</c:v>
                </c:pt>
                <c:pt idx="2">
                  <c:v>3.3835026386936526</c:v>
                </c:pt>
                <c:pt idx="3">
                  <c:v>1.654378291788108</c:v>
                </c:pt>
                <c:pt idx="4">
                  <c:v>0.36660364299319409</c:v>
                </c:pt>
              </c:numCache>
            </c:numRef>
          </c:val>
          <c:extLst>
            <c:ext xmlns:c16="http://schemas.microsoft.com/office/drawing/2014/chart" uri="{C3380CC4-5D6E-409C-BE32-E72D297353CC}">
              <c16:uniqueId val="{00000003-11F3-46D4-95BF-D3250F1AC335}"/>
            </c:ext>
          </c:extLst>
        </c:ser>
        <c:dLbls>
          <c:showLegendKey val="0"/>
          <c:showVal val="0"/>
          <c:showCatName val="0"/>
          <c:showSerName val="0"/>
          <c:showPercent val="0"/>
          <c:showBubbleSize val="0"/>
        </c:dLbls>
        <c:gapWidth val="50"/>
        <c:overlap val="100"/>
        <c:axId val="330011008"/>
        <c:axId val="330012544"/>
      </c:barChart>
      <c:catAx>
        <c:axId val="330011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2544"/>
        <c:crosses val="autoZero"/>
        <c:auto val="1"/>
        <c:lblAlgn val="ctr"/>
        <c:lblOffset val="100"/>
        <c:tickLblSkip val="1"/>
        <c:tickMarkSkip val="1"/>
        <c:noMultiLvlLbl val="0"/>
      </c:catAx>
      <c:valAx>
        <c:axId val="33001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1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'DHS17'!$H$221:$L$221</c:f>
              <c:strCache>
                <c:ptCount val="5"/>
                <c:pt idx="0">
                  <c:v>1 Poorest</c:v>
                </c:pt>
                <c:pt idx="1">
                  <c:v>2 Poor</c:v>
                </c:pt>
                <c:pt idx="2">
                  <c:v>3 Middle</c:v>
                </c:pt>
                <c:pt idx="3">
                  <c:v>4 Rich</c:v>
                </c:pt>
                <c:pt idx="4">
                  <c:v>5 Richest</c:v>
                </c:pt>
              </c:strCache>
            </c:strRef>
          </c:cat>
          <c:val>
            <c:numRef>
              <c:f>'DHS17'!$H$222:$L$222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64DB-4A17-8142-54D697426356}"/>
            </c:ext>
          </c:extLst>
        </c:ser>
        <c:ser>
          <c:idx val="1"/>
          <c:order val="1"/>
          <c:tx>
            <c:strRef>
              <c:f>'DHS17'!$B$223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'DHS17'!$H$221:$L$221</c:f>
              <c:strCache>
                <c:ptCount val="5"/>
                <c:pt idx="0">
                  <c:v>1 Poorest</c:v>
                </c:pt>
                <c:pt idx="1">
                  <c:v>2 Poor</c:v>
                </c:pt>
                <c:pt idx="2">
                  <c:v>3 Middle</c:v>
                </c:pt>
                <c:pt idx="3">
                  <c:v>4 Rich</c:v>
                </c:pt>
                <c:pt idx="4">
                  <c:v>5 Richest</c:v>
                </c:pt>
              </c:strCache>
            </c:strRef>
          </c:cat>
          <c:val>
            <c:numRef>
              <c:f>'DHS17'!$H$223:$L$223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64DB-4A17-8142-54D697426356}"/>
            </c:ext>
          </c:extLst>
        </c:ser>
        <c:ser>
          <c:idx val="2"/>
          <c:order val="2"/>
          <c:tx>
            <c:strRef>
              <c:f>'DHS17'!$B$224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'DHS17'!$H$221:$L$221</c:f>
              <c:strCache>
                <c:ptCount val="5"/>
                <c:pt idx="0">
                  <c:v>1 Poorest</c:v>
                </c:pt>
                <c:pt idx="1">
                  <c:v>2 Poor</c:v>
                </c:pt>
                <c:pt idx="2">
                  <c:v>3 Middle</c:v>
                </c:pt>
                <c:pt idx="3">
                  <c:v>4 Rich</c:v>
                </c:pt>
                <c:pt idx="4">
                  <c:v>5 Richest</c:v>
                </c:pt>
              </c:strCache>
            </c:strRef>
          </c:cat>
          <c:val>
            <c:numRef>
              <c:f>'DHS17'!$H$224:$L$224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64DB-4A17-8142-54D697426356}"/>
            </c:ext>
          </c:extLst>
        </c:ser>
        <c:dLbls>
          <c:showLegendKey val="0"/>
          <c:showVal val="0"/>
          <c:showCatName val="0"/>
          <c:showSerName val="0"/>
          <c:showPercent val="0"/>
          <c:showBubbleSize val="0"/>
        </c:dLbls>
        <c:gapWidth val="50"/>
        <c:overlap val="100"/>
        <c:axId val="330257152"/>
        <c:axId val="330258688"/>
      </c:barChart>
      <c:catAx>
        <c:axId val="33025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8688"/>
        <c:crosses val="autoZero"/>
        <c:auto val="1"/>
        <c:lblAlgn val="ctr"/>
        <c:lblOffset val="100"/>
        <c:tickLblSkip val="1"/>
        <c:tickMarkSkip val="1"/>
        <c:noMultiLvlLbl val="0"/>
      </c:catAx>
      <c:valAx>
        <c:axId val="330258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7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'DHS17'!$C$121:$G$121</c:f>
              <c:strCache>
                <c:ptCount val="5"/>
                <c:pt idx="0">
                  <c:v>Poorest</c:v>
                </c:pt>
                <c:pt idx="1">
                  <c:v>Poor</c:v>
                </c:pt>
                <c:pt idx="2">
                  <c:v>Middle</c:v>
                </c:pt>
                <c:pt idx="3">
                  <c:v>Rich</c:v>
                </c:pt>
                <c:pt idx="4">
                  <c:v>Richest</c:v>
                </c:pt>
              </c:strCache>
            </c:strRef>
          </c:cat>
          <c:val>
            <c:numRef>
              <c:f>'DHS17'!$C$124:$G$124</c:f>
              <c:numCache>
                <c:formatCode>###0.0</c:formatCode>
                <c:ptCount val="5"/>
                <c:pt idx="0">
                  <c:v>43.773265420186029</c:v>
                </c:pt>
                <c:pt idx="1">
                  <c:v>68.279692678400139</c:v>
                </c:pt>
                <c:pt idx="2">
                  <c:v>79.396544988754968</c:v>
                </c:pt>
                <c:pt idx="3">
                  <c:v>87.115580346669518</c:v>
                </c:pt>
                <c:pt idx="4">
                  <c:v>96.657864273632356</c:v>
                </c:pt>
              </c:numCache>
            </c:numRef>
          </c:val>
          <c:extLst>
            <c:ext xmlns:c16="http://schemas.microsoft.com/office/drawing/2014/chart" uri="{C3380CC4-5D6E-409C-BE32-E72D297353CC}">
              <c16:uniqueId val="{00000000-2880-42EC-B02C-5ACEB274783F}"/>
            </c:ext>
          </c:extLst>
        </c:ser>
        <c:ser>
          <c:idx val="1"/>
          <c:order val="1"/>
          <c:tx>
            <c:strRef>
              <c:f>'DHS17'!$B$125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'DHS17'!$C$121:$G$121</c:f>
              <c:strCache>
                <c:ptCount val="5"/>
                <c:pt idx="0">
                  <c:v>Poorest</c:v>
                </c:pt>
                <c:pt idx="1">
                  <c:v>Poor</c:v>
                </c:pt>
                <c:pt idx="2">
                  <c:v>Middle</c:v>
                </c:pt>
                <c:pt idx="3">
                  <c:v>Rich</c:v>
                </c:pt>
                <c:pt idx="4">
                  <c:v>Richest</c:v>
                </c:pt>
              </c:strCache>
            </c:strRef>
          </c:cat>
          <c:val>
            <c:numRef>
              <c:f>'DHS17'!$C$125:$G$125</c:f>
              <c:numCache>
                <c:formatCode>###0.0</c:formatCode>
                <c:ptCount val="5"/>
                <c:pt idx="0">
                  <c:v>22.739037632955156</c:v>
                </c:pt>
                <c:pt idx="1">
                  <c:v>16.162483304781276</c:v>
                </c:pt>
                <c:pt idx="2">
                  <c:v>12.154512330578736</c:v>
                </c:pt>
                <c:pt idx="3">
                  <c:v>8.8038100147314466</c:v>
                </c:pt>
                <c:pt idx="4">
                  <c:v>2.4431853178799257</c:v>
                </c:pt>
              </c:numCache>
            </c:numRef>
          </c:val>
          <c:extLst>
            <c:ext xmlns:c16="http://schemas.microsoft.com/office/drawing/2014/chart" uri="{C3380CC4-5D6E-409C-BE32-E72D297353CC}">
              <c16:uniqueId val="{00000001-2880-42EC-B02C-5ACEB274783F}"/>
            </c:ext>
          </c:extLst>
        </c:ser>
        <c:ser>
          <c:idx val="2"/>
          <c:order val="2"/>
          <c:tx>
            <c:strRef>
              <c:f>'DHS17'!$B$126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'DHS17'!$C$121:$G$121</c:f>
              <c:strCache>
                <c:ptCount val="5"/>
                <c:pt idx="0">
                  <c:v>Poorest</c:v>
                </c:pt>
                <c:pt idx="1">
                  <c:v>Poor</c:v>
                </c:pt>
                <c:pt idx="2">
                  <c:v>Middle</c:v>
                </c:pt>
                <c:pt idx="3">
                  <c:v>Rich</c:v>
                </c:pt>
                <c:pt idx="4">
                  <c:v>Richest</c:v>
                </c:pt>
              </c:strCache>
            </c:strRef>
          </c:cat>
          <c:val>
            <c:numRef>
              <c:f>'DHS17'!$C$126:$G$126</c:f>
              <c:numCache>
                <c:formatCode>###0.0</c:formatCode>
                <c:ptCount val="5"/>
                <c:pt idx="0">
                  <c:v>7.4445779120417335</c:v>
                </c:pt>
                <c:pt idx="1">
                  <c:v>4.3094716938696198</c:v>
                </c:pt>
                <c:pt idx="2">
                  <c:v>2.5279968698078612</c:v>
                </c:pt>
                <c:pt idx="3">
                  <c:v>1.1959042345591726</c:v>
                </c:pt>
                <c:pt idx="4">
                  <c:v>0.17557032818203311</c:v>
                </c:pt>
              </c:numCache>
            </c:numRef>
          </c:val>
          <c:extLst>
            <c:ext xmlns:c16="http://schemas.microsoft.com/office/drawing/2014/chart" uri="{C3380CC4-5D6E-409C-BE32-E72D297353CC}">
              <c16:uniqueId val="{00000002-2880-42EC-B02C-5ACEB274783F}"/>
            </c:ext>
          </c:extLst>
        </c:ser>
        <c:ser>
          <c:idx val="3"/>
          <c:order val="3"/>
          <c:tx>
            <c:strRef>
              <c:f>'DHS17'!$B$127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'DHS17'!$C$121:$G$121</c:f>
              <c:strCache>
                <c:ptCount val="5"/>
                <c:pt idx="0">
                  <c:v>Poorest</c:v>
                </c:pt>
                <c:pt idx="1">
                  <c:v>Poor</c:v>
                </c:pt>
                <c:pt idx="2">
                  <c:v>Middle</c:v>
                </c:pt>
                <c:pt idx="3">
                  <c:v>Rich</c:v>
                </c:pt>
                <c:pt idx="4">
                  <c:v>Richest</c:v>
                </c:pt>
              </c:strCache>
            </c:strRef>
          </c:cat>
          <c:val>
            <c:numRef>
              <c:f>'DHS17'!$C$127:$G$127</c:f>
              <c:numCache>
                <c:formatCode>###0.0</c:formatCode>
                <c:ptCount val="5"/>
                <c:pt idx="0">
                  <c:v>26.043119034817085</c:v>
                </c:pt>
                <c:pt idx="1">
                  <c:v>11.248352322948966</c:v>
                </c:pt>
                <c:pt idx="2">
                  <c:v>5.9209458108584343</c:v>
                </c:pt>
                <c:pt idx="3">
                  <c:v>2.8847054040398632</c:v>
                </c:pt>
                <c:pt idx="4">
                  <c:v>0.72338008030568535</c:v>
                </c:pt>
              </c:numCache>
            </c:numRef>
          </c:val>
          <c:extLst>
            <c:ext xmlns:c16="http://schemas.microsoft.com/office/drawing/2014/chart" uri="{C3380CC4-5D6E-409C-BE32-E72D297353CC}">
              <c16:uniqueId val="{00000003-2880-42EC-B02C-5ACEB274783F}"/>
            </c:ext>
          </c:extLst>
        </c:ser>
        <c:dLbls>
          <c:showLegendKey val="0"/>
          <c:showVal val="0"/>
          <c:showCatName val="0"/>
          <c:showSerName val="0"/>
          <c:showPercent val="0"/>
          <c:showBubbleSize val="0"/>
        </c:dLbls>
        <c:gapWidth val="50"/>
        <c:overlap val="100"/>
        <c:axId val="329654272"/>
        <c:axId val="329655808"/>
      </c:barChart>
      <c:catAx>
        <c:axId val="329654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5808"/>
        <c:crosses val="autoZero"/>
        <c:auto val="1"/>
        <c:lblAlgn val="ctr"/>
        <c:lblOffset val="100"/>
        <c:tickLblSkip val="1"/>
        <c:tickMarkSkip val="1"/>
        <c:noMultiLvlLbl val="0"/>
      </c:catAx>
      <c:valAx>
        <c:axId val="329655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4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'DHS17'!$M$121:$Q$121</c:f>
              <c:strCache>
                <c:ptCount val="5"/>
                <c:pt idx="0">
                  <c:v>1 Poorest</c:v>
                </c:pt>
                <c:pt idx="1">
                  <c:v>2 Poor</c:v>
                </c:pt>
                <c:pt idx="2">
                  <c:v>3 Middle</c:v>
                </c:pt>
                <c:pt idx="3">
                  <c:v>4 Rich</c:v>
                </c:pt>
                <c:pt idx="4">
                  <c:v>5 Richest</c:v>
                </c:pt>
              </c:strCache>
            </c:strRef>
          </c:cat>
          <c:val>
            <c:numRef>
              <c:f>'DHS17'!$M$124:$Q$124</c:f>
              <c:numCache>
                <c:formatCode>###0.0</c:formatCode>
                <c:ptCount val="5"/>
                <c:pt idx="0">
                  <c:v>36.049435268465032</c:v>
                </c:pt>
                <c:pt idx="1">
                  <c:v>58.891567759105349</c:v>
                </c:pt>
                <c:pt idx="2">
                  <c:v>71.540603242687709</c:v>
                </c:pt>
                <c:pt idx="3">
                  <c:v>81.604742292998694</c:v>
                </c:pt>
                <c:pt idx="4">
                  <c:v>93.539034275834268</c:v>
                </c:pt>
              </c:numCache>
            </c:numRef>
          </c:val>
          <c:extLst>
            <c:ext xmlns:c16="http://schemas.microsoft.com/office/drawing/2014/chart" uri="{C3380CC4-5D6E-409C-BE32-E72D297353CC}">
              <c16:uniqueId val="{00000000-D72F-420E-8F22-E9D9D96476F0}"/>
            </c:ext>
          </c:extLst>
        </c:ser>
        <c:ser>
          <c:idx val="1"/>
          <c:order val="1"/>
          <c:tx>
            <c:strRef>
              <c:f>'DHS17'!$B$125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'DHS17'!$M$121:$Q$121</c:f>
              <c:strCache>
                <c:ptCount val="5"/>
                <c:pt idx="0">
                  <c:v>1 Poorest</c:v>
                </c:pt>
                <c:pt idx="1">
                  <c:v>2 Poor</c:v>
                </c:pt>
                <c:pt idx="2">
                  <c:v>3 Middle</c:v>
                </c:pt>
                <c:pt idx="3">
                  <c:v>4 Rich</c:v>
                </c:pt>
                <c:pt idx="4">
                  <c:v>5 Richest</c:v>
                </c:pt>
              </c:strCache>
            </c:strRef>
          </c:cat>
          <c:val>
            <c:numRef>
              <c:f>'DHS17'!$M$125:$Q$125</c:f>
              <c:numCache>
                <c:formatCode>###0.0</c:formatCode>
                <c:ptCount val="5"/>
                <c:pt idx="0">
                  <c:v>24.475757438432165</c:v>
                </c:pt>
                <c:pt idx="1">
                  <c:v>17.993545269075884</c:v>
                </c:pt>
                <c:pt idx="2">
                  <c:v>14.100015520682703</c:v>
                </c:pt>
                <c:pt idx="3">
                  <c:v>9.7751044927974835</c:v>
                </c:pt>
                <c:pt idx="4">
                  <c:v>4.5615201026414693</c:v>
                </c:pt>
              </c:numCache>
            </c:numRef>
          </c:val>
          <c:extLst>
            <c:ext xmlns:c16="http://schemas.microsoft.com/office/drawing/2014/chart" uri="{C3380CC4-5D6E-409C-BE32-E72D297353CC}">
              <c16:uniqueId val="{00000001-D72F-420E-8F22-E9D9D96476F0}"/>
            </c:ext>
          </c:extLst>
        </c:ser>
        <c:ser>
          <c:idx val="2"/>
          <c:order val="2"/>
          <c:tx>
            <c:strRef>
              <c:f>'DHS17'!$B$126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'DHS17'!$M$121:$Q$121</c:f>
              <c:strCache>
                <c:ptCount val="5"/>
                <c:pt idx="0">
                  <c:v>1 Poorest</c:v>
                </c:pt>
                <c:pt idx="1">
                  <c:v>2 Poor</c:v>
                </c:pt>
                <c:pt idx="2">
                  <c:v>3 Middle</c:v>
                </c:pt>
                <c:pt idx="3">
                  <c:v>4 Rich</c:v>
                </c:pt>
                <c:pt idx="4">
                  <c:v>5 Richest</c:v>
                </c:pt>
              </c:strCache>
            </c:strRef>
          </c:cat>
          <c:val>
            <c:numRef>
              <c:f>'DHS17'!$M$126:$Q$126</c:f>
              <c:numCache>
                <c:formatCode>###0.0</c:formatCode>
                <c:ptCount val="5"/>
                <c:pt idx="0">
                  <c:v>7.9054404111959755</c:v>
                </c:pt>
                <c:pt idx="1">
                  <c:v>4.7343620761845067</c:v>
                </c:pt>
                <c:pt idx="2">
                  <c:v>3.2120085128493976</c:v>
                </c:pt>
                <c:pt idx="3">
                  <c:v>2.0375047251395069</c:v>
                </c:pt>
                <c:pt idx="4">
                  <c:v>0.50404157708355046</c:v>
                </c:pt>
              </c:numCache>
            </c:numRef>
          </c:val>
          <c:extLst>
            <c:ext xmlns:c16="http://schemas.microsoft.com/office/drawing/2014/chart" uri="{C3380CC4-5D6E-409C-BE32-E72D297353CC}">
              <c16:uniqueId val="{00000002-D72F-420E-8F22-E9D9D96476F0}"/>
            </c:ext>
          </c:extLst>
        </c:ser>
        <c:ser>
          <c:idx val="3"/>
          <c:order val="3"/>
          <c:tx>
            <c:strRef>
              <c:f>'DHS17'!$B$127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'DHS17'!$M$121:$Q$121</c:f>
              <c:strCache>
                <c:ptCount val="5"/>
                <c:pt idx="0">
                  <c:v>1 Poorest</c:v>
                </c:pt>
                <c:pt idx="1">
                  <c:v>2 Poor</c:v>
                </c:pt>
                <c:pt idx="2">
                  <c:v>3 Middle</c:v>
                </c:pt>
                <c:pt idx="3">
                  <c:v>4 Rich</c:v>
                </c:pt>
                <c:pt idx="4">
                  <c:v>5 Richest</c:v>
                </c:pt>
              </c:strCache>
            </c:strRef>
          </c:cat>
          <c:val>
            <c:numRef>
              <c:f>'DHS17'!$M$127:$Q$127</c:f>
              <c:numCache>
                <c:formatCode>###0.0</c:formatCode>
                <c:ptCount val="5"/>
                <c:pt idx="0">
                  <c:v>31.569366881906824</c:v>
                </c:pt>
                <c:pt idx="1">
                  <c:v>18.38052489563426</c:v>
                </c:pt>
                <c:pt idx="2">
                  <c:v>11.14737272378019</c:v>
                </c:pt>
                <c:pt idx="3">
                  <c:v>6.582648489064316</c:v>
                </c:pt>
                <c:pt idx="4">
                  <c:v>1.3954040444407119</c:v>
                </c:pt>
              </c:numCache>
            </c:numRef>
          </c:val>
          <c:extLst>
            <c:ext xmlns:c16="http://schemas.microsoft.com/office/drawing/2014/chart" uri="{C3380CC4-5D6E-409C-BE32-E72D297353CC}">
              <c16:uniqueId val="{00000003-D72F-420E-8F22-E9D9D96476F0}"/>
            </c:ext>
          </c:extLst>
        </c:ser>
        <c:dLbls>
          <c:showLegendKey val="0"/>
          <c:showVal val="0"/>
          <c:showCatName val="0"/>
          <c:showSerName val="0"/>
          <c:showPercent val="0"/>
          <c:showBubbleSize val="0"/>
        </c:dLbls>
        <c:gapWidth val="50"/>
        <c:overlap val="100"/>
        <c:axId val="235401984"/>
        <c:axId val="235403520"/>
      </c:barChart>
      <c:catAx>
        <c:axId val="235401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3520"/>
        <c:crosses val="autoZero"/>
        <c:auto val="1"/>
        <c:lblAlgn val="ctr"/>
        <c:lblOffset val="100"/>
        <c:tickLblSkip val="1"/>
        <c:tickMarkSkip val="1"/>
        <c:noMultiLvlLbl val="0"/>
      </c:catAx>
      <c:valAx>
        <c:axId val="235403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1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3"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9.xml" Type="http://schemas.openxmlformats.org/officeDocument/2006/relationships/chart" Id="rId8"/><Relationship Target="../charts/chart114.xml" Type="http://schemas.openxmlformats.org/officeDocument/2006/relationships/chart" Id="rId3"/><Relationship Target="../charts/chart118.xml" Type="http://schemas.openxmlformats.org/officeDocument/2006/relationships/chart" Id="rId7"/><Relationship Target="../charts/chart123.xml" Type="http://schemas.openxmlformats.org/officeDocument/2006/relationships/chart" Id="rId12"/><Relationship Target="../charts/chart113.xml" Type="http://schemas.openxmlformats.org/officeDocument/2006/relationships/chart" Id="rId2"/><Relationship Target="../charts/chart112.xml" Type="http://schemas.openxmlformats.org/officeDocument/2006/relationships/chart" Id="rId1"/><Relationship Target="../charts/chart117.xml" Type="http://schemas.openxmlformats.org/officeDocument/2006/relationships/chart" Id="rId6"/><Relationship Target="../charts/chart122.xml" Type="http://schemas.openxmlformats.org/officeDocument/2006/relationships/chart" Id="rId11"/><Relationship Target="../charts/chart116.xml" Type="http://schemas.openxmlformats.org/officeDocument/2006/relationships/chart" Id="rId5"/><Relationship Target="../charts/chart121.xml" Type="http://schemas.openxmlformats.org/officeDocument/2006/relationships/chart" Id="rId10"/><Relationship Target="../charts/chart115.xml" Type="http://schemas.openxmlformats.org/officeDocument/2006/relationships/chart" Id="rId4"/><Relationship Target="../charts/chart120.xml" Type="http://schemas.openxmlformats.org/officeDocument/2006/relationships/chart" Id="rId9"/></Relationships>
</file>

<file path=xl/drawings/_rels/drawing8.xml.rels><?xml version="1.0" encoding="UTF-8"?><Relationships xmlns="http://schemas.openxmlformats.org/package/2006/relationships"><Relationship Target="../charts/chart131.xml" Type="http://schemas.openxmlformats.org/officeDocument/2006/relationships/chart" Id="rId8"/><Relationship Target="../charts/chart126.xml" Type="http://schemas.openxmlformats.org/officeDocument/2006/relationships/chart" Id="rId3"/><Relationship Target="../charts/chart130.xml" Type="http://schemas.openxmlformats.org/officeDocument/2006/relationships/chart" Id="rId7"/><Relationship Target="../charts/chart135.xml" Type="http://schemas.openxmlformats.org/officeDocument/2006/relationships/chart" Id="rId12"/><Relationship Target="../charts/chart125.xml" Type="http://schemas.openxmlformats.org/officeDocument/2006/relationships/chart" Id="rId2"/><Relationship Target="../charts/chart124.xml" Type="http://schemas.openxmlformats.org/officeDocument/2006/relationships/chart" Id="rId1"/><Relationship Target="../charts/chart129.xml" Type="http://schemas.openxmlformats.org/officeDocument/2006/relationships/chart" Id="rId6"/><Relationship Target="../charts/chart134.xml" Type="http://schemas.openxmlformats.org/officeDocument/2006/relationships/chart" Id="rId11"/><Relationship Target="../charts/chart128.xml" Type="http://schemas.openxmlformats.org/officeDocument/2006/relationships/chart" Id="rId5"/><Relationship Target="../charts/chart133.xml" Type="http://schemas.openxmlformats.org/officeDocument/2006/relationships/chart" Id="rId10"/><Relationship Target="../charts/chart127.xml" Type="http://schemas.openxmlformats.org/officeDocument/2006/relationships/chart" Id="rId4"/><Relationship Target="../charts/chart132.xml" Type="http://schemas.openxmlformats.org/officeDocument/2006/relationships/chart" Id="rId9"/></Relationships>
</file>

<file path=xl/drawings/_rels/vmlDrawing1.vml.rels><?xml version="1.0" encoding="UTF-8"?><Relationships xmlns="http://schemas.openxmlformats.org/package/2006/relationships"><Relationship Target="../media/image24.emf" Type="http://schemas.openxmlformats.org/officeDocument/2006/relationships/image" Id="rId8"/><Relationship Target="../media/image29.emf" Type="http://schemas.openxmlformats.org/officeDocument/2006/relationships/image" Id="rId13"/><Relationship Target="../media/image34.emf" Type="http://schemas.openxmlformats.org/officeDocument/2006/relationships/image" Id="rId18"/><Relationship Target="../media/image15.emf" Type="http://schemas.openxmlformats.org/officeDocument/2006/relationships/image" Id="rId26"/><Relationship Target="../media/image19.emf" Type="http://schemas.openxmlformats.org/officeDocument/2006/relationships/image" Id="rId3"/><Relationship Target="../media/image37.emf" Type="http://schemas.openxmlformats.org/officeDocument/2006/relationships/image" Id="rId21"/><Relationship Target="../media/image7.emf" Type="http://schemas.openxmlformats.org/officeDocument/2006/relationships/image" Id="rId34"/><Relationship Target="../media/image23.emf" Type="http://schemas.openxmlformats.org/officeDocument/2006/relationships/image" Id="rId7"/><Relationship Target="../media/image28.emf" Type="http://schemas.openxmlformats.org/officeDocument/2006/relationships/image" Id="rId12"/><Relationship Target="../media/image33.emf" Type="http://schemas.openxmlformats.org/officeDocument/2006/relationships/image" Id="rId17"/><Relationship Target="../media/image16.emf" Type="http://schemas.openxmlformats.org/officeDocument/2006/relationships/image" Id="rId25"/><Relationship Target="../media/image8.emf" Type="http://schemas.openxmlformats.org/officeDocument/2006/relationships/image" Id="rId33"/><Relationship Target="../media/image18.emf" Type="http://schemas.openxmlformats.org/officeDocument/2006/relationships/image" Id="rId2"/><Relationship Target="../media/image32.emf" Type="http://schemas.openxmlformats.org/officeDocument/2006/relationships/image" Id="rId16"/><Relationship Target="../media/image36.emf" Type="http://schemas.openxmlformats.org/officeDocument/2006/relationships/image" Id="rId20"/><Relationship Target="../media/image12.emf" Type="http://schemas.openxmlformats.org/officeDocument/2006/relationships/image" Id="rId29"/><Relationship Target="../media/image17.emf" Type="http://schemas.openxmlformats.org/officeDocument/2006/relationships/image" Id="rId1"/><Relationship Target="../media/image22.emf" Type="http://schemas.openxmlformats.org/officeDocument/2006/relationships/image" Id="rId6"/><Relationship Target="../media/image27.emf" Type="http://schemas.openxmlformats.org/officeDocument/2006/relationships/image" Id="rId11"/><Relationship Target="../media/image40.emf" Type="http://schemas.openxmlformats.org/officeDocument/2006/relationships/image" Id="rId24"/><Relationship Target="../media/image9.emf" Type="http://schemas.openxmlformats.org/officeDocument/2006/relationships/image" Id="rId32"/><Relationship Target="../media/image21.emf" Type="http://schemas.openxmlformats.org/officeDocument/2006/relationships/image" Id="rId5"/><Relationship Target="../media/image31.emf" Type="http://schemas.openxmlformats.org/officeDocument/2006/relationships/image" Id="rId15"/><Relationship Target="../media/image39.emf" Type="http://schemas.openxmlformats.org/officeDocument/2006/relationships/image" Id="rId23"/><Relationship Target="../media/image13.emf" Type="http://schemas.openxmlformats.org/officeDocument/2006/relationships/image" Id="rId28"/><Relationship Target="../media/image5.emf" Type="http://schemas.openxmlformats.org/officeDocument/2006/relationships/image" Id="rId36"/><Relationship Target="../media/image26.emf" Type="http://schemas.openxmlformats.org/officeDocument/2006/relationships/image" Id="rId10"/><Relationship Target="../media/image35.emf" Type="http://schemas.openxmlformats.org/officeDocument/2006/relationships/image" Id="rId19"/><Relationship Target="../media/image10.emf" Type="http://schemas.openxmlformats.org/officeDocument/2006/relationships/image" Id="rId31"/><Relationship Target="../media/image20.emf" Type="http://schemas.openxmlformats.org/officeDocument/2006/relationships/image" Id="rId4"/><Relationship Target="../media/image25.emf" Type="http://schemas.openxmlformats.org/officeDocument/2006/relationships/image" Id="rId9"/><Relationship Target="../media/image30.emf" Type="http://schemas.openxmlformats.org/officeDocument/2006/relationships/image" Id="rId14"/><Relationship Target="../media/image38.emf" Type="http://schemas.openxmlformats.org/officeDocument/2006/relationships/image" Id="rId22"/><Relationship Target="../media/image14.emf" Type="http://schemas.openxmlformats.org/officeDocument/2006/relationships/image" Id="rId27"/><Relationship Target="../media/image11.emf" Type="http://schemas.openxmlformats.org/officeDocument/2006/relationships/image" Id="rId30"/><Relationship Target="../media/image6.emf" Type="http://schemas.openxmlformats.org/officeDocument/2006/relationships/image" Id="rId35"/></Relationships>
</file>

<file path=xl/drawings/_rels/vmlDrawing2.vml.rels><?xml version="1.0" encoding="UTF-8"?><Relationships xmlns="http://schemas.openxmlformats.org/package/2006/relationships"><Relationship Target="../media/image69.emf" Type="http://schemas.openxmlformats.org/officeDocument/2006/relationships/image" Id="rId8"/><Relationship Target="../media/image64.emf" Type="http://schemas.openxmlformats.org/officeDocument/2006/relationships/image" Id="rId13"/><Relationship Target="../media/image59.emf" Type="http://schemas.openxmlformats.org/officeDocument/2006/relationships/image" Id="rId18"/><Relationship Target="../media/image51.emf" Type="http://schemas.openxmlformats.org/officeDocument/2006/relationships/image" Id="rId26"/><Relationship Target="../media/image74.emf" Type="http://schemas.openxmlformats.org/officeDocument/2006/relationships/image" Id="rId3"/><Relationship Target="../media/image56.emf" Type="http://schemas.openxmlformats.org/officeDocument/2006/relationships/image" Id="rId21"/><Relationship Target="../media/image43.emf" Type="http://schemas.openxmlformats.org/officeDocument/2006/relationships/image" Id="rId34"/><Relationship Target="../media/image70.emf" Type="http://schemas.openxmlformats.org/officeDocument/2006/relationships/image" Id="rId7"/><Relationship Target="../media/image65.emf" Type="http://schemas.openxmlformats.org/officeDocument/2006/relationships/image" Id="rId12"/><Relationship Target="../media/image60.emf" Type="http://schemas.openxmlformats.org/officeDocument/2006/relationships/image" Id="rId17"/><Relationship Target="../media/image52.emf" Type="http://schemas.openxmlformats.org/officeDocument/2006/relationships/image" Id="rId25"/><Relationship Target="../media/image44.emf" Type="http://schemas.openxmlformats.org/officeDocument/2006/relationships/image" Id="rId33"/><Relationship Target="../media/image75.emf" Type="http://schemas.openxmlformats.org/officeDocument/2006/relationships/image" Id="rId2"/><Relationship Target="../media/image61.emf" Type="http://schemas.openxmlformats.org/officeDocument/2006/relationships/image" Id="rId16"/><Relationship Target="../media/image57.emf" Type="http://schemas.openxmlformats.org/officeDocument/2006/relationships/image" Id="rId20"/><Relationship Target="../media/image48.emf" Type="http://schemas.openxmlformats.org/officeDocument/2006/relationships/image" Id="rId29"/><Relationship Target="../media/image76.emf" Type="http://schemas.openxmlformats.org/officeDocument/2006/relationships/image" Id="rId1"/><Relationship Target="../media/image71.emf" Type="http://schemas.openxmlformats.org/officeDocument/2006/relationships/image" Id="rId6"/><Relationship Target="../media/image66.emf" Type="http://schemas.openxmlformats.org/officeDocument/2006/relationships/image" Id="rId11"/><Relationship Target="../media/image53.emf" Type="http://schemas.openxmlformats.org/officeDocument/2006/relationships/image" Id="rId24"/><Relationship Target="../media/image45.emf" Type="http://schemas.openxmlformats.org/officeDocument/2006/relationships/image" Id="rId32"/><Relationship Target="../media/image72.emf" Type="http://schemas.openxmlformats.org/officeDocument/2006/relationships/image" Id="rId5"/><Relationship Target="../media/image62.emf" Type="http://schemas.openxmlformats.org/officeDocument/2006/relationships/image" Id="rId15"/><Relationship Target="../media/image54.emf" Type="http://schemas.openxmlformats.org/officeDocument/2006/relationships/image" Id="rId23"/><Relationship Target="../media/image49.emf" Type="http://schemas.openxmlformats.org/officeDocument/2006/relationships/image" Id="rId28"/><Relationship Target="../media/image41.emf" Type="http://schemas.openxmlformats.org/officeDocument/2006/relationships/image" Id="rId36"/><Relationship Target="../media/image67.emf" Type="http://schemas.openxmlformats.org/officeDocument/2006/relationships/image" Id="rId10"/><Relationship Target="../media/image58.emf" Type="http://schemas.openxmlformats.org/officeDocument/2006/relationships/image" Id="rId19"/><Relationship Target="../media/image46.emf" Type="http://schemas.openxmlformats.org/officeDocument/2006/relationships/image" Id="rId31"/><Relationship Target="../media/image73.emf" Type="http://schemas.openxmlformats.org/officeDocument/2006/relationships/image" Id="rId4"/><Relationship Target="../media/image68.emf" Type="http://schemas.openxmlformats.org/officeDocument/2006/relationships/image" Id="rId9"/><Relationship Target="../media/image63.emf" Type="http://schemas.openxmlformats.org/officeDocument/2006/relationships/image" Id="rId14"/><Relationship Target="../media/image55.emf" Type="http://schemas.openxmlformats.org/officeDocument/2006/relationships/image" Id="rId22"/><Relationship Target="../media/image50.emf" Type="http://schemas.openxmlformats.org/officeDocument/2006/relationships/image" Id="rId27"/><Relationship Target="../media/image47.emf" Type="http://schemas.openxmlformats.org/officeDocument/2006/relationships/image" Id="rId30"/><Relationship Target="../media/image42.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47</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46</xdr:col>
      <xdr:colOff>590550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28</xdr:col>
      <xdr:colOff>0</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3336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40483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3336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3336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40483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40483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40483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95250</xdr:rowOff>
        </xdr:from>
        <xdr:to>
          <xdr:col>1</xdr:col>
          <xdr:colOff>1704975</xdr:colOff>
          <xdr:row>400</xdr:row>
          <xdr:rowOff>95250</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400-00005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400-00005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400-00005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4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4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4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4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400-00006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400-00006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400-00006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4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4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4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4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4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4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400-00006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400-00006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400-00006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4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6145"/>
            </a:ext>
            <a:ext xmlns:a16="http://schemas.microsoft.com/office/drawing/2014/main" uri="{FF2B5EF4-FFF2-40B4-BE49-F238E27FC236}">
              <a16:creationId xmlns:a16="http://schemas.microsoft.com/office/drawing/2014/main" id="{00000000-0008-0000-0500-000002000000}"/>
            </a:ext>
          </a:extLst>
        </xdr:cNvPr>
        <xdr:cNvSpPr/>
      </xdr:nvSpPr>
      <xdr:spPr>
        <a:xfrm>
          <a:off x="9496425" y="22531388"/>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6146"/>
            </a:ext>
            <a:ext xmlns:a16="http://schemas.microsoft.com/office/drawing/2014/main" uri="{FF2B5EF4-FFF2-40B4-BE49-F238E27FC236}">
              <a16:creationId xmlns:a16="http://schemas.microsoft.com/office/drawing/2014/main" id="{00000000-0008-0000-05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49</xdr:col>
      <xdr:colOff>895349</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50</xdr:col>
      <xdr:colOff>9525</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50</xdr:col>
      <xdr:colOff>19050</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3360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43912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6147"/>
            </a:ext>
            <a:ext xmlns:a16="http://schemas.microsoft.com/office/drawing/2014/main" uri="{FF2B5EF4-FFF2-40B4-BE49-F238E27FC236}">
              <a16:creationId xmlns:a16="http://schemas.microsoft.com/office/drawing/2014/main" id="{00000000-0008-0000-05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6148"/>
            </a:ext>
            <a:ext xmlns:a16="http://schemas.microsoft.com/office/drawing/2014/main" uri="{FF2B5EF4-FFF2-40B4-BE49-F238E27FC236}">
              <a16:creationId xmlns:a16="http://schemas.microsoft.com/office/drawing/2014/main" id="{00000000-0008-0000-05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6149"/>
            </a:ext>
            <a:ext xmlns:a16="http://schemas.microsoft.com/office/drawing/2014/main" uri="{FF2B5EF4-FFF2-40B4-BE49-F238E27FC236}">
              <a16:creationId xmlns:a16="http://schemas.microsoft.com/office/drawing/2014/main" id="{00000000-0008-0000-0500-000013000000}"/>
            </a:ext>
          </a:extLst>
        </xdr:cNvPr>
        <xdr:cNvSpPr/>
      </xdr:nvSpPr>
      <xdr:spPr>
        <a:xfrm>
          <a:off x="876300" y="22531388"/>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6150"/>
            </a:ext>
            <a:ext xmlns:a16="http://schemas.microsoft.com/office/drawing/2014/main" uri="{FF2B5EF4-FFF2-40B4-BE49-F238E27FC236}">
              <a16:creationId xmlns:a16="http://schemas.microsoft.com/office/drawing/2014/main" id="{00000000-0008-0000-0500-000014000000}"/>
            </a:ext>
          </a:extLst>
        </xdr:cNvPr>
        <xdr:cNvSpPr/>
      </xdr:nvSpPr>
      <xdr:spPr>
        <a:xfrm>
          <a:off x="2205038" y="2253138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6151"/>
            </a:ext>
            <a:ext xmlns:a16="http://schemas.microsoft.com/office/drawing/2014/main" uri="{FF2B5EF4-FFF2-40B4-BE49-F238E27FC236}">
              <a16:creationId xmlns:a16="http://schemas.microsoft.com/office/drawing/2014/main" id="{00000000-0008-0000-0500-000015000000}"/>
            </a:ext>
          </a:extLst>
        </xdr:cNvPr>
        <xdr:cNvSpPr/>
      </xdr:nvSpPr>
      <xdr:spPr>
        <a:xfrm>
          <a:off x="942975" y="4356258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6152"/>
            </a:ext>
            <a:ext xmlns:a16="http://schemas.microsoft.com/office/drawing/2014/main" uri="{FF2B5EF4-FFF2-40B4-BE49-F238E27FC236}">
              <a16:creationId xmlns:a16="http://schemas.microsoft.com/office/drawing/2014/main" id="{00000000-0008-0000-0500-000016000000}"/>
            </a:ext>
          </a:extLst>
        </xdr:cNvPr>
        <xdr:cNvSpPr/>
      </xdr:nvSpPr>
      <xdr:spPr>
        <a:xfrm>
          <a:off x="2205038" y="43562588"/>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3360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3360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43912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43912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43912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6153"/>
            </a:ext>
            <a:ext xmlns:a16="http://schemas.microsoft.com/office/drawing/2014/main" uri="{FF2B5EF4-FFF2-40B4-BE49-F238E27FC236}">
              <a16:creationId xmlns:a16="http://schemas.microsoft.com/office/drawing/2014/main" id="{00000000-0008-0000-05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6154"/>
            </a:ext>
            <a:ext xmlns:a16="http://schemas.microsoft.com/office/drawing/2014/main" uri="{FF2B5EF4-FFF2-40B4-BE49-F238E27FC236}">
              <a16:creationId xmlns:a16="http://schemas.microsoft.com/office/drawing/2014/main" id="{00000000-0008-0000-05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6155"/>
            </a:ext>
            <a:ext xmlns:a16="http://schemas.microsoft.com/office/drawing/2014/main" uri="{FF2B5EF4-FFF2-40B4-BE49-F238E27FC236}">
              <a16:creationId xmlns:a16="http://schemas.microsoft.com/office/drawing/2014/main" id="{00000000-0008-0000-05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6156"/>
            </a:ext>
            <a:ext xmlns:a16="http://schemas.microsoft.com/office/drawing/2014/main" uri="{FF2B5EF4-FFF2-40B4-BE49-F238E27FC236}">
              <a16:creationId xmlns:a16="http://schemas.microsoft.com/office/drawing/2014/main" id="{00000000-0008-0000-0500-00001F000000}"/>
            </a:ext>
          </a:extLst>
        </xdr:cNvPr>
        <xdr:cNvSpPr/>
      </xdr:nvSpPr>
      <xdr:spPr>
        <a:xfrm>
          <a:off x="2357438" y="81429225"/>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6157"/>
            </a:ext>
            <a:ext xmlns:a16="http://schemas.microsoft.com/office/drawing/2014/main" uri="{FF2B5EF4-FFF2-40B4-BE49-F238E27FC236}">
              <a16:creationId xmlns:a16="http://schemas.microsoft.com/office/drawing/2014/main" id="{00000000-0008-0000-0500-000023000000}"/>
            </a:ext>
          </a:extLst>
        </xdr:cNvPr>
        <xdr:cNvSpPr/>
      </xdr:nvSpPr>
      <xdr:spPr>
        <a:xfrm>
          <a:off x="9429750" y="4356258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6158"/>
            </a:ext>
            <a:ext xmlns:a16="http://schemas.microsoft.com/office/drawing/2014/main" uri="{FF2B5EF4-FFF2-40B4-BE49-F238E27FC236}">
              <a16:creationId xmlns:a16="http://schemas.microsoft.com/office/drawing/2014/main" id="{00000000-0008-0000-0500-000024000000}"/>
            </a:ext>
          </a:extLst>
        </xdr:cNvPr>
        <xdr:cNvSpPr/>
      </xdr:nvSpPr>
      <xdr:spPr>
        <a:xfrm>
          <a:off x="4533900" y="22531388"/>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6159"/>
            </a:ext>
            <a:ext xmlns:a16="http://schemas.microsoft.com/office/drawing/2014/main" uri="{FF2B5EF4-FFF2-40B4-BE49-F238E27FC236}">
              <a16:creationId xmlns:a16="http://schemas.microsoft.com/office/drawing/2014/main" id="{00000000-0008-0000-0500-000025000000}"/>
            </a:ext>
          </a:extLst>
        </xdr:cNvPr>
        <xdr:cNvSpPr/>
      </xdr:nvSpPr>
      <xdr:spPr>
        <a:xfrm>
          <a:off x="4533900" y="43562588"/>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6160"/>
            </a:ext>
            <a:ext xmlns:a16="http://schemas.microsoft.com/office/drawing/2014/main" uri="{FF2B5EF4-FFF2-40B4-BE49-F238E27FC236}">
              <a16:creationId xmlns:a16="http://schemas.microsoft.com/office/drawing/2014/main" id="{00000000-0008-0000-0500-000026000000}"/>
            </a:ext>
          </a:extLst>
        </xdr:cNvPr>
        <xdr:cNvSpPr/>
      </xdr:nvSpPr>
      <xdr:spPr>
        <a:xfrm>
          <a:off x="16073438" y="2253138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6161"/>
            </a:ext>
            <a:ext xmlns:a16="http://schemas.microsoft.com/office/drawing/2014/main" uri="{FF2B5EF4-FFF2-40B4-BE49-F238E27FC236}">
              <a16:creationId xmlns:a16="http://schemas.microsoft.com/office/drawing/2014/main" id="{00000000-0008-0000-0500-000027000000}"/>
            </a:ext>
          </a:extLst>
        </xdr:cNvPr>
        <xdr:cNvSpPr/>
      </xdr:nvSpPr>
      <xdr:spPr>
        <a:xfrm>
          <a:off x="16054388" y="4356258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6162"/>
            </a:ext>
            <a:ext xmlns:a16="http://schemas.microsoft.com/office/drawing/2014/main" uri="{FF2B5EF4-FFF2-40B4-BE49-F238E27FC236}">
              <a16:creationId xmlns:a16="http://schemas.microsoft.com/office/drawing/2014/main" id="{00000000-0008-0000-05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6163"/>
            </a:ext>
            <a:ext xmlns:a16="http://schemas.microsoft.com/office/drawing/2014/main" uri="{FF2B5EF4-FFF2-40B4-BE49-F238E27FC236}">
              <a16:creationId xmlns:a16="http://schemas.microsoft.com/office/drawing/2014/main" id="{00000000-0008-0000-05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500-00003A000000}"/>
            </a:ext>
          </a:extLst>
        </xdr:cNvPr>
        <xdr:cNvSpPr/>
      </xdr:nvSpPr>
      <xdr:spPr>
        <a:xfrm>
          <a:off x="2357438" y="81429225"/>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0</xdr:rowOff>
        </xdr:from>
        <xdr:to>
          <xdr:col>1</xdr:col>
          <xdr:colOff>1704975</xdr:colOff>
          <xdr:row>399</xdr:row>
          <xdr:rowOff>190500</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5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5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5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5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5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5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5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5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5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5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5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5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5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5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5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5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5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5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5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5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5121"/>
            </a:ext>
            <a:ext xmlns:a16="http://schemas.microsoft.com/office/drawing/2014/main" uri="{FF2B5EF4-FFF2-40B4-BE49-F238E27FC236}">
              <a16:creationId xmlns:a16="http://schemas.microsoft.com/office/drawing/2014/main" id="{00000000-0008-0000-0600-000002000000}"/>
            </a:ext>
          </a:extLst>
        </xdr:cNvPr>
        <xdr:cNvSpPr/>
      </xdr:nvSpPr>
      <xdr:spPr>
        <a:xfrm>
          <a:off x="9496425" y="22531388"/>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5122"/>
            </a:ext>
            <a:ext xmlns:a16="http://schemas.microsoft.com/office/drawing/2014/main" uri="{FF2B5EF4-FFF2-40B4-BE49-F238E27FC236}">
              <a16:creationId xmlns:a16="http://schemas.microsoft.com/office/drawing/2014/main" id="{00000000-0008-0000-06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49</xdr:col>
      <xdr:colOff>885825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50</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50</xdr:col>
      <xdr:colOff>9524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3360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41293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5123"/>
            </a:ext>
            <a:ext xmlns:a16="http://schemas.microsoft.com/office/drawing/2014/main" uri="{FF2B5EF4-FFF2-40B4-BE49-F238E27FC236}">
              <a16:creationId xmlns:a16="http://schemas.microsoft.com/office/drawing/2014/main" id="{00000000-0008-0000-06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5124"/>
            </a:ext>
            <a:ext xmlns:a16="http://schemas.microsoft.com/office/drawing/2014/main" uri="{FF2B5EF4-FFF2-40B4-BE49-F238E27FC236}">
              <a16:creationId xmlns:a16="http://schemas.microsoft.com/office/drawing/2014/main" id="{00000000-0008-0000-06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5125"/>
            </a:ext>
            <a:ext xmlns:a16="http://schemas.microsoft.com/office/drawing/2014/main" uri="{FF2B5EF4-FFF2-40B4-BE49-F238E27FC236}">
              <a16:creationId xmlns:a16="http://schemas.microsoft.com/office/drawing/2014/main" id="{00000000-0008-0000-0600-000013000000}"/>
            </a:ext>
          </a:extLst>
        </xdr:cNvPr>
        <xdr:cNvSpPr/>
      </xdr:nvSpPr>
      <xdr:spPr>
        <a:xfrm>
          <a:off x="876300" y="22531388"/>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5126"/>
            </a:ext>
            <a:ext xmlns:a16="http://schemas.microsoft.com/office/drawing/2014/main" uri="{FF2B5EF4-FFF2-40B4-BE49-F238E27FC236}">
              <a16:creationId xmlns:a16="http://schemas.microsoft.com/office/drawing/2014/main" id="{00000000-0008-0000-0600-000014000000}"/>
            </a:ext>
          </a:extLst>
        </xdr:cNvPr>
        <xdr:cNvSpPr/>
      </xdr:nvSpPr>
      <xdr:spPr>
        <a:xfrm>
          <a:off x="2205038" y="2253138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5127"/>
            </a:ext>
            <a:ext xmlns:a16="http://schemas.microsoft.com/office/drawing/2014/main" uri="{FF2B5EF4-FFF2-40B4-BE49-F238E27FC236}">
              <a16:creationId xmlns:a16="http://schemas.microsoft.com/office/drawing/2014/main" id="{00000000-0008-0000-0600-000015000000}"/>
            </a:ext>
          </a:extLst>
        </xdr:cNvPr>
        <xdr:cNvSpPr/>
      </xdr:nvSpPr>
      <xdr:spPr>
        <a:xfrm>
          <a:off x="942975" y="4330065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5128"/>
            </a:ext>
            <a:ext xmlns:a16="http://schemas.microsoft.com/office/drawing/2014/main" uri="{FF2B5EF4-FFF2-40B4-BE49-F238E27FC236}">
              <a16:creationId xmlns:a16="http://schemas.microsoft.com/office/drawing/2014/main" id="{00000000-0008-0000-0600-000016000000}"/>
            </a:ext>
          </a:extLst>
        </xdr:cNvPr>
        <xdr:cNvSpPr/>
      </xdr:nvSpPr>
      <xdr:spPr>
        <a:xfrm>
          <a:off x="2205038" y="43300650"/>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3360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3360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41293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41293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41293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5129"/>
            </a:ext>
            <a:ext xmlns:a16="http://schemas.microsoft.com/office/drawing/2014/main" uri="{FF2B5EF4-FFF2-40B4-BE49-F238E27FC236}">
              <a16:creationId xmlns:a16="http://schemas.microsoft.com/office/drawing/2014/main" id="{00000000-0008-0000-06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5130"/>
            </a:ext>
            <a:ext xmlns:a16="http://schemas.microsoft.com/office/drawing/2014/main" uri="{FF2B5EF4-FFF2-40B4-BE49-F238E27FC236}">
              <a16:creationId xmlns:a16="http://schemas.microsoft.com/office/drawing/2014/main" id="{00000000-0008-0000-06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5131"/>
            </a:ext>
            <a:ext xmlns:a16="http://schemas.microsoft.com/office/drawing/2014/main" uri="{FF2B5EF4-FFF2-40B4-BE49-F238E27FC236}">
              <a16:creationId xmlns:a16="http://schemas.microsoft.com/office/drawing/2014/main" id="{00000000-0008-0000-06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5132"/>
            </a:ext>
            <a:ext xmlns:a16="http://schemas.microsoft.com/office/drawing/2014/main" uri="{FF2B5EF4-FFF2-40B4-BE49-F238E27FC236}">
              <a16:creationId xmlns:a16="http://schemas.microsoft.com/office/drawing/2014/main" id="{00000000-0008-0000-0600-00001F000000}"/>
            </a:ext>
          </a:extLst>
        </xdr:cNvPr>
        <xdr:cNvSpPr/>
      </xdr:nvSpPr>
      <xdr:spPr>
        <a:xfrm>
          <a:off x="2357438" y="81429225"/>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5133"/>
            </a:ext>
            <a:ext xmlns:a16="http://schemas.microsoft.com/office/drawing/2014/main" uri="{FF2B5EF4-FFF2-40B4-BE49-F238E27FC236}">
              <a16:creationId xmlns:a16="http://schemas.microsoft.com/office/drawing/2014/main" id="{00000000-0008-0000-0600-000023000000}"/>
            </a:ext>
          </a:extLst>
        </xdr:cNvPr>
        <xdr:cNvSpPr/>
      </xdr:nvSpPr>
      <xdr:spPr>
        <a:xfrm>
          <a:off x="9429750" y="433006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5134"/>
            </a:ext>
            <a:ext xmlns:a16="http://schemas.microsoft.com/office/drawing/2014/main" uri="{FF2B5EF4-FFF2-40B4-BE49-F238E27FC236}">
              <a16:creationId xmlns:a16="http://schemas.microsoft.com/office/drawing/2014/main" id="{00000000-0008-0000-0600-000024000000}"/>
            </a:ext>
          </a:extLst>
        </xdr:cNvPr>
        <xdr:cNvSpPr/>
      </xdr:nvSpPr>
      <xdr:spPr>
        <a:xfrm>
          <a:off x="4533900" y="22531388"/>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5135"/>
            </a:ext>
            <a:ext xmlns:a16="http://schemas.microsoft.com/office/drawing/2014/main" uri="{FF2B5EF4-FFF2-40B4-BE49-F238E27FC236}">
              <a16:creationId xmlns:a16="http://schemas.microsoft.com/office/drawing/2014/main" id="{00000000-0008-0000-0600-000025000000}"/>
            </a:ext>
          </a:extLst>
        </xdr:cNvPr>
        <xdr:cNvSpPr/>
      </xdr:nvSpPr>
      <xdr:spPr>
        <a:xfrm>
          <a:off x="4533900" y="4330065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5136"/>
            </a:ext>
            <a:ext xmlns:a16="http://schemas.microsoft.com/office/drawing/2014/main" uri="{FF2B5EF4-FFF2-40B4-BE49-F238E27FC236}">
              <a16:creationId xmlns:a16="http://schemas.microsoft.com/office/drawing/2014/main" id="{00000000-0008-0000-0600-000026000000}"/>
            </a:ext>
          </a:extLst>
        </xdr:cNvPr>
        <xdr:cNvSpPr/>
      </xdr:nvSpPr>
      <xdr:spPr>
        <a:xfrm>
          <a:off x="16073438" y="2253138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5137"/>
            </a:ext>
            <a:ext xmlns:a16="http://schemas.microsoft.com/office/drawing/2014/main" uri="{FF2B5EF4-FFF2-40B4-BE49-F238E27FC236}">
              <a16:creationId xmlns:a16="http://schemas.microsoft.com/office/drawing/2014/main" id="{00000000-0008-0000-0600-000027000000}"/>
            </a:ext>
          </a:extLst>
        </xdr:cNvPr>
        <xdr:cNvSpPr/>
      </xdr:nvSpPr>
      <xdr:spPr>
        <a:xfrm>
          <a:off x="16054388" y="433006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5138"/>
            </a:ext>
            <a:ext xmlns:a16="http://schemas.microsoft.com/office/drawing/2014/main" uri="{FF2B5EF4-FFF2-40B4-BE49-F238E27FC236}">
              <a16:creationId xmlns:a16="http://schemas.microsoft.com/office/drawing/2014/main" id="{00000000-0008-0000-06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5139"/>
            </a:ext>
            <a:ext xmlns:a16="http://schemas.microsoft.com/office/drawing/2014/main" uri="{FF2B5EF4-FFF2-40B4-BE49-F238E27FC236}">
              <a16:creationId xmlns:a16="http://schemas.microsoft.com/office/drawing/2014/main" id="{00000000-0008-0000-06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600-00003A000000}"/>
            </a:ext>
          </a:extLst>
        </xdr:cNvPr>
        <xdr:cNvSpPr/>
      </xdr:nvSpPr>
      <xdr:spPr>
        <a:xfrm>
          <a:off x="2357438" y="81429225"/>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161925</xdr:rowOff>
        </xdr:from>
        <xdr:to>
          <xdr:col>1</xdr:col>
          <xdr:colOff>1704975</xdr:colOff>
          <xdr:row>400</xdr:row>
          <xdr:rowOff>47625</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6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6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6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6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6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6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6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6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6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6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6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6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6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6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6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6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6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6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6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6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26" hidden="true">
          <a:extLst>
            <a:ext xmlns:a14="http://schemas.microsoft.com/office/drawing/2010/main" uri="{63B3BB69-23CF-44E3-9099-C40C66FF867C}">
              <a14:compatExt xmlns:a14="http://schemas.microsoft.com/office/drawing/2010/main" spid="_x0000_s4122"/>
            </a:ext>
            <a:ext xmlns:a16="http://schemas.microsoft.com/office/drawing/2014/main" uri="{FF2B5EF4-FFF2-40B4-BE49-F238E27FC236}">
              <a16:creationId xmlns:a16="http://schemas.microsoft.com/office/drawing/2014/main" id="{00000000-0008-0000-0700-000002000000}"/>
            </a:ext>
          </a:extLst>
        </xdr:cNvPr>
        <xdr:cNvSpPr/>
      </xdr:nvSpPr>
      <xdr:spPr bwMode="auto">
        <a:xfrm>
          <a:off x="9496425" y="22759988"/>
          <a:ext cx="160972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15" hidden="true">
          <a:extLst>
            <a:ext xmlns:a14="http://schemas.microsoft.com/office/drawing/2010/main" uri="{63B3BB69-23CF-44E3-9099-C40C66FF867C}">
              <a14:compatExt xmlns:a14="http://schemas.microsoft.com/office/drawing/2010/main" spid="_x0000_s4111"/>
            </a:ext>
            <a:ext xmlns:a16="http://schemas.microsoft.com/office/drawing/2014/main" uri="{FF2B5EF4-FFF2-40B4-BE49-F238E27FC236}">
              <a16:creationId xmlns:a16="http://schemas.microsoft.com/office/drawing/2014/main" id="{00000000-0008-0000-0700-000003000000}"/>
            </a:ext>
          </a:extLst>
        </xdr:cNvPr>
        <xdr:cNvSpPr/>
      </xdr:nvSpPr>
      <xdr:spPr bwMode="auto">
        <a:xfrm>
          <a:off x="9505950" y="0"/>
          <a:ext cx="160972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51</xdr:col>
      <xdr:colOff>19049</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51</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51</xdr:col>
      <xdr:colOff>19049</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7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700-00000E000000}"/>
            </a:ext>
          </a:extLst>
        </xdr:cNvPr>
        <xdr:cNvSpPr txBox="true"/>
      </xdr:nvSpPr>
      <xdr:spPr>
        <a:xfrm>
          <a:off x="3014663" y="235886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700-00000F000000}"/>
            </a:ext>
          </a:extLst>
        </xdr:cNvPr>
        <xdr:cNvSpPr txBox="true"/>
      </xdr:nvSpPr>
      <xdr:spPr>
        <a:xfrm>
          <a:off x="3014663" y="458771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7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1" hidden="true">
          <a:extLst>
            <a:ext xmlns:a14="http://schemas.microsoft.com/office/drawing/2010/main" uri="{63B3BB69-23CF-44E3-9099-C40C66FF867C}">
              <a14:compatExt xmlns:a14="http://schemas.microsoft.com/office/drawing/2010/main" spid="_x0000_s4097"/>
            </a:ext>
            <a:ext xmlns:a16="http://schemas.microsoft.com/office/drawing/2014/main" uri="{FF2B5EF4-FFF2-40B4-BE49-F238E27FC236}">
              <a16:creationId xmlns:a16="http://schemas.microsoft.com/office/drawing/2014/main" id="{00000000-0008-0000-0700-000011000000}"/>
            </a:ext>
          </a:extLst>
        </xdr:cNvPr>
        <xdr:cNvSpPr/>
      </xdr:nvSpPr>
      <xdr:spPr bwMode="auto">
        <a:xfrm>
          <a:off x="752475" y="0"/>
          <a:ext cx="1143000"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2" hidden="true">
          <a:extLst>
            <a:ext xmlns:a14="http://schemas.microsoft.com/office/drawing/2010/main" uri="{63B3BB69-23CF-44E3-9099-C40C66FF867C}">
              <a14:compatExt xmlns:a14="http://schemas.microsoft.com/office/drawing/2010/main" spid="_x0000_s4098"/>
            </a:ext>
            <a:ext xmlns:a16="http://schemas.microsoft.com/office/drawing/2014/main" uri="{FF2B5EF4-FFF2-40B4-BE49-F238E27FC236}">
              <a16:creationId xmlns:a16="http://schemas.microsoft.com/office/drawing/2014/main" id="{00000000-0008-0000-0700-000012000000}"/>
            </a:ext>
          </a:extLst>
        </xdr:cNvPr>
        <xdr:cNvSpPr/>
      </xdr:nvSpPr>
      <xdr:spPr bwMode="auto">
        <a:xfrm>
          <a:off x="2214563" y="0"/>
          <a:ext cx="105727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3" hidden="true">
          <a:extLst>
            <a:ext xmlns:a14="http://schemas.microsoft.com/office/drawing/2010/main" uri="{63B3BB69-23CF-44E3-9099-C40C66FF867C}">
              <a14:compatExt xmlns:a14="http://schemas.microsoft.com/office/drawing/2010/main" spid="_x0000_s4099"/>
            </a:ext>
            <a:ext xmlns:a16="http://schemas.microsoft.com/office/drawing/2014/main" uri="{FF2B5EF4-FFF2-40B4-BE49-F238E27FC236}">
              <a16:creationId xmlns:a16="http://schemas.microsoft.com/office/drawing/2014/main" id="{00000000-0008-0000-0700-000013000000}"/>
            </a:ext>
          </a:extLst>
        </xdr:cNvPr>
        <xdr:cNvSpPr/>
      </xdr:nvSpPr>
      <xdr:spPr bwMode="auto">
        <a:xfrm>
          <a:off x="876300" y="22759988"/>
          <a:ext cx="101917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4" hidden="true">
          <a:extLst>
            <a:ext xmlns:a14="http://schemas.microsoft.com/office/drawing/2010/main" uri="{63B3BB69-23CF-44E3-9099-C40C66FF867C}">
              <a14:compatExt xmlns:a14="http://schemas.microsoft.com/office/drawing/2010/main" spid="_x0000_s4100"/>
            </a:ext>
            <a:ext xmlns:a16="http://schemas.microsoft.com/office/drawing/2014/main" uri="{FF2B5EF4-FFF2-40B4-BE49-F238E27FC236}">
              <a16:creationId xmlns:a16="http://schemas.microsoft.com/office/drawing/2014/main" id="{00000000-0008-0000-0700-000014000000}"/>
            </a:ext>
          </a:extLst>
        </xdr:cNvPr>
        <xdr:cNvSpPr/>
      </xdr:nvSpPr>
      <xdr:spPr bwMode="auto">
        <a:xfrm>
          <a:off x="2205038" y="22759988"/>
          <a:ext cx="952500"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5" hidden="true">
          <a:extLst>
            <a:ext xmlns:a14="http://schemas.microsoft.com/office/drawing/2010/main" uri="{63B3BB69-23CF-44E3-9099-C40C66FF867C}">
              <a14:compatExt xmlns:a14="http://schemas.microsoft.com/office/drawing/2010/main" spid="_x0000_s4101"/>
            </a:ext>
            <a:ext xmlns:a16="http://schemas.microsoft.com/office/drawing/2014/main" uri="{FF2B5EF4-FFF2-40B4-BE49-F238E27FC236}">
              <a16:creationId xmlns:a16="http://schemas.microsoft.com/office/drawing/2014/main" id="{00000000-0008-0000-0700-000015000000}"/>
            </a:ext>
          </a:extLst>
        </xdr:cNvPr>
        <xdr:cNvSpPr/>
      </xdr:nvSpPr>
      <xdr:spPr bwMode="auto">
        <a:xfrm>
          <a:off x="942975" y="45048488"/>
          <a:ext cx="952500"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6" hidden="true">
          <a:extLst>
            <a:ext xmlns:a14="http://schemas.microsoft.com/office/drawing/2010/main" uri="{63B3BB69-23CF-44E3-9099-C40C66FF867C}">
              <a14:compatExt xmlns:a14="http://schemas.microsoft.com/office/drawing/2010/main" spid="_x0000_s4102"/>
            </a:ext>
            <a:ext xmlns:a16="http://schemas.microsoft.com/office/drawing/2014/main" uri="{FF2B5EF4-FFF2-40B4-BE49-F238E27FC236}">
              <a16:creationId xmlns:a16="http://schemas.microsoft.com/office/drawing/2014/main" id="{00000000-0008-0000-0700-000016000000}"/>
            </a:ext>
          </a:extLst>
        </xdr:cNvPr>
        <xdr:cNvSpPr/>
      </xdr:nvSpPr>
      <xdr:spPr bwMode="auto">
        <a:xfrm>
          <a:off x="2205038" y="45048488"/>
          <a:ext cx="1219200"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700-000017000000}"/>
            </a:ext>
          </a:extLst>
        </xdr:cNvPr>
        <xdr:cNvSpPr txBox="true"/>
      </xdr:nvSpPr>
      <xdr:spPr>
        <a:xfrm>
          <a:off x="3014663" y="235886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700-000018000000}"/>
            </a:ext>
          </a:extLst>
        </xdr:cNvPr>
        <xdr:cNvSpPr txBox="true"/>
      </xdr:nvSpPr>
      <xdr:spPr>
        <a:xfrm>
          <a:off x="3014663" y="235886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700-000019000000}"/>
            </a:ext>
          </a:extLst>
        </xdr:cNvPr>
        <xdr:cNvSpPr txBox="true"/>
      </xdr:nvSpPr>
      <xdr:spPr>
        <a:xfrm>
          <a:off x="3014663" y="458771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700-00001A000000}"/>
            </a:ext>
          </a:extLst>
        </xdr:cNvPr>
        <xdr:cNvSpPr txBox="true"/>
      </xdr:nvSpPr>
      <xdr:spPr>
        <a:xfrm>
          <a:off x="3014663" y="458771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700-00001B000000}"/>
            </a:ext>
          </a:extLst>
        </xdr:cNvPr>
        <xdr:cNvSpPr txBox="true"/>
      </xdr:nvSpPr>
      <xdr:spPr>
        <a:xfrm>
          <a:off x="3014663" y="458771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7" hidden="true">
          <a:extLst>
            <a:ext xmlns:a14="http://schemas.microsoft.com/office/drawing/2010/main" uri="{63B3BB69-23CF-44E3-9099-C40C66FF867C}">
              <a14:compatExt xmlns:a14="http://schemas.microsoft.com/office/drawing/2010/main" spid="_x0000_s4103"/>
            </a:ext>
            <a:ext xmlns:a16="http://schemas.microsoft.com/office/drawing/2014/main" uri="{FF2B5EF4-FFF2-40B4-BE49-F238E27FC236}">
              <a16:creationId xmlns:a16="http://schemas.microsoft.com/office/drawing/2014/main" id="{00000000-0008-0000-0700-00001C000000}"/>
            </a:ext>
          </a:extLst>
        </xdr:cNvPr>
        <xdr:cNvSpPr/>
      </xdr:nvSpPr>
      <xdr:spPr bwMode="auto">
        <a:xfrm>
          <a:off x="4533900" y="0"/>
          <a:ext cx="136207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8" hidden="true">
          <a:extLst>
            <a:ext xmlns:a14="http://schemas.microsoft.com/office/drawing/2010/main" uri="{63B3BB69-23CF-44E3-9099-C40C66FF867C}">
              <a14:compatExt xmlns:a14="http://schemas.microsoft.com/office/drawing/2010/main" spid="_x0000_s4104"/>
            </a:ext>
            <a:ext xmlns:a16="http://schemas.microsoft.com/office/drawing/2014/main" uri="{FF2B5EF4-FFF2-40B4-BE49-F238E27FC236}">
              <a16:creationId xmlns:a16="http://schemas.microsoft.com/office/drawing/2014/main" id="{00000000-0008-0000-0700-00001D000000}"/>
            </a:ext>
          </a:extLst>
        </xdr:cNvPr>
        <xdr:cNvSpPr/>
      </xdr:nvSpPr>
      <xdr:spPr bwMode="auto">
        <a:xfrm>
          <a:off x="16035338" y="0"/>
          <a:ext cx="168592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9" hidden="true">
          <a:extLst>
            <a:ext xmlns:a14="http://schemas.microsoft.com/office/drawing/2010/main" uri="{63B3BB69-23CF-44E3-9099-C40C66FF867C}">
              <a14:compatExt xmlns:a14="http://schemas.microsoft.com/office/drawing/2010/main" spid="_x0000_s4105"/>
            </a:ext>
            <a:ext xmlns:a16="http://schemas.microsoft.com/office/drawing/2014/main" uri="{FF2B5EF4-FFF2-40B4-BE49-F238E27FC236}">
              <a16:creationId xmlns:a16="http://schemas.microsoft.com/office/drawing/2014/main" id="{00000000-0008-0000-0700-00001E000000}"/>
            </a:ext>
          </a:extLst>
        </xdr:cNvPr>
        <xdr:cNvSpPr/>
      </xdr:nvSpPr>
      <xdr:spPr bwMode="auto">
        <a:xfrm>
          <a:off x="0" y="0"/>
          <a:ext cx="533400"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31" name="Button 11" hidden="true">
          <a:extLst>
            <a:ext xmlns:a14="http://schemas.microsoft.com/office/drawing/2010/main" uri="{63B3BB69-23CF-44E3-9099-C40C66FF867C}">
              <a14:compatExt xmlns:a14="http://schemas.microsoft.com/office/drawing/2010/main" spid="_x0000_s4107"/>
            </a:ext>
            <a:ext xmlns:a16="http://schemas.microsoft.com/office/drawing/2014/main" uri="{FF2B5EF4-FFF2-40B4-BE49-F238E27FC236}">
              <a16:creationId xmlns:a16="http://schemas.microsoft.com/office/drawing/2014/main" id="{00000000-0008-0000-0700-00001F000000}"/>
            </a:ext>
          </a:extLst>
        </xdr:cNvPr>
        <xdr:cNvSpPr/>
      </xdr:nvSpPr>
      <xdr:spPr bwMode="auto">
        <a:xfrm>
          <a:off x="2357438" y="83491388"/>
          <a:ext cx="1476375" cy="495300"/>
        </a:xfrm>
        <a:prstGeom prst="rect">
          <a:avLst/>
        </a:prstGeom>
        <a:noFill/>
        <a:ln w="9525">
          <a:miter lim="800000"/>
          <a:headEnd/>
          <a:tailEnd/>
        </a:ln>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8" hidden="true">
          <a:extLst>
            <a:ext xmlns:a14="http://schemas.microsoft.com/office/drawing/2010/main" uri="{63B3BB69-23CF-44E3-9099-C40C66FF867C}">
              <a14:compatExt xmlns:a14="http://schemas.microsoft.com/office/drawing/2010/main" spid="_x0000_s4114"/>
            </a:ext>
            <a:ext xmlns:a16="http://schemas.microsoft.com/office/drawing/2014/main" uri="{FF2B5EF4-FFF2-40B4-BE49-F238E27FC236}">
              <a16:creationId xmlns:a16="http://schemas.microsoft.com/office/drawing/2014/main" id="{00000000-0008-0000-0700-000023000000}"/>
            </a:ext>
          </a:extLst>
        </xdr:cNvPr>
        <xdr:cNvSpPr/>
      </xdr:nvSpPr>
      <xdr:spPr bwMode="auto">
        <a:xfrm>
          <a:off x="9429750" y="45048488"/>
          <a:ext cx="164782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20" hidden="true">
          <a:extLst>
            <a:ext xmlns:a14="http://schemas.microsoft.com/office/drawing/2010/main" uri="{63B3BB69-23CF-44E3-9099-C40C66FF867C}">
              <a14:compatExt xmlns:a14="http://schemas.microsoft.com/office/drawing/2010/main" spid="_x0000_s4116"/>
            </a:ext>
            <a:ext xmlns:a16="http://schemas.microsoft.com/office/drawing/2014/main" uri="{FF2B5EF4-FFF2-40B4-BE49-F238E27FC236}">
              <a16:creationId xmlns:a16="http://schemas.microsoft.com/office/drawing/2014/main" id="{00000000-0008-0000-0700-000024000000}"/>
            </a:ext>
          </a:extLst>
        </xdr:cNvPr>
        <xdr:cNvSpPr/>
      </xdr:nvSpPr>
      <xdr:spPr bwMode="auto">
        <a:xfrm>
          <a:off x="4533900" y="22759988"/>
          <a:ext cx="132397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22" hidden="true">
          <a:extLst>
            <a:ext xmlns:a14="http://schemas.microsoft.com/office/drawing/2010/main" uri="{63B3BB69-23CF-44E3-9099-C40C66FF867C}">
              <a14:compatExt xmlns:a14="http://schemas.microsoft.com/office/drawing/2010/main" spid="_x0000_s4118"/>
            </a:ext>
            <a:ext xmlns:a16="http://schemas.microsoft.com/office/drawing/2014/main" uri="{FF2B5EF4-FFF2-40B4-BE49-F238E27FC236}">
              <a16:creationId xmlns:a16="http://schemas.microsoft.com/office/drawing/2014/main" id="{00000000-0008-0000-0700-000025000000}"/>
            </a:ext>
          </a:extLst>
        </xdr:cNvPr>
        <xdr:cNvSpPr/>
      </xdr:nvSpPr>
      <xdr:spPr bwMode="auto">
        <a:xfrm>
          <a:off x="4533900" y="45048488"/>
          <a:ext cx="136207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23" hidden="true">
          <a:extLst>
            <a:ext xmlns:a14="http://schemas.microsoft.com/office/drawing/2010/main" uri="{63B3BB69-23CF-44E3-9099-C40C66FF867C}">
              <a14:compatExt xmlns:a14="http://schemas.microsoft.com/office/drawing/2010/main" spid="_x0000_s4119"/>
            </a:ext>
            <a:ext xmlns:a16="http://schemas.microsoft.com/office/drawing/2014/main" uri="{FF2B5EF4-FFF2-40B4-BE49-F238E27FC236}">
              <a16:creationId xmlns:a16="http://schemas.microsoft.com/office/drawing/2014/main" id="{00000000-0008-0000-0700-000026000000}"/>
            </a:ext>
          </a:extLst>
        </xdr:cNvPr>
        <xdr:cNvSpPr/>
      </xdr:nvSpPr>
      <xdr:spPr bwMode="auto">
        <a:xfrm>
          <a:off x="16073438" y="22759988"/>
          <a:ext cx="164782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25" hidden="true">
          <a:extLst>
            <a:ext xmlns:a14="http://schemas.microsoft.com/office/drawing/2010/main" uri="{63B3BB69-23CF-44E3-9099-C40C66FF867C}">
              <a14:compatExt xmlns:a14="http://schemas.microsoft.com/office/drawing/2010/main" spid="_x0000_s4121"/>
            </a:ext>
            <a:ext xmlns:a16="http://schemas.microsoft.com/office/drawing/2014/main" uri="{FF2B5EF4-FFF2-40B4-BE49-F238E27FC236}">
              <a16:creationId xmlns:a16="http://schemas.microsoft.com/office/drawing/2014/main" id="{00000000-0008-0000-0700-000027000000}"/>
            </a:ext>
          </a:extLst>
        </xdr:cNvPr>
        <xdr:cNvSpPr/>
      </xdr:nvSpPr>
      <xdr:spPr bwMode="auto">
        <a:xfrm>
          <a:off x="16054388" y="45048488"/>
          <a:ext cx="164782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27" hidden="true">
          <a:extLst>
            <a:ext xmlns:a14="http://schemas.microsoft.com/office/drawing/2010/main" uri="{63B3BB69-23CF-44E3-9099-C40C66FF867C}">
              <a14:compatExt xmlns:a14="http://schemas.microsoft.com/office/drawing/2010/main" spid="_x0000_s4123"/>
            </a:ext>
            <a:ext xmlns:a16="http://schemas.microsoft.com/office/drawing/2014/main" uri="{FF2B5EF4-FFF2-40B4-BE49-F238E27FC236}">
              <a16:creationId xmlns:a16="http://schemas.microsoft.com/office/drawing/2014/main" id="{00000000-0008-0000-0700-000028000000}"/>
            </a:ext>
          </a:extLst>
        </xdr:cNvPr>
        <xdr:cNvSpPr/>
      </xdr:nvSpPr>
      <xdr:spPr bwMode="auto">
        <a:xfrm>
          <a:off x="3471863" y="0"/>
          <a:ext cx="495300"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29" hidden="true">
          <a:extLst>
            <a:ext xmlns:a14="http://schemas.microsoft.com/office/drawing/2010/main" uri="{63B3BB69-23CF-44E3-9099-C40C66FF867C}">
              <a14:compatExt xmlns:a14="http://schemas.microsoft.com/office/drawing/2010/main" spid="_x0000_s4125"/>
            </a:ext>
            <a:ext xmlns:a16="http://schemas.microsoft.com/office/drawing/2014/main" uri="{FF2B5EF4-FFF2-40B4-BE49-F238E27FC236}">
              <a16:creationId xmlns:a16="http://schemas.microsoft.com/office/drawing/2014/main" id="{00000000-0008-0000-0700-000029000000}"/>
            </a:ext>
          </a:extLst>
        </xdr:cNvPr>
        <xdr:cNvSpPr/>
      </xdr:nvSpPr>
      <xdr:spPr bwMode="auto">
        <a:xfrm>
          <a:off x="3471863" y="247650"/>
          <a:ext cx="48577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6017" name="B_Com1" hidden="1">
              <a:extLst>
                <a:ext uri="{63B3BB69-23CF-44E3-9099-C40C66FF867C}">
                  <a14:compatExt spid="_x0000_s256017"/>
                </a:ext>
                <a:ext uri="{FF2B5EF4-FFF2-40B4-BE49-F238E27FC236}">
                  <a16:creationId xmlns:a16="http://schemas.microsoft.com/office/drawing/2014/main" id="{00000000-0008-0000-0700-00001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6018" name="B_San1" hidden="1">
              <a:extLst>
                <a:ext uri="{63B3BB69-23CF-44E3-9099-C40C66FF867C}">
                  <a14:compatExt spid="_x0000_s256018"/>
                </a:ext>
                <a:ext uri="{FF2B5EF4-FFF2-40B4-BE49-F238E27FC236}">
                  <a16:creationId xmlns:a16="http://schemas.microsoft.com/office/drawing/2014/main" id="{00000000-0008-0000-0700-00001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6019" name="B_Hyg1" hidden="1">
              <a:extLst>
                <a:ext uri="{63B3BB69-23CF-44E3-9099-C40C66FF867C}">
                  <a14:compatExt spid="_x0000_s256019"/>
                </a:ext>
                <a:ext uri="{FF2B5EF4-FFF2-40B4-BE49-F238E27FC236}">
                  <a16:creationId xmlns:a16="http://schemas.microsoft.com/office/drawing/2014/main" id="{00000000-0008-0000-0700-00001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6020" name="B_Sub1" hidden="1">
              <a:extLst>
                <a:ext uri="{63B3BB69-23CF-44E3-9099-C40C66FF867C}">
                  <a14:compatExt spid="_x0000_s256020"/>
                </a:ext>
                <a:ext uri="{FF2B5EF4-FFF2-40B4-BE49-F238E27FC236}">
                  <a16:creationId xmlns:a16="http://schemas.microsoft.com/office/drawing/2014/main" id="{00000000-0008-0000-0700-00001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6021" name="B_WQ1" hidden="1">
              <a:extLst>
                <a:ext uri="{63B3BB69-23CF-44E3-9099-C40C66FF867C}">
                  <a14:compatExt spid="_x0000_s256021"/>
                </a:ext>
                <a:ext uri="{FF2B5EF4-FFF2-40B4-BE49-F238E27FC236}">
                  <a16:creationId xmlns:a16="http://schemas.microsoft.com/office/drawing/2014/main" id="{00000000-0008-0000-0700-00001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6022" name="B_Com2" hidden="1">
              <a:extLst>
                <a:ext uri="{63B3BB69-23CF-44E3-9099-C40C66FF867C}">
                  <a14:compatExt spid="_x0000_s256022"/>
                </a:ext>
                <a:ext uri="{FF2B5EF4-FFF2-40B4-BE49-F238E27FC236}">
                  <a16:creationId xmlns:a16="http://schemas.microsoft.com/office/drawing/2014/main" id="{00000000-0008-0000-0700-00001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6023" name="B_Hyg2" hidden="1">
              <a:extLst>
                <a:ext uri="{63B3BB69-23CF-44E3-9099-C40C66FF867C}">
                  <a14:compatExt spid="_x0000_s256023"/>
                </a:ext>
                <a:ext uri="{FF2B5EF4-FFF2-40B4-BE49-F238E27FC236}">
                  <a16:creationId xmlns:a16="http://schemas.microsoft.com/office/drawing/2014/main" id="{00000000-0008-0000-0700-00001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6024" name="B_Wat2" hidden="1">
              <a:extLst>
                <a:ext uri="{63B3BB69-23CF-44E3-9099-C40C66FF867C}">
                  <a14:compatExt spid="_x0000_s256024"/>
                </a:ext>
                <a:ext uri="{FF2B5EF4-FFF2-40B4-BE49-F238E27FC236}">
                  <a16:creationId xmlns:a16="http://schemas.microsoft.com/office/drawing/2014/main" id="{00000000-0008-0000-0700-00001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6025" name="B_Sub2" hidden="1">
              <a:extLst>
                <a:ext uri="{63B3BB69-23CF-44E3-9099-C40C66FF867C}">
                  <a14:compatExt spid="_x0000_s256025"/>
                </a:ext>
                <a:ext uri="{FF2B5EF4-FFF2-40B4-BE49-F238E27FC236}">
                  <a16:creationId xmlns:a16="http://schemas.microsoft.com/office/drawing/2014/main" id="{00000000-0008-0000-0700-00001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6026" name="B_WQ2" hidden="1">
              <a:extLst>
                <a:ext uri="{63B3BB69-23CF-44E3-9099-C40C66FF867C}">
                  <a14:compatExt spid="_x0000_s256026"/>
                </a:ext>
                <a:ext uri="{FF2B5EF4-FFF2-40B4-BE49-F238E27FC236}">
                  <a16:creationId xmlns:a16="http://schemas.microsoft.com/office/drawing/2014/main" id="{00000000-0008-0000-0700-00001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6027" name="B_Wat3" hidden="1">
              <a:extLst>
                <a:ext uri="{63B3BB69-23CF-44E3-9099-C40C66FF867C}">
                  <a14:compatExt spid="_x0000_s256027"/>
                </a:ext>
                <a:ext uri="{FF2B5EF4-FFF2-40B4-BE49-F238E27FC236}">
                  <a16:creationId xmlns:a16="http://schemas.microsoft.com/office/drawing/2014/main" id="{00000000-0008-0000-0700-00001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6028" name="B_San3" hidden="1">
              <a:extLst>
                <a:ext uri="{63B3BB69-23CF-44E3-9099-C40C66FF867C}">
                  <a14:compatExt spid="_x0000_s256028"/>
                </a:ext>
                <a:ext uri="{FF2B5EF4-FFF2-40B4-BE49-F238E27FC236}">
                  <a16:creationId xmlns:a16="http://schemas.microsoft.com/office/drawing/2014/main" id="{00000000-0008-0000-0700-00001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6029" name="B_Com3" hidden="1">
              <a:extLst>
                <a:ext uri="{63B3BB69-23CF-44E3-9099-C40C66FF867C}">
                  <a14:compatExt spid="_x0000_s256029"/>
                </a:ext>
                <a:ext uri="{FF2B5EF4-FFF2-40B4-BE49-F238E27FC236}">
                  <a16:creationId xmlns:a16="http://schemas.microsoft.com/office/drawing/2014/main" id="{00000000-0008-0000-0700-00001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6030" name="B_Sub3" hidden="1">
              <a:extLst>
                <a:ext uri="{63B3BB69-23CF-44E3-9099-C40C66FF867C}">
                  <a14:compatExt spid="_x0000_s256030"/>
                </a:ext>
                <a:ext uri="{FF2B5EF4-FFF2-40B4-BE49-F238E27FC236}">
                  <a16:creationId xmlns:a16="http://schemas.microsoft.com/office/drawing/2014/main" id="{00000000-0008-0000-0700-00001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6031" name="B_WQ3" hidden="1">
              <a:extLst>
                <a:ext uri="{63B3BB69-23CF-44E3-9099-C40C66FF867C}">
                  <a14:compatExt spid="_x0000_s256031"/>
                </a:ext>
                <a:ext uri="{FF2B5EF4-FFF2-40B4-BE49-F238E27FC236}">
                  <a16:creationId xmlns:a16="http://schemas.microsoft.com/office/drawing/2014/main" id="{00000000-0008-0000-0700-00001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399</xdr:row>
          <xdr:rowOff>19050</xdr:rowOff>
        </xdr:from>
        <xdr:to>
          <xdr:col>1</xdr:col>
          <xdr:colOff>1704975</xdr:colOff>
          <xdr:row>400</xdr:row>
          <xdr:rowOff>95250</xdr:rowOff>
        </xdr:to>
        <xdr:sp macro="" textlink="">
          <xdr:nvSpPr>
            <xdr:cNvPr id="256032" name="B_Matrix" hidden="1">
              <a:extLst>
                <a:ext uri="{63B3BB69-23CF-44E3-9099-C40C66FF867C}">
                  <a14:compatExt spid="_x0000_s256032"/>
                </a:ext>
                <a:ext uri="{FF2B5EF4-FFF2-40B4-BE49-F238E27FC236}">
                  <a16:creationId xmlns:a16="http://schemas.microsoft.com/office/drawing/2014/main" id="{00000000-0008-0000-0700-00002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6033" name="Button 33" hidden="1">
              <a:extLst>
                <a:ext uri="{63B3BB69-23CF-44E3-9099-C40C66FF867C}">
                  <a14:compatExt spid="_x0000_s256033"/>
                </a:ext>
                <a:ext uri="{FF2B5EF4-FFF2-40B4-BE49-F238E27FC236}">
                  <a16:creationId xmlns:a16="http://schemas.microsoft.com/office/drawing/2014/main" id="{00000000-0008-0000-0700-00002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6034" name="Button 34" hidden="1">
              <a:extLst>
                <a:ext uri="{63B3BB69-23CF-44E3-9099-C40C66FF867C}">
                  <a14:compatExt spid="_x0000_s256034"/>
                </a:ext>
                <a:ext uri="{FF2B5EF4-FFF2-40B4-BE49-F238E27FC236}">
                  <a16:creationId xmlns:a16="http://schemas.microsoft.com/office/drawing/2014/main" id="{00000000-0008-0000-0700-00002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6035" name="Button 35" hidden="1">
              <a:extLst>
                <a:ext uri="{63B3BB69-23CF-44E3-9099-C40C66FF867C}">
                  <a14:compatExt spid="_x0000_s256035"/>
                </a:ext>
                <a:ext uri="{FF2B5EF4-FFF2-40B4-BE49-F238E27FC236}">
                  <a16:creationId xmlns:a16="http://schemas.microsoft.com/office/drawing/2014/main" id="{00000000-0008-0000-0700-000023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6036" name="Button 36" hidden="1">
              <a:extLst>
                <a:ext uri="{63B3BB69-23CF-44E3-9099-C40C66FF867C}">
                  <a14:compatExt spid="_x0000_s256036"/>
                </a:ext>
                <a:ext uri="{FF2B5EF4-FFF2-40B4-BE49-F238E27FC236}">
                  <a16:creationId xmlns:a16="http://schemas.microsoft.com/office/drawing/2014/main" id="{00000000-0008-0000-0700-00002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6037" name="Button 37" hidden="1">
              <a:extLst>
                <a:ext uri="{63B3BB69-23CF-44E3-9099-C40C66FF867C}">
                  <a14:compatExt spid="_x0000_s256037"/>
                </a:ext>
                <a:ext uri="{FF2B5EF4-FFF2-40B4-BE49-F238E27FC236}">
                  <a16:creationId xmlns:a16="http://schemas.microsoft.com/office/drawing/2014/main" id="{00000000-0008-0000-0700-00002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6038" name="Button 38" hidden="1">
              <a:extLst>
                <a:ext uri="{63B3BB69-23CF-44E3-9099-C40C66FF867C}">
                  <a14:compatExt spid="_x0000_s256038"/>
                </a:ext>
                <a:ext uri="{FF2B5EF4-FFF2-40B4-BE49-F238E27FC236}">
                  <a16:creationId xmlns:a16="http://schemas.microsoft.com/office/drawing/2014/main" id="{00000000-0008-0000-0700-000026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6039" name="Button 39" hidden="1">
              <a:extLst>
                <a:ext uri="{63B3BB69-23CF-44E3-9099-C40C66FF867C}">
                  <a14:compatExt spid="_x0000_s256039"/>
                </a:ext>
                <a:ext uri="{FF2B5EF4-FFF2-40B4-BE49-F238E27FC236}">
                  <a16:creationId xmlns:a16="http://schemas.microsoft.com/office/drawing/2014/main" id="{00000000-0008-0000-0700-00002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6040" name="Button 40" hidden="1">
              <a:extLst>
                <a:ext uri="{63B3BB69-23CF-44E3-9099-C40C66FF867C}">
                  <a14:compatExt spid="_x0000_s256040"/>
                </a:ext>
                <a:ext uri="{FF2B5EF4-FFF2-40B4-BE49-F238E27FC236}">
                  <a16:creationId xmlns:a16="http://schemas.microsoft.com/office/drawing/2014/main" id="{00000000-0008-0000-0700-00002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6041" name="Button 41" descr="   Go to MHH  " hidden="1">
              <a:extLst>
                <a:ext uri="{63B3BB69-23CF-44E3-9099-C40C66FF867C}">
                  <a14:compatExt spid="_x0000_s256041"/>
                </a:ext>
                <a:ext uri="{FF2B5EF4-FFF2-40B4-BE49-F238E27FC236}">
                  <a16:creationId xmlns:a16="http://schemas.microsoft.com/office/drawing/2014/main" id="{00000000-0008-0000-0700-00002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6042" name="Button 42" hidden="1">
              <a:extLst>
                <a:ext uri="{63B3BB69-23CF-44E3-9099-C40C66FF867C}">
                  <a14:compatExt spid="_x0000_s256042"/>
                </a:ext>
                <a:ext uri="{FF2B5EF4-FFF2-40B4-BE49-F238E27FC236}">
                  <a16:creationId xmlns:a16="http://schemas.microsoft.com/office/drawing/2014/main" id="{00000000-0008-0000-0700-00002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6043" name="Button 43" hidden="1">
              <a:extLst>
                <a:ext uri="{63B3BB69-23CF-44E3-9099-C40C66FF867C}">
                  <a14:compatExt spid="_x0000_s256043"/>
                </a:ext>
                <a:ext uri="{FF2B5EF4-FFF2-40B4-BE49-F238E27FC236}">
                  <a16:creationId xmlns:a16="http://schemas.microsoft.com/office/drawing/2014/main" id="{00000000-0008-0000-0700-00002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6044" name="Button 44" descr="   Go to MHH  " hidden="1">
              <a:extLst>
                <a:ext uri="{63B3BB69-23CF-44E3-9099-C40C66FF867C}">
                  <a14:compatExt spid="_x0000_s256044"/>
                </a:ext>
                <a:ext uri="{FF2B5EF4-FFF2-40B4-BE49-F238E27FC236}">
                  <a16:creationId xmlns:a16="http://schemas.microsoft.com/office/drawing/2014/main" id="{00000000-0008-0000-0700-00002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6045" name="Button 45" hidden="1">
              <a:extLst>
                <a:ext uri="{63B3BB69-23CF-44E3-9099-C40C66FF867C}">
                  <a14:compatExt spid="_x0000_s256045"/>
                </a:ext>
                <a:ext uri="{FF2B5EF4-FFF2-40B4-BE49-F238E27FC236}">
                  <a16:creationId xmlns:a16="http://schemas.microsoft.com/office/drawing/2014/main" id="{00000000-0008-0000-0700-00002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6046" name="Button 46" hidden="1">
              <a:extLst>
                <a:ext uri="{63B3BB69-23CF-44E3-9099-C40C66FF867C}">
                  <a14:compatExt spid="_x0000_s256046"/>
                </a:ext>
                <a:ext uri="{FF2B5EF4-FFF2-40B4-BE49-F238E27FC236}">
                  <a16:creationId xmlns:a16="http://schemas.microsoft.com/office/drawing/2014/main" id="{00000000-0008-0000-0700-00002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6047" name="Button 47" hidden="1">
              <a:extLst>
                <a:ext uri="{63B3BB69-23CF-44E3-9099-C40C66FF867C}">
                  <a14:compatExt spid="_x0000_s256047"/>
                </a:ext>
                <a:ext uri="{FF2B5EF4-FFF2-40B4-BE49-F238E27FC236}">
                  <a16:creationId xmlns:a16="http://schemas.microsoft.com/office/drawing/2014/main" id="{00000000-0008-0000-0700-00002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6048" name="Button 48" descr="   Go to MHH  " hidden="1">
              <a:extLst>
                <a:ext uri="{63B3BB69-23CF-44E3-9099-C40C66FF867C}">
                  <a14:compatExt spid="_x0000_s256048"/>
                </a:ext>
                <a:ext uri="{FF2B5EF4-FFF2-40B4-BE49-F238E27FC236}">
                  <a16:creationId xmlns:a16="http://schemas.microsoft.com/office/drawing/2014/main" id="{00000000-0008-0000-0700-00003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6049" name="Button 49" hidden="1">
              <a:extLst>
                <a:ext uri="{63B3BB69-23CF-44E3-9099-C40C66FF867C}">
                  <a14:compatExt spid="_x0000_s256049"/>
                </a:ext>
                <a:ext uri="{FF2B5EF4-FFF2-40B4-BE49-F238E27FC236}">
                  <a16:creationId xmlns:a16="http://schemas.microsoft.com/office/drawing/2014/main" id="{00000000-0008-0000-0700-00003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6050" name="Button 50" hidden="1">
              <a:extLst>
                <a:ext uri="{63B3BB69-23CF-44E3-9099-C40C66FF867C}">
                  <a14:compatExt spid="_x0000_s256050"/>
                </a:ext>
                <a:ext uri="{FF2B5EF4-FFF2-40B4-BE49-F238E27FC236}">
                  <a16:creationId xmlns:a16="http://schemas.microsoft.com/office/drawing/2014/main" id="{00000000-0008-0000-0700-00003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6051" name="Button 51" descr="   Go to MHH  " hidden="1">
              <a:extLst>
                <a:ext uri="{63B3BB69-23CF-44E3-9099-C40C66FF867C}">
                  <a14:compatExt spid="_x0000_s256051"/>
                </a:ext>
                <a:ext uri="{FF2B5EF4-FFF2-40B4-BE49-F238E27FC236}">
                  <a16:creationId xmlns:a16="http://schemas.microsoft.com/office/drawing/2014/main" id="{00000000-0008-0000-0700-00003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6052" name="Button 52" hidden="1">
              <a:extLst>
                <a:ext uri="{63B3BB69-23CF-44E3-9099-C40C66FF867C}">
                  <a14:compatExt spid="_x0000_s256052"/>
                </a:ext>
                <a:ext uri="{FF2B5EF4-FFF2-40B4-BE49-F238E27FC236}">
                  <a16:creationId xmlns:a16="http://schemas.microsoft.com/office/drawing/2014/main" id="{00000000-0008-0000-0700-00003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6053" name="Button 53" hidden="1">
              <a:extLst>
                <a:ext uri="{63B3BB69-23CF-44E3-9099-C40C66FF867C}">
                  <a14:compatExt spid="_x0000_s256053"/>
                </a:ext>
                <a:ext uri="{FF2B5EF4-FFF2-40B4-BE49-F238E27FC236}">
                  <a16:creationId xmlns:a16="http://schemas.microsoft.com/office/drawing/2014/main" id="{00000000-0008-0000-0700-00003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6054" name="Button 54" hidden="1">
              <a:extLst>
                <a:ext uri="{63B3BB69-23CF-44E3-9099-C40C66FF867C}">
                  <a14:compatExt spid="_x0000_s256054"/>
                </a:ext>
                <a:ext uri="{FF2B5EF4-FFF2-40B4-BE49-F238E27FC236}">
                  <a16:creationId xmlns:a16="http://schemas.microsoft.com/office/drawing/2014/main" id="{00000000-0008-0000-0700-00003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6055" name="Button 55" hidden="1">
              <a:extLst>
                <a:ext uri="{63B3BB69-23CF-44E3-9099-C40C66FF867C}">
                  <a14:compatExt spid="_x0000_s256055"/>
                </a:ext>
                <a:ext uri="{FF2B5EF4-FFF2-40B4-BE49-F238E27FC236}">
                  <a16:creationId xmlns:a16="http://schemas.microsoft.com/office/drawing/2014/main" id="{00000000-0008-0000-0700-00003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6056" name="Button 56" hidden="1">
              <a:extLst>
                <a:ext uri="{63B3BB69-23CF-44E3-9099-C40C66FF867C}">
                  <a14:compatExt spid="_x0000_s256056"/>
                </a:ext>
                <a:ext uri="{FF2B5EF4-FFF2-40B4-BE49-F238E27FC236}">
                  <a16:creationId xmlns:a16="http://schemas.microsoft.com/office/drawing/2014/main" id="{00000000-0008-0000-0700-00003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6057" name="Button 57" hidden="1">
              <a:extLst>
                <a:ext uri="{63B3BB69-23CF-44E3-9099-C40C66FF867C}">
                  <a14:compatExt spid="_x0000_s256057"/>
                </a:ext>
                <a:ext uri="{FF2B5EF4-FFF2-40B4-BE49-F238E27FC236}">
                  <a16:creationId xmlns:a16="http://schemas.microsoft.com/office/drawing/2014/main" id="{00000000-0008-0000-0700-00003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6058" name="Button 58" descr="   Go to MHH  " hidden="1">
              <a:extLst>
                <a:ext uri="{63B3BB69-23CF-44E3-9099-C40C66FF867C}">
                  <a14:compatExt spid="_x0000_s256058"/>
                </a:ext>
                <a:ext uri="{FF2B5EF4-FFF2-40B4-BE49-F238E27FC236}">
                  <a16:creationId xmlns:a16="http://schemas.microsoft.com/office/drawing/2014/main" id="{00000000-0008-0000-0700-00003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6059" name="Button 59" hidden="1">
              <a:extLst>
                <a:ext uri="{63B3BB69-23CF-44E3-9099-C40C66FF867C}">
                  <a14:compatExt spid="_x0000_s256059"/>
                </a:ext>
                <a:ext uri="{FF2B5EF4-FFF2-40B4-BE49-F238E27FC236}">
                  <a16:creationId xmlns:a16="http://schemas.microsoft.com/office/drawing/2014/main" id="{00000000-0008-0000-0700-00003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6060" name="Button 60" hidden="1">
              <a:extLst>
                <a:ext uri="{63B3BB69-23CF-44E3-9099-C40C66FF867C}">
                  <a14:compatExt spid="_x0000_s256060"/>
                </a:ext>
                <a:ext uri="{FF2B5EF4-FFF2-40B4-BE49-F238E27FC236}">
                  <a16:creationId xmlns:a16="http://schemas.microsoft.com/office/drawing/2014/main" id="{00000000-0008-0000-0700-00003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6061" name="Button 61" hidden="1">
              <a:extLst>
                <a:ext uri="{63B3BB69-23CF-44E3-9099-C40C66FF867C}">
                  <a14:compatExt spid="_x0000_s256061"/>
                </a:ext>
                <a:ext uri="{FF2B5EF4-FFF2-40B4-BE49-F238E27FC236}">
                  <a16:creationId xmlns:a16="http://schemas.microsoft.com/office/drawing/2014/main" id="{00000000-0008-0000-0700-00003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6062" name="Button 62" hidden="1">
              <a:extLst>
                <a:ext uri="{63B3BB69-23CF-44E3-9099-C40C66FF867C}">
                  <a14:compatExt spid="_x0000_s256062"/>
                </a:ext>
                <a:ext uri="{FF2B5EF4-FFF2-40B4-BE49-F238E27FC236}">
                  <a16:creationId xmlns:a16="http://schemas.microsoft.com/office/drawing/2014/main" id="{00000000-0008-0000-0700-00003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6063" name="Button 63" hidden="1">
              <a:extLst>
                <a:ext uri="{63B3BB69-23CF-44E3-9099-C40C66FF867C}">
                  <a14:compatExt spid="_x0000_s256063"/>
                </a:ext>
                <a:ext uri="{FF2B5EF4-FFF2-40B4-BE49-F238E27FC236}">
                  <a16:creationId xmlns:a16="http://schemas.microsoft.com/office/drawing/2014/main" id="{00000000-0008-0000-0700-00003F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6064" name="Button 64" hidden="1">
              <a:extLst>
                <a:ext uri="{63B3BB69-23CF-44E3-9099-C40C66FF867C}">
                  <a14:compatExt spid="_x0000_s256064"/>
                </a:ext>
                <a:ext uri="{FF2B5EF4-FFF2-40B4-BE49-F238E27FC236}">
                  <a16:creationId xmlns:a16="http://schemas.microsoft.com/office/drawing/2014/main" id="{00000000-0008-0000-0700-000040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6065" name="Button 65" hidden="1">
              <a:extLst>
                <a:ext uri="{63B3BB69-23CF-44E3-9099-C40C66FF867C}">
                  <a14:compatExt spid="_x0000_s256065"/>
                </a:ext>
                <a:ext uri="{FF2B5EF4-FFF2-40B4-BE49-F238E27FC236}">
                  <a16:creationId xmlns:a16="http://schemas.microsoft.com/office/drawing/2014/main" id="{00000000-0008-0000-0700-00004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6066" name="Button 66" hidden="1">
              <a:extLst>
                <a:ext uri="{63B3BB69-23CF-44E3-9099-C40C66FF867C}">
                  <a14:compatExt spid="_x0000_s256066"/>
                </a:ext>
                <a:ext uri="{FF2B5EF4-FFF2-40B4-BE49-F238E27FC236}">
                  <a16:creationId xmlns:a16="http://schemas.microsoft.com/office/drawing/2014/main" id="{00000000-0008-0000-0700-00004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6067" name="Button 67" hidden="1">
              <a:extLst>
                <a:ext uri="{63B3BB69-23CF-44E3-9099-C40C66FF867C}">
                  <a14:compatExt spid="_x0000_s256067"/>
                </a:ext>
                <a:ext uri="{FF2B5EF4-FFF2-40B4-BE49-F238E27FC236}">
                  <a16:creationId xmlns:a16="http://schemas.microsoft.com/office/drawing/2014/main" id="{00000000-0008-0000-0700-00004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700-00006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7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7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7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7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7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7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700-00007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7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7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7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7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7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7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7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7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700-00007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7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7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7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_rels/sheet7.xml.rels><?xml version="1.0" encoding="UTF-8"?><Relationships xmlns="http://schemas.openxmlformats.org/package/2006/relationships"><Relationship Target="../ctrlProps/ctrlProp150.xml" Type="http://schemas.openxmlformats.org/officeDocument/2006/relationships/ctrlProp" Id="rId13"/><Relationship Target="../ctrlProps/ctrlProp155.xml" Type="http://schemas.openxmlformats.org/officeDocument/2006/relationships/ctrlProp" Id="rId18"/><Relationship Target="../ctrlProps/ctrlProp163.xml" Type="http://schemas.openxmlformats.org/officeDocument/2006/relationships/ctrlProp" Id="rId26"/><Relationship Target="../ctrlProps/ctrlProp176.xml" Type="http://schemas.openxmlformats.org/officeDocument/2006/relationships/ctrlProp" Id="rId39"/><Relationship Target="../drawings/vmlDrawing6.vml" Type="http://schemas.openxmlformats.org/officeDocument/2006/relationships/vmlDrawing" Id="rId3"/><Relationship Target="../ctrlProps/ctrlProp158.xml" Type="http://schemas.openxmlformats.org/officeDocument/2006/relationships/ctrlProp" Id="rId21"/><Relationship Target="../ctrlProps/ctrlProp171.xml" Type="http://schemas.openxmlformats.org/officeDocument/2006/relationships/ctrlProp" Id="rId34"/><Relationship Target="../ctrlProps/ctrlProp179.xml" Type="http://schemas.openxmlformats.org/officeDocument/2006/relationships/ctrlProp" Id="rId42"/><Relationship Target="../ctrlProps/ctrlProp184.xml" Type="http://schemas.openxmlformats.org/officeDocument/2006/relationships/ctrlProp" Id="rId47"/><Relationship Target="../ctrlProps/ctrlProp187.xml" Type="http://schemas.openxmlformats.org/officeDocument/2006/relationships/ctrlProp" Id="rId50"/><Relationship Target="../ctrlProps/ctrlProp144.xml" Type="http://schemas.openxmlformats.org/officeDocument/2006/relationships/ctrlProp" Id="rId7"/><Relationship Target="../ctrlProps/ctrlProp149.xml" Type="http://schemas.openxmlformats.org/officeDocument/2006/relationships/ctrlProp" Id="rId12"/><Relationship Target="../ctrlProps/ctrlProp154.xml" Type="http://schemas.openxmlformats.org/officeDocument/2006/relationships/ctrlProp" Id="rId17"/><Relationship Target="../ctrlProps/ctrlProp162.xml" Type="http://schemas.openxmlformats.org/officeDocument/2006/relationships/ctrlProp" Id="rId25"/><Relationship Target="../ctrlProps/ctrlProp170.xml" Type="http://schemas.openxmlformats.org/officeDocument/2006/relationships/ctrlProp" Id="rId33"/><Relationship Target="../ctrlProps/ctrlProp175.xml" Type="http://schemas.openxmlformats.org/officeDocument/2006/relationships/ctrlProp" Id="rId38"/><Relationship Target="../ctrlProps/ctrlProp183.xml" Type="http://schemas.openxmlformats.org/officeDocument/2006/relationships/ctrlProp" Id="rId46"/><Relationship Target="../drawings/drawing7.xml" Type="http://schemas.openxmlformats.org/officeDocument/2006/relationships/drawing" Id="rId2"/><Relationship Target="../ctrlProps/ctrlProp153.xml" Type="http://schemas.openxmlformats.org/officeDocument/2006/relationships/ctrlProp" Id="rId16"/><Relationship Target="../ctrlProps/ctrlProp157.xml" Type="http://schemas.openxmlformats.org/officeDocument/2006/relationships/ctrlProp" Id="rId20"/><Relationship Target="../ctrlProps/ctrlProp166.xml" Type="http://schemas.openxmlformats.org/officeDocument/2006/relationships/ctrlProp" Id="rId29"/><Relationship Target="../ctrlProps/ctrlProp178.xml" Type="http://schemas.openxmlformats.org/officeDocument/2006/relationships/ctrlProp" Id="rId41"/><Relationship Target="../ctrlProps/ctrlProp191.xml" Type="http://schemas.openxmlformats.org/officeDocument/2006/relationships/ctrlProp" Id="rId54"/><Relationship Target="../printerSettings/printerSettings6.bin" Type="http://schemas.openxmlformats.org/officeDocument/2006/relationships/printerSettings" Id="rId1"/><Relationship Target="../ctrlProps/ctrlProp143.xml" Type="http://schemas.openxmlformats.org/officeDocument/2006/relationships/ctrlProp" Id="rId6"/><Relationship Target="../ctrlProps/ctrlProp148.xml" Type="http://schemas.openxmlformats.org/officeDocument/2006/relationships/ctrlProp" Id="rId11"/><Relationship Target="../ctrlProps/ctrlProp161.xml" Type="http://schemas.openxmlformats.org/officeDocument/2006/relationships/ctrlProp" Id="rId24"/><Relationship Target="../ctrlProps/ctrlProp169.xml" Type="http://schemas.openxmlformats.org/officeDocument/2006/relationships/ctrlProp" Id="rId32"/><Relationship Target="../ctrlProps/ctrlProp174.xml" Type="http://schemas.openxmlformats.org/officeDocument/2006/relationships/ctrlProp" Id="rId37"/><Relationship Target="../ctrlProps/ctrlProp177.xml" Type="http://schemas.openxmlformats.org/officeDocument/2006/relationships/ctrlProp" Id="rId40"/><Relationship Target="../ctrlProps/ctrlProp182.xml" Type="http://schemas.openxmlformats.org/officeDocument/2006/relationships/ctrlProp" Id="rId45"/><Relationship Target="../ctrlProps/ctrlProp190.xml" Type="http://schemas.openxmlformats.org/officeDocument/2006/relationships/ctrlProp" Id="rId53"/><Relationship Target="../ctrlProps/ctrlProp142.xml" Type="http://schemas.openxmlformats.org/officeDocument/2006/relationships/ctrlProp" Id="rId5"/><Relationship Target="../ctrlProps/ctrlProp152.xml" Type="http://schemas.openxmlformats.org/officeDocument/2006/relationships/ctrlProp" Id="rId15"/><Relationship Target="../ctrlProps/ctrlProp160.xml" Type="http://schemas.openxmlformats.org/officeDocument/2006/relationships/ctrlProp" Id="rId23"/><Relationship Target="../ctrlProps/ctrlProp165.xml" Type="http://schemas.openxmlformats.org/officeDocument/2006/relationships/ctrlProp" Id="rId28"/><Relationship Target="../ctrlProps/ctrlProp173.xml" Type="http://schemas.openxmlformats.org/officeDocument/2006/relationships/ctrlProp" Id="rId36"/><Relationship Target="../ctrlProps/ctrlProp186.xml" Type="http://schemas.openxmlformats.org/officeDocument/2006/relationships/ctrlProp" Id="rId49"/><Relationship Target="../ctrlProps/ctrlProp147.xml" Type="http://schemas.openxmlformats.org/officeDocument/2006/relationships/ctrlProp" Id="rId10"/><Relationship Target="../ctrlProps/ctrlProp156.xml" Type="http://schemas.openxmlformats.org/officeDocument/2006/relationships/ctrlProp" Id="rId19"/><Relationship Target="../ctrlProps/ctrlProp168.xml" Type="http://schemas.openxmlformats.org/officeDocument/2006/relationships/ctrlProp" Id="rId31"/><Relationship Target="../ctrlProps/ctrlProp181.xml" Type="http://schemas.openxmlformats.org/officeDocument/2006/relationships/ctrlProp" Id="rId44"/><Relationship Target="../ctrlProps/ctrlProp189.xml" Type="http://schemas.openxmlformats.org/officeDocument/2006/relationships/ctrlProp" Id="rId52"/><Relationship Target="../ctrlProps/ctrlProp141.xml" Type="http://schemas.openxmlformats.org/officeDocument/2006/relationships/ctrlProp" Id="rId4"/><Relationship Target="../ctrlProps/ctrlProp146.xml" Type="http://schemas.openxmlformats.org/officeDocument/2006/relationships/ctrlProp" Id="rId9"/><Relationship Target="../ctrlProps/ctrlProp151.xml" Type="http://schemas.openxmlformats.org/officeDocument/2006/relationships/ctrlProp" Id="rId14"/><Relationship Target="../ctrlProps/ctrlProp159.xml" Type="http://schemas.openxmlformats.org/officeDocument/2006/relationships/ctrlProp" Id="rId22"/><Relationship Target="../ctrlProps/ctrlProp164.xml" Type="http://schemas.openxmlformats.org/officeDocument/2006/relationships/ctrlProp" Id="rId27"/><Relationship Target="../ctrlProps/ctrlProp167.xml" Type="http://schemas.openxmlformats.org/officeDocument/2006/relationships/ctrlProp" Id="rId30"/><Relationship Target="../ctrlProps/ctrlProp172.xml" Type="http://schemas.openxmlformats.org/officeDocument/2006/relationships/ctrlProp" Id="rId35"/><Relationship Target="../ctrlProps/ctrlProp180.xml" Type="http://schemas.openxmlformats.org/officeDocument/2006/relationships/ctrlProp" Id="rId43"/><Relationship Target="../ctrlProps/ctrlProp185.xml" Type="http://schemas.openxmlformats.org/officeDocument/2006/relationships/ctrlProp" Id="rId48"/><Relationship Target="../ctrlProps/ctrlProp145.xml" Type="http://schemas.openxmlformats.org/officeDocument/2006/relationships/ctrlProp" Id="rId8"/><Relationship Target="../ctrlProps/ctrlProp188.xml" Type="http://schemas.openxmlformats.org/officeDocument/2006/relationships/ctrlProp" Id="rId51"/></Relationships>
</file>

<file path=xl/worksheets/_rels/sheet8.xml.rels><?xml version="1.0" encoding="UTF-8"?><Relationships xmlns="http://schemas.openxmlformats.org/package/2006/relationships"><Relationship Target="../ctrlProps/ctrlProp201.xml" Type="http://schemas.openxmlformats.org/officeDocument/2006/relationships/ctrlProp" Id="rId13"/><Relationship Target="../ctrlProps/ctrlProp206.xml" Type="http://schemas.openxmlformats.org/officeDocument/2006/relationships/ctrlProp" Id="rId18"/><Relationship Target="../ctrlProps/ctrlProp214.xml" Type="http://schemas.openxmlformats.org/officeDocument/2006/relationships/ctrlProp" Id="rId26"/><Relationship Target="../ctrlProps/ctrlProp227.xml" Type="http://schemas.openxmlformats.org/officeDocument/2006/relationships/ctrlProp" Id="rId39"/><Relationship Target="../drawings/vmlDrawing7.vml" Type="http://schemas.openxmlformats.org/officeDocument/2006/relationships/vmlDrawing" Id="rId3"/><Relationship Target="../ctrlProps/ctrlProp209.xml" Type="http://schemas.openxmlformats.org/officeDocument/2006/relationships/ctrlProp" Id="rId21"/><Relationship Target="../ctrlProps/ctrlProp222.xml" Type="http://schemas.openxmlformats.org/officeDocument/2006/relationships/ctrlProp" Id="rId34"/><Relationship Target="../ctrlProps/ctrlProp230.xml" Type="http://schemas.openxmlformats.org/officeDocument/2006/relationships/ctrlProp" Id="rId42"/><Relationship Target="../ctrlProps/ctrlProp235.xml" Type="http://schemas.openxmlformats.org/officeDocument/2006/relationships/ctrlProp" Id="rId47"/><Relationship Target="../ctrlProps/ctrlProp238.xml" Type="http://schemas.openxmlformats.org/officeDocument/2006/relationships/ctrlProp" Id="rId50"/><Relationship Target="../ctrlProps/ctrlProp195.xml" Type="http://schemas.openxmlformats.org/officeDocument/2006/relationships/ctrlProp" Id="rId7"/><Relationship Target="../ctrlProps/ctrlProp200.xml" Type="http://schemas.openxmlformats.org/officeDocument/2006/relationships/ctrlProp" Id="rId12"/><Relationship Target="../ctrlProps/ctrlProp205.xml" Type="http://schemas.openxmlformats.org/officeDocument/2006/relationships/ctrlProp" Id="rId17"/><Relationship Target="../ctrlProps/ctrlProp213.xml" Type="http://schemas.openxmlformats.org/officeDocument/2006/relationships/ctrlProp" Id="rId25"/><Relationship Target="../ctrlProps/ctrlProp221.xml" Type="http://schemas.openxmlformats.org/officeDocument/2006/relationships/ctrlProp" Id="rId33"/><Relationship Target="../ctrlProps/ctrlProp226.xml" Type="http://schemas.openxmlformats.org/officeDocument/2006/relationships/ctrlProp" Id="rId38"/><Relationship Target="../ctrlProps/ctrlProp234.xml" Type="http://schemas.openxmlformats.org/officeDocument/2006/relationships/ctrlProp" Id="rId46"/><Relationship Target="../drawings/drawing8.xml" Type="http://schemas.openxmlformats.org/officeDocument/2006/relationships/drawing" Id="rId2"/><Relationship Target="../ctrlProps/ctrlProp204.xml" Type="http://schemas.openxmlformats.org/officeDocument/2006/relationships/ctrlProp" Id="rId16"/><Relationship Target="../ctrlProps/ctrlProp208.xml" Type="http://schemas.openxmlformats.org/officeDocument/2006/relationships/ctrlProp" Id="rId20"/><Relationship Target="../ctrlProps/ctrlProp217.xml" Type="http://schemas.openxmlformats.org/officeDocument/2006/relationships/ctrlProp" Id="rId29"/><Relationship Target="../ctrlProps/ctrlProp229.xml" Type="http://schemas.openxmlformats.org/officeDocument/2006/relationships/ctrlProp" Id="rId41"/><Relationship Target="../ctrlProps/ctrlProp242.xml" Type="http://schemas.openxmlformats.org/officeDocument/2006/relationships/ctrlProp" Id="rId54"/><Relationship Target="../printerSettings/printerSettings7.bin" Type="http://schemas.openxmlformats.org/officeDocument/2006/relationships/printerSettings" Id="rId1"/><Relationship Target="../ctrlProps/ctrlProp194.xml" Type="http://schemas.openxmlformats.org/officeDocument/2006/relationships/ctrlProp" Id="rId6"/><Relationship Target="../ctrlProps/ctrlProp199.xml" Type="http://schemas.openxmlformats.org/officeDocument/2006/relationships/ctrlProp" Id="rId11"/><Relationship Target="../ctrlProps/ctrlProp212.xml" Type="http://schemas.openxmlformats.org/officeDocument/2006/relationships/ctrlProp" Id="rId24"/><Relationship Target="../ctrlProps/ctrlProp220.xml" Type="http://schemas.openxmlformats.org/officeDocument/2006/relationships/ctrlProp" Id="rId32"/><Relationship Target="../ctrlProps/ctrlProp225.xml" Type="http://schemas.openxmlformats.org/officeDocument/2006/relationships/ctrlProp" Id="rId37"/><Relationship Target="../ctrlProps/ctrlProp228.xml" Type="http://schemas.openxmlformats.org/officeDocument/2006/relationships/ctrlProp" Id="rId40"/><Relationship Target="../ctrlProps/ctrlProp233.xml" Type="http://schemas.openxmlformats.org/officeDocument/2006/relationships/ctrlProp" Id="rId45"/><Relationship Target="../ctrlProps/ctrlProp241.xml" Type="http://schemas.openxmlformats.org/officeDocument/2006/relationships/ctrlProp" Id="rId53"/><Relationship Target="../ctrlProps/ctrlProp193.xml" Type="http://schemas.openxmlformats.org/officeDocument/2006/relationships/ctrlProp" Id="rId5"/><Relationship Target="../ctrlProps/ctrlProp203.xml" Type="http://schemas.openxmlformats.org/officeDocument/2006/relationships/ctrlProp" Id="rId15"/><Relationship Target="../ctrlProps/ctrlProp211.xml" Type="http://schemas.openxmlformats.org/officeDocument/2006/relationships/ctrlProp" Id="rId23"/><Relationship Target="../ctrlProps/ctrlProp216.xml" Type="http://schemas.openxmlformats.org/officeDocument/2006/relationships/ctrlProp" Id="rId28"/><Relationship Target="../ctrlProps/ctrlProp224.xml" Type="http://schemas.openxmlformats.org/officeDocument/2006/relationships/ctrlProp" Id="rId36"/><Relationship Target="../ctrlProps/ctrlProp237.xml" Type="http://schemas.openxmlformats.org/officeDocument/2006/relationships/ctrlProp" Id="rId49"/><Relationship Target="../ctrlProps/ctrlProp198.xml" Type="http://schemas.openxmlformats.org/officeDocument/2006/relationships/ctrlProp" Id="rId10"/><Relationship Target="../ctrlProps/ctrlProp207.xml" Type="http://schemas.openxmlformats.org/officeDocument/2006/relationships/ctrlProp" Id="rId19"/><Relationship Target="../ctrlProps/ctrlProp219.xml" Type="http://schemas.openxmlformats.org/officeDocument/2006/relationships/ctrlProp" Id="rId31"/><Relationship Target="../ctrlProps/ctrlProp232.xml" Type="http://schemas.openxmlformats.org/officeDocument/2006/relationships/ctrlProp" Id="rId44"/><Relationship Target="../ctrlProps/ctrlProp240.xml" Type="http://schemas.openxmlformats.org/officeDocument/2006/relationships/ctrlProp" Id="rId52"/><Relationship Target="../ctrlProps/ctrlProp192.xml" Type="http://schemas.openxmlformats.org/officeDocument/2006/relationships/ctrlProp" Id="rId4"/><Relationship Target="../ctrlProps/ctrlProp197.xml" Type="http://schemas.openxmlformats.org/officeDocument/2006/relationships/ctrlProp" Id="rId9"/><Relationship Target="../ctrlProps/ctrlProp202.xml" Type="http://schemas.openxmlformats.org/officeDocument/2006/relationships/ctrlProp" Id="rId14"/><Relationship Target="../ctrlProps/ctrlProp210.xml" Type="http://schemas.openxmlformats.org/officeDocument/2006/relationships/ctrlProp" Id="rId22"/><Relationship Target="../ctrlProps/ctrlProp215.xml" Type="http://schemas.openxmlformats.org/officeDocument/2006/relationships/ctrlProp" Id="rId27"/><Relationship Target="../ctrlProps/ctrlProp218.xml" Type="http://schemas.openxmlformats.org/officeDocument/2006/relationships/ctrlProp" Id="rId30"/><Relationship Target="../ctrlProps/ctrlProp223.xml" Type="http://schemas.openxmlformats.org/officeDocument/2006/relationships/ctrlProp" Id="rId35"/><Relationship Target="../ctrlProps/ctrlProp231.xml" Type="http://schemas.openxmlformats.org/officeDocument/2006/relationships/ctrlProp" Id="rId43"/><Relationship Target="../ctrlProps/ctrlProp236.xml" Type="http://schemas.openxmlformats.org/officeDocument/2006/relationships/ctrlProp" Id="rId48"/><Relationship Target="../ctrlProps/ctrlProp196.xml" Type="http://schemas.openxmlformats.org/officeDocument/2006/relationships/ctrlProp" Id="rId8"/><Relationship Target="../ctrlProps/ctrlProp239.xml" Type="http://schemas.openxmlformats.org/officeDocument/2006/relationships/ctrlProp" Id="rId51"/></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8" customWidth="true"/>
    <col min="2" max="2" width="2.7109375" style="8" customWidth="true"/>
    <col min="3" max="3" width="66.28515625" style="8" customWidth="true"/>
    <col min="4" max="4" width="8.85546875" style="8" customWidth="true"/>
    <col min="5" max="16384" width="8.85546875" style="8"/>
  </cols>
  <sheetData>
    <row r="1" ht="44.1" customHeight="true" x14ac:dyDescent="0.25">
      <c r="A1" s="5"/>
      <c r="B1" s="6"/>
      <c r="C1" s="6"/>
      <c r="D1" s="6"/>
      <c r="E1" s="7"/>
      <c r="F1" s="7"/>
      <c r="G1" s="7"/>
      <c r="H1" s="7"/>
      <c r="I1" s="7"/>
      <c r="J1" s="7"/>
      <c r="K1" s="7"/>
      <c r="L1" s="7"/>
      <c r="M1" s="7"/>
      <c r="N1" s="7"/>
      <c r="O1" s="7"/>
      <c r="P1" s="7"/>
      <c r="Q1" s="7"/>
      <c r="R1" s="7"/>
    </row>
    <row r="2" s="111" customFormat="true" ht="22.5" customHeight="true" x14ac:dyDescent="0.35">
      <c r="A2" s="2288"/>
      <c r="B2" s="2289"/>
    </row>
    <row r="3" s="111" customFormat="true" ht="22.5" customHeight="true" x14ac:dyDescent="0.35">
      <c r="A3" s="124"/>
      <c r="B3" s="125"/>
    </row>
    <row r="4" s="111" customFormat="true" ht="22.5" customHeight="true" x14ac:dyDescent="0.35">
      <c r="A4" s="120"/>
      <c r="B4" s="121"/>
      <c r="C4" s="427" t="s">
        <v>27</v>
      </c>
    </row>
    <row r="5" s="111" customFormat="true" ht="22.5" customHeight="true" x14ac:dyDescent="0.35">
      <c r="A5" s="2288"/>
      <c r="B5" s="2289"/>
      <c r="C5" s="427"/>
    </row>
    <row r="6" s="111" customFormat="true" ht="29.25" customHeight="true" x14ac:dyDescent="0.2">
      <c r="A6" s="2290"/>
      <c r="B6" s="2291"/>
      <c r="C6" s="427" t="s">
        <v>28</v>
      </c>
    </row>
    <row r="7" s="111" customFormat="true" ht="25.9" customHeight="true" x14ac:dyDescent="0.4">
      <c r="A7" s="2292"/>
      <c r="B7" s="2293"/>
      <c r="C7" s="429" t="str">
        <f ca="true">+Water!B5</f>
        <v>Indonesia</v>
      </c>
    </row>
    <row r="8" s="111" customFormat="true" ht="15" customHeight="true" x14ac:dyDescent="0.2">
      <c r="A8" s="2294"/>
      <c r="B8" s="2295"/>
      <c r="C8" s="427"/>
    </row>
    <row r="9" s="111" customFormat="true" ht="15" customHeight="true" x14ac:dyDescent="0.2">
      <c r="A9" s="125"/>
      <c r="B9" s="128"/>
      <c r="C9" s="428" t="s">
        <v>145</v>
      </c>
    </row>
    <row r="10" ht="8.25" customHeight="true" x14ac:dyDescent="0.2">
      <c r="A10" s="6"/>
      <c r="B10" s="6"/>
      <c r="C10" s="9"/>
      <c r="D10" s="7"/>
      <c r="E10" s="7"/>
      <c r="F10" s="7"/>
      <c r="G10" s="7"/>
      <c r="H10" s="7"/>
      <c r="I10" s="7"/>
      <c r="J10" s="7"/>
      <c r="K10" s="7"/>
      <c r="L10" s="7"/>
      <c r="M10" s="7"/>
      <c r="N10" s="7"/>
      <c r="O10" s="7"/>
      <c r="P10" s="7"/>
      <c r="Q10" s="7"/>
      <c r="R10" s="7"/>
    </row>
    <row r="11" ht="15.95" customHeight="true" x14ac:dyDescent="0.2">
      <c r="A11" s="6"/>
      <c r="C11" s="10" t="s">
        <v>29</v>
      </c>
      <c r="D11" s="7"/>
      <c r="E11" s="6"/>
      <c r="F11" s="7"/>
      <c r="G11" s="7"/>
      <c r="H11" s="7"/>
      <c r="I11" s="7"/>
      <c r="J11" s="7"/>
      <c r="K11" s="7"/>
      <c r="L11" s="7"/>
      <c r="M11" s="7"/>
      <c r="N11" s="7"/>
      <c r="O11" s="7"/>
      <c r="P11" s="7"/>
      <c r="Q11" s="7"/>
      <c r="R11" s="7"/>
    </row>
    <row r="12" ht="9" customHeight="true" x14ac:dyDescent="0.2">
      <c r="A12" s="6"/>
      <c r="B12" s="7"/>
      <c r="C12" s="11"/>
      <c r="D12" s="7"/>
      <c r="E12" s="6"/>
      <c r="F12" s="7"/>
      <c r="G12" s="7"/>
      <c r="H12" s="7"/>
      <c r="I12" s="7"/>
      <c r="J12" s="7"/>
      <c r="K12" s="7"/>
      <c r="L12" s="7"/>
      <c r="M12" s="7"/>
      <c r="N12" s="7"/>
      <c r="O12" s="7"/>
      <c r="P12" s="7"/>
      <c r="Q12" s="7"/>
      <c r="R12" s="7"/>
    </row>
    <row r="13" ht="33" customHeight="true" x14ac:dyDescent="0.25">
      <c r="A13" s="6"/>
      <c r="B13" s="7"/>
      <c r="C13" s="12" t="s">
        <v>30</v>
      </c>
      <c r="D13" s="7"/>
      <c r="E13" s="6"/>
      <c r="F13" s="7"/>
      <c r="G13" s="7"/>
      <c r="H13" s="7"/>
      <c r="I13" s="7"/>
      <c r="J13" s="7"/>
      <c r="K13" s="7"/>
      <c r="L13" s="7"/>
      <c r="M13" s="7"/>
      <c r="N13" s="7"/>
      <c r="O13" s="7"/>
      <c r="P13" s="7"/>
      <c r="Q13" s="7"/>
      <c r="R13" s="7"/>
    </row>
    <row r="14" ht="33" customHeight="true" x14ac:dyDescent="0.2">
      <c r="A14" s="6"/>
      <c r="B14" s="7"/>
      <c r="C14" s="13" t="s">
        <v>31</v>
      </c>
      <c r="D14" s="7"/>
      <c r="E14" s="6"/>
      <c r="F14" s="7"/>
      <c r="G14" s="7"/>
      <c r="H14" s="7"/>
      <c r="I14" s="7"/>
      <c r="J14" s="7"/>
      <c r="K14" s="7"/>
      <c r="L14" s="7"/>
      <c r="M14" s="7"/>
      <c r="N14" s="7"/>
      <c r="O14" s="7"/>
      <c r="P14" s="7"/>
      <c r="Q14" s="7"/>
      <c r="R14" s="7"/>
    </row>
    <row r="15" ht="21.95" customHeight="true" x14ac:dyDescent="0.2">
      <c r="A15" s="6"/>
      <c r="B15" s="14"/>
      <c r="C15" s="15" t="s">
        <v>13</v>
      </c>
      <c r="D15" s="7"/>
      <c r="E15" s="6"/>
      <c r="F15" s="7"/>
      <c r="G15" s="7"/>
      <c r="H15" s="7"/>
      <c r="I15" s="7"/>
      <c r="J15" s="7"/>
      <c r="K15" s="7"/>
      <c r="L15" s="7"/>
      <c r="M15" s="7"/>
      <c r="N15" s="7"/>
      <c r="O15" s="7"/>
      <c r="P15" s="7"/>
      <c r="Q15" s="7"/>
      <c r="R15" s="7"/>
    </row>
    <row r="16" ht="15" x14ac:dyDescent="0.2">
      <c r="A16" s="6"/>
      <c r="B16" s="14"/>
      <c r="C16" s="15" t="s">
        <v>18</v>
      </c>
      <c r="D16" s="7"/>
      <c r="E16" s="6"/>
      <c r="F16" s="7"/>
      <c r="G16" s="7"/>
      <c r="H16" s="7"/>
      <c r="I16" s="7"/>
      <c r="J16" s="7"/>
      <c r="K16" s="7"/>
      <c r="L16" s="7"/>
      <c r="M16" s="7"/>
      <c r="N16" s="7"/>
      <c r="O16" s="7"/>
      <c r="P16" s="7"/>
      <c r="Q16" s="7"/>
      <c r="R16" s="7"/>
    </row>
    <row r="17" ht="15" x14ac:dyDescent="0.2">
      <c r="A17" s="6"/>
      <c r="B17" s="14"/>
      <c r="C17" s="15" t="s">
        <v>32</v>
      </c>
      <c r="D17" s="7"/>
      <c r="E17" s="6"/>
      <c r="F17" s="7"/>
      <c r="G17" s="7"/>
      <c r="H17" s="7"/>
      <c r="I17" s="7"/>
      <c r="J17" s="7"/>
      <c r="K17" s="7"/>
      <c r="L17" s="7"/>
      <c r="M17" s="7"/>
      <c r="N17" s="7"/>
      <c r="O17" s="7"/>
      <c r="P17" s="7"/>
      <c r="Q17" s="7"/>
      <c r="R17" s="7"/>
    </row>
    <row r="18" ht="21" customHeight="true" x14ac:dyDescent="0.2">
      <c r="A18" s="6"/>
      <c r="B18" s="6"/>
      <c r="C18" s="16"/>
      <c r="D18" s="7"/>
      <c r="E18" s="14"/>
      <c r="F18" s="7"/>
      <c r="G18" s="7"/>
      <c r="H18" s="7"/>
      <c r="I18" s="7"/>
      <c r="J18" s="7"/>
      <c r="K18" s="7"/>
      <c r="L18" s="7"/>
      <c r="M18" s="7"/>
      <c r="N18" s="7"/>
      <c r="O18" s="7"/>
      <c r="P18" s="7"/>
      <c r="Q18" s="7"/>
      <c r="R18" s="7"/>
    </row>
    <row r="19" ht="15.75" x14ac:dyDescent="0.25">
      <c r="A19" s="6"/>
      <c r="B19" s="6"/>
      <c r="C19" s="17" t="s">
        <v>33</v>
      </c>
      <c r="D19" s="7"/>
      <c r="E19" s="18"/>
      <c r="F19" s="7"/>
      <c r="G19" s="7"/>
      <c r="H19" s="7"/>
      <c r="I19" s="7"/>
      <c r="J19" s="7"/>
      <c r="K19" s="7"/>
      <c r="L19" s="7"/>
      <c r="M19" s="7"/>
      <c r="N19" s="7"/>
      <c r="O19" s="7"/>
      <c r="P19" s="7"/>
      <c r="Q19" s="7"/>
      <c r="R19" s="7"/>
    </row>
    <row r="20" ht="15.75" x14ac:dyDescent="0.25">
      <c r="A20" s="6"/>
      <c r="B20" s="6"/>
      <c r="C20" s="19" t="s">
        <v>34</v>
      </c>
      <c r="D20" s="7"/>
      <c r="E20" s="18"/>
      <c r="F20" s="7"/>
      <c r="G20" s="7"/>
      <c r="H20" s="7"/>
      <c r="I20" s="7"/>
      <c r="J20" s="7"/>
      <c r="K20" s="7"/>
      <c r="L20" s="7"/>
      <c r="M20" s="7"/>
      <c r="N20" s="7"/>
      <c r="O20" s="7"/>
      <c r="P20" s="7"/>
      <c r="Q20" s="7"/>
      <c r="R20" s="7"/>
    </row>
    <row r="21" ht="15" x14ac:dyDescent="0.2">
      <c r="A21" s="20"/>
      <c r="B21" s="20"/>
      <c r="C21" s="21" t="str">
        <f ca="true">IF(INDIRECT(CONCATENATE("Water","!B105"))=0,"",INDIRECT(CONCATENATE("Water","!B105")))</f>
        <v>DHS03</v>
      </c>
      <c r="D21" s="7"/>
      <c r="E21" s="22"/>
      <c r="F21" s="7"/>
      <c r="G21" s="7"/>
      <c r="H21" s="7"/>
      <c r="I21" s="7"/>
      <c r="J21" s="7"/>
      <c r="K21" s="7"/>
      <c r="L21" s="7"/>
      <c r="M21" s="7"/>
      <c r="N21" s="7"/>
      <c r="O21" s="7"/>
      <c r="P21" s="7"/>
      <c r="Q21" s="7"/>
      <c r="R21" s="7"/>
    </row>
    <row r="22" ht="15" x14ac:dyDescent="0.2">
      <c r="A22" s="20"/>
      <c r="B22" s="20"/>
      <c r="C22" s="21" t="str">
        <f ca="true">IF(INDIRECT(CONCATENATE("Water","!B106"))=0,"",INDIRECT(CONCATENATE("Water","!B106")))</f>
        <v>DHS07</v>
      </c>
      <c r="D22" s="7"/>
      <c r="E22" s="23"/>
      <c r="F22" s="7"/>
      <c r="G22" s="7"/>
      <c r="H22" s="7"/>
      <c r="I22" s="7"/>
      <c r="J22" s="7"/>
      <c r="K22" s="7"/>
      <c r="L22" s="7"/>
      <c r="M22" s="7"/>
      <c r="N22" s="7"/>
      <c r="O22" s="7"/>
      <c r="P22" s="7"/>
      <c r="Q22" s="7"/>
      <c r="R22" s="7"/>
    </row>
    <row r="23" ht="15" x14ac:dyDescent="0.2">
      <c r="A23" s="20"/>
      <c r="B23" s="20"/>
      <c r="C23" s="21" t="str">
        <f ca="true">IF(INDIRECT(CONCATENATE("Water","!B107"))=0,"",INDIRECT(CONCATENATE("Water","!B107")))</f>
        <v>DHS12</v>
      </c>
      <c r="D23" s="7"/>
      <c r="E23" s="24"/>
      <c r="F23" s="7"/>
      <c r="G23" s="7"/>
      <c r="H23" s="7"/>
      <c r="I23" s="7"/>
      <c r="J23" s="7"/>
      <c r="K23" s="7"/>
      <c r="L23" s="7"/>
      <c r="M23" s="7"/>
      <c r="N23" s="7"/>
      <c r="O23" s="7"/>
      <c r="P23" s="7"/>
      <c r="Q23" s="7"/>
      <c r="R23" s="7"/>
    </row>
    <row r="24" x14ac:dyDescent="0.2">
      <c r="A24" s="20"/>
      <c r="B24" s="20"/>
      <c r="C24" s="21" t="str">
        <f ca="true">IF(INDIRECT(CONCATENATE("Water","!B108"))=0,"",INDIRECT(CONCATENATE("Water","!B108")))</f>
        <v>DHS17</v>
      </c>
      <c r="D24" s="7"/>
      <c r="E24" s="7"/>
      <c r="F24" s="7"/>
      <c r="G24" s="7"/>
      <c r="H24" s="7"/>
      <c r="I24" s="7"/>
      <c r="J24" s="7"/>
      <c r="K24" s="7"/>
      <c r="L24" s="7"/>
      <c r="M24" s="7"/>
      <c r="N24" s="7"/>
      <c r="O24" s="7"/>
      <c r="P24" s="7"/>
      <c r="Q24" s="7"/>
      <c r="R24" s="7"/>
    </row>
    <row r="25" x14ac:dyDescent="0.2">
      <c r="A25" s="20"/>
      <c r="B25" s="20"/>
      <c r="C25" s="21" t="str">
        <f ca="true">IF(INDIRECT(CONCATENATE("Water","!B109"))=0,"",INDIRECT(CONCATENATE("Water","!B109")))</f>
        <v/>
      </c>
      <c r="D25" s="7"/>
      <c r="E25" s="7"/>
      <c r="F25" s="7"/>
      <c r="G25" s="7"/>
      <c r="H25" s="7"/>
      <c r="I25" s="7"/>
      <c r="J25" s="7"/>
      <c r="K25" s="7"/>
      <c r="L25" s="7"/>
      <c r="M25" s="7"/>
      <c r="N25" s="7"/>
      <c r="O25" s="7"/>
      <c r="P25" s="7"/>
      <c r="Q25" s="7"/>
      <c r="R25" s="7"/>
    </row>
    <row r="26" x14ac:dyDescent="0.2">
      <c r="A26" s="20"/>
      <c r="B26" s="20"/>
      <c r="C26" s="21" t="str">
        <f ca="true">IF(INDIRECT(CONCATENATE("Water","!B110"))=0,"",INDIRECT(CONCATENATE("Water","!B110")))</f>
        <v/>
      </c>
      <c r="D26" s="7"/>
      <c r="E26" s="7"/>
      <c r="F26" s="7"/>
      <c r="G26" s="7"/>
      <c r="H26" s="7"/>
      <c r="I26" s="7"/>
      <c r="J26" s="7"/>
      <c r="K26" s="7"/>
      <c r="L26" s="7"/>
      <c r="M26" s="7"/>
      <c r="N26" s="7"/>
      <c r="O26" s="7"/>
      <c r="P26" s="7"/>
      <c r="Q26" s="7"/>
      <c r="R26" s="7"/>
    </row>
    <row r="27" x14ac:dyDescent="0.2">
      <c r="A27" s="20"/>
      <c r="B27" s="20"/>
      <c r="C27" s="21" t="str">
        <f ca="true">IF(INDIRECT(CONCATENATE("Water","!B111"))=0,"",INDIRECT(CONCATENATE("Water","!B111")))</f>
        <v/>
      </c>
      <c r="D27" s="7"/>
      <c r="E27" s="7"/>
      <c r="F27" s="7"/>
      <c r="G27" s="7"/>
      <c r="H27" s="7"/>
      <c r="I27" s="7"/>
      <c r="J27" s="7"/>
      <c r="K27" s="7"/>
      <c r="L27" s="7"/>
      <c r="M27" s="7"/>
      <c r="N27" s="7"/>
      <c r="O27" s="7"/>
      <c r="P27" s="7"/>
      <c r="Q27" s="7"/>
      <c r="R27" s="7"/>
    </row>
    <row r="28" x14ac:dyDescent="0.2">
      <c r="A28" s="20"/>
      <c r="B28" s="20"/>
      <c r="C28" s="21" t="str">
        <f ca="true">IF(INDIRECT(CONCATENATE("Water","!B112"))=0,"",INDIRECT(CONCATENATE("Water","!B112")))</f>
        <v/>
      </c>
      <c r="D28" s="7"/>
      <c r="E28" s="7"/>
      <c r="F28" s="7"/>
      <c r="G28" s="7"/>
      <c r="H28" s="7"/>
      <c r="I28" s="7"/>
      <c r="J28" s="7"/>
      <c r="K28" s="7"/>
      <c r="L28" s="7"/>
      <c r="M28" s="7"/>
      <c r="N28" s="7"/>
      <c r="O28" s="7"/>
      <c r="P28" s="7"/>
      <c r="Q28" s="7"/>
      <c r="R28" s="7"/>
    </row>
    <row r="29" x14ac:dyDescent="0.2">
      <c r="A29" s="20"/>
      <c r="B29" s="20"/>
      <c r="C29" s="21" t="str">
        <f ca="true">IF(INDIRECT(CONCATENATE("Water","!B113"))=0,"",INDIRECT(CONCATENATE("Water","!B113")))</f>
        <v/>
      </c>
      <c r="D29" s="7"/>
      <c r="E29" s="7"/>
      <c r="F29" s="7"/>
      <c r="G29" s="7"/>
      <c r="H29" s="7"/>
      <c r="I29" s="7"/>
      <c r="J29" s="7"/>
      <c r="K29" s="7"/>
      <c r="L29" s="7"/>
      <c r="M29" s="7"/>
      <c r="N29" s="7"/>
      <c r="O29" s="7"/>
      <c r="P29" s="7"/>
      <c r="Q29" s="7"/>
      <c r="R29" s="7"/>
    </row>
    <row r="30" x14ac:dyDescent="0.2">
      <c r="A30" s="20"/>
      <c r="B30" s="20"/>
      <c r="C30" s="21" t="str">
        <f ca="true">IF(INDIRECT(CONCATENATE("Water","!B114"))=0,"",INDIRECT(CONCATENATE("Water","!B114")))</f>
        <v/>
      </c>
      <c r="D30" s="7"/>
      <c r="E30" s="7"/>
      <c r="F30" s="7"/>
      <c r="G30" s="7"/>
      <c r="H30" s="7"/>
      <c r="I30" s="7"/>
      <c r="J30" s="7"/>
      <c r="K30" s="7"/>
      <c r="L30" s="7"/>
      <c r="M30" s="7"/>
      <c r="N30" s="7"/>
      <c r="O30" s="7"/>
      <c r="P30" s="7"/>
      <c r="Q30" s="7"/>
      <c r="R30" s="7"/>
    </row>
    <row r="31" x14ac:dyDescent="0.2">
      <c r="A31" s="20"/>
      <c r="B31" s="20"/>
      <c r="C31" s="21" t="str">
        <f ca="true">IF(INDIRECT(CONCATENATE("Water","!B115"))=0,"",INDIRECT(CONCATENATE("Water","!B115")))</f>
        <v/>
      </c>
      <c r="D31" s="7"/>
      <c r="E31" s="7"/>
      <c r="F31" s="7"/>
      <c r="G31" s="7"/>
      <c r="H31" s="7"/>
      <c r="I31" s="7"/>
      <c r="J31" s="7"/>
      <c r="K31" s="7"/>
      <c r="L31" s="7"/>
      <c r="M31" s="7"/>
      <c r="N31" s="7"/>
      <c r="O31" s="7"/>
      <c r="P31" s="7"/>
      <c r="Q31" s="7"/>
      <c r="R31" s="7"/>
    </row>
    <row r="32" x14ac:dyDescent="0.2">
      <c r="A32" s="20"/>
      <c r="B32" s="20"/>
      <c r="C32" s="21" t="str">
        <f ca="true">IF(INDIRECT(CONCATENATE("Water","!B116"))=0,"",INDIRECT(CONCATENATE("Water","!B116")))</f>
        <v/>
      </c>
      <c r="D32" s="7"/>
      <c r="E32" s="7"/>
      <c r="F32" s="7"/>
      <c r="G32" s="7"/>
      <c r="H32" s="7"/>
      <c r="I32" s="7"/>
      <c r="J32" s="7"/>
      <c r="K32" s="7"/>
      <c r="L32" s="7"/>
      <c r="M32" s="7"/>
      <c r="N32" s="7"/>
      <c r="O32" s="7"/>
      <c r="P32" s="7"/>
      <c r="Q32" s="7"/>
      <c r="R32" s="7"/>
    </row>
    <row r="33" ht="3" customHeight="true" x14ac:dyDescent="0.2">
      <c r="A33" s="6"/>
      <c r="B33" s="6"/>
      <c r="C33" s="21"/>
      <c r="D33" s="7"/>
      <c r="E33" s="7"/>
      <c r="F33" s="7"/>
      <c r="G33" s="7"/>
      <c r="H33" s="7"/>
      <c r="I33" s="7"/>
      <c r="J33" s="7"/>
      <c r="K33" s="7"/>
      <c r="L33" s="7"/>
      <c r="M33" s="7"/>
      <c r="N33" s="7"/>
      <c r="O33" s="7"/>
      <c r="P33" s="7"/>
      <c r="Q33" s="7"/>
      <c r="R33" s="7"/>
    </row>
    <row r="34" ht="15.95" customHeight="true" x14ac:dyDescent="0.2">
      <c r="A34" s="25"/>
      <c r="B34" s="25"/>
      <c r="C34" s="26"/>
      <c r="D34" s="6"/>
      <c r="E34" s="7"/>
      <c r="F34" s="7"/>
      <c r="G34" s="7"/>
      <c r="H34" s="7"/>
      <c r="I34" s="7"/>
      <c r="J34" s="7"/>
      <c r="K34" s="7"/>
      <c r="L34" s="7"/>
      <c r="M34" s="7"/>
      <c r="N34" s="7"/>
      <c r="O34" s="7"/>
      <c r="P34" s="7"/>
      <c r="Q34" s="7"/>
      <c r="R34" s="7"/>
    </row>
    <row r="35" ht="23.25" x14ac:dyDescent="0.2">
      <c r="A35" s="25"/>
      <c r="B35" s="25"/>
      <c r="C35" s="25"/>
      <c r="D35" s="6"/>
      <c r="E35" s="7"/>
      <c r="F35" s="7"/>
      <c r="G35" s="7"/>
      <c r="H35" s="7"/>
      <c r="I35" s="7"/>
      <c r="J35" s="7"/>
      <c r="K35" s="7"/>
      <c r="L35" s="7"/>
      <c r="M35" s="7"/>
      <c r="N35" s="7"/>
      <c r="O35" s="7"/>
      <c r="P35" s="7"/>
      <c r="Q35" s="7"/>
      <c r="R35" s="7"/>
    </row>
    <row r="36" ht="15" x14ac:dyDescent="0.2">
      <c r="A36" s="27"/>
      <c r="B36" s="28"/>
      <c r="C36" s="29"/>
      <c r="D36" s="6"/>
      <c r="E36" s="7"/>
      <c r="F36" s="7"/>
      <c r="G36" s="7"/>
      <c r="H36" s="7"/>
      <c r="I36" s="7"/>
      <c r="J36" s="7"/>
      <c r="K36" s="7"/>
      <c r="L36" s="7"/>
      <c r="M36" s="7"/>
      <c r="N36" s="7"/>
      <c r="O36" s="7"/>
      <c r="P36" s="7"/>
      <c r="Q36" s="7"/>
      <c r="R36" s="7"/>
    </row>
    <row r="37" ht="15" x14ac:dyDescent="0.2">
      <c r="A37" s="27"/>
      <c r="B37" s="28"/>
      <c r="C37" s="30"/>
      <c r="D37" s="6"/>
      <c r="E37" s="7"/>
      <c r="F37" s="7"/>
      <c r="G37" s="7"/>
      <c r="H37" s="7"/>
      <c r="I37" s="7"/>
      <c r="J37" s="7"/>
      <c r="K37" s="7"/>
      <c r="L37" s="7"/>
      <c r="M37" s="7"/>
      <c r="N37" s="7"/>
      <c r="O37" s="7"/>
      <c r="P37" s="7"/>
      <c r="Q37" s="7"/>
      <c r="R37" s="7"/>
    </row>
    <row r="38" ht="15" x14ac:dyDescent="0.2">
      <c r="A38" s="27"/>
      <c r="B38" s="28"/>
      <c r="C38" s="31"/>
      <c r="D38" s="6"/>
      <c r="E38" s="7"/>
      <c r="F38" s="7"/>
      <c r="G38" s="7"/>
      <c r="H38" s="7"/>
      <c r="I38" s="7"/>
      <c r="J38" s="7"/>
      <c r="K38" s="7"/>
      <c r="L38" s="7"/>
      <c r="M38" s="7"/>
      <c r="N38" s="7"/>
      <c r="O38" s="7"/>
      <c r="P38" s="7"/>
      <c r="Q38" s="7"/>
      <c r="R38" s="7"/>
    </row>
    <row r="39" ht="15" x14ac:dyDescent="0.2">
      <c r="A39" s="27"/>
      <c r="B39" s="28"/>
      <c r="C39" s="31"/>
      <c r="D39" s="6"/>
      <c r="E39" s="7"/>
      <c r="F39" s="7"/>
      <c r="G39" s="7"/>
      <c r="H39" s="7"/>
      <c r="I39" s="7"/>
      <c r="J39" s="7"/>
      <c r="K39" s="7"/>
      <c r="L39" s="7"/>
      <c r="M39" s="7"/>
      <c r="N39" s="7"/>
      <c r="O39" s="7"/>
      <c r="P39" s="7"/>
      <c r="Q39" s="7"/>
      <c r="R39" s="7"/>
    </row>
    <row r="40" ht="15" x14ac:dyDescent="0.2">
      <c r="A40" s="27"/>
      <c r="B40" s="28"/>
      <c r="C40" s="31"/>
      <c r="D40" s="6"/>
      <c r="E40" s="7"/>
      <c r="F40" s="7"/>
      <c r="G40" s="7"/>
      <c r="H40" s="7"/>
      <c r="I40" s="7"/>
      <c r="J40" s="7"/>
      <c r="K40" s="7"/>
      <c r="L40" s="7"/>
      <c r="M40" s="7"/>
      <c r="N40" s="7"/>
      <c r="O40" s="7"/>
      <c r="P40" s="7"/>
      <c r="Q40" s="7"/>
      <c r="R40" s="7"/>
    </row>
    <row r="41" ht="15" x14ac:dyDescent="0.2">
      <c r="A41" s="27"/>
      <c r="B41" s="28"/>
      <c r="C41" s="31"/>
      <c r="D41" s="6"/>
      <c r="E41" s="7"/>
      <c r="F41" s="7"/>
      <c r="G41" s="7"/>
      <c r="H41" s="7"/>
      <c r="I41" s="7"/>
      <c r="J41" s="7"/>
      <c r="K41" s="7"/>
      <c r="L41" s="7"/>
      <c r="M41" s="7"/>
      <c r="N41" s="7"/>
      <c r="O41" s="7"/>
      <c r="P41" s="7"/>
      <c r="Q41" s="7"/>
      <c r="R41" s="7"/>
    </row>
    <row r="42" ht="15" x14ac:dyDescent="0.2">
      <c r="A42" s="27"/>
      <c r="B42" s="28"/>
      <c r="C42" s="31"/>
      <c r="D42" s="6"/>
      <c r="E42" s="7"/>
      <c r="F42" s="7"/>
      <c r="G42" s="7"/>
      <c r="H42" s="7"/>
      <c r="I42" s="7"/>
      <c r="J42" s="7"/>
      <c r="K42" s="7"/>
      <c r="L42" s="7"/>
      <c r="M42" s="7"/>
      <c r="N42" s="7"/>
      <c r="O42" s="7"/>
      <c r="P42" s="7"/>
      <c r="Q42" s="7"/>
      <c r="R42" s="7"/>
    </row>
    <row r="43" ht="15" x14ac:dyDescent="0.2">
      <c r="A43" s="27"/>
      <c r="B43" s="28"/>
      <c r="D43" s="6"/>
      <c r="E43" s="7"/>
      <c r="F43" s="7"/>
      <c r="G43" s="7"/>
      <c r="H43" s="7"/>
      <c r="I43" s="7"/>
      <c r="J43" s="7"/>
      <c r="K43" s="7"/>
      <c r="L43" s="7"/>
      <c r="M43" s="7"/>
      <c r="N43" s="7"/>
      <c r="O43" s="7"/>
      <c r="P43" s="7"/>
      <c r="Q43" s="7"/>
      <c r="R43" s="7"/>
    </row>
    <row r="44" ht="15" x14ac:dyDescent="0.2">
      <c r="A44" s="6"/>
      <c r="B44" s="6"/>
      <c r="C44" s="6"/>
      <c r="D44" s="6"/>
      <c r="E44" s="7"/>
      <c r="F44" s="7"/>
      <c r="G44" s="7"/>
      <c r="H44" s="7"/>
      <c r="I44" s="7"/>
      <c r="J44" s="7"/>
      <c r="K44" s="7"/>
      <c r="L44" s="7"/>
      <c r="M44" s="7"/>
      <c r="N44" s="7"/>
      <c r="O44" s="7"/>
      <c r="P44" s="7"/>
      <c r="Q44" s="7"/>
      <c r="R44" s="7"/>
    </row>
    <row r="45" ht="15" x14ac:dyDescent="0.2">
      <c r="A45" s="6"/>
      <c r="B45" s="6"/>
      <c r="C45" s="6"/>
      <c r="D45" s="6"/>
      <c r="E45" s="7"/>
      <c r="F45" s="7"/>
      <c r="G45" s="7"/>
      <c r="H45" s="7"/>
      <c r="I45" s="7"/>
      <c r="J45" s="7"/>
      <c r="K45" s="7"/>
      <c r="L45" s="7"/>
      <c r="M45" s="7"/>
      <c r="N45" s="7"/>
      <c r="O45" s="7"/>
      <c r="P45" s="7"/>
      <c r="Q45" s="7"/>
      <c r="R45" s="7"/>
    </row>
    <row r="46" ht="15" x14ac:dyDescent="0.2">
      <c r="A46" s="6"/>
      <c r="B46" s="6"/>
      <c r="C46" s="6"/>
      <c r="D46" s="6"/>
    </row>
    <row r="47" ht="15" x14ac:dyDescent="0.2">
      <c r="A47" s="6"/>
      <c r="B47" s="6"/>
      <c r="C47" s="6"/>
      <c r="D47" s="6"/>
    </row>
    <row r="48" ht="15" x14ac:dyDescent="0.2">
      <c r="A48" s="6"/>
      <c r="B48" s="6"/>
      <c r="C48" s="6"/>
      <c r="D48" s="6"/>
    </row>
    <row r="49" ht="15" x14ac:dyDescent="0.2">
      <c r="A49" s="6"/>
      <c r="B49" s="6"/>
      <c r="C49" s="6"/>
      <c r="D49" s="6"/>
    </row>
    <row r="55" x14ac:dyDescent="0.2">
      <c r="L55" s="32" t="str">
        <f>+IF(ISNUMBER(M48), "", "Insufficient data to estimate safely managed sanitation services at national level")</f>
        <v>Insufficient data to estimate safely managed sanitation services at national level</v>
      </c>
    </row>
    <row r="107" s="122" customFormat="true" x14ac:dyDescent="0.2"/>
    <row r="108" s="123" customFormat="true" ht="22.5" customHeight="true" x14ac:dyDescent="0.35">
      <c r="A108" s="2288"/>
      <c r="B108" s="2289"/>
      <c r="C108" s="129"/>
      <c r="D108" s="129"/>
      <c r="E108" s="129"/>
      <c r="F108" s="129"/>
      <c r="G108" s="129"/>
      <c r="H108" s="129"/>
      <c r="I108" s="129"/>
      <c r="J108" s="129"/>
      <c r="K108" s="129"/>
      <c r="L108" s="129"/>
      <c r="M108" s="129"/>
      <c r="N108" s="129"/>
      <c r="O108" s="129"/>
      <c r="P108" s="129"/>
      <c r="Q108" s="129"/>
      <c r="R108" s="129"/>
      <c r="S108" s="129"/>
      <c r="T108" s="129"/>
      <c r="U108" s="129"/>
    </row>
    <row r="109" s="123" customFormat="true" ht="22.5" customHeight="true" x14ac:dyDescent="0.35">
      <c r="A109" s="124"/>
      <c r="B109" s="125"/>
      <c r="C109" s="129"/>
      <c r="D109" s="129"/>
      <c r="E109" s="129"/>
      <c r="F109" s="129"/>
      <c r="G109" s="129"/>
      <c r="H109" s="129"/>
      <c r="I109" s="129"/>
      <c r="J109" s="129"/>
      <c r="K109" s="129"/>
      <c r="L109" s="129"/>
      <c r="M109" s="129"/>
      <c r="N109" s="129"/>
      <c r="O109" s="129"/>
      <c r="P109" s="129"/>
      <c r="Q109" s="129"/>
      <c r="R109" s="129"/>
      <c r="S109" s="129"/>
      <c r="T109" s="129"/>
      <c r="U109" s="129"/>
    </row>
    <row r="110" s="123" customFormat="true" ht="23.85" customHeight="true" x14ac:dyDescent="0.35">
      <c r="A110" s="120"/>
      <c r="B110" s="126"/>
      <c r="C110" s="129"/>
      <c r="D110" s="129"/>
      <c r="E110" s="129"/>
      <c r="F110" s="129"/>
      <c r="G110" s="129"/>
      <c r="H110" s="129"/>
      <c r="I110" s="129"/>
      <c r="J110" s="129"/>
      <c r="K110" s="129"/>
      <c r="L110" s="129"/>
      <c r="M110" s="129"/>
      <c r="N110" s="129"/>
      <c r="O110" s="129"/>
      <c r="P110" s="129"/>
      <c r="Q110" s="129"/>
      <c r="R110" s="129"/>
      <c r="S110" s="129"/>
      <c r="T110" s="129"/>
      <c r="U110" s="129"/>
    </row>
    <row r="111" s="123" customFormat="true" ht="23.85" customHeight="true" x14ac:dyDescent="0.35">
      <c r="A111" s="119"/>
      <c r="B111" s="125"/>
      <c r="C111" s="129"/>
      <c r="D111" s="129"/>
      <c r="E111" s="129"/>
      <c r="F111" s="129"/>
      <c r="G111" s="129"/>
      <c r="H111" s="129"/>
      <c r="I111" s="129"/>
      <c r="J111" s="129"/>
      <c r="K111" s="129"/>
      <c r="L111" s="129"/>
      <c r="M111" s="129"/>
      <c r="N111" s="129"/>
      <c r="O111" s="129"/>
      <c r="P111" s="129"/>
      <c r="Q111" s="129"/>
      <c r="R111" s="129"/>
      <c r="S111" s="129"/>
      <c r="T111" s="129"/>
      <c r="U111" s="129"/>
    </row>
    <row r="112" s="123" customFormat="true" ht="15" customHeight="true" x14ac:dyDescent="0.2">
      <c r="A112" s="127"/>
      <c r="B112" s="125"/>
      <c r="C112" s="129"/>
      <c r="D112" s="129"/>
      <c r="E112" s="129"/>
      <c r="F112" s="129"/>
      <c r="G112" s="129"/>
      <c r="H112" s="129"/>
      <c r="I112" s="129"/>
      <c r="J112" s="129"/>
      <c r="K112" s="129"/>
      <c r="L112" s="129"/>
      <c r="M112" s="129"/>
      <c r="N112" s="129"/>
      <c r="O112" s="129"/>
      <c r="P112" s="129"/>
      <c r="Q112" s="129"/>
      <c r="R112" s="129"/>
      <c r="S112" s="129"/>
      <c r="T112" s="129"/>
      <c r="U112" s="129"/>
    </row>
    <row r="113" s="123" customFormat="true" ht="15" customHeight="true" x14ac:dyDescent="0.2">
      <c r="A113" s="2292"/>
      <c r="B113" s="2293"/>
      <c r="C113" s="129"/>
      <c r="D113" s="129"/>
      <c r="E113" s="129"/>
      <c r="F113" s="129"/>
      <c r="G113" s="129"/>
      <c r="H113" s="129"/>
      <c r="I113" s="129"/>
      <c r="J113" s="129"/>
      <c r="K113" s="129"/>
      <c r="L113" s="129"/>
      <c r="M113" s="129"/>
      <c r="N113" s="129"/>
      <c r="O113" s="129"/>
      <c r="P113" s="129"/>
      <c r="Q113" s="129"/>
      <c r="R113" s="129"/>
      <c r="S113" s="129"/>
      <c r="T113" s="129"/>
      <c r="U113" s="129"/>
    </row>
    <row r="114" s="123" customFormat="true" ht="15" customHeight="true" x14ac:dyDescent="0.2">
      <c r="A114" s="2294"/>
      <c r="B114" s="2295"/>
      <c r="C114" s="129"/>
      <c r="D114" s="129"/>
      <c r="E114" s="129"/>
      <c r="F114" s="129"/>
      <c r="G114" s="129"/>
      <c r="H114" s="129"/>
      <c r="I114" s="129"/>
      <c r="J114" s="129"/>
      <c r="K114" s="129"/>
      <c r="L114" s="129"/>
      <c r="M114" s="129"/>
      <c r="N114" s="129"/>
      <c r="O114" s="129"/>
      <c r="P114" s="129"/>
      <c r="Q114" s="129"/>
      <c r="R114" s="129"/>
      <c r="S114" s="129"/>
      <c r="T114" s="129"/>
      <c r="U114" s="129"/>
    </row>
    <row r="115" s="123" customFormat="true" ht="15" customHeight="true" x14ac:dyDescent="0.2">
      <c r="A115" s="125"/>
      <c r="B115" s="128"/>
      <c r="C115" s="129"/>
      <c r="D115" s="129"/>
      <c r="E115" s="129"/>
      <c r="F115" s="129"/>
      <c r="G115" s="129"/>
      <c r="H115" s="129"/>
      <c r="I115" s="129"/>
      <c r="J115" s="129"/>
      <c r="K115" s="129"/>
      <c r="L115" s="129"/>
      <c r="M115" s="129"/>
      <c r="N115" s="129"/>
      <c r="O115" s="129"/>
      <c r="P115" s="129"/>
      <c r="Q115" s="129"/>
      <c r="R115" s="129"/>
      <c r="S115" s="129"/>
      <c r="T115" s="129"/>
      <c r="U115" s="129"/>
    </row>
    <row r="116" s="122" customFormat="true" x14ac:dyDescent="0.2"/>
    <row r="117" s="122" customFormat="true" x14ac:dyDescent="0.2"/>
    <row r="207" s="122" customFormat="true" x14ac:dyDescent="0.2"/>
    <row r="208" s="123" customFormat="true" ht="22.5" customHeight="true" x14ac:dyDescent="0.35">
      <c r="A208" s="2288"/>
      <c r="B208" s="2289"/>
    </row>
    <row r="209" s="123" customFormat="true" ht="22.5" customHeight="true" x14ac:dyDescent="0.35">
      <c r="A209" s="124"/>
      <c r="B209" s="125"/>
    </row>
    <row r="210" s="123" customFormat="true" ht="22.5" customHeight="true" x14ac:dyDescent="0.35">
      <c r="A210" s="120"/>
      <c r="B210" s="126"/>
    </row>
    <row r="211" s="123" customFormat="true" ht="22.5" customHeight="true" x14ac:dyDescent="0.35">
      <c r="A211" s="119"/>
      <c r="B211" s="125"/>
    </row>
    <row r="212" s="123" customFormat="true" ht="15" customHeight="true" x14ac:dyDescent="0.2">
      <c r="A212" s="127"/>
      <c r="B212" s="125"/>
    </row>
    <row r="213" s="123" customFormat="true" ht="15" customHeight="true" x14ac:dyDescent="0.2">
      <c r="A213" s="2292"/>
      <c r="B213" s="2293"/>
    </row>
    <row r="214" s="123" customFormat="true" ht="15" customHeight="true" x14ac:dyDescent="0.2">
      <c r="A214" s="2290"/>
      <c r="B214" s="2296"/>
    </row>
    <row r="215" s="123" customFormat="true" ht="15" customHeight="true" x14ac:dyDescent="0.2">
      <c r="A215" s="125"/>
      <c r="B215" s="128"/>
    </row>
    <row r="216" s="122" customFormat="true" x14ac:dyDescent="0.2"/>
    <row r="217" s="122" customFormat="true" x14ac:dyDescent="0.2"/>
  </sheetData>
  <mergeCells count="11">
    <mergeCell ref="A113:B113"/>
    <mergeCell ref="A114:B114"/>
    <mergeCell ref="A208:B208"/>
    <mergeCell ref="A213:B213"/>
    <mergeCell ref="A214:B214"/>
    <mergeCell ref="A108:B108"/>
    <mergeCell ref="A2:B2"/>
    <mergeCell ref="A5:B5"/>
    <mergeCell ref="A6:B6"/>
    <mergeCell ref="A7:B7"/>
    <mergeCell ref="A8:B8"/>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1" x14ac:dyDescent="0.2">
      <c r="A1" s="4" t="s">
        <v>63</v>
      </c>
    </row>
    <row r="4" ht="29.1" customHeight="true" x14ac:dyDescent="0.4">
      <c r="A4" s="35"/>
      <c r="B4" s="2297" t="s">
        <v>123</v>
      </c>
      <c r="C4" s="2297"/>
      <c r="D4" s="2297"/>
      <c r="E4" s="2297"/>
      <c r="F4" s="2297"/>
      <c r="G4" s="2297"/>
      <c r="H4" s="2297"/>
      <c r="I4" s="2297"/>
      <c r="J4" s="2297"/>
      <c r="K4" s="2297"/>
      <c r="L4" s="2297"/>
      <c r="M4" s="2297"/>
      <c r="N4" s="2297"/>
      <c r="O4" s="2297"/>
      <c r="P4" s="2297"/>
      <c r="Q4" s="2297"/>
      <c r="R4" s="2297"/>
      <c r="S4" s="2297"/>
      <c r="T4" s="2297"/>
      <c r="U4" s="2297"/>
      <c r="V4" s="2297"/>
      <c r="W4" s="2297"/>
      <c r="X4" s="2297"/>
      <c r="Y4" s="2297"/>
    </row>
    <row r="5" ht="29.1" customHeight="true" x14ac:dyDescent="0.4">
      <c r="A5" s="35"/>
      <c r="B5" s="2324" t="str">
        <f ca="true">IF(ISERROR(INDIRECT(CONCATENATE($B105,"!A2"))),"",INDIRECT(CONCATENATE($B105,"!A2")))</f>
        <v>Indonesia</v>
      </c>
      <c r="C5" s="2324"/>
      <c r="D5" s="2324"/>
      <c r="E5" s="2324"/>
      <c r="F5" s="2324"/>
      <c r="G5" s="2324"/>
      <c r="H5" s="2324"/>
      <c r="I5" s="2324"/>
      <c r="J5" s="2324"/>
      <c r="K5" s="2324"/>
      <c r="L5" s="2324"/>
      <c r="M5" s="2324"/>
      <c r="N5" s="2324"/>
      <c r="O5" s="2324"/>
      <c r="P5" s="2324"/>
      <c r="Q5" s="2324"/>
      <c r="R5" s="2324"/>
      <c r="S5" s="2324"/>
      <c r="T5" s="2324"/>
      <c r="U5" s="2324"/>
      <c r="V5" s="2324"/>
      <c r="W5" s="2324"/>
      <c r="X5" s="2324"/>
      <c r="Y5" s="2324"/>
    </row>
    <row r="6" x14ac:dyDescent="0.2">
      <c r="F6" s="36"/>
      <c r="G6" s="36"/>
      <c r="J6" s="37"/>
      <c r="K6" s="37"/>
      <c r="L6" s="37"/>
      <c r="M6" s="37"/>
      <c r="N6" s="37"/>
      <c r="O6" s="37"/>
      <c r="P6" s="37"/>
    </row>
    <row r="7" s="38" customFormat="true" ht="18" x14ac:dyDescent="0.25">
      <c r="B7" s="2315" t="str">
        <f>B118</f>
        <v>National use of drinking water sources, 2000–2020</v>
      </c>
      <c r="C7" s="2315"/>
      <c r="D7" s="2315"/>
      <c r="E7" s="2315"/>
      <c r="F7" s="2315"/>
      <c r="G7" s="2315"/>
      <c r="H7" s="2315"/>
      <c r="I7" s="2315"/>
      <c r="J7" s="2315" t="str">
        <f>B218</f>
        <v>Urban use of drinking water sources,  2000–2020</v>
      </c>
      <c r="K7" s="2315"/>
      <c r="L7" s="2315"/>
      <c r="M7" s="2315"/>
      <c r="N7" s="2315"/>
      <c r="O7" s="2315"/>
      <c r="P7" s="2315"/>
      <c r="Q7" s="2315"/>
      <c r="R7" s="2315" t="str">
        <f>B318</f>
        <v>Rural use of drinking water sources, 2000–2020</v>
      </c>
      <c r="S7" s="2315"/>
      <c r="T7" s="2315"/>
      <c r="U7" s="2315"/>
      <c r="V7" s="2315"/>
      <c r="W7" s="2315"/>
      <c r="X7" s="2315"/>
      <c r="Y7" s="2315"/>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2328" t="str">
        <f ca="true">IF(ISERROR(INDIRECT(CONCATENATE($B105,"!A2"))),"",INDIRECT(CONCATENATE($B105,"!A2")))</f>
        <v>Indonesia</v>
      </c>
      <c r="C31" s="2329"/>
      <c r="D31" s="2329"/>
      <c r="E31" s="2330"/>
      <c r="F31" s="2326" t="s">
        <v>0</v>
      </c>
      <c r="G31" s="2326"/>
      <c r="H31" s="2326"/>
      <c r="I31" s="2327"/>
      <c r="J31" s="2325" t="s">
        <v>1</v>
      </c>
      <c r="K31" s="2326"/>
      <c r="L31" s="2326"/>
      <c r="M31" s="2327"/>
      <c r="N31" s="2325" t="s">
        <v>2</v>
      </c>
      <c r="O31" s="2326"/>
      <c r="P31" s="2326"/>
      <c r="Q31" s="2327"/>
      <c r="R31" s="2325" t="s">
        <v>3</v>
      </c>
      <c r="S31" s="2326"/>
      <c r="T31" s="2326"/>
      <c r="U31" s="2327"/>
      <c r="V31" s="2325" t="s">
        <v>4</v>
      </c>
      <c r="W31" s="2326"/>
      <c r="X31" s="2326"/>
      <c r="Y31" s="2327"/>
    </row>
    <row r="32" s="44" customFormat="true" ht="22.5" customHeight="true" x14ac:dyDescent="0.2">
      <c r="B32" s="2331"/>
      <c r="C32" s="2332"/>
      <c r="D32" s="2332"/>
      <c r="E32" s="2333"/>
      <c r="F32" s="41" t="s">
        <v>15</v>
      </c>
      <c r="G32" s="42" t="s">
        <v>16</v>
      </c>
      <c r="H32" s="42" t="s">
        <v>22</v>
      </c>
      <c r="I32" s="43" t="s">
        <v>24</v>
      </c>
      <c r="J32" s="41" t="s">
        <v>15</v>
      </c>
      <c r="K32" s="42" t="s">
        <v>16</v>
      </c>
      <c r="L32" s="42" t="s">
        <v>22</v>
      </c>
      <c r="M32" s="43" t="s">
        <v>23</v>
      </c>
      <c r="N32" s="41" t="s">
        <v>15</v>
      </c>
      <c r="O32" s="42" t="s">
        <v>16</v>
      </c>
      <c r="P32" s="42" t="s">
        <v>22</v>
      </c>
      <c r="Q32" s="43" t="s">
        <v>23</v>
      </c>
      <c r="R32" s="41" t="s">
        <v>15</v>
      </c>
      <c r="S32" s="42" t="s">
        <v>16</v>
      </c>
      <c r="T32" s="42" t="s">
        <v>22</v>
      </c>
      <c r="U32" s="43" t="s">
        <v>23</v>
      </c>
      <c r="V32" s="41" t="s">
        <v>15</v>
      </c>
      <c r="W32" s="42" t="s">
        <v>16</v>
      </c>
      <c r="X32" s="42" t="s">
        <v>22</v>
      </c>
      <c r="Y32" s="43" t="s">
        <v>23</v>
      </c>
    </row>
    <row r="33" x14ac:dyDescent="0.2">
      <c r="B33" s="2319" t="s">
        <v>5</v>
      </c>
      <c r="C33" s="2320"/>
      <c r="D33" s="2317" t="s">
        <v>25</v>
      </c>
      <c r="E33" s="33">
        <f>C99</f>
        <v>2000</v>
      </c>
      <c r="F33" s="45">
        <f ca="true">E99</f>
        <v>46.826916573257051</v>
      </c>
      <c r="G33" s="46">
        <f t="shared" ref="G33:I34" ca="true" si="0">F99</f>
        <v>1.7094729298116247</v>
      </c>
      <c r="H33" s="47">
        <f t="shared" ca="true" si="0"/>
        <v>39.298005161748051</v>
      </c>
      <c r="I33" s="48">
        <f t="shared" ca="true" si="0"/>
        <v>12.165605335183272</v>
      </c>
      <c r="J33" s="45">
        <f ca="true">J99</f>
        <v>60.901929847890159</v>
      </c>
      <c r="K33" s="46">
        <f t="shared" ref="K33:M34" ca="true" si="1">K99</f>
        <v>0.93235055922289478</v>
      </c>
      <c r="L33" s="47">
        <f t="shared" ca="true" si="1"/>
        <v>34.101207931269812</v>
      </c>
      <c r="M33" s="48">
        <f t="shared" ca="true" si="1"/>
        <v>4.0645116616171322</v>
      </c>
      <c r="N33" s="45">
        <f ca="true">O99</f>
        <v>70.394286309213754</v>
      </c>
      <c r="O33" s="46">
        <f t="shared" ref="O33:Q34" ca="true" si="2">P99</f>
        <v>0.6732609078882017</v>
      </c>
      <c r="P33" s="47">
        <f t="shared" ca="true" si="2"/>
        <v>27.156535247913766</v>
      </c>
      <c r="Q33" s="48">
        <f t="shared" ca="true" si="2"/>
        <v>1.7759175349842735</v>
      </c>
      <c r="R33" s="45">
        <f ca="true">T99</f>
        <v>78.714329218168345</v>
      </c>
      <c r="S33" s="46">
        <f t="shared" ref="S33:U34" ca="true" si="3">U99</f>
        <v>0.31700829911438999</v>
      </c>
      <c r="T33" s="47">
        <f t="shared" ca="true" si="3"/>
        <v>19.549800072818016</v>
      </c>
      <c r="U33" s="48">
        <f t="shared" ca="true" si="3"/>
        <v>1.4188624098992477</v>
      </c>
      <c r="V33" s="45">
        <f ca="true">Y99</f>
        <v>87.89841752123948</v>
      </c>
      <c r="W33" s="46">
        <f t="shared" ref="W33:Y34" ca="true" si="4">Z99</f>
        <v>0.26045172569228359</v>
      </c>
      <c r="X33" s="47">
        <f t="shared" ca="true" si="4"/>
        <v>11.537022806689265</v>
      </c>
      <c r="Y33" s="48">
        <f t="shared" ca="true" si="4"/>
        <v>0.3041079463789842</v>
      </c>
    </row>
    <row r="34" x14ac:dyDescent="0.2">
      <c r="B34" s="2321"/>
      <c r="C34" s="2322"/>
      <c r="D34" s="2318"/>
      <c r="E34" s="34">
        <f>C100</f>
        <v>2020</v>
      </c>
      <c r="F34" s="50">
        <f ca="true">E100</f>
        <v>73.939103883619183</v>
      </c>
      <c r="G34" s="51">
        <f t="shared" ca="true" si="0"/>
        <v>2.6992359478941665</v>
      </c>
      <c r="H34" s="52">
        <f t="shared" ca="true" si="0"/>
        <v>17.368379441171783</v>
      </c>
      <c r="I34" s="53">
        <f t="shared" ca="true" si="0"/>
        <v>5.9932807273148683</v>
      </c>
      <c r="J34" s="50">
        <f ca="true">J100</f>
        <v>90.913362616632241</v>
      </c>
      <c r="K34" s="51">
        <f t="shared" ca="true" si="1"/>
        <v>1.3917970200313341</v>
      </c>
      <c r="L34" s="52">
        <f t="shared" ca="true" si="1"/>
        <v>6.2724136809358697</v>
      </c>
      <c r="M34" s="53">
        <f t="shared" ca="true" si="1"/>
        <v>1.4224266824005554</v>
      </c>
      <c r="N34" s="50">
        <f ca="true">O100</f>
        <v>95.519303435316658</v>
      </c>
      <c r="O34" s="51">
        <f t="shared" ca="true" si="2"/>
        <v>0.91356012431498423</v>
      </c>
      <c r="P34" s="52">
        <f t="shared" ca="true" si="2"/>
        <v>3.0168849086321643</v>
      </c>
      <c r="Q34" s="53">
        <f t="shared" ca="true" si="2"/>
        <v>0.55025153173619401</v>
      </c>
      <c r="R34" s="50">
        <f ca="true">T100</f>
        <v>98.985580221367798</v>
      </c>
      <c r="S34" s="51">
        <f t="shared" ca="true" si="3"/>
        <v>0.39864724421210013</v>
      </c>
      <c r="T34" s="52">
        <f t="shared" ca="true" si="3"/>
        <v>0.6157725344201026</v>
      </c>
      <c r="U34" s="53">
        <f t="shared" ca="true" si="3"/>
        <v>0</v>
      </c>
      <c r="V34" s="50">
        <f ca="true">Y100</f>
        <v>99.704565487378517</v>
      </c>
      <c r="W34" s="51">
        <f t="shared" ca="true" si="4"/>
        <v>0.29543451262148324</v>
      </c>
      <c r="X34" s="52">
        <f t="shared" ca="true" si="4"/>
        <v>0</v>
      </c>
      <c r="Y34" s="53">
        <f t="shared" ca="true" si="4"/>
        <v>0</v>
      </c>
    </row>
    <row r="35" x14ac:dyDescent="0.2">
      <c r="F35" s="36"/>
      <c r="H35" s="39"/>
    </row>
    <row r="36" x14ac:dyDescent="0.2">
      <c r="B36" s="2319" t="s">
        <v>6</v>
      </c>
      <c r="C36" s="2320"/>
      <c r="D36" s="2317" t="s">
        <v>25</v>
      </c>
      <c r="E36" s="33">
        <f>C199</f>
        <v>2000</v>
      </c>
      <c r="F36" s="45">
        <f ca="true">E199</f>
        <v>72.360326522471837</v>
      </c>
      <c r="G36" s="46">
        <f t="shared" ref="G36:I37" ca="true" si="5">F199</f>
        <v>0.43009859685627388</v>
      </c>
      <c r="H36" s="47">
        <f t="shared" ca="true" si="5"/>
        <v>25.386109210482132</v>
      </c>
      <c r="I36" s="48">
        <f t="shared" ca="true" si="5"/>
        <v>1.823465670189762</v>
      </c>
      <c r="J36" s="45">
        <f ca="true">J199</f>
        <v>77.535502083662905</v>
      </c>
      <c r="K36" s="46">
        <f t="shared" ref="K36:M37" ca="true" si="6">K199</f>
        <v>0.11244190520106905</v>
      </c>
      <c r="L36" s="47">
        <f t="shared" ca="true" si="6"/>
        <v>21.784989639935318</v>
      </c>
      <c r="M36" s="48">
        <f t="shared" ca="true" si="6"/>
        <v>0.5670663712007098</v>
      </c>
      <c r="N36" s="45">
        <f ca="true">O199</f>
        <v>83.891425540176172</v>
      </c>
      <c r="O36" s="46">
        <f t="shared" ref="O36:Q37" ca="true" si="7">P199</f>
        <v>0.206958968077567</v>
      </c>
      <c r="P36" s="47">
        <f t="shared" ca="true" si="7"/>
        <v>15.472461300896413</v>
      </c>
      <c r="Q36" s="48">
        <f t="shared" ca="true" si="7"/>
        <v>0.42915419084983597</v>
      </c>
      <c r="R36" s="45">
        <f ca="true">T199</f>
        <v>86.932566832403353</v>
      </c>
      <c r="S36" s="46">
        <f t="shared" ref="S36:U37" ca="true" si="8">U199</f>
        <v>0.22211808532122684</v>
      </c>
      <c r="T36" s="47">
        <f t="shared" ca="true" si="8"/>
        <v>12.59683493296059</v>
      </c>
      <c r="U36" s="48">
        <f t="shared" ca="true" si="8"/>
        <v>0.24848014931482965</v>
      </c>
      <c r="V36" s="45">
        <f ca="true">Y199</f>
        <v>92.11737151630841</v>
      </c>
      <c r="W36" s="46">
        <f t="shared" ref="W36:Y37" ca="true" si="9">Z199</f>
        <v>0.24701018374043898</v>
      </c>
      <c r="X36" s="47">
        <f t="shared" ca="true" si="9"/>
        <v>7.6356182999511475</v>
      </c>
      <c r="Y36" s="48">
        <f t="shared" ca="true" si="9"/>
        <v>0</v>
      </c>
    </row>
    <row r="37" x14ac:dyDescent="0.2">
      <c r="B37" s="2321"/>
      <c r="C37" s="2322"/>
      <c r="D37" s="2318"/>
      <c r="E37" s="34">
        <f>C200</f>
        <v>2020</v>
      </c>
      <c r="F37" s="50">
        <f ca="true">E200</f>
        <v>93.730677382213969</v>
      </c>
      <c r="G37" s="51">
        <f t="shared" ca="true" si="5"/>
        <v>0.55712065937069521</v>
      </c>
      <c r="H37" s="52">
        <f t="shared" ca="true" si="5"/>
        <v>4.7034553486911932</v>
      </c>
      <c r="I37" s="53">
        <f t="shared" ca="true" si="5"/>
        <v>1.0087466097241418</v>
      </c>
      <c r="J37" s="50">
        <f ca="true">J200</f>
        <v>99.455045151014559</v>
      </c>
      <c r="K37" s="51">
        <f t="shared" ca="true" si="6"/>
        <v>0.14422960396350765</v>
      </c>
      <c r="L37" s="52">
        <f t="shared" ca="true" si="6"/>
        <v>0.20004215692742378</v>
      </c>
      <c r="M37" s="53">
        <f t="shared" ca="true" si="6"/>
        <v>0.20068308809451452</v>
      </c>
      <c r="N37" s="50">
        <f ca="true">O200</f>
        <v>99.753908509315949</v>
      </c>
      <c r="O37" s="51">
        <f t="shared" ca="true" si="7"/>
        <v>0.24609149068405145</v>
      </c>
      <c r="P37" s="52">
        <f t="shared" ca="true" si="7"/>
        <v>0</v>
      </c>
      <c r="Q37" s="53">
        <f t="shared" ca="true" si="7"/>
        <v>0</v>
      </c>
      <c r="R37" s="50">
        <f ca="true">T200</f>
        <v>99.730125373221767</v>
      </c>
      <c r="S37" s="51">
        <f t="shared" ca="true" si="8"/>
        <v>0.25481663896399537</v>
      </c>
      <c r="T37" s="52">
        <f t="shared" ca="true" si="8"/>
        <v>0</v>
      </c>
      <c r="U37" s="53">
        <f t="shared" ca="true" si="8"/>
        <v>1.5057987814244016E-2</v>
      </c>
      <c r="V37" s="50">
        <f ca="true">Y200</f>
        <v>99.689650081569113</v>
      </c>
      <c r="W37" s="51">
        <f t="shared" ca="true" si="9"/>
        <v>0.26731503926280581</v>
      </c>
      <c r="X37" s="52">
        <f t="shared" ca="true" si="9"/>
        <v>2.3516106691801042E-2</v>
      </c>
      <c r="Y37" s="53">
        <f t="shared" ca="true" si="9"/>
        <v>1.9518772476277313E-2</v>
      </c>
    </row>
    <row r="38" x14ac:dyDescent="0.2">
      <c r="F38" s="36"/>
      <c r="G38" s="36"/>
      <c r="H38" s="39"/>
      <c r="I38" s="39"/>
    </row>
    <row r="39" x14ac:dyDescent="0.2">
      <c r="B39" s="2319" t="s">
        <v>7</v>
      </c>
      <c r="C39" s="2320"/>
      <c r="D39" s="2317" t="s">
        <v>25</v>
      </c>
      <c r="E39" s="33">
        <f>C299</f>
        <v>2000</v>
      </c>
      <c r="F39" s="45">
        <f ca="true">E299</f>
        <v>40.72429266891865</v>
      </c>
      <c r="G39" s="46">
        <f t="shared" ref="G39:I40" ca="true" si="10">F299</f>
        <v>2.1409406408934344</v>
      </c>
      <c r="H39" s="47">
        <f t="shared" ca="true" si="10"/>
        <v>41.31952300880107</v>
      </c>
      <c r="I39" s="48">
        <f t="shared" ca="true" si="10"/>
        <v>15.815243681386846</v>
      </c>
      <c r="J39" s="45">
        <f ca="true">J299</f>
        <v>53.777023079483804</v>
      </c>
      <c r="K39" s="46">
        <f t="shared" ref="K39:M40" ca="true" si="11">K299</f>
        <v>1.0125046339651282</v>
      </c>
      <c r="L39" s="47">
        <f t="shared" ca="true" si="11"/>
        <v>37.304822683270345</v>
      </c>
      <c r="M39" s="48">
        <f t="shared" ca="true" si="11"/>
        <v>7.9056496032807217</v>
      </c>
      <c r="N39" s="45">
        <f ca="true">O299</f>
        <v>56.734033059963295</v>
      </c>
      <c r="O39" s="46">
        <f t="shared" ref="O39:Q40" ca="true" si="12">P299</f>
        <v>1.259025094396619</v>
      </c>
      <c r="P39" s="47">
        <f t="shared" ca="true" si="12"/>
        <v>37.605410558725509</v>
      </c>
      <c r="Q39" s="48">
        <f t="shared" ca="true" si="12"/>
        <v>4.401531286914576</v>
      </c>
      <c r="R39" s="45">
        <f ca="true">T299</f>
        <v>65.624080807066235</v>
      </c>
      <c r="S39" s="46">
        <f t="shared" ref="S39:U40" ca="true" si="13">U299</f>
        <v>1.0995304530168513</v>
      </c>
      <c r="T39" s="47">
        <f t="shared" ca="true" si="13"/>
        <v>30.646450820308331</v>
      </c>
      <c r="U39" s="48">
        <f t="shared" ca="true" si="13"/>
        <v>2.6299379196085795</v>
      </c>
      <c r="V39" s="45">
        <f ca="true">Y299</f>
        <v>72.537611744646725</v>
      </c>
      <c r="W39" s="46">
        <f t="shared" ref="W39:Y40" ca="true" si="14">Z299</f>
        <v>0.46918933368485993</v>
      </c>
      <c r="X39" s="47">
        <f t="shared" ca="true" si="14"/>
        <v>24.26334524411044</v>
      </c>
      <c r="Y39" s="48">
        <f t="shared" ca="true" si="14"/>
        <v>2.7298536775579691</v>
      </c>
    </row>
    <row r="40" x14ac:dyDescent="0.2">
      <c r="B40" s="2321"/>
      <c r="C40" s="2322"/>
      <c r="D40" s="2318"/>
      <c r="E40" s="34">
        <f>C300</f>
        <v>2020</v>
      </c>
      <c r="F40" s="50">
        <f ca="true">E300</f>
        <v>65.677869726313062</v>
      </c>
      <c r="G40" s="51">
        <f t="shared" ca="true" si="10"/>
        <v>3.4527897549387161</v>
      </c>
      <c r="H40" s="52">
        <f t="shared" ca="true" si="10"/>
        <v>22.106395388449968</v>
      </c>
      <c r="I40" s="53">
        <f t="shared" ca="true" si="10"/>
        <v>8.7629451302982488</v>
      </c>
      <c r="J40" s="50">
        <f ca="true">J300</f>
        <v>80.675910730733733</v>
      </c>
      <c r="K40" s="51">
        <f t="shared" ca="true" si="11"/>
        <v>1.5189523106084324</v>
      </c>
      <c r="L40" s="52">
        <f t="shared" ca="true" si="11"/>
        <v>13.991761185805217</v>
      </c>
      <c r="M40" s="53">
        <f t="shared" ca="true" si="11"/>
        <v>3.8133757728526234</v>
      </c>
      <c r="N40" s="50">
        <f ca="true">O300</f>
        <v>88.886878009495234</v>
      </c>
      <c r="O40" s="51">
        <f t="shared" ca="true" si="12"/>
        <v>1.9725516403574692</v>
      </c>
      <c r="P40" s="52">
        <f t="shared" ca="true" si="12"/>
        <v>7.503624919660524</v>
      </c>
      <c r="Q40" s="53">
        <f t="shared" ca="true" si="12"/>
        <v>1.6369454304867759</v>
      </c>
      <c r="R40" s="50">
        <f ca="true">T300</f>
        <v>91.853890904713424</v>
      </c>
      <c r="S40" s="51">
        <f t="shared" ca="true" si="13"/>
        <v>1.5390105131490843</v>
      </c>
      <c r="T40" s="52">
        <f t="shared" ca="true" si="13"/>
        <v>5.6869398104097399</v>
      </c>
      <c r="U40" s="53">
        <f t="shared" ca="true" si="13"/>
        <v>0.92015877172775618</v>
      </c>
      <c r="V40" s="50">
        <f ca="true">Y300</f>
        <v>97.63205424335591</v>
      </c>
      <c r="W40" s="51">
        <f t="shared" ca="true" si="14"/>
        <v>0.63150574405428883</v>
      </c>
      <c r="X40" s="52">
        <f t="shared" ca="true" si="14"/>
        <v>1.7364400125897959</v>
      </c>
      <c r="Y40" s="53">
        <f t="shared" ca="true" si="14"/>
        <v>0</v>
      </c>
    </row>
    <row r="97" s="40" customFormat="true" ht="16.5" customHeight="true" x14ac:dyDescent="0.2">
      <c r="A97" s="2312" t="s">
        <v>5</v>
      </c>
      <c r="B97" s="2312"/>
      <c r="C97" s="2312"/>
      <c r="D97" s="2301" t="s">
        <v>0</v>
      </c>
      <c r="E97" s="2302"/>
      <c r="F97" s="2302"/>
      <c r="G97" s="2302"/>
      <c r="H97" s="2303"/>
      <c r="I97" s="2301" t="s">
        <v>1</v>
      </c>
      <c r="J97" s="2302"/>
      <c r="K97" s="2302"/>
      <c r="L97" s="2302"/>
      <c r="M97" s="2303"/>
      <c r="N97" s="2301" t="s">
        <v>2</v>
      </c>
      <c r="O97" s="2302"/>
      <c r="P97" s="2302"/>
      <c r="Q97" s="2302"/>
      <c r="R97" s="2303"/>
      <c r="S97" s="2301" t="s">
        <v>3</v>
      </c>
      <c r="T97" s="2302"/>
      <c r="U97" s="2302"/>
      <c r="V97" s="2302"/>
      <c r="W97" s="2303"/>
      <c r="X97" s="2301" t="s">
        <v>4</v>
      </c>
      <c r="Y97" s="2302"/>
      <c r="Z97" s="2302"/>
      <c r="AA97" s="2302"/>
      <c r="AB97" s="2303"/>
    </row>
    <row r="98" s="44" customFormat="true" ht="22.5" customHeight="true" x14ac:dyDescent="0.2">
      <c r="A98" s="2313"/>
      <c r="B98" s="2313"/>
      <c r="C98" s="2313"/>
      <c r="D98" s="54" t="s">
        <v>14</v>
      </c>
      <c r="E98" s="55" t="s">
        <v>15</v>
      </c>
      <c r="F98" s="42" t="s">
        <v>16</v>
      </c>
      <c r="G98" s="42" t="s">
        <v>22</v>
      </c>
      <c r="H98" s="43" t="s">
        <v>17</v>
      </c>
      <c r="I98" s="54" t="s">
        <v>14</v>
      </c>
      <c r="J98" s="55" t="s">
        <v>15</v>
      </c>
      <c r="K98" s="42" t="s">
        <v>16</v>
      </c>
      <c r="L98" s="42" t="s">
        <v>22</v>
      </c>
      <c r="M98" s="43" t="s">
        <v>17</v>
      </c>
      <c r="N98" s="54" t="s">
        <v>14</v>
      </c>
      <c r="O98" s="55" t="s">
        <v>15</v>
      </c>
      <c r="P98" s="42" t="s">
        <v>16</v>
      </c>
      <c r="Q98" s="42" t="s">
        <v>22</v>
      </c>
      <c r="R98" s="43" t="s">
        <v>17</v>
      </c>
      <c r="S98" s="54" t="s">
        <v>14</v>
      </c>
      <c r="T98" s="55" t="s">
        <v>15</v>
      </c>
      <c r="U98" s="42" t="s">
        <v>16</v>
      </c>
      <c r="V98" s="42" t="s">
        <v>22</v>
      </c>
      <c r="W98" s="43" t="s">
        <v>17</v>
      </c>
      <c r="X98" s="54" t="s">
        <v>14</v>
      </c>
      <c r="Y98" s="55" t="s">
        <v>15</v>
      </c>
      <c r="Z98" s="42" t="s">
        <v>16</v>
      </c>
      <c r="AA98" s="42" t="s">
        <v>22</v>
      </c>
      <c r="AB98" s="43" t="s">
        <v>17</v>
      </c>
    </row>
    <row r="99" s="64" customFormat="true" ht="15" customHeight="true" x14ac:dyDescent="0.2">
      <c r="A99" s="2304" t="s">
        <v>10</v>
      </c>
      <c r="B99" s="2305"/>
      <c r="C99" s="209">
        <v>2000</v>
      </c>
      <c r="D99" s="56">
        <f ca="true">IF((D101+H101)&gt;100,D101*100/(D101+H101),D101)</f>
        <v>48.536389503068676</v>
      </c>
      <c r="E99" s="57">
        <f ca="true">D99*AVERAGEIF(E105:E116,"&gt;0")/100</f>
        <v>46.826916573257051</v>
      </c>
      <c r="F99" s="58">
        <f ca="true">D99*(100-AVERAGEIF(E105:E116,"&gt;0"))/100</f>
        <v>1.7094729298116247</v>
      </c>
      <c r="G99" s="59">
        <f ca="true">100-(E99+F99+H99)</f>
        <v>39.298005161748051</v>
      </c>
      <c r="H99" s="60">
        <f ca="true">IF((D101+H101)&gt;100,H101*100/(D101+H101),H101)</f>
        <v>12.165605335183272</v>
      </c>
      <c r="I99" s="56">
        <f ca="true">IF((I101+M101)&gt;100,I101*100/(I101+M101),I101)</f>
        <v>61.834280407113056</v>
      </c>
      <c r="J99" s="57">
        <f ca="true">I99*AVERAGEIF(J105:J116,"&gt;0")/100</f>
        <v>60.901929847890159</v>
      </c>
      <c r="K99" s="61">
        <f ca="true">I99*(100-AVERAGEIF(J105:J116,"&gt;0"))/100</f>
        <v>0.93235055922289478</v>
      </c>
      <c r="L99" s="62">
        <f ca="true">100-(J99+K99+M99)</f>
        <v>34.101207931269812</v>
      </c>
      <c r="M99" s="63">
        <f ca="true">IF((I101+M101)&gt;100,M101*100/(I101+M101),M101)</f>
        <v>4.0645116616171322</v>
      </c>
      <c r="N99" s="56">
        <f ca="true">IF((N101+R101)&gt;100,N101*100/(N101+R101),N101)</f>
        <v>71.067547217101946</v>
      </c>
      <c r="O99" s="57">
        <f ca="true">N99*AVERAGEIF(O105:O116,"&gt;0")/100</f>
        <v>70.394286309213754</v>
      </c>
      <c r="P99" s="61">
        <f ca="true">N99*(100-AVERAGEIF(O105:O116,"&gt;0"))/100</f>
        <v>0.6732609078882017</v>
      </c>
      <c r="Q99" s="62">
        <f ca="true">100-(O99+P99+R99)</f>
        <v>27.156535247913766</v>
      </c>
      <c r="R99" s="63">
        <f ca="true">IF((N101+R101)&gt;100,R101*100/(N101+R101),R101)</f>
        <v>1.7759175349842735</v>
      </c>
      <c r="S99" s="56">
        <f ca="true">IF((S101+W101)&gt;100,S101*100/(S101+W101),S101)</f>
        <v>79.031337517282736</v>
      </c>
      <c r="T99" s="57">
        <f ca="true">S99*AVERAGEIF(T105:T116,"&gt;0")/100</f>
        <v>78.714329218168345</v>
      </c>
      <c r="U99" s="61">
        <f ca="true">S99*(100-AVERAGEIF(T105:T116,"&gt;0"))/100</f>
        <v>0.31700829911438999</v>
      </c>
      <c r="V99" s="62">
        <f ca="true">100-(T99+U99+W99)</f>
        <v>19.549800072818016</v>
      </c>
      <c r="W99" s="63">
        <f ca="true">IF((S101+W101)&gt;100,W101*100/(S101+W101),W101)</f>
        <v>1.4188624098992477</v>
      </c>
      <c r="X99" s="56">
        <f ca="true">IF((X101+AB101)&gt;100,X101*100/(X101+AB101),X101)</f>
        <v>88.158869246931772</v>
      </c>
      <c r="Y99" s="57">
        <f ca="true">X99*AVERAGEIF(Y105:Y116,"&gt;0")/100</f>
        <v>87.89841752123948</v>
      </c>
      <c r="Z99" s="61">
        <f ca="true">X99*(100-AVERAGEIF(Y105:Y116,"&gt;0"))/100</f>
        <v>0.26045172569228359</v>
      </c>
      <c r="AA99" s="62">
        <f ca="true">100-(Y99+Z99+AB99)</f>
        <v>11.537022806689265</v>
      </c>
      <c r="AB99" s="63">
        <f ca="true">IF((X101+AB101)&gt;100,AB101*100/(X101+AB101),AB101)</f>
        <v>0.3041079463789842</v>
      </c>
    </row>
    <row r="100" s="64" customFormat="true" ht="15" customHeight="true" x14ac:dyDescent="0.2">
      <c r="A100" s="2306"/>
      <c r="B100" s="2307"/>
      <c r="C100" s="210">
        <v>2020</v>
      </c>
      <c r="D100" s="65">
        <f ca="true">IF((D102+H102)&gt;100,D102*100/(D102+H102),D102)</f>
        <v>76.638339831513349</v>
      </c>
      <c r="E100" s="66">
        <f ca="true">D100*AVERAGEIF(E105:E116,"&gt;0")/100</f>
        <v>73.939103883619183</v>
      </c>
      <c r="F100" s="67">
        <f ca="true">D100*(100-AVERAGEIF(E105:E116,"&gt;0"))/100</f>
        <v>2.6992359478941665</v>
      </c>
      <c r="G100" s="68">
        <f ca="true">100-(E100+F100+H100)</f>
        <v>17.368379441171783</v>
      </c>
      <c r="H100" s="69">
        <f ca="true">IF((D102+H102)&gt;100,H102*100/(D102+H102),H102)</f>
        <v>5.9932807273148683</v>
      </c>
      <c r="I100" s="65">
        <f ca="true">IF((I102+M102)&gt;100,I102*100/(I102+M102),I102)</f>
        <v>92.305159636663575</v>
      </c>
      <c r="J100" s="66">
        <f ca="true">I100*AVERAGEIF(J105:J116,"&gt;0")/100</f>
        <v>90.913362616632241</v>
      </c>
      <c r="K100" s="67">
        <f ca="true">I100*(100-AVERAGEIF(J105:J116,"&gt;0"))/100</f>
        <v>1.3917970200313341</v>
      </c>
      <c r="L100" s="68">
        <f ca="true">100-(J100+K100+M100)</f>
        <v>6.2724136809358697</v>
      </c>
      <c r="M100" s="69">
        <f ca="true">IF((I102+M102)&gt;100,M102*100/(I102+M102),M102)</f>
        <v>1.4224266824005554</v>
      </c>
      <c r="N100" s="65">
        <f ca="true">IF((N102+R102)&gt;100,N102*100/(N102+R102),N102)</f>
        <v>96.432863559631642</v>
      </c>
      <c r="O100" s="66">
        <f ca="true">N100*AVERAGEIF(O105:O116,"&gt;0")/100</f>
        <v>95.519303435316658</v>
      </c>
      <c r="P100" s="67">
        <f ca="true">N100*(100-AVERAGEIF(O105:O116,"&gt;0"))/100</f>
        <v>0.91356012431498423</v>
      </c>
      <c r="Q100" s="68">
        <f ca="true">100-(O100+P100+R100)</f>
        <v>3.0168849086321643</v>
      </c>
      <c r="R100" s="69">
        <f ca="true">IF((N102+R102)&gt;100,R102*100/(N102+R102),R102)</f>
        <v>0.55025153173619401</v>
      </c>
      <c r="S100" s="65">
        <f ca="true">IF((S102+W102)&gt;100,S102*100/(S102+W102),S102)</f>
        <v>99.384227465579897</v>
      </c>
      <c r="T100" s="66">
        <f ca="true">S100*AVERAGEIF(T105:T116,"&gt;0")/100</f>
        <v>98.985580221367798</v>
      </c>
      <c r="U100" s="67">
        <f ca="true">S100*(100-AVERAGEIF(T105:T116,"&gt;0"))/100</f>
        <v>0.39864724421210013</v>
      </c>
      <c r="V100" s="68">
        <f ca="true">100-(T100+U100+W100)</f>
        <v>0.6157725344201026</v>
      </c>
      <c r="W100" s="69">
        <f ca="true">IF((S102+W102)&gt;100,W102*100/(S102+W102),W102)</f>
        <v>0</v>
      </c>
      <c r="X100" s="65">
        <f ca="true">IF((X102+AB102)&gt;100,X102*100/(X102+AB102),X102)</f>
        <v>100</v>
      </c>
      <c r="Y100" s="66">
        <f ca="true">X100*AVERAGEIF(Y105:Y116,"&gt;0")/100</f>
        <v>99.704565487378517</v>
      </c>
      <c r="Z100" s="67">
        <f ca="true">X100*(100-AVERAGEIF(Y105:Y116,"&gt;0"))/100</f>
        <v>0.29543451262148324</v>
      </c>
      <c r="AA100" s="68">
        <f ca="true">100-(Y100+Z100+AB100)</f>
        <v>0</v>
      </c>
      <c r="AB100" s="69">
        <f ca="true">IF((X102+AB102)&gt;100,AB102*100/(X102+AB102),AB102)</f>
        <v>0</v>
      </c>
    </row>
    <row r="101" hidden="true" x14ac:dyDescent="0.2">
      <c r="A101" s="2308" t="s">
        <v>12</v>
      </c>
      <c r="B101" s="2309"/>
      <c r="C101" s="70">
        <f>MinRegYear(C99,C105:C116)</f>
        <v>2001</v>
      </c>
      <c r="D101" s="71">
        <f ca="true">IF(MAX(C105:C116)-MIN(C105:C116)&lt;5,AVERAGEIF(C105:C116,"&gt;0",D105:D116),
IF(FORECAST($C101,D$105:D$116,$C$105:$C$116)&lt;0,0,
IF(FORECAST($C101,D$105:D$116,$C$105:$C$116)&gt;100,100,
FORECAST($C101,D$105:D$116,$C$105:$C$116))))</f>
        <v>48.536389503068676</v>
      </c>
      <c r="E101" s="72"/>
      <c r="F101" s="73"/>
      <c r="G101" s="73"/>
      <c r="H101" s="74">
        <f ca="true">IF(MAX(C105:C116)-MIN(C105:C116)&lt;5,AVERAGEIF(C105:C116,"&gt;0",H105:H116),
IF(FORECAST($C101,H$105:H$116,$C$105:$C$116)&lt;0,0,
IF(FORECAST($C101,H$105:H$116,$C$105:$C$116)&gt;100,100,
FORECAST($C101,H$105:H$116,$C$105:$C$116))))</f>
        <v>12.165605335183272</v>
      </c>
      <c r="I101" s="71">
        <f ca="true">IF(MAX(C105:C116)-MIN(C105:C116)&lt;5,AVERAGEIF(C105:C116,"&gt;0",I105:I116),
IF(FORECAST($C101,I$105:I$116,$C$105:$C$116)&lt;0,0,
IF(FORECAST($C101,I$105:I$116,$C$105:$C$116)&gt;100,100,
FORECAST($C101,I$105:I$116,$C$105:$C$116))))</f>
        <v>61.834280407113056</v>
      </c>
      <c r="J101" s="72"/>
      <c r="K101" s="73"/>
      <c r="L101" s="73"/>
      <c r="M101" s="74">
        <f ca="true">IF(MAX(C105:C116)-MIN(C105:C116)&lt;5,AVERAGEIF(C105:C116,"&gt;0",M105:M116),
IF(FORECAST($C101,M$105:M$116,$C$105:$C$116)&lt;0,0,
IF(FORECAST($C101,M$105:M$116,$C$105:$C$116)&gt;100,100,
FORECAST($C101,M$105:M$116,$C$105:$C$116))))</f>
        <v>4.0645116616171322</v>
      </c>
      <c r="N101" s="71">
        <f ca="true">IF(MAX(C105:C116)-MIN(C105:C116)&lt;5,AVERAGEIF(C105:C116,"&gt;0",N105:N116),
IF(FORECAST($C101,N$105:N$116,$C$105:$C$116)&lt;0,0,
IF(FORECAST($C101,N$105:N$116,$C$105:$C$116)&gt;100,100,
FORECAST($C101,N$105:N$116,$C$105:$C$116))))</f>
        <v>71.067547217101946</v>
      </c>
      <c r="O101" s="72"/>
      <c r="P101" s="73"/>
      <c r="Q101" s="73"/>
      <c r="R101" s="74">
        <f ca="true">IF(MAX(C105:C116)-MIN(C105:C116)&lt;5,AVERAGEIF(C105:C116,"&gt;0",R105:R116),
IF(FORECAST($C101,R$105:R$116,$C$105:$C$116)&lt;0,0,
IF(FORECAST($C101,R$105:R$116,$C$105:$C$116)&gt;100,100,
FORECAST($C101,R$105:R$116,$C$105:$C$116))))</f>
        <v>1.7759175349842735</v>
      </c>
      <c r="S101" s="71">
        <f ca="true">IF(MAX(C105:C116)-MIN(C105:C116)&lt;5,AVERAGEIF(C105:C116,"&gt;0",S105:S116),
IF(FORECAST($C101,S$105:S$116,$C$105:$C$116)&lt;0,0,
IF(FORECAST($C101,S$105:S$116,$C$105:$C$116)&gt;100,100,
FORECAST($C101,S$105:S$116,$C$105:$C$116))))</f>
        <v>79.031337517282736</v>
      </c>
      <c r="T101" s="72"/>
      <c r="U101" s="73"/>
      <c r="V101" s="73"/>
      <c r="W101" s="74">
        <f ca="true">IF(MAX(C105:C116)-MIN(C105:C116)&lt;5,AVERAGEIF(C105:C116,"&gt;0",W105:W116),
IF(FORECAST($C101,W$105:W$116,$C$105:$C$116)&lt;0,0,
IF(FORECAST($C101,W$105:W$116,$C$105:$C$116)&gt;100,100,
FORECAST($C101,W$105:W$116,$C$105:$C$116))))</f>
        <v>1.4188624098992477</v>
      </c>
      <c r="X101" s="71">
        <f ca="true">IF(MAX(C105:C116)-MIN(C105:C116)&lt;5,AVERAGEIF(C105:C116,"&gt;0",X105:X116),
IF(FORECAST($C101,X$105:X$116,$C$105:$C$116)&lt;0,0,
IF(FORECAST($C101,X$105:X$116,$C$105:$C$116)&gt;100,100,
FORECAST($C101,X$105:X$116,$C$105:$C$116))))</f>
        <v>88.158869246931772</v>
      </c>
      <c r="Y101" s="72"/>
      <c r="Z101" s="73"/>
      <c r="AA101" s="73"/>
      <c r="AB101" s="74">
        <f ca="true">IF(MAX(C105:C116)-MIN(C105:C116)&lt;5,AVERAGEIF(C105:C116,"&gt;0",AB105:AB116),
IF(FORECAST($C101,AB$105:AB$116,$C$105:$C$116)&lt;0,0,
IF(FORECAST($C101,AB$105:AB$116,$C$105:$C$116)&gt;100,100,
FORECAST($C101,AB$105:AB$116,$C$105:$C$116))))</f>
        <v>0.3041079463789842</v>
      </c>
    </row>
    <row r="102" hidden="true" x14ac:dyDescent="0.2">
      <c r="A102" s="2310"/>
      <c r="B102" s="2311"/>
      <c r="C102" s="49">
        <f>MaxRegYear(C100,C105:C116)</f>
        <v>2019</v>
      </c>
      <c r="D102" s="75">
        <f ca="true">IF(MAX(C105:C116)-MIN(C105:C116)&lt;5,AVERAGEIF(C105:C116,"&gt;0",D105:D116),
IF(FORECAST($C102,D$105:D$116,$C$105:$C$116)&lt;0,0,
IF(FORECAST($C102,D$105:D$116,$C$105:$C$116)&gt;100,100,
FORECAST($C102,D$105:D$116,$C$105:$C$116))))</f>
        <v>76.638339831513349</v>
      </c>
      <c r="E102" s="76"/>
      <c r="F102" s="77"/>
      <c r="G102" s="77"/>
      <c r="H102" s="78">
        <f ca="true">IF(MAX(C105:C116)-MIN(C105:C116)&lt;5,AVERAGEIF(C105:C116,"&gt;0",H105:H116),
IF(FORECAST($C102,H$105:H$116,$C$105:$C$116)&lt;0,0,
IF(FORECAST($C102,H$105:H$116,$C$105:$C$116)&gt;100,100,
FORECAST($C102,H$105:H$116,$C$105:$C$116))))</f>
        <v>5.9932807273148683</v>
      </c>
      <c r="I102" s="75">
        <f ca="true">IF(MAX(C105:C116)-MIN(C105:C116)&lt;5,AVERAGEIF(C105:C116,"&gt;0",I105:I116),
IF(FORECAST($C102,I$105:I$116,$C$105:$C$116)&lt;0,0,
IF(FORECAST($C102,I$105:I$116,$C$105:$C$116)&gt;100,100,
FORECAST($C102,I$105:I$116,$C$105:$C$116))))</f>
        <v>92.305159636663575</v>
      </c>
      <c r="J102" s="76"/>
      <c r="K102" s="77"/>
      <c r="L102" s="77"/>
      <c r="M102" s="78">
        <f ca="true">IF(MAX(C105:C116)-MIN(C105:C116)&lt;5,AVERAGEIF(C105:C116,"&gt;0",M105:M116),
IF(FORECAST($C102,M$105:M$116,$C$105:$C$116)&lt;0,0,
IF(FORECAST($C102,M$105:M$116,$C$105:$C$116)&gt;100,100,
FORECAST($C102,M$105:M$116,$C$105:$C$116))))</f>
        <v>1.4224266824005554</v>
      </c>
      <c r="N102" s="75">
        <f ca="true">IF(MAX(C105:C116)-MIN(C105:C116)&lt;5,AVERAGEIF(C105:C116,"&gt;0",N105:N116),
IF(FORECAST($C102,N$105:N$116,$C$105:$C$116)&lt;0,0,
IF(FORECAST($C102,N$105:N$116,$C$105:$C$116)&gt;100,100,
FORECAST($C102,N$105:N$116,$C$105:$C$116))))</f>
        <v>96.432863559631642</v>
      </c>
      <c r="O102" s="76"/>
      <c r="P102" s="77"/>
      <c r="Q102" s="77"/>
      <c r="R102" s="78">
        <f ca="true">IF(MAX(C105:C116)-MIN(C105:C116)&lt;5,AVERAGEIF(C105:C116,"&gt;0",R105:R116),
IF(FORECAST($C102,R$105:R$116,$C$105:$C$116)&lt;0,0,
IF(FORECAST($C102,R$105:R$116,$C$105:$C$116)&gt;100,100,
FORECAST($C102,R$105:R$116,$C$105:$C$116))))</f>
        <v>0.55025153173619401</v>
      </c>
      <c r="S102" s="75">
        <f ca="true">IF(MAX(C105:C116)-MIN(C105:C116)&lt;5,AVERAGEIF(C105:C116,"&gt;0",S105:S116),
IF(FORECAST($C102,S$105:S$116,$C$105:$C$116)&lt;0,0,
IF(FORECAST($C102,S$105:S$116,$C$105:$C$116)&gt;100,100,
FORECAST($C102,S$105:S$116,$C$105:$C$116))))</f>
        <v>99.384227465579897</v>
      </c>
      <c r="T102" s="76"/>
      <c r="U102" s="77"/>
      <c r="V102" s="77"/>
      <c r="W102" s="78">
        <f ca="true">IF(MAX(C105:C116)-MIN(C105:C116)&lt;5,AVERAGEIF(C105:C116,"&gt;0",W105:W116),
IF(FORECAST($C102,W$105:W$116,$C$105:$C$116)&lt;0,0,
IF(FORECAST($C102,W$105:W$116,$C$105:$C$116)&gt;100,100,
FORECAST($C102,W$105:W$116,$C$105:$C$116))))</f>
        <v>0</v>
      </c>
      <c r="X102" s="75">
        <f ca="true">IF(MAX(C105:C116)-MIN(C105:C116)&lt;5,AVERAGEIF(C105:C116,"&gt;0",X105:X116),
IF(FORECAST($C102,X$105:X$116,$C$105:$C$116)&lt;0,0,
IF(FORECAST($C102,X$105:X$116,$C$105:$C$116)&gt;100,100,
FORECAST($C102,X$105:X$116,$C$105:$C$116))))</f>
        <v>100</v>
      </c>
      <c r="Y102" s="76"/>
      <c r="Z102" s="77"/>
      <c r="AA102" s="77"/>
      <c r="AB102" s="78">
        <f ca="true">IF(MAX(C105:C116)-MIN(C105:C116)&lt;5,AVERAGEIF(C105:C116,"&gt;0",AB105:AB116),
IF(FORECAST($C102,AB$105:AB$116,$C$105:$C$116)&lt;0,0,
IF(FORECAST($C102,AB$105:AB$116,$C$105:$C$116)&gt;100,100,
FORECAST($C102,AB$105:AB$116,$C$105:$C$116))))</f>
        <v>0</v>
      </c>
    </row>
    <row r="103" ht="9" customHeight="true" x14ac:dyDescent="0.2">
      <c r="D103" s="79"/>
      <c r="I103" s="79"/>
      <c r="K103" s="39"/>
      <c r="L103" s="39"/>
      <c r="N103" s="79"/>
      <c r="P103" s="39"/>
      <c r="Q103" s="39"/>
      <c r="S103" s="79"/>
      <c r="U103" s="39"/>
      <c r="V103" s="39"/>
      <c r="X103" s="79"/>
      <c r="Z103" s="39"/>
      <c r="AA103" s="39"/>
      <c r="AB103" s="80"/>
    </row>
    <row r="104" s="108" customFormat="true" ht="22.5" customHeight="true" x14ac:dyDescent="0.2">
      <c r="B104" s="81" t="s">
        <v>8</v>
      </c>
      <c r="C104" s="82" t="s">
        <v>9</v>
      </c>
      <c r="D104" s="83" t="s">
        <v>14</v>
      </c>
      <c r="E104" s="2287" t="s">
        <v>545</v>
      </c>
      <c r="F104" s="219"/>
      <c r="G104" s="219"/>
      <c r="H104" s="85" t="s">
        <v>17</v>
      </c>
      <c r="I104" s="82" t="s">
        <v>14</v>
      </c>
      <c r="J104" s="2287" t="s">
        <v>545</v>
      </c>
      <c r="K104" s="219"/>
      <c r="L104" s="219"/>
      <c r="M104" s="85" t="s">
        <v>17</v>
      </c>
      <c r="N104" s="83" t="s">
        <v>14</v>
      </c>
      <c r="O104" s="2287" t="s">
        <v>545</v>
      </c>
      <c r="P104" s="219"/>
      <c r="Q104" s="219"/>
      <c r="R104" s="85" t="s">
        <v>17</v>
      </c>
      <c r="S104" s="83" t="s">
        <v>14</v>
      </c>
      <c r="T104" s="2287" t="s">
        <v>545</v>
      </c>
      <c r="U104" s="219"/>
      <c r="V104" s="219"/>
      <c r="W104" s="85" t="s">
        <v>17</v>
      </c>
      <c r="X104" s="83" t="s">
        <v>14</v>
      </c>
      <c r="Y104" s="2287" t="s">
        <v>545</v>
      </c>
      <c r="Z104" s="219"/>
      <c r="AA104" s="219"/>
      <c r="AB104" s="85" t="s">
        <v>17</v>
      </c>
      <c r="AD104" s="220"/>
    </row>
    <row r="105" x14ac:dyDescent="0.2">
      <c r="A105" s="87"/>
      <c r="B105" s="510" t="s">
        <v>209</v>
      </c>
      <c r="C105" s="511">
        <v>2003</v>
      </c>
      <c r="D105" s="1">
        <f t="shared" ref="D105:D116" ca="true" si="15">IF(ISERROR(INDIRECT(CONCATENATE($B105,"!C16"))),"",INDIRECT(CONCATENATE($B105,"!C16")))</f>
        <v>53.785366088909598</v>
      </c>
      <c r="E105" s="88">
        <f t="shared" ref="E105:E116" ca="true" si="16">IF(ISERROR(INDIRECT(CONCATENATE($B105,"!C23"))),"",INDIRECT(CONCATENATE($B105,"!C23")))</f>
        <v>95.461292449781027</v>
      </c>
      <c r="F105" s="89"/>
      <c r="G105" s="89"/>
      <c r="H105" s="90">
        <f t="shared" ref="H105:H116" ca="true" si="17">IF(ISERROR(INDIRECT(CONCATENATE($B105,"!C21"))),"",INDIRECT(CONCATENATE($B105,"!C21")))</f>
        <v>10.613601249141686</v>
      </c>
      <c r="I105" s="1">
        <f t="shared" ref="I105:I116" ca="true" si="18">IF(ISERROR(INDIRECT(CONCATENATE($B105,"!D16"))),"",INDIRECT(CONCATENATE($B105,"!D16")))</f>
        <v>66.779819483442381</v>
      </c>
      <c r="J105" s="88">
        <f t="shared" ref="J105:J116" ca="true" si="19">IF(ISERROR(INDIRECT(CONCATENATE($B105,"!D23"))),"",INDIRECT(CONCATENATE($B105,"!D23")))</f>
        <v>97.36684675201262</v>
      </c>
      <c r="K105" s="89"/>
      <c r="L105" s="89"/>
      <c r="M105" s="90">
        <f t="shared" ref="M105:M116" ca="true" si="20">IF(ISERROR(INDIRECT(CONCATENATE($B105,"!D21"))),"",INDIRECT(CONCATENATE($B105,"!D21")))</f>
        <v>3.5017985345664178</v>
      </c>
      <c r="N105" s="1">
        <f t="shared" ref="N105:N116" ca="true" si="21">IF(ISERROR(INDIRECT(CONCATENATE($B105,"!E16"))),"",INDIRECT(CONCATENATE($B105,"!E16")))</f>
        <v>74.372686480599043</v>
      </c>
      <c r="O105" s="88">
        <f t="shared" ref="O105:O116" ca="true" si="22">IF(ISERROR(INDIRECT(CONCATENATE($B105,"!E23"))),"",INDIRECT(CONCATENATE($B105,"!E23")))</f>
        <v>97.54829097773424</v>
      </c>
      <c r="P105" s="89"/>
      <c r="Q105" s="89"/>
      <c r="R105" s="90">
        <f t="shared" ref="R105:R116" ca="true" si="23">IF(ISERROR(INDIRECT(CONCATENATE($B105,"!E21"))),"",INDIRECT(CONCATENATE($B105,"!E21")))</f>
        <v>1.5246108048940523</v>
      </c>
      <c r="S105" s="1">
        <f t="shared" ref="S105:S116" ca="true" si="24">IF(ISERROR(INDIRECT(CONCATENATE($B105,"!F16"))),"",INDIRECT(CONCATENATE($B105,"!F16")))</f>
        <v>80.798416770614949</v>
      </c>
      <c r="T105" s="88">
        <f t="shared" ref="T105:T116" ca="true" si="25">IF(ISERROR(INDIRECT(CONCATENATE($B105,"!F23"))),"",INDIRECT(CONCATENATE($B105,"!F23")))</f>
        <v>99.394995031830376</v>
      </c>
      <c r="U105" s="89"/>
      <c r="V105" s="89"/>
      <c r="W105" s="90">
        <f t="shared" ref="W105:W116" ca="true" si="26">IF(ISERROR(INDIRECT(CONCATENATE($B105,"!F21"))),"",INDIRECT(CONCATENATE($B105,"!F21")))</f>
        <v>1.3928787290325204</v>
      </c>
      <c r="X105" s="1">
        <f t="shared" ref="X105:X116" ca="true" si="27">IF(ISERROR(INDIRECT(CONCATENATE($B105,"!G16"))),"",INDIRECT(CONCATENATE($B105,"!G16")))</f>
        <v>89.794681026111562</v>
      </c>
      <c r="Y105" s="88">
        <f t="shared" ref="Y105:Y116" ca="true" si="28">IF(ISERROR(INDIRECT(CONCATENATE($B105,"!G23"))),"",INDIRECT(CONCATENATE($B105,"!G23")))</f>
        <v>99.669122860133669</v>
      </c>
      <c r="Z105" s="89"/>
      <c r="AA105" s="89"/>
      <c r="AB105" s="90">
        <f t="shared" ref="AB105:AB116" ca="true" si="29">IF(ISERROR(INDIRECT(CONCATENATE($B105,"!G221"))),"",INDIRECT(CONCATENATE($B105,"!G21")))</f>
        <v>0.19737801594283055</v>
      </c>
    </row>
    <row r="106" x14ac:dyDescent="0.2">
      <c r="A106" s="87"/>
      <c r="B106" s="512" t="s">
        <v>288</v>
      </c>
      <c r="C106" s="513">
        <v>2007</v>
      </c>
      <c r="D106" s="2">
        <f t="shared" ca="true" si="15"/>
        <v>55.726397465763682</v>
      </c>
      <c r="E106" s="91">
        <f t="shared" ca="true" si="16"/>
        <v>94.584434875489436</v>
      </c>
      <c r="F106" s="89"/>
      <c r="G106" s="89"/>
      <c r="H106" s="92">
        <f t="shared" ca="true" si="17"/>
        <v>11.049591351001057</v>
      </c>
      <c r="I106" s="2">
        <f t="shared" ca="true" si="18"/>
        <v>70.040293991652334</v>
      </c>
      <c r="J106" s="91">
        <f t="shared" ca="true" si="19"/>
        <v>97.444112109002731</v>
      </c>
      <c r="K106" s="89"/>
      <c r="L106" s="89"/>
      <c r="M106" s="92">
        <f t="shared" ca="true" si="20"/>
        <v>3.8805205328278829</v>
      </c>
      <c r="N106" s="2">
        <f t="shared" ca="true" si="21"/>
        <v>79.037529183855511</v>
      </c>
      <c r="O106" s="91">
        <f t="shared" ca="true" si="22"/>
        <v>99.001247176717854</v>
      </c>
      <c r="P106" s="89"/>
      <c r="Q106" s="89"/>
      <c r="R106" s="92">
        <f t="shared" ca="true" si="23"/>
        <v>1.5488973817315472</v>
      </c>
      <c r="S106" s="2">
        <f t="shared" ca="true" si="24"/>
        <v>86.49368065753815</v>
      </c>
      <c r="T106" s="91">
        <f t="shared" ca="true" si="25"/>
        <v>99.48617391331733</v>
      </c>
      <c r="U106" s="89"/>
      <c r="V106" s="89"/>
      <c r="W106" s="92">
        <f t="shared" ca="true" si="26"/>
        <v>0.77048688371774077</v>
      </c>
      <c r="X106" s="2">
        <f t="shared" ca="true" si="27"/>
        <v>91.711017721615335</v>
      </c>
      <c r="Y106" s="91">
        <f t="shared" ca="true" si="28"/>
        <v>99.46580937132633</v>
      </c>
      <c r="Z106" s="89"/>
      <c r="AA106" s="89"/>
      <c r="AB106" s="92">
        <f t="shared" ca="true" si="29"/>
        <v>0.34211739182486539</v>
      </c>
    </row>
    <row r="107" x14ac:dyDescent="0.2">
      <c r="A107" s="87"/>
      <c r="B107" s="512" t="s">
        <v>339</v>
      </c>
      <c r="C107" s="513">
        <v>2012</v>
      </c>
      <c r="D107" s="2">
        <f t="shared" ca="true" si="15"/>
        <v>64.110115770296616</v>
      </c>
      <c r="E107" s="91">
        <f t="shared" ca="true" si="16"/>
        <v>96.8</v>
      </c>
      <c r="F107" s="89"/>
      <c r="G107" s="89"/>
      <c r="H107" s="92">
        <f t="shared" ca="true" si="17"/>
        <v>8.9361067564069803</v>
      </c>
      <c r="I107" s="2">
        <f t="shared" ca="true" si="18"/>
        <v>79.989585266822388</v>
      </c>
      <c r="J107" s="91">
        <f t="shared" ca="true" si="19"/>
        <v>99.4</v>
      </c>
      <c r="K107" s="89"/>
      <c r="L107" s="89"/>
      <c r="M107" s="92">
        <f t="shared" ca="true" si="20"/>
        <v>1.8101112079604085</v>
      </c>
      <c r="N107" s="2">
        <f t="shared" ca="true" si="21"/>
        <v>86.175862645597704</v>
      </c>
      <c r="O107" s="91">
        <f t="shared" ca="true" si="22"/>
        <v>99.8</v>
      </c>
      <c r="P107" s="89"/>
      <c r="Q107" s="89"/>
      <c r="R107" s="92">
        <f t="shared" ca="true" si="23"/>
        <v>0.98616959169267737</v>
      </c>
      <c r="S107" s="2">
        <f t="shared" ca="true" si="24"/>
        <v>91.497310023070511</v>
      </c>
      <c r="T107" s="91">
        <f t="shared" ca="true" si="25"/>
        <v>99.7</v>
      </c>
      <c r="U107" s="89"/>
      <c r="V107" s="89"/>
      <c r="W107" s="92">
        <f t="shared" ca="true" si="26"/>
        <v>0.26083887575821357</v>
      </c>
      <c r="X107" s="2">
        <f t="shared" ca="true" si="27"/>
        <v>95.366663483078952</v>
      </c>
      <c r="Y107" s="91">
        <f t="shared" ca="true" si="28"/>
        <v>99.8</v>
      </c>
      <c r="Z107" s="89"/>
      <c r="AA107" s="89"/>
      <c r="AB107" s="92">
        <f t="shared" ca="true" si="29"/>
        <v>2.3312804696309641E-2</v>
      </c>
      <c r="AD107" s="93"/>
    </row>
    <row r="108" x14ac:dyDescent="0.2">
      <c r="A108" s="87"/>
      <c r="B108" s="512" t="s">
        <v>437</v>
      </c>
      <c r="C108" s="513">
        <v>2017</v>
      </c>
      <c r="D108" s="2">
        <f t="shared" ca="true" si="15"/>
        <v>75.166359881502459</v>
      </c>
      <c r="E108" s="91">
        <f t="shared" ca="true" si="16"/>
        <v>99.06609720627165</v>
      </c>
      <c r="F108" s="89"/>
      <c r="G108" s="89"/>
      <c r="H108" s="92">
        <f t="shared" ca="true" si="17"/>
        <v>6.0613796911062225</v>
      </c>
      <c r="I108" s="2">
        <f t="shared" ca="true" si="18"/>
        <v>89.776354721773572</v>
      </c>
      <c r="J108" s="91">
        <f t="shared" ca="true" si="19"/>
        <v>99.75775523683231</v>
      </c>
      <c r="K108" s="89"/>
      <c r="L108" s="89"/>
      <c r="M108" s="92">
        <f t="shared" ca="true" si="20"/>
        <v>1.9282289115261926</v>
      </c>
      <c r="N108" s="2">
        <f t="shared" ca="true" si="21"/>
        <v>94.005559002161547</v>
      </c>
      <c r="O108" s="91">
        <f t="shared" ca="true" si="22"/>
        <v>99.86104777821572</v>
      </c>
      <c r="P108" s="89"/>
      <c r="Q108" s="89"/>
      <c r="R108" s="92">
        <f t="shared" ca="true" si="23"/>
        <v>0.66075291085869292</v>
      </c>
      <c r="S108" s="2">
        <f t="shared" ca="true" si="24"/>
        <v>96.911006406263553</v>
      </c>
      <c r="T108" s="91">
        <f t="shared" ca="true" si="25"/>
        <v>99.814362199469159</v>
      </c>
      <c r="U108" s="89"/>
      <c r="V108" s="89"/>
      <c r="W108" s="92">
        <f t="shared" ca="true" si="26"/>
        <v>0.15811538701235014</v>
      </c>
      <c r="X108" s="2">
        <f t="shared" ca="true" si="27"/>
        <v>98.883140835684571</v>
      </c>
      <c r="Y108" s="91">
        <f t="shared" ca="true" si="28"/>
        <v>99.883329718054085</v>
      </c>
      <c r="Z108" s="89"/>
      <c r="AA108" s="89"/>
      <c r="AB108" s="92">
        <f t="shared" ca="true" si="29"/>
        <v>3.7305322687409707E-2</v>
      </c>
    </row>
    <row r="109" x14ac:dyDescent="0.2">
      <c r="A109" s="87"/>
      <c r="B109" s="512"/>
      <c r="C109" s="513"/>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512"/>
      <c r="C110" s="513"/>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512"/>
      <c r="C111" s="513"/>
      <c r="D111" s="2" t="str">
        <f ca="true">IF(ISERROR(INDIRECT(CONCATENATE($B111,"!C16"))),"",INDIRECT(CONCATENATE($B111,"!C16")))</f>
        <v/>
      </c>
      <c r="E111" s="91" t="str">
        <f ca="true">IF(ISERROR(INDIRECT(CONCATENATE($B111,"!C23"))),"",INDIRECT(CONCATENATE($B111,"!C23")))</f>
        <v/>
      </c>
      <c r="F111" s="89"/>
      <c r="G111" s="89"/>
      <c r="H111" s="92" t="str">
        <f ca="true">IF(ISERROR(INDIRECT(CONCATENATE($B111,"!C21"))),"",INDIRECT(CONCATENATE($B111,"!C21")))</f>
        <v/>
      </c>
      <c r="I111" s="2" t="str">
        <f ca="true">IF(ISERROR(INDIRECT(CONCATENATE($B111,"!D16"))),"",INDIRECT(CONCATENATE($B111,"!D16")))</f>
        <v/>
      </c>
      <c r="J111" s="91" t="str">
        <f ca="true">IF(ISERROR(INDIRECT(CONCATENATE($B111,"!D23"))),"",INDIRECT(CONCATENATE($B111,"!D23")))</f>
        <v/>
      </c>
      <c r="K111" s="89"/>
      <c r="L111" s="89"/>
      <c r="M111" s="92" t="str">
        <f ca="true">IF(ISERROR(INDIRECT(CONCATENATE($B111,"!D21"))),"",INDIRECT(CONCATENATE($B111,"!D21")))</f>
        <v/>
      </c>
      <c r="N111" s="2" t="str">
        <f ca="true">IF(ISERROR(INDIRECT(CONCATENATE($B111,"!E16"))),"",INDIRECT(CONCATENATE($B111,"!E16")))</f>
        <v/>
      </c>
      <c r="O111" s="91" t="str">
        <f ca="true">IF(ISERROR(INDIRECT(CONCATENATE($B111,"!E23"))),"",INDIRECT(CONCATENATE($B111,"!E23")))</f>
        <v/>
      </c>
      <c r="P111" s="89"/>
      <c r="Q111" s="89"/>
      <c r="R111" s="92" t="str">
        <f ca="true">IF(ISERROR(INDIRECT(CONCATENATE($B111,"!E21"))),"",INDIRECT(CONCATENATE($B111,"!E21")))</f>
        <v/>
      </c>
      <c r="S111" s="2" t="str">
        <f ca="true">IF(ISERROR(INDIRECT(CONCATENATE($B111,"!F16"))),"",INDIRECT(CONCATENATE($B111,"!F16")))</f>
        <v/>
      </c>
      <c r="T111" s="91" t="str">
        <f ca="true">IF(ISERROR(INDIRECT(CONCATENATE($B111,"!F23"))),"",INDIRECT(CONCATENATE($B111,"!F23")))</f>
        <v/>
      </c>
      <c r="U111" s="89"/>
      <c r="V111" s="89"/>
      <c r="W111" s="92" t="str">
        <f ca="true">IF(ISERROR(INDIRECT(CONCATENATE($B111,"!F21"))),"",INDIRECT(CONCATENATE($B111,"!F21")))</f>
        <v/>
      </c>
      <c r="X111" s="2" t="str">
        <f ca="true">IF(ISERROR(INDIRECT(CONCATENATE($B111,"!G16"))),"",INDIRECT(CONCATENATE($B111,"!G16")))</f>
        <v/>
      </c>
      <c r="Y111" s="91" t="str">
        <f ca="true">IF(ISERROR(INDIRECT(CONCATENATE($B111,"!G23"))),"",INDIRECT(CONCATENATE($B111,"!G23")))</f>
        <v/>
      </c>
      <c r="Z111" s="89"/>
      <c r="AA111" s="89"/>
      <c r="AB111" s="92" t="str">
        <f ca="true">IF(ISERROR(INDIRECT(CONCATENATE($B111,"!G221"))),"",INDIRECT(CONCATENATE($B111,"!G21")))</f>
        <v/>
      </c>
    </row>
    <row r="112" x14ac:dyDescent="0.2">
      <c r="A112" s="87"/>
      <c r="B112" s="512"/>
      <c r="C112" s="513"/>
      <c r="D112" s="2" t="str">
        <f ca="true">IF(ISERROR(INDIRECT(CONCATENATE($B112,"!C16"))),"",INDIRECT(CONCATENATE($B112,"!C16")))</f>
        <v/>
      </c>
      <c r="E112" s="91" t="str">
        <f ca="true">IF(ISERROR(INDIRECT(CONCATENATE($B112,"!C23"))),"",INDIRECT(CONCATENATE($B112,"!C23")))</f>
        <v/>
      </c>
      <c r="F112" s="89"/>
      <c r="G112" s="89"/>
      <c r="H112" s="92" t="str">
        <f ca="true">IF(ISERROR(INDIRECT(CONCATENATE($B112,"!C21"))),"",INDIRECT(CONCATENATE($B112,"!C21")))</f>
        <v/>
      </c>
      <c r="I112" s="2" t="str">
        <f ca="true">IF(ISERROR(INDIRECT(CONCATENATE($B112,"!D16"))),"",INDIRECT(CONCATENATE($B112,"!D16")))</f>
        <v/>
      </c>
      <c r="J112" s="91" t="str">
        <f ca="true">IF(ISERROR(INDIRECT(CONCATENATE($B112,"!D23"))),"",INDIRECT(CONCATENATE($B112,"!D23")))</f>
        <v/>
      </c>
      <c r="K112" s="89"/>
      <c r="L112" s="89"/>
      <c r="M112" s="92" t="str">
        <f ca="true">IF(ISERROR(INDIRECT(CONCATENATE($B112,"!D21"))),"",INDIRECT(CONCATENATE($B112,"!D21")))</f>
        <v/>
      </c>
      <c r="N112" s="2" t="str">
        <f ca="true">IF(ISERROR(INDIRECT(CONCATENATE($B112,"!E16"))),"",INDIRECT(CONCATENATE($B112,"!E16")))</f>
        <v/>
      </c>
      <c r="O112" s="91" t="str">
        <f ca="true">IF(ISERROR(INDIRECT(CONCATENATE($B112,"!E23"))),"",INDIRECT(CONCATENATE($B112,"!E23")))</f>
        <v/>
      </c>
      <c r="P112" s="89"/>
      <c r="Q112" s="89"/>
      <c r="R112" s="92" t="str">
        <f ca="true">IF(ISERROR(INDIRECT(CONCATENATE($B112,"!E21"))),"",INDIRECT(CONCATENATE($B112,"!E21")))</f>
        <v/>
      </c>
      <c r="S112" s="2" t="str">
        <f ca="true">IF(ISERROR(INDIRECT(CONCATENATE($B112,"!F16"))),"",INDIRECT(CONCATENATE($B112,"!F16")))</f>
        <v/>
      </c>
      <c r="T112" s="91" t="str">
        <f ca="true">IF(ISERROR(INDIRECT(CONCATENATE($B112,"!F23"))),"",INDIRECT(CONCATENATE($B112,"!F23")))</f>
        <v/>
      </c>
      <c r="U112" s="89"/>
      <c r="V112" s="89"/>
      <c r="W112" s="92" t="str">
        <f ca="true">IF(ISERROR(INDIRECT(CONCATENATE($B112,"!F21"))),"",INDIRECT(CONCATENATE($B112,"!F21")))</f>
        <v/>
      </c>
      <c r="X112" s="2" t="str">
        <f ca="true">IF(ISERROR(INDIRECT(CONCATENATE($B112,"!G16"))),"",INDIRECT(CONCATENATE($B112,"!G16")))</f>
        <v/>
      </c>
      <c r="Y112" s="91" t="str">
        <f ca="true">IF(ISERROR(INDIRECT(CONCATENATE($B112,"!G23"))),"",INDIRECT(CONCATENATE($B112,"!G23")))</f>
        <v/>
      </c>
      <c r="Z112" s="89"/>
      <c r="AA112" s="89"/>
      <c r="AB112" s="92" t="str">
        <f ca="true">IF(ISERROR(INDIRECT(CONCATENATE($B112,"!G221"))),"",INDIRECT(CONCATENATE($B112,"!G21")))</f>
        <v/>
      </c>
    </row>
    <row r="113" x14ac:dyDescent="0.2">
      <c r="A113" s="87"/>
      <c r="B113" s="512"/>
      <c r="C113" s="513"/>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512"/>
      <c r="C114" s="513"/>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512"/>
      <c r="C115" s="513"/>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514"/>
      <c r="C116" s="515"/>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2315" t="str">
        <f>CONCATENATE("National use of drinking water sources, ",C99,"–",C100)</f>
        <v>National use of drinking water sources, 2000–2020</v>
      </c>
      <c r="C118" s="2316"/>
      <c r="D118" s="2316"/>
      <c r="E118" s="2316"/>
      <c r="F118" s="2316"/>
      <c r="G118" s="2316"/>
      <c r="H118" s="2316"/>
      <c r="I118" s="2316"/>
      <c r="J118" s="2316"/>
      <c r="K118" s="2316"/>
      <c r="L118" s="2316"/>
      <c r="N118" s="98"/>
      <c r="O118" s="98"/>
      <c r="P118" s="98"/>
      <c r="Q118" s="98"/>
      <c r="R118" s="98"/>
      <c r="S118" s="2298" t="s">
        <v>11</v>
      </c>
      <c r="T118" s="2299"/>
      <c r="U118" s="2299"/>
      <c r="V118" s="2299"/>
      <c r="W118" s="2300"/>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t="str">
        <f t="shared" ref="E153:E158" ca="true" si="30">IF(ISERROR(INDIRECT(CONCATENATE($B153,"!M18"))),"",INDIRECT(CONCATENATE($B153,"!M18")))</f>
        <v/>
      </c>
      <c r="F153" s="101" t="str">
        <f t="shared" ref="F153:F158" ca="true" si="31">IF(ISERROR(INDIRECT(CONCATENATE($B153,"!M19"))),"",INDIRECT(CONCATENATE($B153,"!M19")))</f>
        <v/>
      </c>
      <c r="G153" s="101" t="str">
        <f t="shared" ref="G153:G158" ca="true" si="32">IF(ISERROR(INDIRECT(CONCATENATE($B153,"!M20"))),"",INDIRECT(CONCATENATE($B153,"!M20")))</f>
        <v/>
      </c>
      <c r="H153" s="101" t="str">
        <f t="shared" ref="H153:H158" ca="true" si="33">IF(ISERROR(INDIRECT(CONCATENATE($B153,"!M21"))),"",INDIRECT(CONCATENATE($B153,"!M21")))</f>
        <v/>
      </c>
      <c r="I153" s="101"/>
      <c r="J153" s="101" t="str">
        <f t="shared" ref="J153:J158" ca="true" si="34">IF(ISERROR(INDIRECT(CONCATENATE($B153,"!N18"))),"",INDIRECT(CONCATENATE($B153,"!N18")))</f>
        <v/>
      </c>
      <c r="K153" s="101" t="str">
        <f t="shared" ref="K153:K158" ca="true" si="35">IF(ISERROR(INDIRECT(CONCATENATE($B153,"!N19"))),"",INDIRECT(CONCATENATE($B153,"!N19")))</f>
        <v/>
      </c>
      <c r="L153" s="101" t="str">
        <f t="shared" ref="L153:L158" ca="true" si="36">IF(ISERROR(INDIRECT(CONCATENATE($B153,"!N20"))),"",INDIRECT(CONCATENATE($B153,"!N20")))</f>
        <v/>
      </c>
      <c r="M153" s="101" t="str">
        <f t="shared" ref="M153:M158" ca="true" si="37">IF(ISERROR(INDIRECT(CONCATENATE($B153,"!N21"))),"",INDIRECT(CONCATENATE($B153,"!N21")))</f>
        <v/>
      </c>
      <c r="N153" s="101"/>
      <c r="O153" s="101" t="str">
        <f t="shared" ref="O153:O158" ca="true" si="38">IF(ISERROR(INDIRECT(CONCATENATE($B153,"!O18"))),"",INDIRECT(CONCATENATE($B153,"!O18")))</f>
        <v/>
      </c>
      <c r="P153" s="101" t="str">
        <f t="shared" ref="P153:P158" ca="true" si="39">IF(ISERROR(INDIRECT(CONCATENATE($B153,"!O19"))),"",INDIRECT(CONCATENATE($B153,"!O19")))</f>
        <v/>
      </c>
      <c r="Q153" s="101" t="str">
        <f t="shared" ref="Q153:Q158" ca="true" si="40">IF(ISERROR(INDIRECT(CONCATENATE($B153,"!O20"))),"",INDIRECT(CONCATENATE($B153,"!O20")))</f>
        <v/>
      </c>
      <c r="R153" s="101" t="str">
        <f t="shared" ref="R153:R158" ca="true" si="41">IF(ISERROR(INDIRECT(CONCATENATE($B153,"!O21"))),"",INDIRECT(CONCATENATE($B153,"!O21")))</f>
        <v/>
      </c>
      <c r="S153" s="101"/>
      <c r="T153" s="101" t="str">
        <f t="shared" ref="T153:T158" ca="true" si="42">IF(ISERROR(INDIRECT(CONCATENATE($B153,"!P18"))),"",INDIRECT(CONCATENATE($B153,"!P18")))</f>
        <v/>
      </c>
      <c r="U153" s="101" t="str">
        <f t="shared" ref="U153:U158" ca="true" si="43">IF(ISERROR(INDIRECT(CONCATENATE($B153,"!P19"))),"",INDIRECT(CONCATENATE($B153,"!P19")))</f>
        <v/>
      </c>
      <c r="V153" s="101" t="str">
        <f t="shared" ref="V153:V158" ca="true" si="44">IF(ISERROR(INDIRECT(CONCATENATE($B153,"!P20"))),"",INDIRECT(CONCATENATE($B153,"!P20")))</f>
        <v/>
      </c>
      <c r="W153" s="101" t="str">
        <f t="shared" ref="W153:W158" ca="true" si="45">IF(ISERROR(INDIRECT(CONCATENATE($B153,"!P21"))),"",INDIRECT(CONCATENATE($B153,"!P21")))</f>
        <v/>
      </c>
      <c r="X153" s="101"/>
      <c r="Y153" s="101" t="str">
        <f t="shared" ref="Y153:Y158" ca="true" si="46">IF(ISERROR(INDIRECT(CONCATENATE($B153,"!Q18"))),"",INDIRECT(CONCATENATE($B153,"!Q18")))</f>
        <v/>
      </c>
      <c r="Z153" s="101" t="str">
        <f t="shared" ref="Z153:Z158" ca="true" si="47">IF(ISERROR(INDIRECT(CONCATENATE($B153,"!Q19"))),"",INDIRECT(CONCATENATE($B153,"!Q19")))</f>
        <v/>
      </c>
      <c r="AA153" s="101" t="str">
        <f t="shared" ref="AA153:AA158" ca="true" si="48">IF(ISERROR(INDIRECT(CONCATENATE($B153,"!Q20"))),"",INDIRECT(CONCATENATE($B153,"!Q20")))</f>
        <v/>
      </c>
      <c r="AB153" s="101" t="str">
        <f t="shared" ref="AB153:AB158" ca="true" si="49">IF(ISERROR(INDIRECT(CONCATENATE($B153,"!Q21"))),"",INDIRECT(CONCATENATE($B153,"!Q1")))</f>
        <v/>
      </c>
    </row>
    <row r="154" x14ac:dyDescent="0.2">
      <c r="C154" s="100"/>
      <c r="D154" s="100"/>
      <c r="E154" s="101" t="str">
        <f t="shared" ca="true" si="30"/>
        <v/>
      </c>
      <c r="F154" s="101" t="str">
        <f t="shared" ca="true" si="31"/>
        <v/>
      </c>
      <c r="G154" s="101" t="str">
        <f t="shared" ca="true" si="32"/>
        <v/>
      </c>
      <c r="H154" s="101" t="str">
        <f t="shared" ca="true" si="33"/>
        <v/>
      </c>
      <c r="I154" s="101"/>
      <c r="J154" s="101" t="str">
        <f t="shared" ca="true" si="34"/>
        <v/>
      </c>
      <c r="K154" s="101" t="str">
        <f t="shared" ca="true" si="35"/>
        <v/>
      </c>
      <c r="L154" s="101" t="str">
        <f t="shared" ca="true" si="36"/>
        <v/>
      </c>
      <c r="M154" s="101" t="str">
        <f t="shared" ca="true" si="37"/>
        <v/>
      </c>
      <c r="N154" s="101"/>
      <c r="O154" s="101" t="str">
        <f t="shared" ca="true" si="38"/>
        <v/>
      </c>
      <c r="P154" s="101" t="str">
        <f t="shared" ca="true" si="39"/>
        <v/>
      </c>
      <c r="Q154" s="101" t="str">
        <f t="shared" ca="true" si="40"/>
        <v/>
      </c>
      <c r="R154" s="101" t="str">
        <f t="shared" ca="true" si="41"/>
        <v/>
      </c>
      <c r="S154" s="101"/>
      <c r="T154" s="101" t="str">
        <f t="shared" ca="true" si="42"/>
        <v/>
      </c>
      <c r="U154" s="101" t="str">
        <f t="shared" ca="true" si="43"/>
        <v/>
      </c>
      <c r="V154" s="101" t="str">
        <f t="shared" ca="true" si="44"/>
        <v/>
      </c>
      <c r="W154" s="101" t="str">
        <f t="shared" ca="true" si="45"/>
        <v/>
      </c>
      <c r="X154" s="101"/>
      <c r="Y154" s="101" t="str">
        <f t="shared" ca="true" si="46"/>
        <v/>
      </c>
      <c r="Z154" s="101" t="str">
        <f t="shared" ca="true" si="47"/>
        <v/>
      </c>
      <c r="AA154" s="101" t="str">
        <f t="shared" ca="true" si="48"/>
        <v/>
      </c>
      <c r="AB154" s="101" t="str">
        <f t="shared" ca="true" si="49"/>
        <v/>
      </c>
    </row>
    <row r="155" x14ac:dyDescent="0.2">
      <c r="C155" s="100"/>
      <c r="D155" s="100"/>
      <c r="E155" s="101" t="str">
        <f t="shared" ca="true" si="30"/>
        <v/>
      </c>
      <c r="F155" s="101" t="str">
        <f t="shared" ca="true" si="31"/>
        <v/>
      </c>
      <c r="G155" s="101" t="str">
        <f t="shared" ca="true" si="32"/>
        <v/>
      </c>
      <c r="H155" s="101" t="str">
        <f t="shared" ca="true" si="33"/>
        <v/>
      </c>
      <c r="I155" s="101"/>
      <c r="J155" s="101" t="str">
        <f t="shared" ca="true" si="34"/>
        <v/>
      </c>
      <c r="K155" s="101" t="str">
        <f t="shared" ca="true" si="35"/>
        <v/>
      </c>
      <c r="L155" s="101" t="str">
        <f t="shared" ca="true" si="36"/>
        <v/>
      </c>
      <c r="M155" s="101" t="str">
        <f t="shared" ca="true" si="37"/>
        <v/>
      </c>
      <c r="N155" s="101"/>
      <c r="O155" s="101" t="str">
        <f t="shared" ca="true" si="38"/>
        <v/>
      </c>
      <c r="P155" s="101" t="str">
        <f t="shared" ca="true" si="39"/>
        <v/>
      </c>
      <c r="Q155" s="101" t="str">
        <f t="shared" ca="true" si="40"/>
        <v/>
      </c>
      <c r="R155" s="101" t="str">
        <f t="shared" ca="true" si="41"/>
        <v/>
      </c>
      <c r="S155" s="101"/>
      <c r="T155" s="101" t="str">
        <f t="shared" ca="true" si="42"/>
        <v/>
      </c>
      <c r="U155" s="101" t="str">
        <f t="shared" ca="true" si="43"/>
        <v/>
      </c>
      <c r="V155" s="101" t="str">
        <f t="shared" ca="true" si="44"/>
        <v/>
      </c>
      <c r="W155" s="101" t="str">
        <f t="shared" ca="true" si="45"/>
        <v/>
      </c>
      <c r="X155" s="101"/>
      <c r="Y155" s="101" t="str">
        <f t="shared" ca="true" si="46"/>
        <v/>
      </c>
      <c r="Z155" s="101" t="str">
        <f t="shared" ca="true" si="47"/>
        <v/>
      </c>
      <c r="AA155" s="101" t="str">
        <f t="shared" ca="true" si="48"/>
        <v/>
      </c>
      <c r="AB155" s="101" t="str">
        <f t="shared" ca="true" si="49"/>
        <v/>
      </c>
    </row>
    <row r="156" x14ac:dyDescent="0.2">
      <c r="C156" s="100"/>
      <c r="D156" s="100"/>
      <c r="E156" s="101" t="str">
        <f t="shared" ca="true" si="30"/>
        <v/>
      </c>
      <c r="F156" s="101" t="str">
        <f t="shared" ca="true" si="31"/>
        <v/>
      </c>
      <c r="G156" s="101" t="str">
        <f t="shared" ca="true" si="32"/>
        <v/>
      </c>
      <c r="H156" s="101" t="str">
        <f t="shared" ca="true" si="33"/>
        <v/>
      </c>
      <c r="I156" s="101"/>
      <c r="J156" s="101" t="str">
        <f t="shared" ca="true" si="34"/>
        <v/>
      </c>
      <c r="K156" s="101" t="str">
        <f t="shared" ca="true" si="35"/>
        <v/>
      </c>
      <c r="L156" s="101" t="str">
        <f t="shared" ca="true" si="36"/>
        <v/>
      </c>
      <c r="M156" s="101" t="str">
        <f t="shared" ca="true" si="37"/>
        <v/>
      </c>
      <c r="N156" s="101"/>
      <c r="O156" s="101" t="str">
        <f t="shared" ca="true" si="38"/>
        <v/>
      </c>
      <c r="P156" s="101" t="str">
        <f t="shared" ca="true" si="39"/>
        <v/>
      </c>
      <c r="Q156" s="101" t="str">
        <f t="shared" ca="true" si="40"/>
        <v/>
      </c>
      <c r="R156" s="101" t="str">
        <f t="shared" ca="true" si="41"/>
        <v/>
      </c>
      <c r="S156" s="101"/>
      <c r="T156" s="101" t="str">
        <f t="shared" ca="true" si="42"/>
        <v/>
      </c>
      <c r="U156" s="101" t="str">
        <f t="shared" ca="true" si="43"/>
        <v/>
      </c>
      <c r="V156" s="101" t="str">
        <f t="shared" ca="true" si="44"/>
        <v/>
      </c>
      <c r="W156" s="101" t="str">
        <f t="shared" ca="true" si="45"/>
        <v/>
      </c>
      <c r="X156" s="101"/>
      <c r="Y156" s="101" t="str">
        <f t="shared" ca="true" si="46"/>
        <v/>
      </c>
      <c r="Z156" s="101" t="str">
        <f t="shared" ca="true" si="47"/>
        <v/>
      </c>
      <c r="AA156" s="101" t="str">
        <f t="shared" ca="true" si="48"/>
        <v/>
      </c>
      <c r="AB156" s="101" t="str">
        <f t="shared" ca="true" si="49"/>
        <v/>
      </c>
    </row>
    <row r="157" x14ac:dyDescent="0.2">
      <c r="B157" s="101"/>
      <c r="C157" s="100"/>
      <c r="D157" s="100"/>
      <c r="E157" s="101" t="str">
        <f t="shared" ca="true" si="30"/>
        <v/>
      </c>
      <c r="F157" s="101" t="str">
        <f t="shared" ca="true" si="31"/>
        <v/>
      </c>
      <c r="G157" s="101" t="str">
        <f t="shared" ca="true" si="32"/>
        <v/>
      </c>
      <c r="H157" s="101" t="str">
        <f t="shared" ca="true" si="33"/>
        <v/>
      </c>
      <c r="I157" s="101"/>
      <c r="J157" s="101" t="str">
        <f t="shared" ca="true" si="34"/>
        <v/>
      </c>
      <c r="K157" s="101" t="str">
        <f t="shared" ca="true" si="35"/>
        <v/>
      </c>
      <c r="L157" s="101" t="str">
        <f t="shared" ca="true" si="36"/>
        <v/>
      </c>
      <c r="M157" s="101" t="str">
        <f t="shared" ca="true" si="37"/>
        <v/>
      </c>
      <c r="N157" s="101"/>
      <c r="O157" s="101" t="str">
        <f t="shared" ca="true" si="38"/>
        <v/>
      </c>
      <c r="P157" s="101" t="str">
        <f t="shared" ca="true" si="39"/>
        <v/>
      </c>
      <c r="Q157" s="101" t="str">
        <f t="shared" ca="true" si="40"/>
        <v/>
      </c>
      <c r="R157" s="101" t="str">
        <f t="shared" ca="true" si="41"/>
        <v/>
      </c>
      <c r="S157" s="101"/>
      <c r="T157" s="101" t="str">
        <f t="shared" ca="true" si="42"/>
        <v/>
      </c>
      <c r="U157" s="101" t="str">
        <f t="shared" ca="true" si="43"/>
        <v/>
      </c>
      <c r="V157" s="101" t="str">
        <f t="shared" ca="true" si="44"/>
        <v/>
      </c>
      <c r="W157" s="101" t="str">
        <f t="shared" ca="true" si="45"/>
        <v/>
      </c>
      <c r="X157" s="101"/>
      <c r="Y157" s="101" t="str">
        <f t="shared" ca="true" si="46"/>
        <v/>
      </c>
      <c r="Z157" s="101" t="str">
        <f t="shared" ca="true" si="47"/>
        <v/>
      </c>
      <c r="AA157" s="101" t="str">
        <f t="shared" ca="true" si="48"/>
        <v/>
      </c>
      <c r="AB157" s="101" t="str">
        <f t="shared" ca="true" si="49"/>
        <v/>
      </c>
    </row>
    <row r="158" x14ac:dyDescent="0.2">
      <c r="B158" s="101"/>
      <c r="C158" s="100"/>
      <c r="D158" s="100"/>
      <c r="E158" s="101" t="str">
        <f t="shared" ca="true" si="30"/>
        <v/>
      </c>
      <c r="F158" s="101" t="str">
        <f t="shared" ca="true" si="31"/>
        <v/>
      </c>
      <c r="G158" s="101" t="str">
        <f t="shared" ca="true" si="32"/>
        <v/>
      </c>
      <c r="H158" s="101" t="str">
        <f t="shared" ca="true" si="33"/>
        <v/>
      </c>
      <c r="I158" s="101"/>
      <c r="J158" s="101" t="str">
        <f t="shared" ca="true" si="34"/>
        <v/>
      </c>
      <c r="K158" s="101" t="str">
        <f t="shared" ca="true" si="35"/>
        <v/>
      </c>
      <c r="L158" s="101" t="str">
        <f t="shared" ca="true" si="36"/>
        <v/>
      </c>
      <c r="M158" s="101" t="str">
        <f t="shared" ca="true" si="37"/>
        <v/>
      </c>
      <c r="N158" s="101"/>
      <c r="O158" s="101" t="str">
        <f t="shared" ca="true" si="38"/>
        <v/>
      </c>
      <c r="P158" s="101" t="str">
        <f t="shared" ca="true" si="39"/>
        <v/>
      </c>
      <c r="Q158" s="101" t="str">
        <f t="shared" ca="true" si="40"/>
        <v/>
      </c>
      <c r="R158" s="101" t="str">
        <f t="shared" ca="true" si="41"/>
        <v/>
      </c>
      <c r="S158" s="101"/>
      <c r="T158" s="101" t="str">
        <f t="shared" ca="true" si="42"/>
        <v/>
      </c>
      <c r="U158" s="101" t="str">
        <f t="shared" ca="true" si="43"/>
        <v/>
      </c>
      <c r="V158" s="101" t="str">
        <f t="shared" ca="true" si="44"/>
        <v/>
      </c>
      <c r="W158" s="101" t="str">
        <f t="shared" ca="true" si="45"/>
        <v/>
      </c>
      <c r="X158" s="101"/>
      <c r="Y158" s="101" t="str">
        <f t="shared" ca="true" si="46"/>
        <v/>
      </c>
      <c r="Z158" s="101" t="str">
        <f t="shared" ca="true" si="47"/>
        <v/>
      </c>
      <c r="AA158" s="101" t="str">
        <f t="shared" ca="true" si="48"/>
        <v/>
      </c>
      <c r="AB158" s="101" t="str">
        <f t="shared" ca="true" si="49"/>
        <v/>
      </c>
    </row>
    <row r="197" s="40" customFormat="true" ht="16.5" customHeight="true" x14ac:dyDescent="0.2">
      <c r="A197" s="2312" t="s">
        <v>6</v>
      </c>
      <c r="B197" s="2312"/>
      <c r="C197" s="2312"/>
      <c r="D197" s="2301" t="s">
        <v>0</v>
      </c>
      <c r="E197" s="2302"/>
      <c r="F197" s="2302"/>
      <c r="G197" s="2302"/>
      <c r="H197" s="2303"/>
      <c r="I197" s="2301" t="s">
        <v>1</v>
      </c>
      <c r="J197" s="2302"/>
      <c r="K197" s="2302"/>
      <c r="L197" s="2302"/>
      <c r="M197" s="2303"/>
      <c r="N197" s="2301" t="s">
        <v>2</v>
      </c>
      <c r="O197" s="2302"/>
      <c r="P197" s="2302"/>
      <c r="Q197" s="2302"/>
      <c r="R197" s="2303"/>
      <c r="S197" s="2301" t="s">
        <v>3</v>
      </c>
      <c r="T197" s="2302"/>
      <c r="U197" s="2302"/>
      <c r="V197" s="2302"/>
      <c r="W197" s="2303"/>
      <c r="X197" s="2301" t="s">
        <v>4</v>
      </c>
      <c r="Y197" s="2302"/>
      <c r="Z197" s="2302"/>
      <c r="AA197" s="2302"/>
      <c r="AB197" s="2303"/>
    </row>
    <row r="198" s="44" customFormat="true" ht="22.5" customHeight="true" x14ac:dyDescent="0.2">
      <c r="A198" s="2314"/>
      <c r="B198" s="2314"/>
      <c r="C198" s="2314"/>
      <c r="D198" s="54" t="s">
        <v>14</v>
      </c>
      <c r="E198" s="55" t="s">
        <v>15</v>
      </c>
      <c r="F198" s="42" t="s">
        <v>16</v>
      </c>
      <c r="G198" s="42" t="s">
        <v>22</v>
      </c>
      <c r="H198" s="43" t="s">
        <v>17</v>
      </c>
      <c r="I198" s="54" t="s">
        <v>14</v>
      </c>
      <c r="J198" s="55" t="s">
        <v>15</v>
      </c>
      <c r="K198" s="42" t="s">
        <v>16</v>
      </c>
      <c r="L198" s="42" t="s">
        <v>22</v>
      </c>
      <c r="M198" s="43" t="s">
        <v>17</v>
      </c>
      <c r="N198" s="54" t="s">
        <v>14</v>
      </c>
      <c r="O198" s="55" t="s">
        <v>15</v>
      </c>
      <c r="P198" s="42" t="s">
        <v>16</v>
      </c>
      <c r="Q198" s="42" t="s">
        <v>22</v>
      </c>
      <c r="R198" s="43" t="s">
        <v>17</v>
      </c>
      <c r="S198" s="54" t="s">
        <v>14</v>
      </c>
      <c r="T198" s="55" t="s">
        <v>15</v>
      </c>
      <c r="U198" s="42" t="s">
        <v>16</v>
      </c>
      <c r="V198" s="42" t="s">
        <v>22</v>
      </c>
      <c r="W198" s="43" t="s">
        <v>17</v>
      </c>
      <c r="X198" s="54" t="s">
        <v>14</v>
      </c>
      <c r="Y198" s="55" t="s">
        <v>15</v>
      </c>
      <c r="Z198" s="42" t="s">
        <v>16</v>
      </c>
      <c r="AA198" s="42" t="s">
        <v>22</v>
      </c>
      <c r="AB198" s="43" t="s">
        <v>17</v>
      </c>
    </row>
    <row r="199" s="64" customFormat="true" ht="15" customHeight="true" x14ac:dyDescent="0.2">
      <c r="A199" s="2304" t="s">
        <v>10</v>
      </c>
      <c r="B199" s="2305"/>
      <c r="C199" s="209">
        <v>2000</v>
      </c>
      <c r="D199" s="56">
        <f ca="true">IF((D201+H201)&gt;100,D201*100/(D201+H201),D201)</f>
        <v>72.79042511932812</v>
      </c>
      <c r="E199" s="57">
        <f ca="true">D199*AVERAGEIF(E205:E216,"&gt;0")/100</f>
        <v>72.360326522471837</v>
      </c>
      <c r="F199" s="58">
        <f ca="true">D199*(100-AVERAGEIF(E205:E216,"&gt;0"))/100</f>
        <v>0.43009859685627388</v>
      </c>
      <c r="G199" s="59">
        <f ca="true">100-(E199+F199+H199)</f>
        <v>25.386109210482132</v>
      </c>
      <c r="H199" s="60">
        <f ca="true">IF((D201+H201)&gt;100,H201*100/(D201+H201),H201)</f>
        <v>1.823465670189762</v>
      </c>
      <c r="I199" s="56">
        <f ca="true">IF((I201+M201)&gt;100,I201*100/(I201+M201),I201)</f>
        <v>77.647943988863972</v>
      </c>
      <c r="J199" s="57">
        <f ca="true">I199*AVERAGEIF(J205:J216,"&gt;0")/100</f>
        <v>77.535502083662905</v>
      </c>
      <c r="K199" s="61">
        <f ca="true">I199*(100-AVERAGEIF(J205:J216,"&gt;0"))/100</f>
        <v>0.11244190520106905</v>
      </c>
      <c r="L199" s="62">
        <f ca="true">100-(J199+K199+M199)</f>
        <v>21.784989639935318</v>
      </c>
      <c r="M199" s="63">
        <f ca="true">IF((I201+M201)&gt;100,M201*100/(I201+M201),M201)</f>
        <v>0.5670663712007098</v>
      </c>
      <c r="N199" s="56">
        <f ca="true">IF((N201+R201)&gt;100,N201*100/(N201+R201),N201)</f>
        <v>84.09838450825373</v>
      </c>
      <c r="O199" s="57">
        <f ca="true">N199*AVERAGEIF(O205:O216,"&gt;0")/100</f>
        <v>83.891425540176172</v>
      </c>
      <c r="P199" s="61">
        <f ca="true">N199*(100-AVERAGEIF(O205:O216,"&gt;0"))/100</f>
        <v>0.206958968077567</v>
      </c>
      <c r="Q199" s="62">
        <f ca="true">100-(O199+P199+R199)</f>
        <v>15.472461300896413</v>
      </c>
      <c r="R199" s="63">
        <f ca="true">IF((N201+R201)&gt;100,R201*100/(N201+R201),R201)</f>
        <v>0.42915419084983597</v>
      </c>
      <c r="S199" s="56">
        <f ca="true">IF((S201+W201)&gt;100,S201*100/(S201+W201),S201)</f>
        <v>87.15468491772458</v>
      </c>
      <c r="T199" s="57">
        <f ca="true">S199*AVERAGEIF(T205:T216,"&gt;0")/100</f>
        <v>86.932566832403353</v>
      </c>
      <c r="U199" s="61">
        <f ca="true">S199*(100-AVERAGEIF(T205:T216,"&gt;0"))/100</f>
        <v>0.22211808532122684</v>
      </c>
      <c r="V199" s="62">
        <f ca="true">100-(T199+U199+W199)</f>
        <v>12.59683493296059</v>
      </c>
      <c r="W199" s="63">
        <f ca="true">IF((S201+W201)&gt;100,W201*100/(S201+W201),W201)</f>
        <v>0.24848014931482965</v>
      </c>
      <c r="X199" s="56">
        <f ca="true">IF((X201+AB201)&gt;100,X201*100/(X201+AB201),X201)</f>
        <v>92.364381700048853</v>
      </c>
      <c r="Y199" s="57">
        <f ca="true">X199*AVERAGEIF(Y205:Y216,"&gt;0")/100</f>
        <v>92.11737151630841</v>
      </c>
      <c r="Z199" s="61">
        <f ca="true">X199*(100-AVERAGEIF(Y205:Y216,"&gt;0"))/100</f>
        <v>0.24701018374043898</v>
      </c>
      <c r="AA199" s="62">
        <f ca="true">100-(Y199+Z199+AB199)</f>
        <v>7.6356182999511475</v>
      </c>
      <c r="AB199" s="63">
        <f ca="true">IF((X201+AB201)&gt;100,AB201*100/(X201+AB201),AB201)</f>
        <v>0</v>
      </c>
    </row>
    <row r="200" s="64" customFormat="true" ht="15" customHeight="true" x14ac:dyDescent="0.2">
      <c r="A200" s="2306"/>
      <c r="B200" s="2307"/>
      <c r="C200" s="210">
        <v>2020</v>
      </c>
      <c r="D200" s="65">
        <f ca="true">IF((D202+H202)&gt;100,D202*100/(D202+H202),D202)</f>
        <v>94.287798041584665</v>
      </c>
      <c r="E200" s="66">
        <f ca="true">D200*AVERAGEIF(E205:E216,"&gt;0")/100</f>
        <v>93.730677382213969</v>
      </c>
      <c r="F200" s="67">
        <f ca="true">D200*(100-AVERAGEIF(E205:E216,"&gt;0"))/100</f>
        <v>0.55712065937069521</v>
      </c>
      <c r="G200" s="68">
        <f ca="true">100-(E200+F200+H200)</f>
        <v>4.7034553486911932</v>
      </c>
      <c r="H200" s="69">
        <f ca="true">IF((D202+H202)&gt;100,H202*100/(D202+H202),H202)</f>
        <v>1.0087466097241418</v>
      </c>
      <c r="I200" s="65">
        <f ca="true">IF((I202+M202)&gt;100,I202*100/(I202+M202),I202)</f>
        <v>99.599274754978069</v>
      </c>
      <c r="J200" s="66">
        <f ca="true">I200*AVERAGEIF(J205:J216,"&gt;0")/100</f>
        <v>99.455045151014559</v>
      </c>
      <c r="K200" s="67">
        <f ca="true">I200*(100-AVERAGEIF(J205:J216,"&gt;0"))/100</f>
        <v>0.14422960396350765</v>
      </c>
      <c r="L200" s="68">
        <f ca="true">100-(J200+K200+M200)</f>
        <v>0.20004215692742378</v>
      </c>
      <c r="M200" s="69">
        <f ca="true">IF((I202+M202)&gt;100,M202*100/(I202+M202),M202)</f>
        <v>0.20068308809451452</v>
      </c>
      <c r="N200" s="65">
        <f ca="true">IF((N202+R202)&gt;100,N202*100/(N202+R202),N202)</f>
        <v>100</v>
      </c>
      <c r="O200" s="66">
        <f ca="true">N200*AVERAGEIF(O205:O216,"&gt;0")/100</f>
        <v>99.753908509315949</v>
      </c>
      <c r="P200" s="67">
        <f ca="true">N200*(100-AVERAGEIF(O205:O216,"&gt;0"))/100</f>
        <v>0.24609149068405145</v>
      </c>
      <c r="Q200" s="68">
        <f ca="true">100-(O200+P200+R200)</f>
        <v>0</v>
      </c>
      <c r="R200" s="69">
        <f ca="true">IF((N202+R202)&gt;100,R202*100/(N202+R202),R202)</f>
        <v>0</v>
      </c>
      <c r="S200" s="65">
        <f ca="true">IF((S202+W202)&gt;100,S202*100/(S202+W202),S202)</f>
        <v>99.984942012185755</v>
      </c>
      <c r="T200" s="66">
        <f ca="true">S200*AVERAGEIF(T205:T216,"&gt;0")/100</f>
        <v>99.730125373221767</v>
      </c>
      <c r="U200" s="67">
        <f ca="true">S200*(100-AVERAGEIF(T205:T216,"&gt;0"))/100</f>
        <v>0.25481663896399537</v>
      </c>
      <c r="V200" s="68">
        <f ca="true">100-(T200+U200+W200)</f>
        <v>0</v>
      </c>
      <c r="W200" s="69">
        <f ca="true">IF((S202+W202)&gt;100,W202*100/(S202+W202),W202)</f>
        <v>1.5057987814244016E-2</v>
      </c>
      <c r="X200" s="65">
        <f ca="true">IF((X202+AB202)&gt;100,X202*100/(X202+AB202),X202)</f>
        <v>99.95696512083191</v>
      </c>
      <c r="Y200" s="66">
        <f ca="true">X200*AVERAGEIF(Y205:Y216,"&gt;0")/100</f>
        <v>99.689650081569113</v>
      </c>
      <c r="Z200" s="67">
        <f ca="true">X200*(100-AVERAGEIF(Y205:Y216,"&gt;0"))/100</f>
        <v>0.26731503926280581</v>
      </c>
      <c r="AA200" s="68">
        <f ca="true">100-(Y200+Z200+AB200)</f>
        <v>2.3516106691801042E-2</v>
      </c>
      <c r="AB200" s="69">
        <f ca="true">IF((X202+AB202)&gt;100,AB202*100/(X202+AB202),AB202)</f>
        <v>1.9518772476277313E-2</v>
      </c>
    </row>
    <row r="201" hidden="true" x14ac:dyDescent="0.2">
      <c r="A201" s="2308" t="s">
        <v>12</v>
      </c>
      <c r="B201" s="2309"/>
      <c r="C201" s="70">
        <f>MinRegYear(C199,C205:C216)</f>
        <v>2001</v>
      </c>
      <c r="D201" s="71">
        <f ca="true">IF(MAX(C205:C216)-MIN(C205:C216)&lt;5,AVERAGEIF(C205:C216,"&gt;0",D205:D216),
IF(FORECAST($C201,D$205:D$216,$C$205:$C$216)&lt;0,0,
IF(FORECAST($C201,D$205:D$216,$C$205:$C$216)&gt;100,100,
FORECAST($C201,D$205:D$216,$C$205:$C$216))))</f>
        <v>72.79042511932812</v>
      </c>
      <c r="E201" s="72"/>
      <c r="F201" s="73"/>
      <c r="G201" s="73"/>
      <c r="H201" s="74">
        <f ca="true">IF(MAX(C205:C216)-MIN(C205:C216)&lt;5,AVERAGEIF(C205:C216,"&gt;0",H205:H216),
IF(FORECAST($C201,H$205:H$216,$C$205:$C$216)&lt;0,0,
IF(FORECAST($C201,H$205:H$216,$C$205:$C$216)&gt;100,100,
FORECAST($C201,H$205:H$216,$C$205:$C$216))))</f>
        <v>1.823465670189762</v>
      </c>
      <c r="I201" s="71">
        <f ca="true">IF(MAX(C205:C216)-MIN(C205:C216)&lt;5,AVERAGEIF(C205:C216,"&gt;0",I205:I216),
IF(FORECAST($C201,I$205:I$216,$C$205:$C$216)&lt;0,0,
IF(FORECAST($C201,I$205:I$216,$C$205:$C$216)&gt;100,100,
FORECAST($C201,I$205:I$216,$C$205:$C$216))))</f>
        <v>77.647943988863972</v>
      </c>
      <c r="J201" s="72"/>
      <c r="K201" s="73"/>
      <c r="L201" s="73"/>
      <c r="M201" s="74">
        <f ca="true">IF(MAX(C205:C216)-MIN(C205:C216)&lt;5,AVERAGEIF(C205:C216,"&gt;0",M205:M216),
IF(FORECAST($C201,M$205:M$216,$C$205:$C$216)&lt;0,0,
IF(FORECAST($C201,M$205:M$216,$C$205:$C$216)&gt;100,100,
FORECAST($C201,M$205:M$216,$C$205:$C$216))))</f>
        <v>0.5670663712007098</v>
      </c>
      <c r="N201" s="71">
        <f ca="true">IF(MAX(C205:C216)-MIN(C205:C216)&lt;5,AVERAGEIF(C205:C216,"&gt;0",N205:N216),
IF(FORECAST($C201,N$205:N$216,$C$205:$C$216)&lt;0,0,
IF(FORECAST($C201,N$205:N$216,$C$205:$C$216)&gt;100,100,
FORECAST($C201,N$205:N$216,$C$205:$C$216))))</f>
        <v>84.09838450825373</v>
      </c>
      <c r="O201" s="72"/>
      <c r="P201" s="73"/>
      <c r="Q201" s="73"/>
      <c r="R201" s="74">
        <f ca="true">IF(MAX(C205:C216)-MIN(C205:C216)&lt;5,AVERAGEIF(C205:C216,"&gt;0",R205:R216),
IF(FORECAST($C201,R$205:R$216,$C$205:$C$216)&lt;0,0,
IF(FORECAST($C201,R$205:R$216,$C$205:$C$216)&gt;100,100,
FORECAST($C201,R$205:R$216,$C$205:$C$216))))</f>
        <v>0.42915419084983597</v>
      </c>
      <c r="S201" s="71">
        <f ca="true">IF(MAX(C205:C216)-MIN(C205:C216)&lt;5,AVERAGEIF(C205:C216,"&gt;0",S205:S216),
IF(FORECAST($C201,S$205:S$216,$C$205:$C$216)&lt;0,0,
IF(FORECAST($C201,S$205:S$216,$C$205:$C$216)&gt;100,100,
FORECAST($C201,S$205:S$216,$C$205:$C$216))))</f>
        <v>87.15468491772458</v>
      </c>
      <c r="T201" s="72"/>
      <c r="U201" s="73"/>
      <c r="V201" s="73"/>
      <c r="W201" s="74">
        <f ca="true">IF(MAX(C205:C216)-MIN(C205:C216)&lt;5,AVERAGEIF(C205:C216,"&gt;0",W205:W216),
IF(FORECAST($C201,W$205:W$216,$C$205:$C$216)&lt;0,0,
IF(FORECAST($C201,W$205:W$216,$C$205:$C$216)&gt;100,100,
FORECAST($C201,W$205:W$216,$C$205:$C$216))))</f>
        <v>0.24848014931482965</v>
      </c>
      <c r="X201" s="71">
        <f ca="true">IF(MAX(C205:C216)-MIN(C205:C216)&lt;5,AVERAGEIF(C205:C216,"&gt;0",X205:X216),
IF(FORECAST($C201,X$205:X$216,$C$205:$C$216)&lt;0,0,
IF(FORECAST($C201,X$205:X$216,$C$205:$C$216)&gt;100,100,
FORECAST($C201,X$205:X$216,$C$205:$C$216))))</f>
        <v>92.364381700048853</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2310"/>
      <c r="B202" s="2311"/>
      <c r="C202" s="49">
        <f>MaxRegYear(C200,C205:C216)</f>
        <v>2019</v>
      </c>
      <c r="D202" s="75">
        <f ca="true">IF(MAX(C205:C216)-MIN(C205:C216)&lt;5,AVERAGEIF(C205:C216,"&gt;0",D205:D216),
IF(FORECAST($C202,D$205:D$216,$C$205:$C$216)&lt;0,0,
IF(FORECAST($C202,D$205:D$216,$C$205:$C$216)&gt;100,100,
FORECAST($C202,D$205:D$216,$C$205:$C$216))))</f>
        <v>94.287798041584665</v>
      </c>
      <c r="E202" s="76"/>
      <c r="F202" s="77"/>
      <c r="G202" s="77"/>
      <c r="H202" s="78">
        <f ca="true">IF(MAX(C205:C216)-MIN(C205:C216)&lt;5,AVERAGEIF(C205:C216,"&gt;0",H205:H216),
IF(FORECAST($C202,H$205:H$216,$C$205:$C$216)&lt;0,0,
IF(FORECAST($C202,H$205:H$216,$C$205:$C$216)&gt;100,100,
FORECAST($C202,H$205:H$216,$C$205:$C$216))))</f>
        <v>1.0087466097241418</v>
      </c>
      <c r="I202" s="75">
        <f ca="true">IF(MAX(C205:C216)-MIN(C205:C216)&lt;5,AVERAGEIF(C205:C216,"&gt;0",I205:I216),
IF(FORECAST($C202,I$205:I$216,$C$205:$C$216)&lt;0,0,
IF(FORECAST($C202,I$205:I$216,$C$205:$C$216)&gt;100,100,
FORECAST($C202,I$205:I$216,$C$205:$C$216))))</f>
        <v>99.599274754978069</v>
      </c>
      <c r="J202" s="76"/>
      <c r="K202" s="77"/>
      <c r="L202" s="77"/>
      <c r="M202" s="78">
        <f ca="true">IF(MAX(C205:C216)-MIN(C205:C216)&lt;5,AVERAGEIF(C205:C216,"&gt;0",M205:M216),
IF(FORECAST($C202,M$205:M$216,$C$205:$C$216)&lt;0,0,
IF(FORECAST($C202,M$205:M$216,$C$205:$C$216)&gt;100,100,
FORECAST($C202,M$205:M$216,$C$205:$C$216))))</f>
        <v>0.20068308809451452</v>
      </c>
      <c r="N202" s="75">
        <f ca="true">IF(MAX(C205:C216)-MIN(C205:C216)&lt;5,AVERAGEIF(C205:C216,"&gt;0",N205:N216),
IF(FORECAST($C202,N$205:N$216,$C$205:$C$216)&lt;0,0,
IF(FORECAST($C202,N$205:N$216,$C$205:$C$216)&gt;100,100,
FORECAST($C202,N$205:N$216,$C$205:$C$216))))</f>
        <v>100</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100</v>
      </c>
      <c r="T202" s="76"/>
      <c r="U202" s="77"/>
      <c r="V202" s="77"/>
      <c r="W202" s="78">
        <f ca="true">IF(MAX(C205:C216)-MIN(C205:C216)&lt;5,AVERAGEIF(C205:C216,"&gt;0",W205:W216),
IF(FORECAST($C202,W$205:W$216,$C$205:$C$216)&lt;0,0,
IF(FORECAST($C202,W$205:W$216,$C$205:$C$216)&gt;100,100,
FORECAST($C202,W$205:W$216,$C$205:$C$216))))</f>
        <v>1.5060255585694904E-2</v>
      </c>
      <c r="X202" s="75">
        <f ca="true">IF(MAX(C205:C216)-MIN(C205:C216)&lt;5,AVERAGEIF(C205:C216,"&gt;0",X205:X216),
IF(FORECAST($C202,X$205:X$216,$C$205:$C$216)&lt;0,0,
IF(FORECAST($C202,X$205:X$216,$C$205:$C$216)&gt;100,100,
FORECAST($C202,X$205:X$216,$C$205:$C$216))))</f>
        <v>99.95696512083191</v>
      </c>
      <c r="Y202" s="76"/>
      <c r="Z202" s="77"/>
      <c r="AA202" s="77"/>
      <c r="AB202" s="78">
        <f ca="true">IF(MAX(C205:C216)-MIN(C205:C216)&lt;5,AVERAGEIF(C205:C216,"&gt;0",AB205:AB216),
IF(FORECAST($C202,AB$205:AB$216,$C$205:$C$216)&lt;0,0,
IF(FORECAST($C202,AB$205:AB$216,$C$205:$C$216)&gt;100,100,
FORECAST($C202,AB$205:AB$216,$C$205:$C$216))))</f>
        <v>1.9518772476277313E-2</v>
      </c>
    </row>
    <row r="203" ht="9" customHeight="true" x14ac:dyDescent="0.2">
      <c r="D203" s="79"/>
      <c r="I203" s="79"/>
      <c r="K203" s="39"/>
      <c r="L203" s="39"/>
      <c r="N203" s="79"/>
      <c r="P203" s="39"/>
      <c r="Q203" s="39"/>
      <c r="S203" s="79"/>
      <c r="U203" s="39"/>
      <c r="V203" s="39"/>
      <c r="X203" s="79"/>
      <c r="Z203" s="39"/>
      <c r="AA203" s="39"/>
      <c r="AB203" s="80"/>
    </row>
    <row r="204" s="108" customFormat="true" ht="22.5" customHeight="true" x14ac:dyDescent="0.2">
      <c r="B204" s="81" t="s">
        <v>8</v>
      </c>
      <c r="C204" s="82" t="s">
        <v>9</v>
      </c>
      <c r="D204" s="83" t="s">
        <v>14</v>
      </c>
      <c r="E204" s="2287" t="s">
        <v>545</v>
      </c>
      <c r="F204" s="219"/>
      <c r="G204" s="219"/>
      <c r="H204" s="85" t="s">
        <v>17</v>
      </c>
      <c r="I204" s="83" t="s">
        <v>14</v>
      </c>
      <c r="J204" s="2287" t="s">
        <v>545</v>
      </c>
      <c r="K204" s="219"/>
      <c r="L204" s="219"/>
      <c r="M204" s="85" t="s">
        <v>17</v>
      </c>
      <c r="N204" s="83" t="s">
        <v>14</v>
      </c>
      <c r="O204" s="2287" t="s">
        <v>545</v>
      </c>
      <c r="P204" s="219"/>
      <c r="Q204" s="219"/>
      <c r="R204" s="85" t="s">
        <v>17</v>
      </c>
      <c r="S204" s="83" t="s">
        <v>14</v>
      </c>
      <c r="T204" s="2287" t="s">
        <v>545</v>
      </c>
      <c r="U204" s="219"/>
      <c r="V204" s="219"/>
      <c r="W204" s="85" t="s">
        <v>17</v>
      </c>
      <c r="X204" s="83" t="s">
        <v>14</v>
      </c>
      <c r="Y204" s="2287" t="s">
        <v>545</v>
      </c>
      <c r="Z204" s="219"/>
      <c r="AA204" s="219"/>
      <c r="AB204" s="85" t="s">
        <v>17</v>
      </c>
      <c r="AD204" s="220"/>
    </row>
    <row r="205" x14ac:dyDescent="0.2">
      <c r="A205" s="87"/>
      <c r="B205" s="510" t="s">
        <v>209</v>
      </c>
      <c r="C205" s="511">
        <v>2003</v>
      </c>
      <c r="D205" s="1">
        <f t="shared" ref="D205:D216" ca="true" si="50">IF(ISERROR(INDIRECT(CONCATENATE($B205,"!H16"))),"",INDIRECT(CONCATENATE($B205,"!H16")))</f>
        <v>74.523638673432842</v>
      </c>
      <c r="E205" s="91">
        <f t="shared" ref="E205:E216" ca="true" si="51">IF(ISERROR(INDIRECT(CONCATENATE($B205,"!H23"))),"",INDIRECT(CONCATENATE($B205,"!H23")))</f>
        <v>99.892152247572213</v>
      </c>
      <c r="F205" s="89"/>
      <c r="G205" s="89"/>
      <c r="H205" s="90">
        <f t="shared" ref="H205:H216" ca="true" si="52">IF(ISERROR(INDIRECT(CONCATENATE($B205,"!H21"))),"",INDIRECT(CONCATENATE($B205,"!H21")))</f>
        <v>0.9597266806633904</v>
      </c>
      <c r="I205" s="1">
        <f t="shared" ref="I205:I216" ca="true" si="53">IF(ISERROR(INDIRECT(CONCATENATE($B205,"!I16"))),"",INDIRECT(CONCATENATE($B205,"!I16")))</f>
        <v>79.818937145961428</v>
      </c>
      <c r="J205" s="91">
        <f t="shared" ref="J205:J216" ca="true" si="54">IF(ISERROR(INDIRECT(CONCATENATE($B205,"!I23"))),"",INDIRECT(CONCATENATE($B205,"!I23")))</f>
        <v>99.993763993715461</v>
      </c>
      <c r="K205" s="89"/>
      <c r="L205" s="89"/>
      <c r="M205" s="90">
        <f t="shared" ref="M205:M216" ca="true" si="55">IF(ISERROR(INDIRECT(CONCATENATE($B205,"!I21"))),"",INDIRECT(CONCATENATE($B205,"!I21")))</f>
        <v>0.11748638837176859</v>
      </c>
      <c r="N205" s="1">
        <f t="shared" ref="N205:N216" ca="true" si="56">IF(ISERROR(INDIRECT(CONCATENATE($B205,"!J16"))),"",INDIRECT(CONCATENATE($B205,"!J16")))</f>
        <v>84.729279198237876</v>
      </c>
      <c r="O205" s="91">
        <f t="shared" ref="O205:O216" ca="true" si="57">IF(ISERROR(INDIRECT(CONCATENATE($B205,"!J23"))),"",INDIRECT(CONCATENATE($B205,"!J23")))</f>
        <v>99.907977281676594</v>
      </c>
      <c r="P205" s="89"/>
      <c r="Q205" s="89"/>
      <c r="R205" s="90">
        <f t="shared" ref="R205:R216" ca="true" si="58">IF(ISERROR(INDIRECT(CONCATENATE($B205,"!J21"))),"",INDIRECT(CONCATENATE($B205,"!J21")))</f>
        <v>0.29129965732214702</v>
      </c>
      <c r="S205" s="1">
        <f t="shared" ref="S205:S216" ca="true" si="59">IF(ISERROR(INDIRECT(CONCATENATE($B205,"!K16"))),"",INDIRECT(CONCATENATE($B205,"!K16")))</f>
        <v>88.466724536781712</v>
      </c>
      <c r="T205" s="91">
        <f t="shared" ref="T205:T216" ca="true" si="60">IF(ISERROR(INDIRECT(CONCATENATE($B205,"!K23"))),"",INDIRECT(CONCATENATE($B205,"!K23")))</f>
        <v>99.881409394960556</v>
      </c>
      <c r="U205" s="89"/>
      <c r="V205" s="89"/>
      <c r="W205" s="90">
        <f t="shared" ref="W205:W216" ca="true" si="61">IF(ISERROR(INDIRECT(CONCATENATE($B205,"!K21"))),"",INDIRECT(CONCATENATE($B205,"!K21")))</f>
        <v>6.2446771349487708E-2</v>
      </c>
      <c r="X205" s="1">
        <f t="shared" ref="X205:X216" ca="true" si="62">IF(ISERROR(INDIRECT(CONCATENATE($B205,"!L16"))),"",INDIRECT(CONCATENATE($B205,"!L16")))</f>
        <v>94.137937710066836</v>
      </c>
      <c r="Y205" s="91">
        <f t="shared" ref="Y205:Y216" ca="true" si="63">IF(ISERROR(INDIRECT(CONCATENATE($B205,"!L23"))),"",INDIRECT(CONCATENATE($B205,"!L23")))</f>
        <v>99.750355741218385</v>
      </c>
      <c r="Z205" s="89"/>
      <c r="AA205" s="89"/>
      <c r="AB205" s="90">
        <f t="shared" ref="AB205:AB216" ca="true" si="64">IF(ISERROR(INDIRECT(CONCATENATE($B205,"!L221"))),"",INDIRECT(CONCATENATE($B205,"!L21")))</f>
        <v>6.4336055846816757E-3</v>
      </c>
    </row>
    <row r="206" x14ac:dyDescent="0.2">
      <c r="A206" s="87"/>
      <c r="B206" s="512" t="s">
        <v>288</v>
      </c>
      <c r="C206" s="513">
        <v>2007</v>
      </c>
      <c r="D206" s="2">
        <f t="shared" ca="true" si="50"/>
        <v>81.491362672123458</v>
      </c>
      <c r="E206" s="91">
        <f t="shared" ca="true" si="51"/>
        <v>98.557422461775261</v>
      </c>
      <c r="F206" s="89"/>
      <c r="G206" s="89"/>
      <c r="H206" s="92">
        <f t="shared" ca="true" si="52"/>
        <v>2.7324222495097112</v>
      </c>
      <c r="I206" s="2">
        <f t="shared" ca="true" si="53"/>
        <v>85.588694476678057</v>
      </c>
      <c r="J206" s="91">
        <f t="shared" ca="true" si="54"/>
        <v>99.584374582947817</v>
      </c>
      <c r="K206" s="89"/>
      <c r="L206" s="89"/>
      <c r="M206" s="92">
        <f t="shared" ca="true" si="55"/>
        <v>1.126195360579114</v>
      </c>
      <c r="N206" s="2">
        <f t="shared" ca="true" si="56"/>
        <v>91.370658598124379</v>
      </c>
      <c r="O206" s="91">
        <f t="shared" ca="true" si="57"/>
        <v>99.610503979185523</v>
      </c>
      <c r="P206" s="89"/>
      <c r="Q206" s="89"/>
      <c r="R206" s="92">
        <f t="shared" ca="true" si="58"/>
        <v>0.44057408350209015</v>
      </c>
      <c r="S206" s="2">
        <f t="shared" ca="true" si="59"/>
        <v>92.019450650864187</v>
      </c>
      <c r="T206" s="91">
        <f t="shared" ca="true" si="60"/>
        <v>99.256800782073398</v>
      </c>
      <c r="U206" s="89"/>
      <c r="V206" s="89"/>
      <c r="W206" s="92">
        <f t="shared" ca="true" si="61"/>
        <v>0.43994615420331107</v>
      </c>
      <c r="X206" s="2">
        <f t="shared" ca="true" si="62"/>
        <v>93.754762174709029</v>
      </c>
      <c r="Y206" s="91">
        <f t="shared" ca="true" si="63"/>
        <v>99.581738020568721</v>
      </c>
      <c r="Z206" s="89"/>
      <c r="AA206" s="89"/>
      <c r="AB206" s="92">
        <f t="shared" ca="true" si="64"/>
        <v>0</v>
      </c>
    </row>
    <row r="207" x14ac:dyDescent="0.2">
      <c r="A207" s="87"/>
      <c r="B207" s="512" t="s">
        <v>339</v>
      </c>
      <c r="C207" s="513">
        <v>2012</v>
      </c>
      <c r="D207" s="2">
        <f t="shared" ca="true" si="50"/>
        <v>84.692489038719444</v>
      </c>
      <c r="E207" s="91">
        <f t="shared" ca="true" si="51"/>
        <v>99.3</v>
      </c>
      <c r="F207" s="89"/>
      <c r="G207" s="89"/>
      <c r="H207" s="92">
        <f t="shared" ca="true" si="52"/>
        <v>1.1295236194839102</v>
      </c>
      <c r="I207" s="2">
        <f t="shared" ca="true" si="53"/>
        <v>90.565887723967379</v>
      </c>
      <c r="J207" s="91">
        <f t="shared" ca="true" si="54"/>
        <v>99.9</v>
      </c>
      <c r="K207" s="89"/>
      <c r="L207" s="89"/>
      <c r="M207" s="92">
        <f t="shared" ca="true" si="55"/>
        <v>0.12549001676290167</v>
      </c>
      <c r="N207" s="2">
        <f t="shared" ca="true" si="56"/>
        <v>93.649332112536456</v>
      </c>
      <c r="O207" s="91">
        <f t="shared" ca="true" si="57"/>
        <v>99.8</v>
      </c>
      <c r="P207" s="89"/>
      <c r="Q207" s="89"/>
      <c r="R207" s="92">
        <f t="shared" ca="true" si="58"/>
        <v>1.954407816120065E-2</v>
      </c>
      <c r="S207" s="2">
        <f t="shared" ca="true" si="59"/>
        <v>95.022619653014743</v>
      </c>
      <c r="T207" s="91">
        <f t="shared" ca="true" si="60"/>
        <v>99.9</v>
      </c>
      <c r="U207" s="89"/>
      <c r="V207" s="89"/>
      <c r="W207" s="92">
        <f t="shared" ca="true" si="61"/>
        <v>1.5563322248969376E-2</v>
      </c>
      <c r="X207" s="2">
        <f t="shared" ca="true" si="62"/>
        <v>96.681435357923021</v>
      </c>
      <c r="Y207" s="91">
        <f t="shared" ca="true" si="63"/>
        <v>99.7</v>
      </c>
      <c r="Z207" s="89"/>
      <c r="AA207" s="89"/>
      <c r="AB207" s="92">
        <f t="shared" ca="true" si="64"/>
        <v>8.8003829728110095E-3</v>
      </c>
      <c r="AD207" s="93"/>
    </row>
    <row r="208" x14ac:dyDescent="0.2">
      <c r="A208" s="87"/>
      <c r="B208" s="512" t="s">
        <v>437</v>
      </c>
      <c r="C208" s="513">
        <v>2017</v>
      </c>
      <c r="D208" s="2">
        <f t="shared" ca="true" si="50"/>
        <v>92.254657441869696</v>
      </c>
      <c r="E208" s="91">
        <f t="shared" ca="true" si="51"/>
        <v>99.886935333553367</v>
      </c>
      <c r="F208" s="89"/>
      <c r="G208" s="89"/>
      <c r="H208" s="92">
        <f t="shared" ca="true" si="52"/>
        <v>0.8880141801966781</v>
      </c>
      <c r="I208" s="2">
        <f t="shared" ca="true" si="53"/>
        <v>97.301399765182737</v>
      </c>
      <c r="J208" s="91">
        <f t="shared" ca="true" si="54"/>
        <v>99.942621848276332</v>
      </c>
      <c r="K208" s="89"/>
      <c r="L208" s="89"/>
      <c r="M208" s="92">
        <f t="shared" ca="true" si="55"/>
        <v>0.18668177971592001</v>
      </c>
      <c r="N208" s="2">
        <f t="shared" ca="true" si="56"/>
        <v>98.293569944370901</v>
      </c>
      <c r="O208" s="91">
        <f t="shared" ca="true" si="57"/>
        <v>99.697152776401637</v>
      </c>
      <c r="P208" s="89"/>
      <c r="Q208" s="89"/>
      <c r="R208" s="92">
        <f t="shared" ca="true" si="58"/>
        <v>1.9509932380405673E-2</v>
      </c>
      <c r="S208" s="2">
        <f t="shared" ca="true" si="59"/>
        <v>99.141105659696308</v>
      </c>
      <c r="T208" s="91">
        <f t="shared" ca="true" si="60"/>
        <v>99.942369762961619</v>
      </c>
      <c r="U208" s="89"/>
      <c r="V208" s="89"/>
      <c r="W208" s="92">
        <f t="shared" ca="true" si="61"/>
        <v>2.2092333873116765E-2</v>
      </c>
      <c r="X208" s="2">
        <f t="shared" ca="true" si="62"/>
        <v>99.646748209019563</v>
      </c>
      <c r="Y208" s="91">
        <f t="shared" ca="true" si="63"/>
        <v>99.898185728232775</v>
      </c>
      <c r="Z208" s="89"/>
      <c r="AA208" s="89"/>
      <c r="AB208" s="92">
        <f t="shared" ca="true" si="64"/>
        <v>2.0669691521203952E-2</v>
      </c>
    </row>
    <row r="209" x14ac:dyDescent="0.2">
      <c r="A209" s="87"/>
      <c r="B209" s="512"/>
      <c r="C209" s="513"/>
      <c r="D209" s="2" t="str">
        <f t="shared" ca="true" si="50"/>
        <v/>
      </c>
      <c r="E209" s="91" t="str">
        <f t="shared" ca="true" si="51"/>
        <v/>
      </c>
      <c r="F209" s="89"/>
      <c r="G209" s="89"/>
      <c r="H209" s="92" t="str">
        <f t="shared" ca="true" si="52"/>
        <v/>
      </c>
      <c r="I209" s="2" t="str">
        <f t="shared" ca="true" si="53"/>
        <v/>
      </c>
      <c r="J209" s="91" t="str">
        <f t="shared" ca="true" si="54"/>
        <v/>
      </c>
      <c r="K209" s="89"/>
      <c r="L209" s="89"/>
      <c r="M209" s="92" t="str">
        <f t="shared" ca="true" si="55"/>
        <v/>
      </c>
      <c r="N209" s="2" t="str">
        <f t="shared" ca="true" si="56"/>
        <v/>
      </c>
      <c r="O209" s="91" t="str">
        <f t="shared" ca="true" si="57"/>
        <v/>
      </c>
      <c r="P209" s="89"/>
      <c r="Q209" s="89"/>
      <c r="R209" s="92" t="str">
        <f t="shared" ca="true" si="58"/>
        <v/>
      </c>
      <c r="S209" s="2" t="str">
        <f t="shared" ca="true" si="59"/>
        <v/>
      </c>
      <c r="T209" s="91" t="str">
        <f t="shared" ca="true" si="60"/>
        <v/>
      </c>
      <c r="U209" s="89"/>
      <c r="V209" s="89"/>
      <c r="W209" s="92" t="str">
        <f t="shared" ca="true" si="61"/>
        <v/>
      </c>
      <c r="X209" s="2" t="str">
        <f t="shared" ca="true" si="62"/>
        <v/>
      </c>
      <c r="Y209" s="91" t="str">
        <f t="shared" ca="true" si="63"/>
        <v/>
      </c>
      <c r="Z209" s="89"/>
      <c r="AA209" s="89"/>
      <c r="AB209" s="92" t="str">
        <f t="shared" ca="true" si="64"/>
        <v/>
      </c>
    </row>
    <row r="210" x14ac:dyDescent="0.2">
      <c r="A210" s="87"/>
      <c r="B210" s="512"/>
      <c r="C210" s="513"/>
      <c r="D210" s="2" t="str">
        <f t="shared" ca="true" si="50"/>
        <v/>
      </c>
      <c r="E210" s="91" t="str">
        <f t="shared" ca="true" si="51"/>
        <v/>
      </c>
      <c r="F210" s="89"/>
      <c r="G210" s="89"/>
      <c r="H210" s="92" t="str">
        <f t="shared" ca="true" si="52"/>
        <v/>
      </c>
      <c r="I210" s="2" t="str">
        <f t="shared" ca="true" si="53"/>
        <v/>
      </c>
      <c r="J210" s="91" t="str">
        <f t="shared" ca="true" si="54"/>
        <v/>
      </c>
      <c r="K210" s="89"/>
      <c r="L210" s="89"/>
      <c r="M210" s="92" t="str">
        <f t="shared" ca="true" si="55"/>
        <v/>
      </c>
      <c r="N210" s="2" t="str">
        <f t="shared" ca="true" si="56"/>
        <v/>
      </c>
      <c r="O210" s="91" t="str">
        <f t="shared" ca="true" si="57"/>
        <v/>
      </c>
      <c r="P210" s="89"/>
      <c r="Q210" s="89"/>
      <c r="R210" s="92" t="str">
        <f t="shared" ca="true" si="58"/>
        <v/>
      </c>
      <c r="S210" s="2" t="str">
        <f t="shared" ca="true" si="59"/>
        <v/>
      </c>
      <c r="T210" s="91" t="str">
        <f t="shared" ca="true" si="60"/>
        <v/>
      </c>
      <c r="U210" s="89"/>
      <c r="V210" s="89"/>
      <c r="W210" s="92" t="str">
        <f t="shared" ca="true" si="61"/>
        <v/>
      </c>
      <c r="X210" s="2" t="str">
        <f t="shared" ca="true" si="62"/>
        <v/>
      </c>
      <c r="Y210" s="91" t="str">
        <f t="shared" ca="true" si="63"/>
        <v/>
      </c>
      <c r="Z210" s="89"/>
      <c r="AA210" s="89"/>
      <c r="AB210" s="92" t="str">
        <f t="shared" ca="true" si="64"/>
        <v/>
      </c>
    </row>
    <row r="211" x14ac:dyDescent="0.2">
      <c r="A211" s="87"/>
      <c r="B211" s="512"/>
      <c r="C211" s="513"/>
      <c r="D211" s="2" t="str">
        <f t="shared" ca="true" si="50"/>
        <v/>
      </c>
      <c r="E211" s="91" t="str">
        <f t="shared" ca="true" si="51"/>
        <v/>
      </c>
      <c r="F211" s="89"/>
      <c r="G211" s="89"/>
      <c r="H211" s="92" t="str">
        <f t="shared" ca="true" si="52"/>
        <v/>
      </c>
      <c r="I211" s="2" t="str">
        <f t="shared" ca="true" si="53"/>
        <v/>
      </c>
      <c r="J211" s="91" t="str">
        <f t="shared" ca="true" si="54"/>
        <v/>
      </c>
      <c r="K211" s="89"/>
      <c r="L211" s="89"/>
      <c r="M211" s="92" t="str">
        <f t="shared" ca="true" si="55"/>
        <v/>
      </c>
      <c r="N211" s="2" t="str">
        <f t="shared" ca="true" si="56"/>
        <v/>
      </c>
      <c r="O211" s="91" t="str">
        <f t="shared" ca="true" si="57"/>
        <v/>
      </c>
      <c r="P211" s="89"/>
      <c r="Q211" s="89"/>
      <c r="R211" s="92" t="str">
        <f t="shared" ca="true" si="58"/>
        <v/>
      </c>
      <c r="S211" s="2" t="str">
        <f t="shared" ca="true" si="59"/>
        <v/>
      </c>
      <c r="T211" s="91" t="str">
        <f t="shared" ca="true" si="60"/>
        <v/>
      </c>
      <c r="U211" s="89"/>
      <c r="V211" s="89"/>
      <c r="W211" s="92" t="str">
        <f t="shared" ca="true" si="61"/>
        <v/>
      </c>
      <c r="X211" s="2" t="str">
        <f t="shared" ca="true" si="62"/>
        <v/>
      </c>
      <c r="Y211" s="91" t="str">
        <f t="shared" ca="true" si="63"/>
        <v/>
      </c>
      <c r="Z211" s="89"/>
      <c r="AA211" s="89"/>
      <c r="AB211" s="92" t="str">
        <f t="shared" ca="true" si="64"/>
        <v/>
      </c>
    </row>
    <row r="212" x14ac:dyDescent="0.2">
      <c r="A212" s="87"/>
      <c r="B212" s="512"/>
      <c r="C212" s="513"/>
      <c r="D212" s="2" t="str">
        <f t="shared" ca="true" si="50"/>
        <v/>
      </c>
      <c r="E212" s="91" t="str">
        <f t="shared" ca="true" si="51"/>
        <v/>
      </c>
      <c r="F212" s="89"/>
      <c r="G212" s="89"/>
      <c r="H212" s="92" t="str">
        <f t="shared" ca="true" si="52"/>
        <v/>
      </c>
      <c r="I212" s="2" t="str">
        <f t="shared" ca="true" si="53"/>
        <v/>
      </c>
      <c r="J212" s="91" t="str">
        <f t="shared" ca="true" si="54"/>
        <v/>
      </c>
      <c r="K212" s="89"/>
      <c r="L212" s="89"/>
      <c r="M212" s="92" t="str">
        <f t="shared" ca="true" si="55"/>
        <v/>
      </c>
      <c r="N212" s="2" t="str">
        <f t="shared" ca="true" si="56"/>
        <v/>
      </c>
      <c r="O212" s="91" t="str">
        <f t="shared" ca="true" si="57"/>
        <v/>
      </c>
      <c r="P212" s="89"/>
      <c r="Q212" s="89"/>
      <c r="R212" s="92" t="str">
        <f t="shared" ca="true" si="58"/>
        <v/>
      </c>
      <c r="S212" s="2" t="str">
        <f t="shared" ca="true" si="59"/>
        <v/>
      </c>
      <c r="T212" s="91" t="str">
        <f t="shared" ca="true" si="60"/>
        <v/>
      </c>
      <c r="U212" s="89"/>
      <c r="V212" s="89"/>
      <c r="W212" s="92" t="str">
        <f t="shared" ca="true" si="61"/>
        <v/>
      </c>
      <c r="X212" s="2" t="str">
        <f t="shared" ca="true" si="62"/>
        <v/>
      </c>
      <c r="Y212" s="91" t="str">
        <f t="shared" ca="true" si="63"/>
        <v/>
      </c>
      <c r="Z212" s="89"/>
      <c r="AA212" s="89"/>
      <c r="AB212" s="92" t="str">
        <f t="shared" ca="true" si="64"/>
        <v/>
      </c>
    </row>
    <row r="213" x14ac:dyDescent="0.2">
      <c r="A213" s="87"/>
      <c r="B213" s="512"/>
      <c r="C213" s="513"/>
      <c r="D213" s="2" t="str">
        <f t="shared" ca="true" si="50"/>
        <v/>
      </c>
      <c r="E213" s="91" t="str">
        <f t="shared" ca="true" si="51"/>
        <v/>
      </c>
      <c r="F213" s="89"/>
      <c r="G213" s="89"/>
      <c r="H213" s="92" t="str">
        <f t="shared" ca="true" si="52"/>
        <v/>
      </c>
      <c r="I213" s="2" t="str">
        <f t="shared" ca="true" si="53"/>
        <v/>
      </c>
      <c r="J213" s="91" t="str">
        <f t="shared" ca="true" si="54"/>
        <v/>
      </c>
      <c r="K213" s="89"/>
      <c r="L213" s="89"/>
      <c r="M213" s="92" t="str">
        <f t="shared" ca="true" si="55"/>
        <v/>
      </c>
      <c r="N213" s="2" t="str">
        <f t="shared" ca="true" si="56"/>
        <v/>
      </c>
      <c r="O213" s="91" t="str">
        <f t="shared" ca="true" si="57"/>
        <v/>
      </c>
      <c r="P213" s="89"/>
      <c r="Q213" s="89"/>
      <c r="R213" s="92" t="str">
        <f t="shared" ca="true" si="58"/>
        <v/>
      </c>
      <c r="S213" s="2" t="str">
        <f t="shared" ca="true" si="59"/>
        <v/>
      </c>
      <c r="T213" s="91" t="str">
        <f t="shared" ca="true" si="60"/>
        <v/>
      </c>
      <c r="U213" s="89"/>
      <c r="V213" s="89"/>
      <c r="W213" s="92" t="str">
        <f t="shared" ca="true" si="61"/>
        <v/>
      </c>
      <c r="X213" s="2" t="str">
        <f t="shared" ca="true" si="62"/>
        <v/>
      </c>
      <c r="Y213" s="91" t="str">
        <f t="shared" ca="true" si="63"/>
        <v/>
      </c>
      <c r="Z213" s="89"/>
      <c r="AA213" s="89"/>
      <c r="AB213" s="92" t="str">
        <f t="shared" ca="true" si="64"/>
        <v/>
      </c>
    </row>
    <row r="214" x14ac:dyDescent="0.2">
      <c r="A214" s="87"/>
      <c r="B214" s="512"/>
      <c r="C214" s="513"/>
      <c r="D214" s="2" t="str">
        <f t="shared" ca="true" si="50"/>
        <v/>
      </c>
      <c r="E214" s="91" t="str">
        <f t="shared" ca="true" si="51"/>
        <v/>
      </c>
      <c r="F214" s="89"/>
      <c r="G214" s="89"/>
      <c r="H214" s="92" t="str">
        <f t="shared" ca="true" si="52"/>
        <v/>
      </c>
      <c r="I214" s="2" t="str">
        <f t="shared" ca="true" si="53"/>
        <v/>
      </c>
      <c r="J214" s="91" t="str">
        <f t="shared" ca="true" si="54"/>
        <v/>
      </c>
      <c r="K214" s="89"/>
      <c r="L214" s="89"/>
      <c r="M214" s="92" t="str">
        <f t="shared" ca="true" si="55"/>
        <v/>
      </c>
      <c r="N214" s="2" t="str">
        <f t="shared" ca="true" si="56"/>
        <v/>
      </c>
      <c r="O214" s="91" t="str">
        <f t="shared" ca="true" si="57"/>
        <v/>
      </c>
      <c r="P214" s="89"/>
      <c r="Q214" s="89"/>
      <c r="R214" s="92" t="str">
        <f t="shared" ca="true" si="58"/>
        <v/>
      </c>
      <c r="S214" s="2" t="str">
        <f t="shared" ca="true" si="59"/>
        <v/>
      </c>
      <c r="T214" s="91" t="str">
        <f t="shared" ca="true" si="60"/>
        <v/>
      </c>
      <c r="U214" s="89"/>
      <c r="V214" s="89"/>
      <c r="W214" s="92" t="str">
        <f t="shared" ca="true" si="61"/>
        <v/>
      </c>
      <c r="X214" s="2" t="str">
        <f t="shared" ca="true" si="62"/>
        <v/>
      </c>
      <c r="Y214" s="91" t="str">
        <f t="shared" ca="true" si="63"/>
        <v/>
      </c>
      <c r="Z214" s="89"/>
      <c r="AA214" s="89"/>
      <c r="AB214" s="92" t="str">
        <f t="shared" ca="true" si="64"/>
        <v/>
      </c>
    </row>
    <row r="215" x14ac:dyDescent="0.2">
      <c r="A215" s="87"/>
      <c r="B215" s="512"/>
      <c r="C215" s="513"/>
      <c r="D215" s="2" t="str">
        <f t="shared" ca="true" si="50"/>
        <v/>
      </c>
      <c r="E215" s="91" t="str">
        <f t="shared" ca="true" si="51"/>
        <v/>
      </c>
      <c r="F215" s="89"/>
      <c r="G215" s="89"/>
      <c r="H215" s="92" t="str">
        <f t="shared" ca="true" si="52"/>
        <v/>
      </c>
      <c r="I215" s="2" t="str">
        <f t="shared" ca="true" si="53"/>
        <v/>
      </c>
      <c r="J215" s="91" t="str">
        <f t="shared" ca="true" si="54"/>
        <v/>
      </c>
      <c r="K215" s="89"/>
      <c r="L215" s="89"/>
      <c r="M215" s="92" t="str">
        <f t="shared" ca="true" si="55"/>
        <v/>
      </c>
      <c r="N215" s="2" t="str">
        <f t="shared" ca="true" si="56"/>
        <v/>
      </c>
      <c r="O215" s="91" t="str">
        <f t="shared" ca="true" si="57"/>
        <v/>
      </c>
      <c r="P215" s="89"/>
      <c r="Q215" s="89"/>
      <c r="R215" s="92" t="str">
        <f t="shared" ca="true" si="58"/>
        <v/>
      </c>
      <c r="S215" s="2" t="str">
        <f t="shared" ca="true" si="59"/>
        <v/>
      </c>
      <c r="T215" s="91" t="str">
        <f t="shared" ca="true" si="60"/>
        <v/>
      </c>
      <c r="U215" s="89"/>
      <c r="V215" s="89"/>
      <c r="W215" s="92" t="str">
        <f t="shared" ca="true" si="61"/>
        <v/>
      </c>
      <c r="X215" s="2" t="str">
        <f t="shared" ca="true" si="62"/>
        <v/>
      </c>
      <c r="Y215" s="91" t="str">
        <f t="shared" ca="true" si="63"/>
        <v/>
      </c>
      <c r="Z215" s="89"/>
      <c r="AA215" s="89"/>
      <c r="AB215" s="92" t="str">
        <f t="shared" ca="true" si="64"/>
        <v/>
      </c>
    </row>
    <row r="216" x14ac:dyDescent="0.2">
      <c r="A216" s="87"/>
      <c r="B216" s="514"/>
      <c r="C216" s="515"/>
      <c r="D216" s="3" t="str">
        <f t="shared" ca="true" si="50"/>
        <v/>
      </c>
      <c r="E216" s="94" t="str">
        <f t="shared" ca="true" si="51"/>
        <v/>
      </c>
      <c r="F216" s="95"/>
      <c r="G216" s="96"/>
      <c r="H216" s="97" t="str">
        <f t="shared" ca="true" si="52"/>
        <v/>
      </c>
      <c r="I216" s="3" t="str">
        <f t="shared" ca="true" si="53"/>
        <v/>
      </c>
      <c r="J216" s="94" t="str">
        <f t="shared" ca="true" si="54"/>
        <v/>
      </c>
      <c r="K216" s="95"/>
      <c r="L216" s="96"/>
      <c r="M216" s="97" t="str">
        <f t="shared" ca="true" si="55"/>
        <v/>
      </c>
      <c r="N216" s="3" t="str">
        <f t="shared" ca="true" si="56"/>
        <v/>
      </c>
      <c r="O216" s="94" t="str">
        <f t="shared" ca="true" si="57"/>
        <v/>
      </c>
      <c r="P216" s="95"/>
      <c r="Q216" s="96"/>
      <c r="R216" s="97" t="str">
        <f t="shared" ca="true" si="58"/>
        <v/>
      </c>
      <c r="S216" s="3" t="str">
        <f t="shared" ca="true" si="59"/>
        <v/>
      </c>
      <c r="T216" s="94" t="str">
        <f t="shared" ca="true" si="60"/>
        <v/>
      </c>
      <c r="U216" s="95"/>
      <c r="V216" s="96"/>
      <c r="W216" s="97" t="str">
        <f t="shared" ca="true" si="61"/>
        <v/>
      </c>
      <c r="X216" s="3" t="str">
        <f t="shared" ca="true" si="62"/>
        <v/>
      </c>
      <c r="Y216" s="94" t="str">
        <f t="shared" ca="true" si="63"/>
        <v/>
      </c>
      <c r="Z216" s="95"/>
      <c r="AA216" s="96"/>
      <c r="AB216" s="97" t="str">
        <f t="shared" ca="true" si="64"/>
        <v/>
      </c>
    </row>
    <row r="217" ht="11.25" customHeight="true" x14ac:dyDescent="0.2"/>
    <row r="218" ht="22.5" customHeight="true" x14ac:dyDescent="0.25">
      <c r="B218" s="2315" t="str">
        <f>CONCATENATE("Urban use of drinking water sources,  ",C199,"–",C200)</f>
        <v>Urban use of drinking water sources,  2000–2020</v>
      </c>
      <c r="C218" s="2316"/>
      <c r="D218" s="2316"/>
      <c r="E218" s="2316"/>
      <c r="F218" s="2316"/>
      <c r="G218" s="2316"/>
      <c r="H218" s="2316"/>
      <c r="I218" s="2316"/>
      <c r="J218" s="2316"/>
      <c r="K218" s="2316"/>
      <c r="L218" s="2316"/>
      <c r="N218" s="98"/>
      <c r="O218" s="98"/>
      <c r="P218" s="98"/>
      <c r="Q218" s="98"/>
      <c r="R218" s="98"/>
      <c r="S218" s="2298" t="s">
        <v>11</v>
      </c>
      <c r="T218" s="2299"/>
      <c r="U218" s="2299"/>
      <c r="V218" s="2299"/>
      <c r="W218" s="2300"/>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t="str">
        <f ca="true">IF(ISERROR(INDIRECT(CONCATENATE($B253,"!M18"))),"",INDIRECT(CONCATENATE($B253,"!M18")))</f>
        <v/>
      </c>
      <c r="F253" s="101" t="str">
        <f ca="true">IF(ISERROR(INDIRECT(CONCATENATE($B253,"!M19"))),"",INDIRECT(CONCATENATE($B253,"!M19")))</f>
        <v/>
      </c>
      <c r="G253" s="101" t="str">
        <f ca="true">IF(ISERROR(INDIRECT(CONCATENATE($B253,"!M20"))),"",INDIRECT(CONCATENATE($B253,"!M20")))</f>
        <v/>
      </c>
      <c r="H253" s="101" t="str">
        <f ca="true">IF(ISERROR(INDIRECT(CONCATENATE($B253,"!M21"))),"",INDIRECT(CONCATENATE($B253,"!M21")))</f>
        <v/>
      </c>
      <c r="I253" s="101"/>
      <c r="J253" s="101" t="str">
        <f ca="true">IF(ISERROR(INDIRECT(CONCATENATE($B253,"!N18"))),"",INDIRECT(CONCATENATE($B253,"!N18")))</f>
        <v/>
      </c>
      <c r="K253" s="101" t="str">
        <f ca="true">IF(ISERROR(INDIRECT(CONCATENATE($B253,"!N19"))),"",INDIRECT(CONCATENATE($B253,"!N19")))</f>
        <v/>
      </c>
      <c r="L253" s="101" t="str">
        <f ca="true">IF(ISERROR(INDIRECT(CONCATENATE($B253,"!N20"))),"",INDIRECT(CONCATENATE($B253,"!N20")))</f>
        <v/>
      </c>
      <c r="M253" s="101" t="str">
        <f ca="true">IF(ISERROR(INDIRECT(CONCATENATE($B253,"!N21"))),"",INDIRECT(CONCATENATE($B253,"!N21")))</f>
        <v/>
      </c>
      <c r="N253" s="101"/>
      <c r="O253" s="101" t="str">
        <f ca="true">IF(ISERROR(INDIRECT(CONCATENATE($B253,"!O18"))),"",INDIRECT(CONCATENATE($B253,"!O18")))</f>
        <v/>
      </c>
      <c r="P253" s="101" t="str">
        <f ca="true">IF(ISERROR(INDIRECT(CONCATENATE($B253,"!O19"))),"",INDIRECT(CONCATENATE($B253,"!O19")))</f>
        <v/>
      </c>
      <c r="Q253" s="101" t="str">
        <f ca="true">IF(ISERROR(INDIRECT(CONCATENATE($B253,"!O20"))),"",INDIRECT(CONCATENATE($B253,"!O20")))</f>
        <v/>
      </c>
      <c r="R253" s="101" t="str">
        <f ca="true">IF(ISERROR(INDIRECT(CONCATENATE($B253,"!O21"))),"",INDIRECT(CONCATENATE($B253,"!O21")))</f>
        <v/>
      </c>
      <c r="S253" s="101"/>
      <c r="T253" s="101" t="str">
        <f ca="true">IF(ISERROR(INDIRECT(CONCATENATE($B253,"!P18"))),"",INDIRECT(CONCATENATE($B253,"!P18")))</f>
        <v/>
      </c>
      <c r="U253" s="101" t="str">
        <f ca="true">IF(ISERROR(INDIRECT(CONCATENATE($B253,"!P19"))),"",INDIRECT(CONCATENATE($B253,"!P19")))</f>
        <v/>
      </c>
      <c r="V253" s="101" t="str">
        <f ca="true">IF(ISERROR(INDIRECT(CONCATENATE($B253,"!P20"))),"",INDIRECT(CONCATENATE($B253,"!P20")))</f>
        <v/>
      </c>
      <c r="W253" s="101" t="str">
        <f ca="true">IF(ISERROR(INDIRECT(CONCATENATE($B253,"!P21"))),"",INDIRECT(CONCATENATE($B253,"!P21")))</f>
        <v/>
      </c>
      <c r="X253" s="101"/>
      <c r="Y253" s="101" t="str">
        <f ca="true">IF(ISERROR(INDIRECT(CONCATENATE($B253,"!Q18"))),"",INDIRECT(CONCATENATE($B253,"!Q18")))</f>
        <v/>
      </c>
      <c r="Z253" s="101" t="str">
        <f ca="true">IF(ISERROR(INDIRECT(CONCATENATE($B253,"!Q19"))),"",INDIRECT(CONCATENATE($B253,"!Q19")))</f>
        <v/>
      </c>
      <c r="AA253" s="101" t="str">
        <f ca="true">IF(ISERROR(INDIRECT(CONCATENATE($B253,"!Q20"))),"",INDIRECT(CONCATENATE($B253,"!Q20")))</f>
        <v/>
      </c>
      <c r="AB253" s="101" t="str">
        <f ca="true">IF(ISERROR(INDIRECT(CONCATENATE($B253,"!Q21"))),"",INDIRECT(CONCATENATE($B253,"!Q1")))</f>
        <v/>
      </c>
    </row>
    <row r="254" x14ac:dyDescent="0.2">
      <c r="C254" s="100"/>
      <c r="D254" s="100"/>
      <c r="E254" s="101" t="str">
        <f ca="true">IF(ISERROR(INDIRECT(CONCATENATE($B254,"!M18"))),"",INDIRECT(CONCATENATE($B254,"!M18")))</f>
        <v/>
      </c>
      <c r="F254" s="101" t="str">
        <f ca="true">IF(ISERROR(INDIRECT(CONCATENATE($B254,"!M19"))),"",INDIRECT(CONCATENATE($B254,"!M19")))</f>
        <v/>
      </c>
      <c r="G254" s="101" t="str">
        <f ca="true">IF(ISERROR(INDIRECT(CONCATENATE($B254,"!M20"))),"",INDIRECT(CONCATENATE($B254,"!M20")))</f>
        <v/>
      </c>
      <c r="H254" s="101" t="str">
        <f ca="true">IF(ISERROR(INDIRECT(CONCATENATE($B254,"!M21"))),"",INDIRECT(CONCATENATE($B254,"!M21")))</f>
        <v/>
      </c>
      <c r="I254" s="101"/>
      <c r="J254" s="101" t="str">
        <f ca="true">IF(ISERROR(INDIRECT(CONCATENATE($B254,"!N18"))),"",INDIRECT(CONCATENATE($B254,"!N18")))</f>
        <v/>
      </c>
      <c r="K254" s="101" t="str">
        <f ca="true">IF(ISERROR(INDIRECT(CONCATENATE($B254,"!N19"))),"",INDIRECT(CONCATENATE($B254,"!N19")))</f>
        <v/>
      </c>
      <c r="L254" s="101" t="str">
        <f ca="true">IF(ISERROR(INDIRECT(CONCATENATE($B254,"!N20"))),"",INDIRECT(CONCATENATE($B254,"!N20")))</f>
        <v/>
      </c>
      <c r="M254" s="101" t="str">
        <f ca="true">IF(ISERROR(INDIRECT(CONCATENATE($B254,"!N21"))),"",INDIRECT(CONCATENATE($B254,"!N21")))</f>
        <v/>
      </c>
      <c r="N254" s="101"/>
      <c r="O254" s="101" t="str">
        <f ca="true">IF(ISERROR(INDIRECT(CONCATENATE($B254,"!O18"))),"",INDIRECT(CONCATENATE($B254,"!O18")))</f>
        <v/>
      </c>
      <c r="P254" s="101" t="str">
        <f ca="true">IF(ISERROR(INDIRECT(CONCATENATE($B254,"!O19"))),"",INDIRECT(CONCATENATE($B254,"!O19")))</f>
        <v/>
      </c>
      <c r="Q254" s="101" t="str">
        <f ca="true">IF(ISERROR(INDIRECT(CONCATENATE($B254,"!O20"))),"",INDIRECT(CONCATENATE($B254,"!O20")))</f>
        <v/>
      </c>
      <c r="R254" s="101" t="str">
        <f ca="true">IF(ISERROR(INDIRECT(CONCATENATE($B254,"!O21"))),"",INDIRECT(CONCATENATE($B254,"!O21")))</f>
        <v/>
      </c>
      <c r="S254" s="101"/>
      <c r="T254" s="101" t="str">
        <f ca="true">IF(ISERROR(INDIRECT(CONCATENATE($B254,"!P18"))),"",INDIRECT(CONCATENATE($B254,"!P18")))</f>
        <v/>
      </c>
      <c r="U254" s="101" t="str">
        <f ca="true">IF(ISERROR(INDIRECT(CONCATENATE($B254,"!P19"))),"",INDIRECT(CONCATENATE($B254,"!P19")))</f>
        <v/>
      </c>
      <c r="V254" s="101" t="str">
        <f ca="true">IF(ISERROR(INDIRECT(CONCATENATE($B254,"!P20"))),"",INDIRECT(CONCATENATE($B254,"!P20")))</f>
        <v/>
      </c>
      <c r="W254" s="101" t="str">
        <f ca="true">IF(ISERROR(INDIRECT(CONCATENATE($B254,"!P21"))),"",INDIRECT(CONCATENATE($B254,"!P21")))</f>
        <v/>
      </c>
      <c r="X254" s="101"/>
      <c r="Y254" s="101" t="str">
        <f ca="true">IF(ISERROR(INDIRECT(CONCATENATE($B254,"!Q18"))),"",INDIRECT(CONCATENATE($B254,"!Q18")))</f>
        <v/>
      </c>
      <c r="Z254" s="101" t="str">
        <f ca="true">IF(ISERROR(INDIRECT(CONCATENATE($B254,"!Q19"))),"",INDIRECT(CONCATENATE($B254,"!Q19")))</f>
        <v/>
      </c>
      <c r="AA254" s="101" t="str">
        <f ca="true">IF(ISERROR(INDIRECT(CONCATENATE($B254,"!Q20"))),"",INDIRECT(CONCATENATE($B254,"!Q20")))</f>
        <v/>
      </c>
      <c r="AB254" s="101" t="str">
        <f ca="true">IF(ISERROR(INDIRECT(CONCATENATE($B254,"!Q21"))),"",INDIRECT(CONCATENATE($B254,"!Q1")))</f>
        <v/>
      </c>
    </row>
    <row r="255" x14ac:dyDescent="0.2">
      <c r="C255" s="100"/>
      <c r="D255" s="100"/>
      <c r="E255" s="101" t="str">
        <f ca="true">IF(ISERROR(INDIRECT(CONCATENATE($B255,"!M18"))),"",INDIRECT(CONCATENATE($B255,"!M18")))</f>
        <v/>
      </c>
      <c r="F255" s="101" t="str">
        <f ca="true">IF(ISERROR(INDIRECT(CONCATENATE($B255,"!M19"))),"",INDIRECT(CONCATENATE($B255,"!M19")))</f>
        <v/>
      </c>
      <c r="G255" s="101" t="str">
        <f ca="true">IF(ISERROR(INDIRECT(CONCATENATE($B255,"!M20"))),"",INDIRECT(CONCATENATE($B255,"!M20")))</f>
        <v/>
      </c>
      <c r="H255" s="101" t="str">
        <f ca="true">IF(ISERROR(INDIRECT(CONCATENATE($B255,"!M21"))),"",INDIRECT(CONCATENATE($B255,"!M21")))</f>
        <v/>
      </c>
      <c r="I255" s="101"/>
      <c r="J255" s="101" t="str">
        <f ca="true">IF(ISERROR(INDIRECT(CONCATENATE($B255,"!N18"))),"",INDIRECT(CONCATENATE($B255,"!N18")))</f>
        <v/>
      </c>
      <c r="K255" s="101" t="str">
        <f ca="true">IF(ISERROR(INDIRECT(CONCATENATE($B255,"!N19"))),"",INDIRECT(CONCATENATE($B255,"!N19")))</f>
        <v/>
      </c>
      <c r="L255" s="101" t="str">
        <f ca="true">IF(ISERROR(INDIRECT(CONCATENATE($B255,"!N20"))),"",INDIRECT(CONCATENATE($B255,"!N20")))</f>
        <v/>
      </c>
      <c r="M255" s="101" t="str">
        <f ca="true">IF(ISERROR(INDIRECT(CONCATENATE($B255,"!N21"))),"",INDIRECT(CONCATENATE($B255,"!N21")))</f>
        <v/>
      </c>
      <c r="N255" s="101"/>
      <c r="O255" s="101" t="str">
        <f ca="true">IF(ISERROR(INDIRECT(CONCATENATE($B255,"!O18"))),"",INDIRECT(CONCATENATE($B255,"!O18")))</f>
        <v/>
      </c>
      <c r="P255" s="101" t="str">
        <f ca="true">IF(ISERROR(INDIRECT(CONCATENATE($B255,"!O19"))),"",INDIRECT(CONCATENATE($B255,"!O19")))</f>
        <v/>
      </c>
      <c r="Q255" s="101" t="str">
        <f ca="true">IF(ISERROR(INDIRECT(CONCATENATE($B255,"!O20"))),"",INDIRECT(CONCATENATE($B255,"!O20")))</f>
        <v/>
      </c>
      <c r="R255" s="101" t="str">
        <f ca="true">IF(ISERROR(INDIRECT(CONCATENATE($B255,"!O21"))),"",INDIRECT(CONCATENATE($B255,"!O21")))</f>
        <v/>
      </c>
      <c r="S255" s="101"/>
      <c r="T255" s="101" t="str">
        <f ca="true">IF(ISERROR(INDIRECT(CONCATENATE($B255,"!P18"))),"",INDIRECT(CONCATENATE($B255,"!P18")))</f>
        <v/>
      </c>
      <c r="U255" s="101" t="str">
        <f ca="true">IF(ISERROR(INDIRECT(CONCATENATE($B255,"!P19"))),"",INDIRECT(CONCATENATE($B255,"!P19")))</f>
        <v/>
      </c>
      <c r="V255" s="101" t="str">
        <f ca="true">IF(ISERROR(INDIRECT(CONCATENATE($B255,"!P20"))),"",INDIRECT(CONCATENATE($B255,"!P20")))</f>
        <v/>
      </c>
      <c r="W255" s="101" t="str">
        <f ca="true">IF(ISERROR(INDIRECT(CONCATENATE($B255,"!P21"))),"",INDIRECT(CONCATENATE($B255,"!P21")))</f>
        <v/>
      </c>
      <c r="X255" s="101"/>
      <c r="Y255" s="101" t="str">
        <f ca="true">IF(ISERROR(INDIRECT(CONCATENATE($B255,"!Q18"))),"",INDIRECT(CONCATENATE($B255,"!Q18")))</f>
        <v/>
      </c>
      <c r="Z255" s="101" t="str">
        <f ca="true">IF(ISERROR(INDIRECT(CONCATENATE($B255,"!Q19"))),"",INDIRECT(CONCATENATE($B255,"!Q19")))</f>
        <v/>
      </c>
      <c r="AA255" s="101" t="str">
        <f ca="true">IF(ISERROR(INDIRECT(CONCATENATE($B255,"!Q20"))),"",INDIRECT(CONCATENATE($B255,"!Q20")))</f>
        <v/>
      </c>
      <c r="AB255" s="101" t="str">
        <f ca="true">IF(ISERROR(INDIRECT(CONCATENATE($B255,"!Q21"))),"",INDIRECT(CONCATENATE($B255,"!Q1")))</f>
        <v/>
      </c>
    </row>
    <row r="256" x14ac:dyDescent="0.2">
      <c r="B256" s="101"/>
      <c r="C256" s="100"/>
      <c r="D256" s="100"/>
      <c r="E256" s="101" t="str">
        <f ca="true">IF(ISERROR(INDIRECT(CONCATENATE($B256,"!M18"))),"",INDIRECT(CONCATENATE($B256,"!M18")))</f>
        <v/>
      </c>
      <c r="F256" s="101" t="str">
        <f ca="true">IF(ISERROR(INDIRECT(CONCATENATE($B256,"!M19"))),"",INDIRECT(CONCATENATE($B256,"!M19")))</f>
        <v/>
      </c>
      <c r="G256" s="101" t="str">
        <f ca="true">IF(ISERROR(INDIRECT(CONCATENATE($B256,"!M20"))),"",INDIRECT(CONCATENATE($B256,"!M20")))</f>
        <v/>
      </c>
      <c r="H256" s="101" t="str">
        <f ca="true">IF(ISERROR(INDIRECT(CONCATENATE($B256,"!M21"))),"",INDIRECT(CONCATENATE($B256,"!M21")))</f>
        <v/>
      </c>
      <c r="I256" s="101"/>
      <c r="J256" s="101" t="str">
        <f ca="true">IF(ISERROR(INDIRECT(CONCATENATE($B256,"!N18"))),"",INDIRECT(CONCATENATE($B256,"!N18")))</f>
        <v/>
      </c>
      <c r="K256" s="101" t="str">
        <f ca="true">IF(ISERROR(INDIRECT(CONCATENATE($B256,"!N19"))),"",INDIRECT(CONCATENATE($B256,"!N19")))</f>
        <v/>
      </c>
      <c r="L256" s="101" t="str">
        <f ca="true">IF(ISERROR(INDIRECT(CONCATENATE($B256,"!N20"))),"",INDIRECT(CONCATENATE($B256,"!N20")))</f>
        <v/>
      </c>
      <c r="M256" s="101" t="str">
        <f ca="true">IF(ISERROR(INDIRECT(CONCATENATE($B256,"!N21"))),"",INDIRECT(CONCATENATE($B256,"!N21")))</f>
        <v/>
      </c>
      <c r="N256" s="101"/>
      <c r="O256" s="101" t="str">
        <f ca="true">IF(ISERROR(INDIRECT(CONCATENATE($B256,"!O18"))),"",INDIRECT(CONCATENATE($B256,"!O18")))</f>
        <v/>
      </c>
      <c r="P256" s="101" t="str">
        <f ca="true">IF(ISERROR(INDIRECT(CONCATENATE($B256,"!O19"))),"",INDIRECT(CONCATENATE($B256,"!O19")))</f>
        <v/>
      </c>
      <c r="Q256" s="101" t="str">
        <f ca="true">IF(ISERROR(INDIRECT(CONCATENATE($B256,"!O20"))),"",INDIRECT(CONCATENATE($B256,"!O20")))</f>
        <v/>
      </c>
      <c r="R256" s="101" t="str">
        <f ca="true">IF(ISERROR(INDIRECT(CONCATENATE($B256,"!O21"))),"",INDIRECT(CONCATENATE($B256,"!O21")))</f>
        <v/>
      </c>
      <c r="S256" s="101"/>
      <c r="T256" s="101" t="str">
        <f ca="true">IF(ISERROR(INDIRECT(CONCATENATE($B256,"!P18"))),"",INDIRECT(CONCATENATE($B256,"!P18")))</f>
        <v/>
      </c>
      <c r="U256" s="101" t="str">
        <f ca="true">IF(ISERROR(INDIRECT(CONCATENATE($B256,"!P19"))),"",INDIRECT(CONCATENATE($B256,"!P19")))</f>
        <v/>
      </c>
      <c r="V256" s="101" t="str">
        <f ca="true">IF(ISERROR(INDIRECT(CONCATENATE($B256,"!P20"))),"",INDIRECT(CONCATENATE($B256,"!P20")))</f>
        <v/>
      </c>
      <c r="W256" s="101" t="str">
        <f ca="true">IF(ISERROR(INDIRECT(CONCATENATE($B256,"!P21"))),"",INDIRECT(CONCATENATE($B256,"!P21")))</f>
        <v/>
      </c>
      <c r="X256" s="101"/>
      <c r="Y256" s="101" t="str">
        <f ca="true">IF(ISERROR(INDIRECT(CONCATENATE($B256,"!Q18"))),"",INDIRECT(CONCATENATE($B256,"!Q18")))</f>
        <v/>
      </c>
      <c r="Z256" s="101" t="str">
        <f ca="true">IF(ISERROR(INDIRECT(CONCATENATE($B256,"!Q19"))),"",INDIRECT(CONCATENATE($B256,"!Q19")))</f>
        <v/>
      </c>
      <c r="AA256" s="101" t="str">
        <f ca="true">IF(ISERROR(INDIRECT(CONCATENATE($B256,"!Q20"))),"",INDIRECT(CONCATENATE($B256,"!Q20")))</f>
        <v/>
      </c>
      <c r="AB256" s="101" t="str">
        <f ca="true">IF(ISERROR(INDIRECT(CONCATENATE($B256,"!Q21"))),"",INDIRECT(CONCATENATE($B256,"!Q1")))</f>
        <v/>
      </c>
    </row>
    <row r="257" x14ac:dyDescent="0.2">
      <c r="B257" s="101"/>
      <c r="C257" s="100"/>
      <c r="D257" s="100"/>
      <c r="E257" s="101" t="str">
        <f ca="true">IF(ISERROR(INDIRECT(CONCATENATE($B257,"!M18"))),"",INDIRECT(CONCATENATE($B257,"!M18")))</f>
        <v/>
      </c>
      <c r="F257" s="101" t="str">
        <f ca="true">IF(ISERROR(INDIRECT(CONCATENATE($B257,"!M19"))),"",INDIRECT(CONCATENATE($B257,"!M19")))</f>
        <v/>
      </c>
      <c r="G257" s="101" t="str">
        <f ca="true">IF(ISERROR(INDIRECT(CONCATENATE($B257,"!M20"))),"",INDIRECT(CONCATENATE($B257,"!M20")))</f>
        <v/>
      </c>
      <c r="H257" s="101" t="str">
        <f ca="true">IF(ISERROR(INDIRECT(CONCATENATE($B257,"!M21"))),"",INDIRECT(CONCATENATE($B257,"!M21")))</f>
        <v/>
      </c>
      <c r="I257" s="101"/>
      <c r="J257" s="101" t="str">
        <f ca="true">IF(ISERROR(INDIRECT(CONCATENATE($B257,"!N18"))),"",INDIRECT(CONCATENATE($B257,"!N18")))</f>
        <v/>
      </c>
      <c r="K257" s="101" t="str">
        <f ca="true">IF(ISERROR(INDIRECT(CONCATENATE($B257,"!N19"))),"",INDIRECT(CONCATENATE($B257,"!N19")))</f>
        <v/>
      </c>
      <c r="L257" s="101" t="str">
        <f ca="true">IF(ISERROR(INDIRECT(CONCATENATE($B257,"!N20"))),"",INDIRECT(CONCATENATE($B257,"!N20")))</f>
        <v/>
      </c>
      <c r="M257" s="101" t="str">
        <f ca="true">IF(ISERROR(INDIRECT(CONCATENATE($B257,"!N21"))),"",INDIRECT(CONCATENATE($B257,"!N21")))</f>
        <v/>
      </c>
      <c r="N257" s="101"/>
      <c r="O257" s="101" t="str">
        <f ca="true">IF(ISERROR(INDIRECT(CONCATENATE($B257,"!O18"))),"",INDIRECT(CONCATENATE($B257,"!O18")))</f>
        <v/>
      </c>
      <c r="P257" s="101" t="str">
        <f ca="true">IF(ISERROR(INDIRECT(CONCATENATE($B257,"!O19"))),"",INDIRECT(CONCATENATE($B257,"!O19")))</f>
        <v/>
      </c>
      <c r="Q257" s="101" t="str">
        <f ca="true">IF(ISERROR(INDIRECT(CONCATENATE($B257,"!O20"))),"",INDIRECT(CONCATENATE($B257,"!O20")))</f>
        <v/>
      </c>
      <c r="R257" s="101" t="str">
        <f ca="true">IF(ISERROR(INDIRECT(CONCATENATE($B257,"!O21"))),"",INDIRECT(CONCATENATE($B257,"!O21")))</f>
        <v/>
      </c>
      <c r="S257" s="101"/>
      <c r="T257" s="101" t="str">
        <f ca="true">IF(ISERROR(INDIRECT(CONCATENATE($B257,"!P18"))),"",INDIRECT(CONCATENATE($B257,"!P18")))</f>
        <v/>
      </c>
      <c r="U257" s="101" t="str">
        <f ca="true">IF(ISERROR(INDIRECT(CONCATENATE($B257,"!P19"))),"",INDIRECT(CONCATENATE($B257,"!P19")))</f>
        <v/>
      </c>
      <c r="V257" s="101" t="str">
        <f ca="true">IF(ISERROR(INDIRECT(CONCATENATE($B257,"!P20"))),"",INDIRECT(CONCATENATE($B257,"!P20")))</f>
        <v/>
      </c>
      <c r="W257" s="101" t="str">
        <f ca="true">IF(ISERROR(INDIRECT(CONCATENATE($B257,"!P21"))),"",INDIRECT(CONCATENATE($B257,"!P21")))</f>
        <v/>
      </c>
      <c r="X257" s="101"/>
      <c r="Y257" s="101" t="str">
        <f ca="true">IF(ISERROR(INDIRECT(CONCATENATE($B257,"!Q18"))),"",INDIRECT(CONCATENATE($B257,"!Q18")))</f>
        <v/>
      </c>
      <c r="Z257" s="101" t="str">
        <f ca="true">IF(ISERROR(INDIRECT(CONCATENATE($B257,"!Q19"))),"",INDIRECT(CONCATENATE($B257,"!Q19")))</f>
        <v/>
      </c>
      <c r="AA257" s="101" t="str">
        <f ca="true">IF(ISERROR(INDIRECT(CONCATENATE($B257,"!Q20"))),"",INDIRECT(CONCATENATE($B257,"!Q20")))</f>
        <v/>
      </c>
      <c r="AB257" s="101" t="str">
        <f ca="true">IF(ISERROR(INDIRECT(CONCATENATE($B257,"!Q21"))),"",INDIRECT(CONCATENATE($B257,"!Q1")))</f>
        <v/>
      </c>
    </row>
    <row r="297" s="40" customFormat="true" ht="16.5" customHeight="true" x14ac:dyDescent="0.2">
      <c r="A297" s="2312" t="s">
        <v>7</v>
      </c>
      <c r="B297" s="2312"/>
      <c r="C297" s="2312"/>
      <c r="D297" s="2301" t="s">
        <v>0</v>
      </c>
      <c r="E297" s="2302"/>
      <c r="F297" s="2302"/>
      <c r="G297" s="2302"/>
      <c r="H297" s="2303"/>
      <c r="I297" s="2301" t="s">
        <v>1</v>
      </c>
      <c r="J297" s="2302"/>
      <c r="K297" s="2302"/>
      <c r="L297" s="2302"/>
      <c r="M297" s="2303"/>
      <c r="N297" s="2301" t="s">
        <v>2</v>
      </c>
      <c r="O297" s="2302"/>
      <c r="P297" s="2302"/>
      <c r="Q297" s="2302"/>
      <c r="R297" s="2303"/>
      <c r="S297" s="2301" t="s">
        <v>3</v>
      </c>
      <c r="T297" s="2302"/>
      <c r="U297" s="2302"/>
      <c r="V297" s="2302"/>
      <c r="W297" s="2303"/>
      <c r="X297" s="2301" t="s">
        <v>4</v>
      </c>
      <c r="Y297" s="2302"/>
      <c r="Z297" s="2302"/>
      <c r="AA297" s="2302"/>
      <c r="AB297" s="2303"/>
    </row>
    <row r="298" s="44" customFormat="true" ht="22.5" customHeight="true" x14ac:dyDescent="0.2">
      <c r="A298" s="2313"/>
      <c r="B298" s="2313"/>
      <c r="C298" s="2313"/>
      <c r="D298" s="54" t="s">
        <v>14</v>
      </c>
      <c r="E298" s="55" t="s">
        <v>15</v>
      </c>
      <c r="F298" s="42" t="s">
        <v>16</v>
      </c>
      <c r="G298" s="42" t="s">
        <v>22</v>
      </c>
      <c r="H298" s="43" t="s">
        <v>17</v>
      </c>
      <c r="I298" s="54" t="s">
        <v>14</v>
      </c>
      <c r="J298" s="55" t="s">
        <v>15</v>
      </c>
      <c r="K298" s="42" t="s">
        <v>16</v>
      </c>
      <c r="L298" s="42" t="s">
        <v>22</v>
      </c>
      <c r="M298" s="43" t="s">
        <v>17</v>
      </c>
      <c r="N298" s="54" t="s">
        <v>14</v>
      </c>
      <c r="O298" s="55" t="s">
        <v>15</v>
      </c>
      <c r="P298" s="42" t="s">
        <v>16</v>
      </c>
      <c r="Q298" s="42" t="s">
        <v>22</v>
      </c>
      <c r="R298" s="43" t="s">
        <v>17</v>
      </c>
      <c r="S298" s="54" t="s">
        <v>14</v>
      </c>
      <c r="T298" s="55" t="s">
        <v>15</v>
      </c>
      <c r="U298" s="42" t="s">
        <v>16</v>
      </c>
      <c r="V298" s="42" t="s">
        <v>22</v>
      </c>
      <c r="W298" s="43" t="s">
        <v>17</v>
      </c>
      <c r="X298" s="54" t="s">
        <v>14</v>
      </c>
      <c r="Y298" s="55" t="s">
        <v>15</v>
      </c>
      <c r="Z298" s="42" t="s">
        <v>16</v>
      </c>
      <c r="AA298" s="42" t="s">
        <v>22</v>
      </c>
      <c r="AB298" s="43" t="s">
        <v>17</v>
      </c>
    </row>
    <row r="299" s="64" customFormat="true" ht="15" customHeight="true" x14ac:dyDescent="0.2">
      <c r="A299" s="2304" t="s">
        <v>10</v>
      </c>
      <c r="B299" s="2305"/>
      <c r="C299" s="209">
        <v>2000</v>
      </c>
      <c r="D299" s="56">
        <f ca="true">IF((D301+H301)&gt;100,D301*100/(D301+H301),D301)</f>
        <v>42.865233309812083</v>
      </c>
      <c r="E299" s="57">
        <f ca="true">D299*AVERAGEIF(E305:E316,"&gt;0")/100</f>
        <v>40.72429266891865</v>
      </c>
      <c r="F299" s="58">
        <f ca="true">D299*(100-AVERAGEIF(E305:E316,"&gt;0"))/100</f>
        <v>2.1409406408934344</v>
      </c>
      <c r="G299" s="59">
        <f ca="true">100-(E299+F299+H299)</f>
        <v>41.31952300880107</v>
      </c>
      <c r="H299" s="60">
        <f ca="true">IF((D301+H301)&gt;100,H301*100/(D301+H301),H301)</f>
        <v>15.815243681386846</v>
      </c>
      <c r="I299" s="56">
        <f ca="true">IF((I301+M301)&gt;100,I301*100/(I301+M301),I301)</f>
        <v>54.789527713448933</v>
      </c>
      <c r="J299" s="57">
        <f ca="true">I299*AVERAGEIF(J305:J316,"&gt;0")/100</f>
        <v>53.777023079483804</v>
      </c>
      <c r="K299" s="61">
        <f ca="true">I299*(100-AVERAGEIF(J305:J316,"&gt;0"))/100</f>
        <v>1.0125046339651282</v>
      </c>
      <c r="L299" s="62">
        <f ca="true">100-(J299+K299+M299)</f>
        <v>37.304822683270345</v>
      </c>
      <c r="M299" s="63">
        <f ca="true">IF((I301+M301)&gt;100,M301*100/(I301+M301),M301)</f>
        <v>7.9056496032807217</v>
      </c>
      <c r="N299" s="56">
        <f ca="true">IF((N301+R301)&gt;100,N301*100/(N301+R301),N301)</f>
        <v>57.993058154359915</v>
      </c>
      <c r="O299" s="57">
        <f ca="true">N299*AVERAGEIF(O305:O316,"&gt;0")/100</f>
        <v>56.734033059963295</v>
      </c>
      <c r="P299" s="61">
        <f ca="true">N299*(100-AVERAGEIF(O305:O316,"&gt;0"))/100</f>
        <v>1.259025094396619</v>
      </c>
      <c r="Q299" s="62">
        <f ca="true">100-(O299+P299+R299)</f>
        <v>37.605410558725509</v>
      </c>
      <c r="R299" s="63">
        <f ca="true">IF((N301+R301)&gt;100,R301*100/(N301+R301),R301)</f>
        <v>4.401531286914576</v>
      </c>
      <c r="S299" s="56">
        <f ca="true">IF((S301+W301)&gt;100,S301*100/(S301+W301),S301)</f>
        <v>66.723611260083089</v>
      </c>
      <c r="T299" s="57">
        <f ca="true">S299*AVERAGEIF(T305:T316,"&gt;0")/100</f>
        <v>65.624080807066235</v>
      </c>
      <c r="U299" s="61">
        <f ca="true">S299*(100-AVERAGEIF(T305:T316,"&gt;0"))/100</f>
        <v>1.0995304530168513</v>
      </c>
      <c r="V299" s="62">
        <f ca="true">100-(T299+U299+W299)</f>
        <v>30.646450820308331</v>
      </c>
      <c r="W299" s="63">
        <f ca="true">IF((S301+W301)&gt;100,W301*100/(S301+W301),W301)</f>
        <v>2.6299379196085795</v>
      </c>
      <c r="X299" s="56">
        <f ca="true">IF((X301+AB301)&gt;100,X301*100/(X301+AB301),X301)</f>
        <v>73.006801078331591</v>
      </c>
      <c r="Y299" s="57">
        <f ca="true">X299*AVERAGEIF(Y305:Y316,"&gt;0")/100</f>
        <v>72.537611744646725</v>
      </c>
      <c r="Z299" s="61">
        <f ca="true">X299*(100-AVERAGEIF(Y305:Y316,"&gt;0"))/100</f>
        <v>0.46918933368485993</v>
      </c>
      <c r="AA299" s="62">
        <f ca="true">100-(Y299+Z299+AB299)</f>
        <v>24.26334524411044</v>
      </c>
      <c r="AB299" s="63">
        <f ca="true">IF((X301+AB301)&gt;100,AB301*100/(X301+AB301),AB301)</f>
        <v>2.7298536775579691</v>
      </c>
    </row>
    <row r="300" s="64" customFormat="true" ht="15" customHeight="true" x14ac:dyDescent="0.2">
      <c r="A300" s="2306"/>
      <c r="B300" s="2307"/>
      <c r="C300" s="210">
        <v>2020</v>
      </c>
      <c r="D300" s="65">
        <f ca="true">IF((D302+H302)&gt;100,D302*100/(D302+H302),D302)</f>
        <v>69.130659481251769</v>
      </c>
      <c r="E300" s="66">
        <f ca="true">D300*AVERAGEIF(E305:E316,"&gt;0")/100</f>
        <v>65.677869726313062</v>
      </c>
      <c r="F300" s="67">
        <f ca="true">D300*(100-AVERAGEIF(E305:E316,"&gt;0"))/100</f>
        <v>3.4527897549387161</v>
      </c>
      <c r="G300" s="68">
        <f ca="true">100-(E300+F300+H300)</f>
        <v>22.106395388449968</v>
      </c>
      <c r="H300" s="69">
        <f ca="true">IF((D302+H302)&gt;100,H302*100/(D302+H302),H302)</f>
        <v>8.7629451302982488</v>
      </c>
      <c r="I300" s="65">
        <f ca="true">IF((I302+M302)&gt;100,I302*100/(I302+M302),I302)</f>
        <v>82.19486304134216</v>
      </c>
      <c r="J300" s="66">
        <f ca="true">I300*AVERAGEIF(J305:J316,"&gt;0")/100</f>
        <v>80.675910730733733</v>
      </c>
      <c r="K300" s="67">
        <f ca="true">I300*(100-AVERAGEIF(J305:J316,"&gt;0"))/100</f>
        <v>1.5189523106084324</v>
      </c>
      <c r="L300" s="68">
        <f ca="true">100-(J300+K300+M300)</f>
        <v>13.991761185805217</v>
      </c>
      <c r="M300" s="69">
        <f ca="true">IF((I302+M302)&gt;100,M302*100/(I302+M302),M302)</f>
        <v>3.8133757728526234</v>
      </c>
      <c r="N300" s="65">
        <f ca="true">IF((N302+R302)&gt;100,N302*100/(N302+R302),N302)</f>
        <v>90.8594296498527</v>
      </c>
      <c r="O300" s="66">
        <f ca="true">N300*AVERAGEIF(O305:O316,"&gt;0")/100</f>
        <v>88.886878009495234</v>
      </c>
      <c r="P300" s="67">
        <f ca="true">N300*(100-AVERAGEIF(O305:O316,"&gt;0"))/100</f>
        <v>1.9725516403574692</v>
      </c>
      <c r="Q300" s="68">
        <f ca="true">100-(O300+P300+R300)</f>
        <v>7.503624919660524</v>
      </c>
      <c r="R300" s="69">
        <f ca="true">IF((N302+R302)&gt;100,R302*100/(N302+R302),R302)</f>
        <v>1.6369454304867759</v>
      </c>
      <c r="S300" s="65">
        <f ca="true">IF((S302+W302)&gt;100,S302*100/(S302+W302),S302)</f>
        <v>93.392901417862504</v>
      </c>
      <c r="T300" s="66">
        <f ca="true">S300*AVERAGEIF(T305:T316,"&gt;0")/100</f>
        <v>91.853890904713424</v>
      </c>
      <c r="U300" s="67">
        <f ca="true">S300*(100-AVERAGEIF(T305:T316,"&gt;0"))/100</f>
        <v>1.5390105131490843</v>
      </c>
      <c r="V300" s="68">
        <f ca="true">100-(T300+U300+W300)</f>
        <v>5.6869398104097399</v>
      </c>
      <c r="W300" s="69">
        <f ca="true">IF((S302+W302)&gt;100,W302*100/(S302+W302),W302)</f>
        <v>0.92015877172775618</v>
      </c>
      <c r="X300" s="65">
        <f ca="true">IF((X302+AB302)&gt;100,X302*100/(X302+AB302),X302)</f>
        <v>98.26355998741019</v>
      </c>
      <c r="Y300" s="66">
        <f ca="true">X300*AVERAGEIF(Y305:Y316,"&gt;0")/100</f>
        <v>97.63205424335591</v>
      </c>
      <c r="Z300" s="67">
        <f ca="true">X300*(100-AVERAGEIF(Y305:Y316,"&gt;0"))/100</f>
        <v>0.63150574405428883</v>
      </c>
      <c r="AA300" s="68">
        <f ca="true">100-(Y300+Z300+AB300)</f>
        <v>1.7364400125897959</v>
      </c>
      <c r="AB300" s="69">
        <f ca="true">IF((X302+AB302)&gt;100,AB302*100/(X302+AB302),AB302)</f>
        <v>0</v>
      </c>
    </row>
    <row r="301" hidden="true" x14ac:dyDescent="0.2">
      <c r="A301" s="2308" t="s">
        <v>12</v>
      </c>
      <c r="B301" s="2309"/>
      <c r="C301" s="70">
        <f>MinRegYear(C299,C305:C316)</f>
        <v>2001</v>
      </c>
      <c r="D301" s="71">
        <f ca="true">IF(MAX(C305:C316)-MIN(C305:C316)&lt;5,AVERAGEIF(C305:C316,"&gt;0",D305:D316),
IF(FORECAST($C301,D$305:D$316,$C$305:$C$316)&lt;0,0,
IF(FORECAST($C301,D$305:D$316,$C$305:$C$316)&gt;100,100,
FORECAST($C301,D$305:D$316,$C$305:$C$316))))</f>
        <v>42.865233309812083</v>
      </c>
      <c r="E301" s="72"/>
      <c r="F301" s="73"/>
      <c r="G301" s="73"/>
      <c r="H301" s="74">
        <f ca="true">IF(MAX(C305:C316)-MIN(C305:C316)&lt;5,AVERAGEIF(C305:C316,"&gt;0",H305:H316),
IF(FORECAST($C301,H$305:H$316,$C$305:$C$316)&lt;0,0,
IF(FORECAST($C301,H$305:H$316,$C$305:$C$316)&gt;100,100,
FORECAST($C301,H$305:H$316,$C$305:$C$316))))</f>
        <v>15.815243681386846</v>
      </c>
      <c r="I301" s="71">
        <f ca="true">IF(MAX(C305:C316)-MIN(C305:C316)&lt;5,AVERAGEIF(C305:C316,"&gt;0",I305:I316),
IF(FORECAST($C301,I$305:I$316,$C$305:$C$316)&lt;0,0,
IF(FORECAST($C301,I$305:I$316,$C$305:$C$316)&gt;100,100,
FORECAST($C301,I$305:I$316,$C$305:$C$316))))</f>
        <v>54.789527713448933</v>
      </c>
      <c r="J301" s="72"/>
      <c r="K301" s="73"/>
      <c r="L301" s="73"/>
      <c r="M301" s="74">
        <f ca="true">IF(MAX(C305:C316)-MIN(C305:C316)&lt;5,AVERAGEIF(C305:C316,"&gt;0",M305:M316),
IF(FORECAST($C301,M$305:M$316,$C$305:$C$316)&lt;0,0,
IF(FORECAST($C301,M$305:M$316,$C$305:$C$316)&gt;100,100,
FORECAST($C301,M$305:M$316,$C$305:$C$316))))</f>
        <v>7.9056496032807217</v>
      </c>
      <c r="N301" s="71">
        <f ca="true">IF(MAX(C305:C316)-MIN(C305:C316)&lt;5,AVERAGEIF(C305:C316,"&gt;0",N305:N316),
IF(FORECAST($C301,N$305:N$316,$C$305:$C$316)&lt;0,0,
IF(FORECAST($C301,N$305:N$316,$C$305:$C$316)&gt;100,100,
FORECAST($C301,N$305:N$316,$C$305:$C$316))))</f>
        <v>57.993058154359915</v>
      </c>
      <c r="O301" s="72"/>
      <c r="P301" s="73"/>
      <c r="Q301" s="73"/>
      <c r="R301" s="74">
        <f ca="true">IF(MAX(C305:C316)-MIN(C305:C316)&lt;5,AVERAGEIF(C305:C316,"&gt;0",R305:R316),
IF(FORECAST($C301,R$305:R$316,$C$305:$C$316)&lt;0,0,
IF(FORECAST($C301,R$305:R$316,$C$305:$C$316)&gt;100,100,
FORECAST($C301,R$305:R$316,$C$305:$C$316))))</f>
        <v>4.401531286914576</v>
      </c>
      <c r="S301" s="71">
        <f ca="true">IF(MAX(C305:C316)-MIN(C305:C316)&lt;5,AVERAGEIF(C305:C316,"&gt;0",S305:S316),
IF(FORECAST($C301,S$305:S$316,$C$305:$C$316)&lt;0,0,
IF(FORECAST($C301,S$305:S$316,$C$305:$C$316)&gt;100,100,
FORECAST($C301,S$305:S$316,$C$305:$C$316))))</f>
        <v>66.723611260083089</v>
      </c>
      <c r="T301" s="72"/>
      <c r="U301" s="73"/>
      <c r="V301" s="73"/>
      <c r="W301" s="74">
        <f ca="true">IF(MAX(C305:C316)-MIN(C305:C316)&lt;5,AVERAGEIF(C305:C316,"&gt;0",W305:W316),
IF(FORECAST($C301,W$305:W$316,$C$305:$C$316)&lt;0,0,
IF(FORECAST($C301,W$305:W$316,$C$305:$C$316)&gt;100,100,
FORECAST($C301,W$305:W$316,$C$305:$C$316))))</f>
        <v>2.6299379196085795</v>
      </c>
      <c r="X301" s="71">
        <f ca="true">IF(MAX(C305:C316)-MIN(C305:C316)&lt;5,AVERAGEIF(C305:C316,"&gt;0",X305:X316),
IF(FORECAST($C301,X$305:X$316,$C$305:$C$316)&lt;0,0,
IF(FORECAST($C301,X$305:X$316,$C$305:$C$316)&gt;100,100,
FORECAST($C301,X$305:X$316,$C$305:$C$316))))</f>
        <v>73.006801078331591</v>
      </c>
      <c r="Y301" s="72"/>
      <c r="Z301" s="73"/>
      <c r="AA301" s="73"/>
      <c r="AB301" s="74">
        <f ca="true">IF(MAX(C305:C316)-MIN(C305:C316)&lt;5,AVERAGEIF(C305:C316,"&gt;0",AB305:AB316),
IF(FORECAST($C301,AB$305:AB$316,$C$305:$C$316)&lt;0,0,
IF(FORECAST($C301,AB$305:AB$316,$C$305:$C$316)&gt;100,100,
FORECAST($C301,AB$305:AB$316,$C$305:$C$316))))</f>
        <v>2.7298536775579691</v>
      </c>
    </row>
    <row r="302" hidden="true" x14ac:dyDescent="0.2">
      <c r="A302" s="2310"/>
      <c r="B302" s="2311"/>
      <c r="C302" s="49">
        <f>MaxRegYear(C300,C305:C316)</f>
        <v>2019</v>
      </c>
      <c r="D302" s="75">
        <f ca="true">IF(MAX(C305:C316)-MIN(C305:C316)&lt;5,AVERAGEIF(C305:C316,"&gt;0",D305:D316),
IF(FORECAST($C302,D$305:D$316,$C$305:$C$316)&lt;0,0,
IF(FORECAST($C302,D$305:D$316,$C$305:$C$316)&gt;100,100,
FORECAST($C302,D$305:D$316,$C$305:$C$316))))</f>
        <v>69.130659481251769</v>
      </c>
      <c r="E302" s="76"/>
      <c r="F302" s="77"/>
      <c r="G302" s="77"/>
      <c r="H302" s="78">
        <f ca="true">IF(MAX(C305:C316)-MIN(C305:C316)&lt;5,AVERAGEIF(C305:C316,"&gt;0",H305:H316),
IF(FORECAST($C302,H$305:H$316,$C$305:$C$316)&lt;0,0,
IF(FORECAST($C302,H$305:H$316,$C$305:$C$316)&gt;100,100,
FORECAST($C302,H$305:H$316,$C$305:$C$316))))</f>
        <v>8.7629451302982488</v>
      </c>
      <c r="I302" s="75">
        <f ca="true">IF(MAX(C305:C316)-MIN(C305:C316)&lt;5,AVERAGEIF(C305:C316,"&gt;0",I305:I316),
IF(FORECAST($C302,I$305:I$316,$C$305:$C$316)&lt;0,0,
IF(FORECAST($C302,I$305:I$316,$C$305:$C$316)&gt;100,100,
FORECAST($C302,I$305:I$316,$C$305:$C$316))))</f>
        <v>82.19486304134216</v>
      </c>
      <c r="J302" s="76"/>
      <c r="K302" s="77"/>
      <c r="L302" s="77"/>
      <c r="M302" s="78">
        <f ca="true">IF(MAX(C305:C316)-MIN(C305:C316)&lt;5,AVERAGEIF(C305:C316,"&gt;0",M305:M316),
IF(FORECAST($C302,M$305:M$316,$C$305:$C$316)&lt;0,0,
IF(FORECAST($C302,M$305:M$316,$C$305:$C$316)&gt;100,100,
FORECAST($C302,M$305:M$316,$C$305:$C$316))))</f>
        <v>3.8133757728526234</v>
      </c>
      <c r="N302" s="75">
        <f ca="true">IF(MAX(C305:C316)-MIN(C305:C316)&lt;5,AVERAGEIF(C305:C316,"&gt;0",N305:N316),
IF(FORECAST($C302,N$305:N$316,$C$305:$C$316)&lt;0,0,
IF(FORECAST($C302,N$305:N$316,$C$305:$C$316)&gt;100,100,
FORECAST($C302,N$305:N$316,$C$305:$C$316))))</f>
        <v>90.8594296498527</v>
      </c>
      <c r="O302" s="76"/>
      <c r="P302" s="77"/>
      <c r="Q302" s="77"/>
      <c r="R302" s="78">
        <f ca="true">IF(MAX(C305:C316)-MIN(C305:C316)&lt;5,AVERAGEIF(C305:C316,"&gt;0",R305:R316),
IF(FORECAST($C302,R$305:R$316,$C$305:$C$316)&lt;0,0,
IF(FORECAST($C302,R$305:R$316,$C$305:$C$316)&gt;100,100,
FORECAST($C302,R$305:R$316,$C$305:$C$316))))</f>
        <v>1.6369454304867759</v>
      </c>
      <c r="S302" s="75">
        <f ca="true">IF(MAX(C305:C316)-MIN(C305:C316)&lt;5,AVERAGEIF(C305:C316,"&gt;0",S305:S316),
IF(FORECAST($C302,S$305:S$316,$C$305:$C$316)&lt;0,0,
IF(FORECAST($C302,S$305:S$316,$C$305:$C$316)&gt;100,100,
FORECAST($C302,S$305:S$316,$C$305:$C$316))))</f>
        <v>93.392901417862504</v>
      </c>
      <c r="T302" s="76"/>
      <c r="U302" s="77"/>
      <c r="V302" s="77"/>
      <c r="W302" s="78">
        <f ca="true">IF(MAX(C305:C316)-MIN(C305:C316)&lt;5,AVERAGEIF(C305:C316,"&gt;0",W305:W316),
IF(FORECAST($C302,W$305:W$316,$C$305:$C$316)&lt;0,0,
IF(FORECAST($C302,W$305:W$316,$C$305:$C$316)&gt;100,100,
FORECAST($C302,W$305:W$316,$C$305:$C$316))))</f>
        <v>0.92015877172775618</v>
      </c>
      <c r="X302" s="75">
        <f ca="true">IF(MAX(C305:C316)-MIN(C305:C316)&lt;5,AVERAGEIF(C305:C316,"&gt;0",X305:X316),
IF(FORECAST($C302,X$305:X$316,$C$305:$C$316)&lt;0,0,
IF(FORECAST($C302,X$305:X$316,$C$305:$C$316)&gt;100,100,
FORECAST($C302,X$305:X$316,$C$305:$C$316))))</f>
        <v>98.26355998741019</v>
      </c>
      <c r="Y302" s="76"/>
      <c r="Z302" s="77"/>
      <c r="AA302" s="77"/>
      <c r="AB302" s="78">
        <f ca="true">IF(MAX(C305:C316)-MIN(C305:C316)&lt;5,AVERAGEIF(C305:C316,"&gt;0",AB305:AB316),
IF(FORECAST($C302,AB$305:AB$316,$C$305:$C$316)&lt;0,0,
IF(FORECAST($C302,AB$305:AB$316,$C$305:$C$316)&gt;100,100,
FORECAST($C302,AB$305:AB$316,$C$305:$C$316))))</f>
        <v>0</v>
      </c>
    </row>
    <row r="303" ht="9" customHeight="true" x14ac:dyDescent="0.2">
      <c r="D303" s="79"/>
      <c r="I303" s="79"/>
      <c r="K303" s="39"/>
      <c r="L303" s="39"/>
      <c r="N303" s="79"/>
      <c r="P303" s="39"/>
      <c r="Q303" s="39"/>
      <c r="S303" s="79"/>
      <c r="U303" s="39"/>
      <c r="V303" s="39"/>
      <c r="X303" s="79"/>
      <c r="Z303" s="39"/>
      <c r="AA303" s="39"/>
      <c r="AB303" s="80"/>
    </row>
    <row r="304" s="108" customFormat="true" ht="22.5" customHeight="true" x14ac:dyDescent="0.2">
      <c r="B304" s="102" t="s">
        <v>8</v>
      </c>
      <c r="C304" s="82" t="s">
        <v>9</v>
      </c>
      <c r="D304" s="83" t="s">
        <v>14</v>
      </c>
      <c r="E304" s="2287" t="s">
        <v>545</v>
      </c>
      <c r="F304" s="219"/>
      <c r="G304" s="219"/>
      <c r="H304" s="85" t="s">
        <v>17</v>
      </c>
      <c r="I304" s="83" t="s">
        <v>14</v>
      </c>
      <c r="J304" s="2287" t="s">
        <v>545</v>
      </c>
      <c r="K304" s="219"/>
      <c r="L304" s="219"/>
      <c r="M304" s="85" t="s">
        <v>17</v>
      </c>
      <c r="N304" s="83" t="s">
        <v>14</v>
      </c>
      <c r="O304" s="2287" t="s">
        <v>545</v>
      </c>
      <c r="P304" s="219"/>
      <c r="Q304" s="219"/>
      <c r="R304" s="85" t="s">
        <v>17</v>
      </c>
      <c r="S304" s="83" t="s">
        <v>14</v>
      </c>
      <c r="T304" s="2287" t="s">
        <v>545</v>
      </c>
      <c r="U304" s="219"/>
      <c r="V304" s="219"/>
      <c r="W304" s="85" t="s">
        <v>17</v>
      </c>
      <c r="X304" s="83" t="s">
        <v>14</v>
      </c>
      <c r="Y304" s="2287" t="s">
        <v>545</v>
      </c>
      <c r="Z304" s="219"/>
      <c r="AA304" s="219"/>
      <c r="AB304" s="85" t="s">
        <v>17</v>
      </c>
      <c r="AD304" s="220"/>
    </row>
    <row r="305" x14ac:dyDescent="0.2">
      <c r="A305" s="87"/>
      <c r="B305" s="510" t="s">
        <v>209</v>
      </c>
      <c r="C305" s="511">
        <v>2003</v>
      </c>
      <c r="D305" s="1">
        <f t="shared" ref="D305:D316" ca="true" si="65">IF(ISERROR(INDIRECT(CONCATENATE($B305,"!M16"))),"",INDIRECT(CONCATENATE($B305,"!M16")))</f>
        <v>47.874347427651259</v>
      </c>
      <c r="E305" s="91">
        <f t="shared" ref="E305:E316" ca="true" si="66">IF(ISERROR(INDIRECT(CONCATENATE($B305,"!M23"))),"",INDIRECT(CONCATENATE($B305,"!M23")))</f>
        <v>94.218050752392031</v>
      </c>
      <c r="F305" s="89"/>
      <c r="G305" s="89"/>
      <c r="H305" s="90">
        <f t="shared" ref="H305:H316" ca="true" si="67">IF(ISERROR(INDIRECT(CONCATENATE($B305,"!M21"))),"",INDIRECT(CONCATENATE($B305,"!M21")))</f>
        <v>13.934568183998204</v>
      </c>
      <c r="I305" s="1">
        <f t="shared" ref="I305:I316" ca="true" si="68">IF(ISERROR(INDIRECT(CONCATENATE($B305,"!N16"))),"",INDIRECT(CONCATENATE($B305,"!N16")))</f>
        <v>60.092072244835009</v>
      </c>
      <c r="J305" s="88">
        <f t="shared" ref="J305:J316" ca="true" si="69">IF(ISERROR(INDIRECT(CONCATENATE($B305,"!N23"))),"",INDIRECT(CONCATENATE($B305,"!N23")))</f>
        <v>97.146485902729452</v>
      </c>
      <c r="K305" s="89"/>
      <c r="L305" s="89"/>
      <c r="M305" s="90">
        <f t="shared" ref="M305:M316" ca="true" si="70">IF(ISERROR(INDIRECT(CONCATENATE($B305,"!N21"))),"",INDIRECT(CONCATENATE($B305,"!N21")))</f>
        <v>7.5736863250199216</v>
      </c>
      <c r="N305" s="1">
        <f t="shared" ref="N305:N316" ca="true" si="71">IF(ISERROR(INDIRECT(CONCATENATE($B305,"!O16"))),"",INDIRECT(CONCATENATE($B305,"!O16")))</f>
        <v>62.768999455690768</v>
      </c>
      <c r="O305" s="88">
        <f t="shared" ref="O305:O316" ca="true" si="72">IF(ISERROR(INDIRECT(CONCATENATE($B305,"!O23"))),"",INDIRECT(CONCATENATE($B305,"!O23")))</f>
        <v>95.26420679729415</v>
      </c>
      <c r="P305" s="89"/>
      <c r="Q305" s="89"/>
      <c r="R305" s="90">
        <f t="shared" ref="R305:R316" ca="true" si="73">IF(ISERROR(INDIRECT(CONCATENATE($B305,"!O21"))),"",INDIRECT(CONCATENATE($B305,"!O21")))</f>
        <v>4.2032264818242266</v>
      </c>
      <c r="S305" s="1">
        <f t="shared" ref="S305:S316" ca="true" si="74">IF(ISERROR(INDIRECT(CONCATENATE($B305,"!P16"))),"",INDIRECT(CONCATENATE($B305,"!P16")))</f>
        <v>70.104429795411448</v>
      </c>
      <c r="T305" s="88">
        <f t="shared" ref="T305:T316" ca="true" si="75">IF(ISERROR(INDIRECT(CONCATENATE($B305,"!P23"))),"",INDIRECT(CONCATENATE($B305,"!P23")))</f>
        <v>95.127597509813199</v>
      </c>
      <c r="U305" s="89"/>
      <c r="V305" s="89"/>
      <c r="W305" s="90">
        <f t="shared" ref="W305:W316" ca="true" si="76">IF(ISERROR(INDIRECT(CONCATENATE($B305,"!P21"))),"",INDIRECT(CONCATENATE($B305,"!P21")))</f>
        <v>2.6879992896585541</v>
      </c>
      <c r="X305" s="1">
        <f t="shared" ref="X305:X316" ca="true" si="77">IF(ISERROR(INDIRECT(CONCATENATE($B305,"!Q16"))),"",INDIRECT(CONCATENATE($B305,"!Q16")))</f>
        <v>74.990315893613854</v>
      </c>
      <c r="Y305" s="88">
        <f t="shared" ref="Y305:Y316" ca="true" si="78">IF(ISERROR(INDIRECT(CONCATENATE($B305,"!Q23"))),"",INDIRECT(CONCATENATE($B305,"!Q23")))</f>
        <v>98.506312757820552</v>
      </c>
      <c r="Z305" s="89"/>
      <c r="AA305" s="89"/>
      <c r="AB305" s="90">
        <f t="shared" ref="AB305:AB316" ca="true" si="79">IF(ISERROR(INDIRECT(CONCATENATE($B305,"!Q221"))),"",INDIRECT(CONCATENATE($B305,"!Q21")))</f>
        <v>2.8090724722794254</v>
      </c>
    </row>
    <row r="306" x14ac:dyDescent="0.2">
      <c r="A306" s="87"/>
      <c r="B306" s="512" t="s">
        <v>288</v>
      </c>
      <c r="C306" s="513">
        <v>2007</v>
      </c>
      <c r="D306" s="2">
        <f t="shared" ca="true" si="65"/>
        <v>50.020216512927163</v>
      </c>
      <c r="E306" s="91">
        <f t="shared" ca="true" si="66"/>
        <v>93.094611452290266</v>
      </c>
      <c r="F306" s="89"/>
      <c r="G306" s="89"/>
      <c r="H306" s="92">
        <f t="shared" ca="true" si="67"/>
        <v>14.234616123937162</v>
      </c>
      <c r="I306" s="2">
        <f t="shared" ca="true" si="68"/>
        <v>61.619550914614805</v>
      </c>
      <c r="J306" s="91">
        <f t="shared" ca="true" si="69"/>
        <v>96.576333061710727</v>
      </c>
      <c r="K306" s="89"/>
      <c r="L306" s="89"/>
      <c r="M306" s="92">
        <f t="shared" ca="true" si="70"/>
        <v>6.5047028222865846</v>
      </c>
      <c r="N306" s="2">
        <f t="shared" ca="true" si="71"/>
        <v>67.654852092725875</v>
      </c>
      <c r="O306" s="91">
        <f t="shared" ca="true" si="72"/>
        <v>97.010731428391011</v>
      </c>
      <c r="P306" s="89"/>
      <c r="Q306" s="89"/>
      <c r="R306" s="92">
        <f t="shared" ca="true" si="73"/>
        <v>3.6307329800647592</v>
      </c>
      <c r="S306" s="2">
        <f t="shared" ca="true" si="74"/>
        <v>75.546793369333699</v>
      </c>
      <c r="T306" s="91">
        <f t="shared" ca="true" si="75"/>
        <v>98.90476744150007</v>
      </c>
      <c r="U306" s="89"/>
      <c r="V306" s="89"/>
      <c r="W306" s="92">
        <f t="shared" ca="true" si="76"/>
        <v>1.5924175346142295</v>
      </c>
      <c r="X306" s="2">
        <f t="shared" ca="true" si="77"/>
        <v>82.561615142578276</v>
      </c>
      <c r="Y306" s="91">
        <f t="shared" ca="true" si="78"/>
        <v>99.467446123088607</v>
      </c>
      <c r="Z306" s="89"/>
      <c r="AA306" s="89"/>
      <c r="AB306" s="92">
        <f t="shared" ca="true" si="79"/>
        <v>1.2129031308623468</v>
      </c>
    </row>
    <row r="307" x14ac:dyDescent="0.2">
      <c r="A307" s="87"/>
      <c r="B307" s="512" t="s">
        <v>339</v>
      </c>
      <c r="C307" s="513">
        <v>2012</v>
      </c>
      <c r="D307" s="2">
        <f t="shared" ca="true" si="65"/>
        <v>56.262591179364108</v>
      </c>
      <c r="E307" s="91">
        <f t="shared" ca="true" si="66"/>
        <v>94.4</v>
      </c>
      <c r="F307" s="89"/>
      <c r="G307" s="89"/>
      <c r="H307" s="92">
        <f t="shared" ca="true" si="67"/>
        <v>13.037071380022326</v>
      </c>
      <c r="I307" s="2">
        <f t="shared" ca="true" si="68"/>
        <v>69.826389421999266</v>
      </c>
      <c r="J307" s="91">
        <f t="shared" ca="true" si="69"/>
        <v>99.3</v>
      </c>
      <c r="K307" s="89"/>
      <c r="L307" s="89"/>
      <c r="M307" s="92">
        <f t="shared" ca="true" si="70"/>
        <v>5.1348719249411543</v>
      </c>
      <c r="N307" s="2">
        <f t="shared" ca="true" si="71"/>
        <v>77.517847121183678</v>
      </c>
      <c r="O307" s="91">
        <f t="shared" ca="true" si="72"/>
        <v>99.3</v>
      </c>
      <c r="P307" s="89"/>
      <c r="Q307" s="89"/>
      <c r="R307" s="92">
        <f t="shared" ca="true" si="73"/>
        <v>2.1057616052098149</v>
      </c>
      <c r="S307" s="2">
        <f t="shared" ca="true" si="74"/>
        <v>81.985493948911895</v>
      </c>
      <c r="T307" s="91">
        <f t="shared" ca="true" si="75"/>
        <v>99.6</v>
      </c>
      <c r="U307" s="89"/>
      <c r="V307" s="89"/>
      <c r="W307" s="92">
        <f t="shared" ca="true" si="76"/>
        <v>1.8257577629355319</v>
      </c>
      <c r="X307" s="2">
        <f t="shared" ca="true" si="77"/>
        <v>88.473515067029425</v>
      </c>
      <c r="Y307" s="91">
        <f t="shared" ca="true" si="78"/>
        <v>99.6</v>
      </c>
      <c r="Z307" s="89"/>
      <c r="AA307" s="89"/>
      <c r="AB307" s="92">
        <f t="shared" ca="true" si="79"/>
        <v>0.53484650382937393</v>
      </c>
      <c r="AD307" s="93"/>
    </row>
    <row r="308" x14ac:dyDescent="0.2">
      <c r="A308" s="87"/>
      <c r="B308" s="512" t="s">
        <v>437</v>
      </c>
      <c r="C308" s="513">
        <v>2017</v>
      </c>
      <c r="D308" s="2">
        <f t="shared" ca="true" si="65"/>
        <v>68.375440119327351</v>
      </c>
      <c r="E308" s="91">
        <f t="shared" ca="true" si="66"/>
        <v>98.308996602868319</v>
      </c>
      <c r="F308" s="89"/>
      <c r="G308" s="89"/>
      <c r="H308" s="92">
        <f t="shared" ca="true" si="67"/>
        <v>8.3419162993617118</v>
      </c>
      <c r="I308" s="2">
        <f t="shared" ca="true" si="68"/>
        <v>80.908250298805115</v>
      </c>
      <c r="J308" s="91">
        <f t="shared" ca="true" si="69"/>
        <v>99.585223658153225</v>
      </c>
      <c r="K308" s="89"/>
      <c r="L308" s="89"/>
      <c r="M308" s="92">
        <f t="shared" ca="true" si="70"/>
        <v>4.4521382261538731</v>
      </c>
      <c r="N308" s="2">
        <f t="shared" ca="true" si="71"/>
        <v>87.937367411296663</v>
      </c>
      <c r="O308" s="91">
        <f t="shared" ca="true" si="72"/>
        <v>99.741090730432461</v>
      </c>
      <c r="P308" s="89"/>
      <c r="Q308" s="89"/>
      <c r="R308" s="92">
        <f t="shared" ca="true" si="73"/>
        <v>2.2908204708388906</v>
      </c>
      <c r="S308" s="2">
        <f t="shared" ca="true" si="74"/>
        <v>91.114681011246219</v>
      </c>
      <c r="T308" s="91">
        <f t="shared" ca="true" si="75"/>
        <v>99.776082629672857</v>
      </c>
      <c r="U308" s="89"/>
      <c r="V308" s="89"/>
      <c r="W308" s="92">
        <f t="shared" ca="true" si="76"/>
        <v>1.0890065259021324</v>
      </c>
      <c r="X308" s="2">
        <f t="shared" ca="true" si="77"/>
        <v>95.112122755535935</v>
      </c>
      <c r="Y308" s="91">
        <f t="shared" ca="true" si="78"/>
        <v>99.855580157345898</v>
      </c>
      <c r="Z308" s="89"/>
      <c r="AA308" s="89"/>
      <c r="AB308" s="92">
        <f t="shared" ca="true" si="79"/>
        <v>0.23502800653032196</v>
      </c>
    </row>
    <row r="309" x14ac:dyDescent="0.2">
      <c r="A309" s="87"/>
      <c r="B309" s="512"/>
      <c r="C309" s="513"/>
      <c r="D309" s="2" t="str">
        <f t="shared" ca="true" si="65"/>
        <v/>
      </c>
      <c r="E309" s="91" t="str">
        <f t="shared" ca="true" si="66"/>
        <v/>
      </c>
      <c r="F309" s="89"/>
      <c r="G309" s="89"/>
      <c r="H309" s="92" t="str">
        <f t="shared" ca="true" si="67"/>
        <v/>
      </c>
      <c r="I309" s="2" t="str">
        <f t="shared" ca="true" si="68"/>
        <v/>
      </c>
      <c r="J309" s="91" t="str">
        <f t="shared" ca="true" si="69"/>
        <v/>
      </c>
      <c r="K309" s="89"/>
      <c r="L309" s="89"/>
      <c r="M309" s="92" t="str">
        <f t="shared" ca="true" si="70"/>
        <v/>
      </c>
      <c r="N309" s="2" t="str">
        <f t="shared" ca="true" si="71"/>
        <v/>
      </c>
      <c r="O309" s="91" t="str">
        <f t="shared" ca="true" si="72"/>
        <v/>
      </c>
      <c r="P309" s="89"/>
      <c r="Q309" s="89"/>
      <c r="R309" s="92" t="str">
        <f t="shared" ca="true" si="73"/>
        <v/>
      </c>
      <c r="S309" s="2" t="str">
        <f t="shared" ca="true" si="74"/>
        <v/>
      </c>
      <c r="T309" s="91" t="str">
        <f t="shared" ca="true" si="75"/>
        <v/>
      </c>
      <c r="U309" s="89"/>
      <c r="V309" s="89"/>
      <c r="W309" s="92" t="str">
        <f t="shared" ca="true" si="76"/>
        <v/>
      </c>
      <c r="X309" s="2" t="str">
        <f t="shared" ca="true" si="77"/>
        <v/>
      </c>
      <c r="Y309" s="91" t="str">
        <f t="shared" ca="true" si="78"/>
        <v/>
      </c>
      <c r="Z309" s="89"/>
      <c r="AA309" s="89"/>
      <c r="AB309" s="92" t="str">
        <f t="shared" ca="true" si="79"/>
        <v/>
      </c>
    </row>
    <row r="310" x14ac:dyDescent="0.2">
      <c r="A310" s="87"/>
      <c r="B310" s="512"/>
      <c r="C310" s="513"/>
      <c r="D310" s="2" t="str">
        <f t="shared" ca="true" si="65"/>
        <v/>
      </c>
      <c r="E310" s="91" t="str">
        <f t="shared" ca="true" si="66"/>
        <v/>
      </c>
      <c r="F310" s="89"/>
      <c r="G310" s="89"/>
      <c r="H310" s="92" t="str">
        <f t="shared" ca="true" si="67"/>
        <v/>
      </c>
      <c r="I310" s="2" t="str">
        <f t="shared" ca="true" si="68"/>
        <v/>
      </c>
      <c r="J310" s="91" t="str">
        <f t="shared" ca="true" si="69"/>
        <v/>
      </c>
      <c r="K310" s="89"/>
      <c r="L310" s="89"/>
      <c r="M310" s="92" t="str">
        <f t="shared" ca="true" si="70"/>
        <v/>
      </c>
      <c r="N310" s="2" t="str">
        <f t="shared" ca="true" si="71"/>
        <v/>
      </c>
      <c r="O310" s="91" t="str">
        <f t="shared" ca="true" si="72"/>
        <v/>
      </c>
      <c r="P310" s="89"/>
      <c r="Q310" s="89"/>
      <c r="R310" s="92" t="str">
        <f t="shared" ca="true" si="73"/>
        <v/>
      </c>
      <c r="S310" s="2" t="str">
        <f t="shared" ca="true" si="74"/>
        <v/>
      </c>
      <c r="T310" s="91" t="str">
        <f t="shared" ca="true" si="75"/>
        <v/>
      </c>
      <c r="U310" s="89"/>
      <c r="V310" s="89"/>
      <c r="W310" s="92" t="str">
        <f t="shared" ca="true" si="76"/>
        <v/>
      </c>
      <c r="X310" s="2" t="str">
        <f t="shared" ca="true" si="77"/>
        <v/>
      </c>
      <c r="Y310" s="91" t="str">
        <f t="shared" ca="true" si="78"/>
        <v/>
      </c>
      <c r="Z310" s="89"/>
      <c r="AA310" s="89"/>
      <c r="AB310" s="92" t="str">
        <f t="shared" ca="true" si="79"/>
        <v/>
      </c>
    </row>
    <row r="311" x14ac:dyDescent="0.2">
      <c r="A311" s="87"/>
      <c r="B311" s="512"/>
      <c r="C311" s="513"/>
      <c r="D311" s="2" t="str">
        <f t="shared" ca="true" si="65"/>
        <v/>
      </c>
      <c r="E311" s="91" t="str">
        <f t="shared" ca="true" si="66"/>
        <v/>
      </c>
      <c r="F311" s="89"/>
      <c r="G311" s="89"/>
      <c r="H311" s="92" t="str">
        <f t="shared" ca="true" si="67"/>
        <v/>
      </c>
      <c r="I311" s="2" t="str">
        <f t="shared" ca="true" si="68"/>
        <v/>
      </c>
      <c r="J311" s="91" t="str">
        <f t="shared" ca="true" si="69"/>
        <v/>
      </c>
      <c r="K311" s="89"/>
      <c r="L311" s="89"/>
      <c r="M311" s="92" t="str">
        <f t="shared" ca="true" si="70"/>
        <v/>
      </c>
      <c r="N311" s="2" t="str">
        <f t="shared" ca="true" si="71"/>
        <v/>
      </c>
      <c r="O311" s="91" t="str">
        <f t="shared" ca="true" si="72"/>
        <v/>
      </c>
      <c r="P311" s="89"/>
      <c r="Q311" s="89"/>
      <c r="R311" s="92" t="str">
        <f t="shared" ca="true" si="73"/>
        <v/>
      </c>
      <c r="S311" s="2" t="str">
        <f t="shared" ca="true" si="74"/>
        <v/>
      </c>
      <c r="T311" s="91" t="str">
        <f t="shared" ca="true" si="75"/>
        <v/>
      </c>
      <c r="U311" s="89"/>
      <c r="V311" s="89"/>
      <c r="W311" s="92" t="str">
        <f t="shared" ca="true" si="76"/>
        <v/>
      </c>
      <c r="X311" s="2" t="str">
        <f t="shared" ca="true" si="77"/>
        <v/>
      </c>
      <c r="Y311" s="91" t="str">
        <f t="shared" ca="true" si="78"/>
        <v/>
      </c>
      <c r="Z311" s="89"/>
      <c r="AA311" s="89"/>
      <c r="AB311" s="92" t="str">
        <f t="shared" ca="true" si="79"/>
        <v/>
      </c>
    </row>
    <row r="312" x14ac:dyDescent="0.2">
      <c r="A312" s="87"/>
      <c r="B312" s="512"/>
      <c r="C312" s="513"/>
      <c r="D312" s="2" t="str">
        <f t="shared" ca="true" si="65"/>
        <v/>
      </c>
      <c r="E312" s="91" t="str">
        <f t="shared" ca="true" si="66"/>
        <v/>
      </c>
      <c r="F312" s="89"/>
      <c r="G312" s="89"/>
      <c r="H312" s="92" t="str">
        <f t="shared" ca="true" si="67"/>
        <v/>
      </c>
      <c r="I312" s="2" t="str">
        <f t="shared" ca="true" si="68"/>
        <v/>
      </c>
      <c r="J312" s="91" t="str">
        <f t="shared" ca="true" si="69"/>
        <v/>
      </c>
      <c r="K312" s="89"/>
      <c r="L312" s="89"/>
      <c r="M312" s="92" t="str">
        <f t="shared" ca="true" si="70"/>
        <v/>
      </c>
      <c r="N312" s="2" t="str">
        <f t="shared" ca="true" si="71"/>
        <v/>
      </c>
      <c r="O312" s="91" t="str">
        <f t="shared" ca="true" si="72"/>
        <v/>
      </c>
      <c r="P312" s="89"/>
      <c r="Q312" s="89"/>
      <c r="R312" s="92" t="str">
        <f t="shared" ca="true" si="73"/>
        <v/>
      </c>
      <c r="S312" s="2" t="str">
        <f t="shared" ca="true" si="74"/>
        <v/>
      </c>
      <c r="T312" s="91" t="str">
        <f t="shared" ca="true" si="75"/>
        <v/>
      </c>
      <c r="U312" s="89"/>
      <c r="V312" s="89"/>
      <c r="W312" s="92" t="str">
        <f t="shared" ca="true" si="76"/>
        <v/>
      </c>
      <c r="X312" s="2" t="str">
        <f t="shared" ca="true" si="77"/>
        <v/>
      </c>
      <c r="Y312" s="91" t="str">
        <f t="shared" ca="true" si="78"/>
        <v/>
      </c>
      <c r="Z312" s="89"/>
      <c r="AA312" s="89"/>
      <c r="AB312" s="92" t="str">
        <f t="shared" ca="true" si="79"/>
        <v/>
      </c>
    </row>
    <row r="313" x14ac:dyDescent="0.2">
      <c r="A313" s="87"/>
      <c r="B313" s="512"/>
      <c r="C313" s="513"/>
      <c r="D313" s="2" t="str">
        <f t="shared" ca="true" si="65"/>
        <v/>
      </c>
      <c r="E313" s="91" t="str">
        <f t="shared" ca="true" si="66"/>
        <v/>
      </c>
      <c r="F313" s="89"/>
      <c r="G313" s="89"/>
      <c r="H313" s="92" t="str">
        <f t="shared" ca="true" si="67"/>
        <v/>
      </c>
      <c r="I313" s="2" t="str">
        <f t="shared" ca="true" si="68"/>
        <v/>
      </c>
      <c r="J313" s="91" t="str">
        <f t="shared" ca="true" si="69"/>
        <v/>
      </c>
      <c r="K313" s="89"/>
      <c r="L313" s="89"/>
      <c r="M313" s="92" t="str">
        <f t="shared" ca="true" si="70"/>
        <v/>
      </c>
      <c r="N313" s="2" t="str">
        <f t="shared" ca="true" si="71"/>
        <v/>
      </c>
      <c r="O313" s="91" t="str">
        <f t="shared" ca="true" si="72"/>
        <v/>
      </c>
      <c r="P313" s="89"/>
      <c r="Q313" s="89"/>
      <c r="R313" s="92" t="str">
        <f t="shared" ca="true" si="73"/>
        <v/>
      </c>
      <c r="S313" s="2" t="str">
        <f t="shared" ca="true" si="74"/>
        <v/>
      </c>
      <c r="T313" s="91" t="str">
        <f t="shared" ca="true" si="75"/>
        <v/>
      </c>
      <c r="U313" s="89"/>
      <c r="V313" s="89"/>
      <c r="W313" s="92" t="str">
        <f t="shared" ca="true" si="76"/>
        <v/>
      </c>
      <c r="X313" s="2" t="str">
        <f t="shared" ca="true" si="77"/>
        <v/>
      </c>
      <c r="Y313" s="91" t="str">
        <f t="shared" ca="true" si="78"/>
        <v/>
      </c>
      <c r="Z313" s="89"/>
      <c r="AA313" s="89"/>
      <c r="AB313" s="92" t="str">
        <f t="shared" ca="true" si="79"/>
        <v/>
      </c>
    </row>
    <row r="314" x14ac:dyDescent="0.2">
      <c r="A314" s="87"/>
      <c r="B314" s="512"/>
      <c r="C314" s="513"/>
      <c r="D314" s="2" t="str">
        <f t="shared" ca="true" si="65"/>
        <v/>
      </c>
      <c r="E314" s="91" t="str">
        <f t="shared" ca="true" si="66"/>
        <v/>
      </c>
      <c r="F314" s="89"/>
      <c r="G314" s="89"/>
      <c r="H314" s="92" t="str">
        <f t="shared" ca="true" si="67"/>
        <v/>
      </c>
      <c r="I314" s="2" t="str">
        <f t="shared" ca="true" si="68"/>
        <v/>
      </c>
      <c r="J314" s="91" t="str">
        <f t="shared" ca="true" si="69"/>
        <v/>
      </c>
      <c r="K314" s="89"/>
      <c r="L314" s="89"/>
      <c r="M314" s="92" t="str">
        <f t="shared" ca="true" si="70"/>
        <v/>
      </c>
      <c r="N314" s="2" t="str">
        <f t="shared" ca="true" si="71"/>
        <v/>
      </c>
      <c r="O314" s="91" t="str">
        <f t="shared" ca="true" si="72"/>
        <v/>
      </c>
      <c r="P314" s="89"/>
      <c r="Q314" s="89"/>
      <c r="R314" s="92" t="str">
        <f t="shared" ca="true" si="73"/>
        <v/>
      </c>
      <c r="S314" s="2" t="str">
        <f t="shared" ca="true" si="74"/>
        <v/>
      </c>
      <c r="T314" s="91" t="str">
        <f t="shared" ca="true" si="75"/>
        <v/>
      </c>
      <c r="U314" s="89"/>
      <c r="V314" s="89"/>
      <c r="W314" s="92" t="str">
        <f t="shared" ca="true" si="76"/>
        <v/>
      </c>
      <c r="X314" s="2" t="str">
        <f t="shared" ca="true" si="77"/>
        <v/>
      </c>
      <c r="Y314" s="91" t="str">
        <f t="shared" ca="true" si="78"/>
        <v/>
      </c>
      <c r="Z314" s="89"/>
      <c r="AA314" s="89"/>
      <c r="AB314" s="92" t="str">
        <f t="shared" ca="true" si="79"/>
        <v/>
      </c>
    </row>
    <row r="315" x14ac:dyDescent="0.2">
      <c r="A315" s="87"/>
      <c r="B315" s="512"/>
      <c r="C315" s="513"/>
      <c r="D315" s="2" t="str">
        <f t="shared" ca="true" si="65"/>
        <v/>
      </c>
      <c r="E315" s="91" t="str">
        <f t="shared" ca="true" si="66"/>
        <v/>
      </c>
      <c r="F315" s="89"/>
      <c r="G315" s="89"/>
      <c r="H315" s="92" t="str">
        <f t="shared" ca="true" si="67"/>
        <v/>
      </c>
      <c r="I315" s="2" t="str">
        <f t="shared" ca="true" si="68"/>
        <v/>
      </c>
      <c r="J315" s="91" t="str">
        <f t="shared" ca="true" si="69"/>
        <v/>
      </c>
      <c r="K315" s="89"/>
      <c r="L315" s="89"/>
      <c r="M315" s="92" t="str">
        <f t="shared" ca="true" si="70"/>
        <v/>
      </c>
      <c r="N315" s="2" t="str">
        <f t="shared" ca="true" si="71"/>
        <v/>
      </c>
      <c r="O315" s="91" t="str">
        <f t="shared" ca="true" si="72"/>
        <v/>
      </c>
      <c r="P315" s="89"/>
      <c r="Q315" s="89"/>
      <c r="R315" s="92" t="str">
        <f t="shared" ca="true" si="73"/>
        <v/>
      </c>
      <c r="S315" s="2" t="str">
        <f t="shared" ca="true" si="74"/>
        <v/>
      </c>
      <c r="T315" s="91" t="str">
        <f t="shared" ca="true" si="75"/>
        <v/>
      </c>
      <c r="U315" s="89"/>
      <c r="V315" s="89"/>
      <c r="W315" s="92" t="str">
        <f t="shared" ca="true" si="76"/>
        <v/>
      </c>
      <c r="X315" s="2" t="str">
        <f t="shared" ca="true" si="77"/>
        <v/>
      </c>
      <c r="Y315" s="91" t="str">
        <f t="shared" ca="true" si="78"/>
        <v/>
      </c>
      <c r="Z315" s="89"/>
      <c r="AA315" s="89"/>
      <c r="AB315" s="92" t="str">
        <f t="shared" ca="true" si="79"/>
        <v/>
      </c>
    </row>
    <row r="316" x14ac:dyDescent="0.2">
      <c r="A316" s="87"/>
      <c r="B316" s="514"/>
      <c r="C316" s="515"/>
      <c r="D316" s="3" t="str">
        <f t="shared" ca="true" si="65"/>
        <v/>
      </c>
      <c r="E316" s="94" t="str">
        <f t="shared" ca="true" si="66"/>
        <v/>
      </c>
      <c r="F316" s="95"/>
      <c r="G316" s="96"/>
      <c r="H316" s="97" t="str">
        <f t="shared" ca="true" si="67"/>
        <v/>
      </c>
      <c r="I316" s="3" t="str">
        <f t="shared" ca="true" si="68"/>
        <v/>
      </c>
      <c r="J316" s="94" t="str">
        <f t="shared" ca="true" si="69"/>
        <v/>
      </c>
      <c r="K316" s="95"/>
      <c r="L316" s="96"/>
      <c r="M316" s="97" t="str">
        <f t="shared" ca="true" si="70"/>
        <v/>
      </c>
      <c r="N316" s="3" t="str">
        <f t="shared" ca="true" si="71"/>
        <v/>
      </c>
      <c r="O316" s="94" t="str">
        <f t="shared" ca="true" si="72"/>
        <v/>
      </c>
      <c r="P316" s="95"/>
      <c r="Q316" s="96"/>
      <c r="R316" s="97" t="str">
        <f t="shared" ca="true" si="73"/>
        <v/>
      </c>
      <c r="S316" s="3" t="str">
        <f t="shared" ca="true" si="74"/>
        <v/>
      </c>
      <c r="T316" s="94" t="str">
        <f t="shared" ca="true" si="75"/>
        <v/>
      </c>
      <c r="U316" s="95"/>
      <c r="V316" s="96"/>
      <c r="W316" s="97" t="str">
        <f t="shared" ca="true" si="76"/>
        <v/>
      </c>
      <c r="X316" s="3" t="str">
        <f t="shared" ca="true" si="77"/>
        <v/>
      </c>
      <c r="Y316" s="94" t="str">
        <f t="shared" ca="true" si="78"/>
        <v/>
      </c>
      <c r="Z316" s="95"/>
      <c r="AA316" s="96"/>
      <c r="AB316" s="97" t="str">
        <f t="shared" ca="true" si="79"/>
        <v/>
      </c>
    </row>
    <row r="317" ht="11.25" customHeight="true" x14ac:dyDescent="0.2"/>
    <row r="318" ht="22.5" customHeight="true" x14ac:dyDescent="0.25">
      <c r="B318" s="2315" t="str">
        <f>CONCATENATE("Rural use of drinking water sources, ",C299,"–",C300)</f>
        <v>Rural use of drinking water sources, 2000–2020</v>
      </c>
      <c r="C318" s="2316"/>
      <c r="D318" s="2316"/>
      <c r="E318" s="2316"/>
      <c r="F318" s="2316"/>
      <c r="G318" s="2316"/>
      <c r="H318" s="2316"/>
      <c r="I318" s="2316"/>
      <c r="J318" s="2316"/>
      <c r="K318" s="2316"/>
      <c r="L318" s="2323"/>
      <c r="N318" s="98"/>
      <c r="O318" s="98"/>
      <c r="P318" s="98"/>
      <c r="Q318" s="98"/>
      <c r="R318" s="98"/>
      <c r="S318" s="2298" t="s">
        <v>11</v>
      </c>
      <c r="T318" s="2299"/>
      <c r="U318" s="2299"/>
      <c r="V318" s="2299"/>
      <c r="W318" s="2300"/>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 ref="D36:D37"/>
    <mergeCell ref="B39:C40"/>
    <mergeCell ref="D39:D40"/>
    <mergeCell ref="A97:C98"/>
    <mergeCell ref="D97:H97"/>
    <mergeCell ref="I97:M97"/>
    <mergeCell ref="N97:R97"/>
    <mergeCell ref="S97:W97"/>
    <mergeCell ref="S218:W218"/>
    <mergeCell ref="A99:B100"/>
    <mergeCell ref="A101:B102"/>
    <mergeCell ref="A197:C198"/>
    <mergeCell ref="D197:H197"/>
    <mergeCell ref="I197:M197"/>
    <mergeCell ref="B218:L218"/>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73" r:id="rId4" name="CheckBoxW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192573" r:id="rId4" name="CheckBoxWU8"/>
      </mc:Fallback>
    </mc:AlternateContent>
    <mc:AlternateContent xmlns:mc="http://schemas.openxmlformats.org/markup-compatibility/2006">
      <mc:Choice Requires="x14">
        <control shapeId="192572" r:id="rId6" name="CheckBoxW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192572" r:id="rId6" name="CheckBoxWU9"/>
      </mc:Fallback>
    </mc:AlternateContent>
    <mc:AlternateContent xmlns:mc="http://schemas.openxmlformats.org/markup-compatibility/2006">
      <mc:Choice Requires="x14">
        <control shapeId="192571" r:id="rId8" name="CheckBoxW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192571" r:id="rId8" name="CheckBoxWU10"/>
      </mc:Fallback>
    </mc:AlternateContent>
    <mc:AlternateContent xmlns:mc="http://schemas.openxmlformats.org/markup-compatibility/2006">
      <mc:Choice Requires="x14">
        <control shapeId="192570" r:id="rId10" name="CheckBoxW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192570" r:id="rId10" name="CheckBoxWU11"/>
      </mc:Fallback>
    </mc:AlternateContent>
    <mc:AlternateContent xmlns:mc="http://schemas.openxmlformats.org/markup-compatibility/2006">
      <mc:Choice Requires="x14">
        <control shapeId="192569" r:id="rId12" name="CheckBoxW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192569" r:id="rId12" name="CheckBoxWN7"/>
      </mc:Fallback>
    </mc:AlternateContent>
    <mc:AlternateContent xmlns:mc="http://schemas.openxmlformats.org/markup-compatibility/2006">
      <mc:Choice Requires="x14">
        <control shapeId="192567" r:id="rId14" name="CheckBoxW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192567" r:id="rId14" name="CheckBoxWN11"/>
      </mc:Fallback>
    </mc:AlternateContent>
    <mc:AlternateContent xmlns:mc="http://schemas.openxmlformats.org/markup-compatibility/2006">
      <mc:Choice Requires="x14">
        <control shapeId="192565" r:id="rId16" name="CheckBoxW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192565" r:id="rId16" name="CheckBoxWN10"/>
      </mc:Fallback>
    </mc:AlternateContent>
    <mc:AlternateContent xmlns:mc="http://schemas.openxmlformats.org/markup-compatibility/2006">
      <mc:Choice Requires="x14">
        <control shapeId="192563" r:id="rId18" name="CheckBoxW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192563" r:id="rId18" name="CheckBoxWN9"/>
      </mc:Fallback>
    </mc:AlternateContent>
    <mc:AlternateContent xmlns:mc="http://schemas.openxmlformats.org/markup-compatibility/2006">
      <mc:Choice Requires="x14">
        <control shapeId="192557" r:id="rId20" name="CheckBoxW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192557" r:id="rId20" name="CheckBoxWR10"/>
      </mc:Fallback>
    </mc:AlternateContent>
    <mc:AlternateContent xmlns:mc="http://schemas.openxmlformats.org/markup-compatibility/2006">
      <mc:Choice Requires="x14">
        <control shapeId="192555" r:id="rId22" name="CheckBoxW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192555" r:id="rId22" name="CheckBoxWR8"/>
      </mc:Fallback>
    </mc:AlternateContent>
    <mc:AlternateContent xmlns:mc="http://schemas.openxmlformats.org/markup-compatibility/2006">
      <mc:Choice Requires="x14">
        <control shapeId="192554" r:id="rId24" name="CheckBoxW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192554" r:id="rId24" name="CheckBoxWR6"/>
      </mc:Fallback>
    </mc:AlternateContent>
    <mc:AlternateContent xmlns:mc="http://schemas.openxmlformats.org/markup-compatibility/2006">
      <mc:Choice Requires="x14">
        <control shapeId="192552" r:id="rId26" name="CheckBoxW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192552" r:id="rId26" name="CheckBoxWR5"/>
      </mc:Fallback>
    </mc:AlternateContent>
    <mc:AlternateContent xmlns:mc="http://schemas.openxmlformats.org/markup-compatibility/2006">
      <mc:Choice Requires="x14">
        <control shapeId="192516" r:id="rId28" name="CheckBoxWN2">
          <controlPr autoLine="0" r:id="rId29">
            <anchor moveWithCells="1">
              <from>
                <xdr:col>0</xdr:col>
                <xdr:colOff>419100</xdr:colOff>
                <xdr:row>105</xdr:row>
                <xdr:rowOff>0</xdr:rowOff>
              </from>
              <to>
                <xdr:col>0</xdr:col>
                <xdr:colOff>600075</xdr:colOff>
                <xdr:row>106</xdr:row>
                <xdr:rowOff>19050</xdr:rowOff>
              </to>
            </anchor>
          </controlPr>
        </control>
      </mc:Choice>
      <mc:Fallback>
        <control shapeId="192516" r:id="rId28" name="CheckBoxWN2"/>
      </mc:Fallback>
    </mc:AlternateContent>
    <mc:AlternateContent xmlns:mc="http://schemas.openxmlformats.org/markup-compatibility/2006">
      <mc:Choice Requires="x14">
        <control shapeId="192517" r:id="rId30" name="CheckBoxWN3">
          <controlPr autoLine="0" r:id="rId31">
            <anchor moveWithCells="1">
              <from>
                <xdr:col>0</xdr:col>
                <xdr:colOff>419100</xdr:colOff>
                <xdr:row>106</xdr:row>
                <xdr:rowOff>0</xdr:rowOff>
              </from>
              <to>
                <xdr:col>0</xdr:col>
                <xdr:colOff>600075</xdr:colOff>
                <xdr:row>107</xdr:row>
                <xdr:rowOff>19050</xdr:rowOff>
              </to>
            </anchor>
          </controlPr>
        </control>
      </mc:Choice>
      <mc:Fallback>
        <control shapeId="192517" r:id="rId30" name="CheckBoxWN3"/>
      </mc:Fallback>
    </mc:AlternateContent>
    <mc:AlternateContent xmlns:mc="http://schemas.openxmlformats.org/markup-compatibility/2006">
      <mc:Choice Requires="x14">
        <control shapeId="192518" r:id="rId32" name="CheckBoxWN1">
          <controlPr autoLine="0" r:id="rId33">
            <anchor moveWithCells="1">
              <from>
                <xdr:col>0</xdr:col>
                <xdr:colOff>419100</xdr:colOff>
                <xdr:row>103</xdr:row>
                <xdr:rowOff>276225</xdr:rowOff>
              </from>
              <to>
                <xdr:col>0</xdr:col>
                <xdr:colOff>600075</xdr:colOff>
                <xdr:row>105</xdr:row>
                <xdr:rowOff>9525</xdr:rowOff>
              </to>
            </anchor>
          </controlPr>
        </control>
      </mc:Choice>
      <mc:Fallback>
        <control shapeId="192518" r:id="rId32" name="CheckBoxWN1"/>
      </mc:Fallback>
    </mc:AlternateContent>
    <mc:AlternateContent xmlns:mc="http://schemas.openxmlformats.org/markup-compatibility/2006">
      <mc:Choice Requires="x14">
        <control shapeId="192519" r:id="rId34" name="CheckBoxWN5">
          <controlPr autoLine="0" r:id="rId35">
            <anchor moveWithCells="1">
              <from>
                <xdr:col>0</xdr:col>
                <xdr:colOff>419100</xdr:colOff>
                <xdr:row>108</xdr:row>
                <xdr:rowOff>0</xdr:rowOff>
              </from>
              <to>
                <xdr:col>0</xdr:col>
                <xdr:colOff>600075</xdr:colOff>
                <xdr:row>109</xdr:row>
                <xdr:rowOff>19050</xdr:rowOff>
              </to>
            </anchor>
          </controlPr>
        </control>
      </mc:Choice>
      <mc:Fallback>
        <control shapeId="192519" r:id="rId34" name="CheckBoxWN5"/>
      </mc:Fallback>
    </mc:AlternateContent>
    <mc:AlternateContent xmlns:mc="http://schemas.openxmlformats.org/markup-compatibility/2006">
      <mc:Choice Requires="x14">
        <control shapeId="192520" r:id="rId36" name="CheckBoxWN4">
          <controlPr autoLine="0" r:id="rId37">
            <anchor moveWithCells="1">
              <from>
                <xdr:col>0</xdr:col>
                <xdr:colOff>419100</xdr:colOff>
                <xdr:row>107</xdr:row>
                <xdr:rowOff>0</xdr:rowOff>
              </from>
              <to>
                <xdr:col>0</xdr:col>
                <xdr:colOff>600075</xdr:colOff>
                <xdr:row>108</xdr:row>
                <xdr:rowOff>19050</xdr:rowOff>
              </to>
            </anchor>
          </controlPr>
        </control>
      </mc:Choice>
      <mc:Fallback>
        <control shapeId="192520" r:id="rId36" name="CheckBoxWN4"/>
      </mc:Fallback>
    </mc:AlternateContent>
    <mc:AlternateContent xmlns:mc="http://schemas.openxmlformats.org/markup-compatibility/2006">
      <mc:Choice Requires="x14">
        <control shapeId="192521" r:id="rId38" name="CheckBoxWN6">
          <controlPr autoLine="0" r:id="rId39">
            <anchor moveWithCells="1">
              <from>
                <xdr:col>0</xdr:col>
                <xdr:colOff>419100</xdr:colOff>
                <xdr:row>109</xdr:row>
                <xdr:rowOff>0</xdr:rowOff>
              </from>
              <to>
                <xdr:col>0</xdr:col>
                <xdr:colOff>600075</xdr:colOff>
                <xdr:row>110</xdr:row>
                <xdr:rowOff>19050</xdr:rowOff>
              </to>
            </anchor>
          </controlPr>
        </control>
      </mc:Choice>
      <mc:Fallback>
        <control shapeId="192521" r:id="rId38" name="CheckBoxWN6"/>
      </mc:Fallback>
    </mc:AlternateContent>
    <mc:AlternateContent xmlns:mc="http://schemas.openxmlformats.org/markup-compatibility/2006">
      <mc:Choice Requires="x14">
        <control shapeId="192522" r:id="rId40" name="CheckBoxWN8">
          <controlPr autoLine="0" r:id="rId41">
            <anchor moveWithCells="1">
              <from>
                <xdr:col>0</xdr:col>
                <xdr:colOff>419100</xdr:colOff>
                <xdr:row>111</xdr:row>
                <xdr:rowOff>0</xdr:rowOff>
              </from>
              <to>
                <xdr:col>0</xdr:col>
                <xdr:colOff>600075</xdr:colOff>
                <xdr:row>112</xdr:row>
                <xdr:rowOff>19050</xdr:rowOff>
              </to>
            </anchor>
          </controlPr>
        </control>
      </mc:Choice>
      <mc:Fallback>
        <control shapeId="192522" r:id="rId40" name="CheckBoxWN8"/>
      </mc:Fallback>
    </mc:AlternateContent>
    <mc:AlternateContent xmlns:mc="http://schemas.openxmlformats.org/markup-compatibility/2006">
      <mc:Choice Requires="x14">
        <control shapeId="192523" r:id="rId42" name="CheckBoxWN12">
          <controlPr autoLine="0" r:id="rId43">
            <anchor moveWithCells="1">
              <from>
                <xdr:col>0</xdr:col>
                <xdr:colOff>419100</xdr:colOff>
                <xdr:row>115</xdr:row>
                <xdr:rowOff>0</xdr:rowOff>
              </from>
              <to>
                <xdr:col>0</xdr:col>
                <xdr:colOff>600075</xdr:colOff>
                <xdr:row>116</xdr:row>
                <xdr:rowOff>19050</xdr:rowOff>
              </to>
            </anchor>
          </controlPr>
        </control>
      </mc:Choice>
      <mc:Fallback>
        <control shapeId="192523" r:id="rId42" name="CheckBoxWN12"/>
      </mc:Fallback>
    </mc:AlternateContent>
    <mc:AlternateContent xmlns:mc="http://schemas.openxmlformats.org/markup-compatibility/2006">
      <mc:Choice Requires="x14">
        <control shapeId="192524" r:id="rId44" name="CheckBoxWU2">
          <controlPr autoLine="0" r:id="rId45">
            <anchor moveWithCells="1">
              <from>
                <xdr:col>0</xdr:col>
                <xdr:colOff>419100</xdr:colOff>
                <xdr:row>204</xdr:row>
                <xdr:rowOff>152400</xdr:rowOff>
              </from>
              <to>
                <xdr:col>0</xdr:col>
                <xdr:colOff>600075</xdr:colOff>
                <xdr:row>206</xdr:row>
                <xdr:rowOff>9525</xdr:rowOff>
              </to>
            </anchor>
          </controlPr>
        </control>
      </mc:Choice>
      <mc:Fallback>
        <control shapeId="192524" r:id="rId44" name="CheckBoxWU2"/>
      </mc:Fallback>
    </mc:AlternateContent>
    <mc:AlternateContent xmlns:mc="http://schemas.openxmlformats.org/markup-compatibility/2006">
      <mc:Choice Requires="x14">
        <control shapeId="192525" r:id="rId46" name="CheckBoxWU3">
          <controlPr autoLine="0" r:id="rId47">
            <anchor moveWithCells="1">
              <from>
                <xdr:col>0</xdr:col>
                <xdr:colOff>419100</xdr:colOff>
                <xdr:row>205</xdr:row>
                <xdr:rowOff>152400</xdr:rowOff>
              </from>
              <to>
                <xdr:col>0</xdr:col>
                <xdr:colOff>600075</xdr:colOff>
                <xdr:row>207</xdr:row>
                <xdr:rowOff>9525</xdr:rowOff>
              </to>
            </anchor>
          </controlPr>
        </control>
      </mc:Choice>
      <mc:Fallback>
        <control shapeId="192525" r:id="rId46" name="CheckBoxWU3"/>
      </mc:Fallback>
    </mc:AlternateContent>
    <mc:AlternateContent xmlns:mc="http://schemas.openxmlformats.org/markup-compatibility/2006">
      <mc:Choice Requires="x14">
        <control shapeId="192526" r:id="rId48" name="CheckBoxWU1">
          <controlPr autoLine="0" r:id="rId49">
            <anchor moveWithCells="1">
              <from>
                <xdr:col>0</xdr:col>
                <xdr:colOff>419100</xdr:colOff>
                <xdr:row>203</xdr:row>
                <xdr:rowOff>276225</xdr:rowOff>
              </from>
              <to>
                <xdr:col>0</xdr:col>
                <xdr:colOff>600075</xdr:colOff>
                <xdr:row>205</xdr:row>
                <xdr:rowOff>9525</xdr:rowOff>
              </to>
            </anchor>
          </controlPr>
        </control>
      </mc:Choice>
      <mc:Fallback>
        <control shapeId="192526" r:id="rId48" name="CheckBoxWU1"/>
      </mc:Fallback>
    </mc:AlternateContent>
    <mc:AlternateContent xmlns:mc="http://schemas.openxmlformats.org/markup-compatibility/2006">
      <mc:Choice Requires="x14">
        <control shapeId="192527" r:id="rId50" name="CheckBoxWU5">
          <controlPr autoLine="0" r:id="rId51">
            <anchor moveWithCells="1">
              <from>
                <xdr:col>0</xdr:col>
                <xdr:colOff>419100</xdr:colOff>
                <xdr:row>207</xdr:row>
                <xdr:rowOff>152400</xdr:rowOff>
              </from>
              <to>
                <xdr:col>0</xdr:col>
                <xdr:colOff>600075</xdr:colOff>
                <xdr:row>209</xdr:row>
                <xdr:rowOff>9525</xdr:rowOff>
              </to>
            </anchor>
          </controlPr>
        </control>
      </mc:Choice>
      <mc:Fallback>
        <control shapeId="192527" r:id="rId50" name="CheckBoxWU5"/>
      </mc:Fallback>
    </mc:AlternateContent>
    <mc:AlternateContent xmlns:mc="http://schemas.openxmlformats.org/markup-compatibility/2006">
      <mc:Choice Requires="x14">
        <control shapeId="192528" r:id="rId52" name="CheckBoxWU4">
          <controlPr autoLine="0" r:id="rId53">
            <anchor moveWithCells="1">
              <from>
                <xdr:col>0</xdr:col>
                <xdr:colOff>419100</xdr:colOff>
                <xdr:row>206</xdr:row>
                <xdr:rowOff>152400</xdr:rowOff>
              </from>
              <to>
                <xdr:col>0</xdr:col>
                <xdr:colOff>600075</xdr:colOff>
                <xdr:row>208</xdr:row>
                <xdr:rowOff>9525</xdr:rowOff>
              </to>
            </anchor>
          </controlPr>
        </control>
      </mc:Choice>
      <mc:Fallback>
        <control shapeId="192528" r:id="rId52" name="CheckBoxWU4"/>
      </mc:Fallback>
    </mc:AlternateContent>
    <mc:AlternateContent xmlns:mc="http://schemas.openxmlformats.org/markup-compatibility/2006">
      <mc:Choice Requires="x14">
        <control shapeId="192529" r:id="rId54" name="CheckBoxWU6">
          <controlPr autoLine="0" r:id="rId55">
            <anchor moveWithCells="1">
              <from>
                <xdr:col>0</xdr:col>
                <xdr:colOff>419100</xdr:colOff>
                <xdr:row>208</xdr:row>
                <xdr:rowOff>142875</xdr:rowOff>
              </from>
              <to>
                <xdr:col>0</xdr:col>
                <xdr:colOff>600075</xdr:colOff>
                <xdr:row>210</xdr:row>
                <xdr:rowOff>0</xdr:rowOff>
              </to>
            </anchor>
          </controlPr>
        </control>
      </mc:Choice>
      <mc:Fallback>
        <control shapeId="192529" r:id="rId54" name="CheckBoxWU6"/>
      </mc:Fallback>
    </mc:AlternateContent>
    <mc:AlternateContent xmlns:mc="http://schemas.openxmlformats.org/markup-compatibility/2006">
      <mc:Choice Requires="x14">
        <control shapeId="192530" r:id="rId56" name="CheckBoxWU7">
          <controlPr autoLine="0" r:id="rId57">
            <anchor moveWithCells="1">
              <from>
                <xdr:col>0</xdr:col>
                <xdr:colOff>419100</xdr:colOff>
                <xdr:row>209</xdr:row>
                <xdr:rowOff>142875</xdr:rowOff>
              </from>
              <to>
                <xdr:col>0</xdr:col>
                <xdr:colOff>600075</xdr:colOff>
                <xdr:row>211</xdr:row>
                <xdr:rowOff>0</xdr:rowOff>
              </to>
            </anchor>
          </controlPr>
        </control>
      </mc:Choice>
      <mc:Fallback>
        <control shapeId="192530" r:id="rId56" name="CheckBoxWU7"/>
      </mc:Fallback>
    </mc:AlternateContent>
    <mc:AlternateContent xmlns:mc="http://schemas.openxmlformats.org/markup-compatibility/2006">
      <mc:Choice Requires="x14">
        <control shapeId="192531" r:id="rId58" name="CheckBoxWU12">
          <controlPr autoLine="0" r:id="rId59">
            <anchor moveWithCells="1">
              <from>
                <xdr:col>0</xdr:col>
                <xdr:colOff>419100</xdr:colOff>
                <xdr:row>214</xdr:row>
                <xdr:rowOff>142875</xdr:rowOff>
              </from>
              <to>
                <xdr:col>0</xdr:col>
                <xdr:colOff>600075</xdr:colOff>
                <xdr:row>216</xdr:row>
                <xdr:rowOff>0</xdr:rowOff>
              </to>
            </anchor>
          </controlPr>
        </control>
      </mc:Choice>
      <mc:Fallback>
        <control shapeId="192531" r:id="rId58" name="CheckBoxWU12"/>
      </mc:Fallback>
    </mc:AlternateContent>
    <mc:AlternateContent xmlns:mc="http://schemas.openxmlformats.org/markup-compatibility/2006">
      <mc:Choice Requires="x14">
        <control shapeId="192532" r:id="rId60" name="CheckBoxWR2">
          <controlPr autoLine="0" r:id="rId61">
            <anchor moveWithCells="1">
              <from>
                <xdr:col>0</xdr:col>
                <xdr:colOff>390525</xdr:colOff>
                <xdr:row>304</xdr:row>
                <xdr:rowOff>142875</xdr:rowOff>
              </from>
              <to>
                <xdr:col>0</xdr:col>
                <xdr:colOff>571500</xdr:colOff>
                <xdr:row>306</xdr:row>
                <xdr:rowOff>0</xdr:rowOff>
              </to>
            </anchor>
          </controlPr>
        </control>
      </mc:Choice>
      <mc:Fallback>
        <control shapeId="192532" r:id="rId60" name="CheckBoxWR2"/>
      </mc:Fallback>
    </mc:AlternateContent>
    <mc:AlternateContent xmlns:mc="http://schemas.openxmlformats.org/markup-compatibility/2006">
      <mc:Choice Requires="x14">
        <control shapeId="192533" r:id="rId62" name="CheckBoxWR3">
          <controlPr autoLine="0" r:id="rId63">
            <anchor moveWithCells="1">
              <from>
                <xdr:col>0</xdr:col>
                <xdr:colOff>390525</xdr:colOff>
                <xdr:row>305</xdr:row>
                <xdr:rowOff>142875</xdr:rowOff>
              </from>
              <to>
                <xdr:col>0</xdr:col>
                <xdr:colOff>571500</xdr:colOff>
                <xdr:row>307</xdr:row>
                <xdr:rowOff>0</xdr:rowOff>
              </to>
            </anchor>
          </controlPr>
        </control>
      </mc:Choice>
      <mc:Fallback>
        <control shapeId="192533" r:id="rId62" name="CheckBoxWR3"/>
      </mc:Fallback>
    </mc:AlternateContent>
    <mc:AlternateContent xmlns:mc="http://schemas.openxmlformats.org/markup-compatibility/2006">
      <mc:Choice Requires="x14">
        <control shapeId="192534" r:id="rId64" name="CheckBoxWR1">
          <controlPr autoLine="0" r:id="rId65">
            <anchor moveWithCells="1">
              <from>
                <xdr:col>0</xdr:col>
                <xdr:colOff>390525</xdr:colOff>
                <xdr:row>303</xdr:row>
                <xdr:rowOff>266700</xdr:rowOff>
              </from>
              <to>
                <xdr:col>0</xdr:col>
                <xdr:colOff>571500</xdr:colOff>
                <xdr:row>305</xdr:row>
                <xdr:rowOff>0</xdr:rowOff>
              </to>
            </anchor>
          </controlPr>
        </control>
      </mc:Choice>
      <mc:Fallback>
        <control shapeId="192534" r:id="rId64" name="CheckBoxWR1"/>
      </mc:Fallback>
    </mc:AlternateContent>
    <mc:AlternateContent xmlns:mc="http://schemas.openxmlformats.org/markup-compatibility/2006">
      <mc:Choice Requires="x14">
        <control shapeId="192535" r:id="rId66" name="CheckBoxWR7">
          <controlPr autoLine="0" r:id="rId67">
            <anchor moveWithCells="1">
              <from>
                <xdr:col>0</xdr:col>
                <xdr:colOff>390525</xdr:colOff>
                <xdr:row>309</xdr:row>
                <xdr:rowOff>142875</xdr:rowOff>
              </from>
              <to>
                <xdr:col>0</xdr:col>
                <xdr:colOff>571500</xdr:colOff>
                <xdr:row>311</xdr:row>
                <xdr:rowOff>0</xdr:rowOff>
              </to>
            </anchor>
          </controlPr>
        </control>
      </mc:Choice>
      <mc:Fallback>
        <control shapeId="192535" r:id="rId66" name="CheckBoxWR7"/>
      </mc:Fallback>
    </mc:AlternateContent>
    <mc:AlternateContent xmlns:mc="http://schemas.openxmlformats.org/markup-compatibility/2006">
      <mc:Choice Requires="x14">
        <control shapeId="192536" r:id="rId68" name="CheckBoxWR4">
          <controlPr autoLine="0" r:id="rId69">
            <anchor moveWithCells="1">
              <from>
                <xdr:col>0</xdr:col>
                <xdr:colOff>390525</xdr:colOff>
                <xdr:row>306</xdr:row>
                <xdr:rowOff>142875</xdr:rowOff>
              </from>
              <to>
                <xdr:col>0</xdr:col>
                <xdr:colOff>571500</xdr:colOff>
                <xdr:row>308</xdr:row>
                <xdr:rowOff>0</xdr:rowOff>
              </to>
            </anchor>
          </controlPr>
        </control>
      </mc:Choice>
      <mc:Fallback>
        <control shapeId="192536" r:id="rId68" name="CheckBoxWR4"/>
      </mc:Fallback>
    </mc:AlternateContent>
    <mc:AlternateContent xmlns:mc="http://schemas.openxmlformats.org/markup-compatibility/2006">
      <mc:Choice Requires="x14">
        <control shapeId="192537" r:id="rId70" name="CheckBoxWR9">
          <controlPr autoLine="0" r:id="rId71">
            <anchor moveWithCells="1">
              <from>
                <xdr:col>0</xdr:col>
                <xdr:colOff>390525</xdr:colOff>
                <xdr:row>311</xdr:row>
                <xdr:rowOff>133350</xdr:rowOff>
              </from>
              <to>
                <xdr:col>0</xdr:col>
                <xdr:colOff>571500</xdr:colOff>
                <xdr:row>312</xdr:row>
                <xdr:rowOff>152400</xdr:rowOff>
              </to>
            </anchor>
          </controlPr>
        </control>
      </mc:Choice>
      <mc:Fallback>
        <control shapeId="192537" r:id="rId70" name="CheckBoxWR9"/>
      </mc:Fallback>
    </mc:AlternateContent>
    <mc:AlternateContent xmlns:mc="http://schemas.openxmlformats.org/markup-compatibility/2006">
      <mc:Choice Requires="x14">
        <control shapeId="192538" r:id="rId72" name="CheckBoxWR11">
          <controlPr autoLine="0" r:id="rId73">
            <anchor moveWithCells="1">
              <from>
                <xdr:col>0</xdr:col>
                <xdr:colOff>390525</xdr:colOff>
                <xdr:row>313</xdr:row>
                <xdr:rowOff>133350</xdr:rowOff>
              </from>
              <to>
                <xdr:col>0</xdr:col>
                <xdr:colOff>571500</xdr:colOff>
                <xdr:row>314</xdr:row>
                <xdr:rowOff>152400</xdr:rowOff>
              </to>
            </anchor>
          </controlPr>
        </control>
      </mc:Choice>
      <mc:Fallback>
        <control shapeId="192538" r:id="rId72" name="CheckBoxWR11"/>
      </mc:Fallback>
    </mc:AlternateContent>
    <mc:AlternateContent xmlns:mc="http://schemas.openxmlformats.org/markup-compatibility/2006">
      <mc:Choice Requires="x14">
        <control shapeId="192539" r:id="rId74" name="CheckBoxWR12">
          <controlPr autoLine="0" r:id="rId75">
            <anchor moveWithCells="1">
              <from>
                <xdr:col>0</xdr:col>
                <xdr:colOff>390525</xdr:colOff>
                <xdr:row>314</xdr:row>
                <xdr:rowOff>133350</xdr:rowOff>
              </from>
              <to>
                <xdr:col>0</xdr:col>
                <xdr:colOff>571500</xdr:colOff>
                <xdr:row>315</xdr:row>
                <xdr:rowOff>152400</xdr:rowOff>
              </to>
            </anchor>
          </controlPr>
        </control>
      </mc:Choice>
      <mc:Fallback>
        <control shapeId="192539" r:id="rId74" name="CheckBoxWR12"/>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8.5" customHeight="true" x14ac:dyDescent="0.2">
      <c r="B4" s="2336" t="s">
        <v>124</v>
      </c>
      <c r="C4" s="2337"/>
      <c r="D4" s="2337"/>
      <c r="E4" s="2337"/>
      <c r="F4" s="2337"/>
      <c r="G4" s="2337"/>
      <c r="H4" s="2337"/>
      <c r="I4" s="2337"/>
      <c r="J4" s="2337"/>
      <c r="K4" s="2337"/>
      <c r="L4" s="2337"/>
      <c r="M4" s="2337"/>
      <c r="N4" s="2337"/>
      <c r="O4" s="2337"/>
      <c r="P4" s="2337"/>
      <c r="Q4" s="2337"/>
      <c r="R4" s="2337"/>
      <c r="S4" s="2337"/>
      <c r="T4" s="2337"/>
      <c r="U4" s="2337"/>
      <c r="V4" s="2337"/>
      <c r="W4" s="2337"/>
      <c r="X4" s="2337"/>
      <c r="Y4" s="2337"/>
    </row>
    <row r="5" ht="28.5" customHeight="true" x14ac:dyDescent="0.2">
      <c r="B5" s="2324" t="str">
        <f ca="true">IF(ISERROR(INDIRECT(CONCATENATE($B105,"!A2"))),"",INDIRECT(CONCATENATE($B105,"!A2")))</f>
        <v>Indonesia</v>
      </c>
      <c r="C5" s="2334"/>
      <c r="D5" s="2334"/>
      <c r="E5" s="2334"/>
      <c r="F5" s="2334"/>
      <c r="G5" s="2334"/>
      <c r="H5" s="2334"/>
      <c r="I5" s="2334"/>
      <c r="J5" s="2334"/>
      <c r="K5" s="2335"/>
      <c r="L5" s="2335"/>
      <c r="M5" s="2335"/>
      <c r="N5" s="2335"/>
      <c r="O5" s="2335"/>
      <c r="P5" s="2335"/>
      <c r="Q5" s="2335"/>
      <c r="R5" s="2335"/>
      <c r="S5" s="2335"/>
      <c r="T5" s="2335"/>
      <c r="U5" s="2335"/>
      <c r="V5" s="2335"/>
      <c r="W5" s="2335"/>
      <c r="X5" s="2335"/>
      <c r="Y5" s="2335"/>
    </row>
    <row r="6" x14ac:dyDescent="0.2">
      <c r="F6" s="36"/>
      <c r="G6" s="36"/>
      <c r="J6" s="37"/>
      <c r="K6" s="37"/>
      <c r="L6" s="37"/>
      <c r="M6" s="37"/>
      <c r="N6" s="37"/>
      <c r="O6" s="37"/>
      <c r="P6" s="37"/>
    </row>
    <row r="7" s="38" customFormat="true" ht="18" x14ac:dyDescent="0.25">
      <c r="B7" s="2315" t="str">
        <f>B118</f>
        <v>National use of sanitation facilities, 2000–2020</v>
      </c>
      <c r="C7" s="2338"/>
      <c r="D7" s="2338"/>
      <c r="E7" s="2338"/>
      <c r="F7" s="2338"/>
      <c r="G7" s="2338"/>
      <c r="H7" s="2338"/>
      <c r="I7" s="2338"/>
      <c r="J7" s="2315" t="str">
        <f>B218</f>
        <v>Urban use of sanitation facilities, 2000–2020</v>
      </c>
      <c r="K7" s="2338"/>
      <c r="L7" s="2338"/>
      <c r="M7" s="2338"/>
      <c r="N7" s="2338"/>
      <c r="O7" s="2338"/>
      <c r="P7" s="2338"/>
      <c r="Q7" s="2338"/>
      <c r="R7" s="2315" t="str">
        <f>B318</f>
        <v>Rural use of sanitation facilities, 2000–2020</v>
      </c>
      <c r="S7" s="2338"/>
      <c r="T7" s="2338"/>
      <c r="U7" s="2338"/>
      <c r="V7" s="2338"/>
      <c r="W7" s="2338"/>
      <c r="X7" s="2338"/>
      <c r="Y7" s="2338"/>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2328" t="str">
        <f ca="true">IF(ISERROR(INDIRECT(CONCATENATE($B105,"!A2"))),"",INDIRECT(CONCATENATE($B105,"!A2")))</f>
        <v>Indonesia</v>
      </c>
      <c r="C31" s="2329"/>
      <c r="D31" s="2329"/>
      <c r="E31" s="2330"/>
      <c r="F31" s="2326" t="s">
        <v>0</v>
      </c>
      <c r="G31" s="2326"/>
      <c r="H31" s="2326"/>
      <c r="I31" s="2327"/>
      <c r="J31" s="2325" t="s">
        <v>1</v>
      </c>
      <c r="K31" s="2326"/>
      <c r="L31" s="2326"/>
      <c r="M31" s="2327"/>
      <c r="N31" s="2325" t="s">
        <v>2</v>
      </c>
      <c r="O31" s="2326"/>
      <c r="P31" s="2326"/>
      <c r="Q31" s="2327"/>
      <c r="R31" s="2325" t="s">
        <v>3</v>
      </c>
      <c r="S31" s="2326"/>
      <c r="T31" s="2326"/>
      <c r="U31" s="2327"/>
      <c r="V31" s="2325" t="s">
        <v>4</v>
      </c>
      <c r="W31" s="2326"/>
      <c r="X31" s="2326"/>
      <c r="Y31" s="2327"/>
    </row>
    <row r="32" s="44" customFormat="true" ht="22.5" customHeight="true" x14ac:dyDescent="0.2">
      <c r="B32" s="2331"/>
      <c r="C32" s="2332"/>
      <c r="D32" s="2332"/>
      <c r="E32" s="2333"/>
      <c r="F32" s="41" t="s">
        <v>15</v>
      </c>
      <c r="G32" s="42" t="s">
        <v>16</v>
      </c>
      <c r="H32" s="42" t="s">
        <v>22</v>
      </c>
      <c r="I32" s="43" t="s">
        <v>19</v>
      </c>
      <c r="J32" s="41" t="s">
        <v>15</v>
      </c>
      <c r="K32" s="42" t="s">
        <v>16</v>
      </c>
      <c r="L32" s="42" t="s">
        <v>22</v>
      </c>
      <c r="M32" s="43" t="s">
        <v>19</v>
      </c>
      <c r="N32" s="41" t="s">
        <v>15</v>
      </c>
      <c r="O32" s="42" t="s">
        <v>16</v>
      </c>
      <c r="P32" s="42" t="s">
        <v>22</v>
      </c>
      <c r="Q32" s="43" t="s">
        <v>19</v>
      </c>
      <c r="R32" s="41" t="s">
        <v>15</v>
      </c>
      <c r="S32" s="42" t="s">
        <v>16</v>
      </c>
      <c r="T32" s="42" t="s">
        <v>22</v>
      </c>
      <c r="U32" s="43" t="s">
        <v>19</v>
      </c>
      <c r="V32" s="41" t="s">
        <v>15</v>
      </c>
      <c r="W32" s="42" t="s">
        <v>16</v>
      </c>
      <c r="X32" s="42" t="s">
        <v>22</v>
      </c>
      <c r="Y32" s="43" t="s">
        <v>19</v>
      </c>
    </row>
    <row r="33" x14ac:dyDescent="0.2">
      <c r="B33" s="2319" t="s">
        <v>5</v>
      </c>
      <c r="C33" s="2320"/>
      <c r="D33" s="2317" t="s">
        <v>25</v>
      </c>
      <c r="E33" s="33">
        <f>C99</f>
        <v>2000</v>
      </c>
      <c r="F33" s="103">
        <f ca="true">E99</f>
        <v>15.95006606719563</v>
      </c>
      <c r="G33" s="46">
        <f t="shared" ref="G33:I34" ca="true" si="0">F99</f>
        <v>8.2856316308270763</v>
      </c>
      <c r="H33" s="47">
        <f t="shared" ca="true" si="0"/>
        <v>22.691290048001065</v>
      </c>
      <c r="I33" s="48">
        <f t="shared" ca="true" si="0"/>
        <v>53.073012253976231</v>
      </c>
      <c r="J33" s="103">
        <f ca="true">J99</f>
        <v>34.779992073261539</v>
      </c>
      <c r="K33" s="46">
        <f t="shared" ref="K33:M34" ca="true" si="1">K99</f>
        <v>8.2327705233263497</v>
      </c>
      <c r="L33" s="47">
        <f t="shared" ca="true" si="1"/>
        <v>21.906071784660526</v>
      </c>
      <c r="M33" s="48">
        <f t="shared" ca="true" si="1"/>
        <v>35.081165618751584</v>
      </c>
      <c r="N33" s="103">
        <f ca="true">O99</f>
        <v>48.473836675951382</v>
      </c>
      <c r="O33" s="46">
        <f t="shared" ref="O33:Q34" ca="true" si="2">P99</f>
        <v>7.4206736032626637</v>
      </c>
      <c r="P33" s="47">
        <f t="shared" ca="true" si="2"/>
        <v>17.642222674763616</v>
      </c>
      <c r="Q33" s="48">
        <f t="shared" ca="true" si="2"/>
        <v>26.463267046022338</v>
      </c>
      <c r="R33" s="103">
        <f ca="true">T99</f>
        <v>65.657935312787046</v>
      </c>
      <c r="S33" s="46">
        <f t="shared" ref="S33:U34" ca="true" si="3">U99</f>
        <v>6.6353227075230317</v>
      </c>
      <c r="T33" s="47">
        <f t="shared" ca="true" si="3"/>
        <v>12.287478497121356</v>
      </c>
      <c r="U33" s="48">
        <f t="shared" ca="true" si="3"/>
        <v>15.419263482568567</v>
      </c>
      <c r="V33" s="103">
        <f ca="true">Y99</f>
        <v>87.367225505596977</v>
      </c>
      <c r="W33" s="46">
        <f t="shared" ref="W33:Y34" ca="true" si="4">Z99</f>
        <v>2.2083492556270783</v>
      </c>
      <c r="X33" s="47">
        <f t="shared" ca="true" si="4"/>
        <v>6.6594749533869617</v>
      </c>
      <c r="Y33" s="48">
        <f t="shared" ca="true" si="4"/>
        <v>3.7649502853889771</v>
      </c>
    </row>
    <row r="34" x14ac:dyDescent="0.2">
      <c r="B34" s="2321"/>
      <c r="C34" s="2322"/>
      <c r="D34" s="2318"/>
      <c r="E34" s="34">
        <f>C100</f>
        <v>2020</v>
      </c>
      <c r="F34" s="104">
        <f ca="true">E100</f>
        <v>45.169261075593319</v>
      </c>
      <c r="G34" s="51">
        <f t="shared" ca="true" si="0"/>
        <v>23.464219943185768</v>
      </c>
      <c r="H34" s="52">
        <f t="shared" ca="true" si="0"/>
        <v>6.4838150141404185</v>
      </c>
      <c r="I34" s="53">
        <f t="shared" ca="true" si="0"/>
        <v>24.882703967080488</v>
      </c>
      <c r="J34" s="104">
        <f ca="true">J100</f>
        <v>70.914137187778749</v>
      </c>
      <c r="K34" s="51">
        <f t="shared" ca="true" si="1"/>
        <v>16.786082558526513</v>
      </c>
      <c r="L34" s="52">
        <f t="shared" ca="true" si="1"/>
        <v>2.8388626786472742</v>
      </c>
      <c r="M34" s="53">
        <f t="shared" ca="true" si="1"/>
        <v>9.4609175750474606</v>
      </c>
      <c r="N34" s="104">
        <f ca="true">O100</f>
        <v>83.238332474975039</v>
      </c>
      <c r="O34" s="51">
        <f t="shared" ca="true" si="2"/>
        <v>12.742636831202001</v>
      </c>
      <c r="P34" s="52">
        <f t="shared" ca="true" si="2"/>
        <v>0.68953523418029761</v>
      </c>
      <c r="Q34" s="53">
        <f t="shared" ca="true" si="2"/>
        <v>3.3294954596426578</v>
      </c>
      <c r="R34" s="104">
        <f ca="true">T100</f>
        <v>89.272247970676986</v>
      </c>
      <c r="S34" s="51">
        <f t="shared" ca="true" si="3"/>
        <v>9.0217606034909572</v>
      </c>
      <c r="T34" s="52">
        <f t="shared" ca="true" si="3"/>
        <v>0.3973720249418875</v>
      </c>
      <c r="U34" s="53">
        <f t="shared" ca="true" si="3"/>
        <v>1.3086194008901657</v>
      </c>
      <c r="V34" s="104">
        <f ca="true">Y100</f>
        <v>97.074994502412977</v>
      </c>
      <c r="W34" s="51">
        <f t="shared" ca="true" si="4"/>
        <v>2.4537289653964449</v>
      </c>
      <c r="X34" s="52">
        <f t="shared" ca="true" si="4"/>
        <v>0.24986290303233716</v>
      </c>
      <c r="Y34" s="53">
        <f t="shared" ca="true" si="4"/>
        <v>0.22141362915823493</v>
      </c>
    </row>
    <row r="35" x14ac:dyDescent="0.2">
      <c r="F35" s="36"/>
      <c r="H35" s="39"/>
    </row>
    <row r="36" x14ac:dyDescent="0.2">
      <c r="B36" s="2319" t="s">
        <v>6</v>
      </c>
      <c r="C36" s="2320"/>
      <c r="D36" s="2317" t="s">
        <v>25</v>
      </c>
      <c r="E36" s="33">
        <f>C199</f>
        <v>2000</v>
      </c>
      <c r="F36" s="103">
        <f ca="true">E199</f>
        <v>46.459977720364684</v>
      </c>
      <c r="G36" s="46">
        <f t="shared" ref="G36:I37" ca="true" si="5">F199</f>
        <v>15.212304764278437</v>
      </c>
      <c r="H36" s="47">
        <f t="shared" ca="true" si="5"/>
        <v>14.336599504963033</v>
      </c>
      <c r="I36" s="48">
        <f t="shared" ca="true" si="5"/>
        <v>23.991118010393848</v>
      </c>
      <c r="J36" s="103">
        <f ca="true">J199</f>
        <v>57.806724172301962</v>
      </c>
      <c r="K36" s="46">
        <f t="shared" ref="K36:M37" ca="true" si="6">K199</f>
        <v>11.077974470397765</v>
      </c>
      <c r="L36" s="47">
        <f t="shared" ca="true" si="6"/>
        <v>11.150991046938771</v>
      </c>
      <c r="M36" s="48">
        <f t="shared" ca="true" si="6"/>
        <v>19.964310310361498</v>
      </c>
      <c r="N36" s="103">
        <f ca="true">O199</f>
        <v>69.837284384760309</v>
      </c>
      <c r="O36" s="46">
        <f t="shared" ref="O36:Q37" ca="true" si="7">P199</f>
        <v>6.5178435850932814</v>
      </c>
      <c r="P36" s="47">
        <f t="shared" ca="true" si="7"/>
        <v>9.730583174929734</v>
      </c>
      <c r="Q36" s="48">
        <f t="shared" ca="true" si="7"/>
        <v>13.914288855216682</v>
      </c>
      <c r="R36" s="103">
        <f ca="true">T199</f>
        <v>82.762446194106758</v>
      </c>
      <c r="S36" s="46">
        <f t="shared" ref="S36:U37" ca="true" si="8">U199</f>
        <v>4.1417247458189745</v>
      </c>
      <c r="T36" s="47">
        <f t="shared" ca="true" si="8"/>
        <v>7.5507744956320266</v>
      </c>
      <c r="U36" s="48">
        <f t="shared" ca="true" si="8"/>
        <v>5.5450545644422391</v>
      </c>
      <c r="V36" s="103">
        <f ca="true">Y199</f>
        <v>93.813229444476434</v>
      </c>
      <c r="W36" s="46">
        <f t="shared" ref="W36:Y37" ca="true" si="9">Z199</f>
        <v>0.74466525501005132</v>
      </c>
      <c r="X36" s="47">
        <f t="shared" ca="true" si="9"/>
        <v>4.6785732501382142</v>
      </c>
      <c r="Y36" s="48">
        <f t="shared" ca="true" si="9"/>
        <v>0.76353205037531069</v>
      </c>
    </row>
    <row r="37" x14ac:dyDescent="0.2">
      <c r="B37" s="2321"/>
      <c r="C37" s="2322"/>
      <c r="D37" s="2318"/>
      <c r="E37" s="34">
        <f>C200</f>
        <v>2020</v>
      </c>
      <c r="F37" s="104">
        <f ca="true">E200</f>
        <v>60.149323920737835</v>
      </c>
      <c r="G37" s="51">
        <f t="shared" ca="true" si="5"/>
        <v>19.694582127328339</v>
      </c>
      <c r="H37" s="52">
        <f t="shared" ca="true" si="5"/>
        <v>6.0716020346039841</v>
      </c>
      <c r="I37" s="53">
        <f t="shared" ca="true" si="5"/>
        <v>14.084491917329842</v>
      </c>
      <c r="J37" s="104">
        <f ca="true">J200</f>
        <v>78.68484258458588</v>
      </c>
      <c r="K37" s="51">
        <f t="shared" ca="true" si="6"/>
        <v>15.079018744621552</v>
      </c>
      <c r="L37" s="52">
        <f t="shared" ca="true" si="6"/>
        <v>2.5027952744696904</v>
      </c>
      <c r="M37" s="53">
        <f t="shared" ca="true" si="6"/>
        <v>3.7333433963228799</v>
      </c>
      <c r="N37" s="104">
        <f ca="true">O200</f>
        <v>88.037048830614296</v>
      </c>
      <c r="O37" s="51">
        <f t="shared" ca="true" si="7"/>
        <v>8.2164093152565219</v>
      </c>
      <c r="P37" s="52">
        <f t="shared" ca="true" si="7"/>
        <v>1.553668470077568</v>
      </c>
      <c r="Q37" s="53">
        <f t="shared" ca="true" si="7"/>
        <v>2.1928733840516088</v>
      </c>
      <c r="R37" s="104">
        <f ca="true">T200</f>
        <v>93.095488644506062</v>
      </c>
      <c r="S37" s="51">
        <f t="shared" ca="true" si="8"/>
        <v>4.6588266390622426</v>
      </c>
      <c r="T37" s="52">
        <f t="shared" ca="true" si="8"/>
        <v>0.95747585273403502</v>
      </c>
      <c r="U37" s="53">
        <f t="shared" ca="true" si="8"/>
        <v>1.2882088636976619</v>
      </c>
      <c r="V37" s="104">
        <f ca="true">Y200</f>
        <v>98.268215441287381</v>
      </c>
      <c r="W37" s="51">
        <f t="shared" ca="true" si="9"/>
        <v>0.78002778653173688</v>
      </c>
      <c r="X37" s="52">
        <f t="shared" ca="true" si="9"/>
        <v>0.40075386653526834</v>
      </c>
      <c r="Y37" s="53">
        <f t="shared" ca="true" si="9"/>
        <v>0.5510029056456105</v>
      </c>
    </row>
    <row r="38" x14ac:dyDescent="0.2">
      <c r="F38" s="36"/>
      <c r="G38" s="36"/>
      <c r="H38" s="39"/>
      <c r="I38" s="39"/>
    </row>
    <row r="39" x14ac:dyDescent="0.2">
      <c r="B39" s="2319" t="s">
        <v>7</v>
      </c>
      <c r="C39" s="2320"/>
      <c r="D39" s="2317" t="s">
        <v>25</v>
      </c>
      <c r="E39" s="33">
        <f>C299</f>
        <v>2000</v>
      </c>
      <c r="F39" s="103">
        <f ca="true">E299</f>
        <v>10.791587168222128</v>
      </c>
      <c r="G39" s="46">
        <f t="shared" ref="G39:I40" ca="true" si="10">F299</f>
        <v>7.32694612101613</v>
      </c>
      <c r="H39" s="47">
        <f t="shared" ca="true" si="10"/>
        <v>22.535168236591744</v>
      </c>
      <c r="I39" s="48">
        <f t="shared" ca="true" si="10"/>
        <v>59.346298474169998</v>
      </c>
      <c r="J39" s="103">
        <f ca="true">J299</f>
        <v>21.993484859411247</v>
      </c>
      <c r="K39" s="46">
        <f t="shared" ref="K39:M40" ca="true" si="11">K299</f>
        <v>6.7198205193198453</v>
      </c>
      <c r="L39" s="47">
        <f t="shared" ca="true" si="11"/>
        <v>24.181439359539581</v>
      </c>
      <c r="M39" s="48">
        <f t="shared" ca="true" si="11"/>
        <v>47.105255261729326</v>
      </c>
      <c r="N39" s="103">
        <f ca="true">O299</f>
        <v>30.280773006157851</v>
      </c>
      <c r="O39" s="46">
        <f t="shared" ref="O39:Q40" ca="true" si="12">P299</f>
        <v>5.9680705782801127</v>
      </c>
      <c r="P39" s="47">
        <f t="shared" ca="true" si="12"/>
        <v>25.599251050114617</v>
      </c>
      <c r="Q39" s="48">
        <f t="shared" ca="true" si="12"/>
        <v>38.151905365447419</v>
      </c>
      <c r="R39" s="103">
        <f ca="true">T299</f>
        <v>42.480139602558694</v>
      </c>
      <c r="S39" s="46">
        <f t="shared" ref="S39:U40" ca="true" si="13">U299</f>
        <v>5.0885253946725859</v>
      </c>
      <c r="T39" s="47">
        <f t="shared" ca="true" si="13"/>
        <v>21.759141292131062</v>
      </c>
      <c r="U39" s="48">
        <f t="shared" ca="true" si="13"/>
        <v>30.672193710637657</v>
      </c>
      <c r="V39" s="103">
        <f ca="true">Y299</f>
        <v>65.382773177615775</v>
      </c>
      <c r="W39" s="46">
        <f t="shared" ref="W39:Y40" ca="true" si="14">Z299</f>
        <v>3.1884532112728157</v>
      </c>
      <c r="X39" s="47">
        <f t="shared" ca="true" si="14"/>
        <v>15.795651367699975</v>
      </c>
      <c r="Y39" s="48">
        <f t="shared" ca="true" si="14"/>
        <v>15.633122243411435</v>
      </c>
    </row>
    <row r="40" x14ac:dyDescent="0.2">
      <c r="B40" s="2321"/>
      <c r="C40" s="2322"/>
      <c r="D40" s="2318"/>
      <c r="E40" s="34">
        <f>C300</f>
        <v>2020</v>
      </c>
      <c r="F40" s="104">
        <f ca="true">E300</f>
        <v>36.790736139745938</v>
      </c>
      <c r="G40" s="51">
        <f t="shared" ca="true" si="10"/>
        <v>24.97906352850681</v>
      </c>
      <c r="H40" s="52">
        <f t="shared" ca="true" si="10"/>
        <v>7.3095313350299875</v>
      </c>
      <c r="I40" s="53">
        <f t="shared" ca="true" si="10"/>
        <v>30.920668996717268</v>
      </c>
      <c r="J40" s="104">
        <f ca="true">J300</f>
        <v>61.267461492333105</v>
      </c>
      <c r="K40" s="51">
        <f t="shared" ca="true" si="11"/>
        <v>18.71946840323692</v>
      </c>
      <c r="L40" s="52">
        <f t="shared" ca="true" si="11"/>
        <v>4.2493624399371583</v>
      </c>
      <c r="M40" s="53">
        <f t="shared" ca="true" si="11"/>
        <v>15.763707664492813</v>
      </c>
      <c r="N40" s="104">
        <f ca="true">O300</f>
        <v>74.640647619197338</v>
      </c>
      <c r="O40" s="51">
        <f t="shared" ca="true" si="12"/>
        <v>14.711006647991349</v>
      </c>
      <c r="P40" s="52">
        <f t="shared" ca="true" si="12"/>
        <v>1.4442612616185073</v>
      </c>
      <c r="Q40" s="53">
        <f t="shared" ca="true" si="12"/>
        <v>9.2040844711928003</v>
      </c>
      <c r="R40" s="104">
        <f ca="true">T300</f>
        <v>86.68292192618938</v>
      </c>
      <c r="S40" s="51">
        <f t="shared" ca="true" si="13"/>
        <v>10.383399245685807</v>
      </c>
      <c r="T40" s="52">
        <f t="shared" ca="true" si="13"/>
        <v>0</v>
      </c>
      <c r="U40" s="53">
        <f t="shared" ca="true" si="13"/>
        <v>2.9336788281248154</v>
      </c>
      <c r="V40" s="104">
        <f ca="true">Y300</f>
        <v>95.350158690191549</v>
      </c>
      <c r="W40" s="51">
        <f t="shared" ca="true" si="14"/>
        <v>4.6498413098084512</v>
      </c>
      <c r="X40" s="52">
        <f t="shared" ca="true" si="14"/>
        <v>0</v>
      </c>
      <c r="Y40" s="53">
        <f t="shared" ca="true" si="14"/>
        <v>0</v>
      </c>
    </row>
    <row r="97" s="40" customFormat="true" ht="16.5" customHeight="true" x14ac:dyDescent="0.2">
      <c r="A97" s="2312" t="s">
        <v>5</v>
      </c>
      <c r="B97" s="2312"/>
      <c r="C97" s="2312"/>
      <c r="D97" s="2301" t="s">
        <v>0</v>
      </c>
      <c r="E97" s="2302"/>
      <c r="F97" s="2302"/>
      <c r="G97" s="2302"/>
      <c r="H97" s="2303"/>
      <c r="I97" s="2301" t="s">
        <v>1</v>
      </c>
      <c r="J97" s="2302"/>
      <c r="K97" s="2302"/>
      <c r="L97" s="2302"/>
      <c r="M97" s="2303"/>
      <c r="N97" s="2301" t="s">
        <v>2</v>
      </c>
      <c r="O97" s="2302"/>
      <c r="P97" s="2302"/>
      <c r="Q97" s="2302"/>
      <c r="R97" s="2303"/>
      <c r="S97" s="2301" t="s">
        <v>3</v>
      </c>
      <c r="T97" s="2302"/>
      <c r="U97" s="2302"/>
      <c r="V97" s="2302"/>
      <c r="W97" s="2303"/>
      <c r="X97" s="2301" t="s">
        <v>4</v>
      </c>
      <c r="Y97" s="2302"/>
      <c r="Z97" s="2302"/>
      <c r="AA97" s="2302"/>
      <c r="AB97" s="2303"/>
    </row>
    <row r="98" s="44" customFormat="true" ht="22.5" customHeight="true" x14ac:dyDescent="0.2">
      <c r="A98" s="2313"/>
      <c r="B98" s="2313"/>
      <c r="C98" s="2313"/>
      <c r="D98" s="54" t="s">
        <v>14</v>
      </c>
      <c r="E98" s="55" t="s">
        <v>15</v>
      </c>
      <c r="F98" s="42" t="s">
        <v>16</v>
      </c>
      <c r="G98" s="42" t="s">
        <v>22</v>
      </c>
      <c r="H98" s="43" t="s">
        <v>19</v>
      </c>
      <c r="I98" s="54" t="s">
        <v>14</v>
      </c>
      <c r="J98" s="55" t="s">
        <v>15</v>
      </c>
      <c r="K98" s="42" t="s">
        <v>16</v>
      </c>
      <c r="L98" s="42" t="s">
        <v>22</v>
      </c>
      <c r="M98" s="43" t="s">
        <v>19</v>
      </c>
      <c r="N98" s="54" t="s">
        <v>14</v>
      </c>
      <c r="O98" s="55" t="s">
        <v>15</v>
      </c>
      <c r="P98" s="42" t="s">
        <v>16</v>
      </c>
      <c r="Q98" s="42" t="s">
        <v>22</v>
      </c>
      <c r="R98" s="43" t="s">
        <v>19</v>
      </c>
      <c r="S98" s="54" t="s">
        <v>14</v>
      </c>
      <c r="T98" s="55" t="s">
        <v>15</v>
      </c>
      <c r="U98" s="42" t="s">
        <v>16</v>
      </c>
      <c r="V98" s="42" t="s">
        <v>22</v>
      </c>
      <c r="W98" s="43" t="s">
        <v>19</v>
      </c>
      <c r="X98" s="54" t="s">
        <v>14</v>
      </c>
      <c r="Y98" s="55" t="s">
        <v>15</v>
      </c>
      <c r="Z98" s="42" t="s">
        <v>16</v>
      </c>
      <c r="AA98" s="42" t="s">
        <v>22</v>
      </c>
      <c r="AB98" s="43" t="s">
        <v>19</v>
      </c>
    </row>
    <row r="99" s="64" customFormat="true" ht="15" customHeight="true" x14ac:dyDescent="0.2">
      <c r="A99" s="2304" t="s">
        <v>10</v>
      </c>
      <c r="B99" s="2305"/>
      <c r="C99" s="209">
        <v>2000</v>
      </c>
      <c r="D99" s="56">
        <f ca="true">IF((D101+H101)&gt;100,D101*100/(D101+H101),D101)</f>
        <v>24.235697698022705</v>
      </c>
      <c r="E99" s="105">
        <f ca="true">D99*AVERAGEIF(E105:E116,"&gt;0")/100</f>
        <v>15.95006606719563</v>
      </c>
      <c r="F99" s="58">
        <f ca="true">D99*(100-AVERAGEIF(E105:E116,"&gt;0"))/100</f>
        <v>8.2856316308270763</v>
      </c>
      <c r="G99" s="59">
        <f ca="true">100-(E99+F99+H99)</f>
        <v>22.691290048001065</v>
      </c>
      <c r="H99" s="60">
        <f ca="true">IF((D101+H101)&gt;100,H101*100/(D101+H101),H101)</f>
        <v>53.073012253976231</v>
      </c>
      <c r="I99" s="56">
        <f ca="true">IF((I101+M101)&gt;100,I101*100/(I101+M101),I101)</f>
        <v>43.012762596587891</v>
      </c>
      <c r="J99" s="105">
        <f ca="true">I99*AVERAGEIF(J105:J116,"&gt;0")/100</f>
        <v>34.779992073261539</v>
      </c>
      <c r="K99" s="61">
        <f ca="true">I99*(100-AVERAGEIF(J105:J116,"&gt;0"))/100</f>
        <v>8.2327705233263497</v>
      </c>
      <c r="L99" s="62">
        <f ca="true">100-(J99+K99+M99)</f>
        <v>21.906071784660526</v>
      </c>
      <c r="M99" s="63">
        <f ca="true">IF((I101+M101)&gt;100,M101*100/(I101+M101),M101)</f>
        <v>35.081165618751584</v>
      </c>
      <c r="N99" s="56">
        <f ca="true">IF((N101+R101)&gt;100,N101*100/(N101+R101),N101)</f>
        <v>55.894510279214046</v>
      </c>
      <c r="O99" s="105">
        <f ca="true">N99*AVERAGEIF(O105:O116,"&gt;0")/100</f>
        <v>48.473836675951382</v>
      </c>
      <c r="P99" s="61">
        <f ca="true">N99*(100-AVERAGEIF(O105:O116,"&gt;0"))/100</f>
        <v>7.4206736032626637</v>
      </c>
      <c r="Q99" s="62">
        <f ca="true">100-(O99+P99+R99)</f>
        <v>17.642222674763616</v>
      </c>
      <c r="R99" s="63">
        <f ca="true">IF((N101+R101)&gt;100,R101*100/(N101+R101),R101)</f>
        <v>26.463267046022338</v>
      </c>
      <c r="S99" s="56">
        <f ca="true">IF((S101+W101)&gt;100,S101*100/(S101+W101),S101)</f>
        <v>72.293258020310077</v>
      </c>
      <c r="T99" s="105">
        <f ca="true">S99*AVERAGEIF(T105:T116,"&gt;0")/100</f>
        <v>65.657935312787046</v>
      </c>
      <c r="U99" s="61">
        <f ca="true">S99*(100-AVERAGEIF(T105:T116,"&gt;0"))/100</f>
        <v>6.6353227075230317</v>
      </c>
      <c r="V99" s="62">
        <f ca="true">100-(T99+U99+W99)</f>
        <v>12.287478497121356</v>
      </c>
      <c r="W99" s="63">
        <f ca="true">IF((S101+W101)&gt;100,W101*100/(S101+W101),W101)</f>
        <v>15.419263482568567</v>
      </c>
      <c r="X99" s="56">
        <f ca="true">IF((X101+AB101)&gt;100,X101*100/(X101+AB101),X101)</f>
        <v>89.575574761224061</v>
      </c>
      <c r="Y99" s="105">
        <f ca="true">X99*AVERAGEIF(Y105:Y116,"&gt;0")/100</f>
        <v>87.367225505596977</v>
      </c>
      <c r="Z99" s="61">
        <f ca="true">X99*(100-AVERAGEIF(Y105:Y116,"&gt;0"))/100</f>
        <v>2.2083492556270783</v>
      </c>
      <c r="AA99" s="62">
        <f ca="true">100-(Y99+Z99+AB99)</f>
        <v>6.6594749533869617</v>
      </c>
      <c r="AB99" s="63">
        <f ca="true">IF((X101+AB101)&gt;100,AB101*100/(X101+AB101),AB101)</f>
        <v>3.7649502853889771</v>
      </c>
    </row>
    <row r="100" s="64" customFormat="true" ht="15" customHeight="true" x14ac:dyDescent="0.2">
      <c r="A100" s="2306"/>
      <c r="B100" s="2307"/>
      <c r="C100" s="210">
        <v>2020</v>
      </c>
      <c r="D100" s="65">
        <f ca="true">IF((D102+H102)&gt;100,D102*100/(D102+H102),D102)</f>
        <v>68.633481018779094</v>
      </c>
      <c r="E100" s="106">
        <f ca="true">D100*AVERAGEIF(E105:E116,"&gt;0")/100</f>
        <v>45.169261075593319</v>
      </c>
      <c r="F100" s="67">
        <f ca="true">D100*(100-AVERAGEIF(E105:E116,"&gt;0"))/100</f>
        <v>23.464219943185768</v>
      </c>
      <c r="G100" s="68">
        <f ca="true">100-(E100+F100+H100)</f>
        <v>6.4838150141404185</v>
      </c>
      <c r="H100" s="69">
        <f ca="true">IF((D102+H102)&gt;100,H102*100/(D102+H102),H102)</f>
        <v>24.882703967080488</v>
      </c>
      <c r="I100" s="65">
        <f ca="true">IF((I102+M102)&gt;100,I102*100/(I102+M102),I102)</f>
        <v>87.700219746305265</v>
      </c>
      <c r="J100" s="106">
        <f ca="true">I100*AVERAGEIF(J105:J116,"&gt;0")/100</f>
        <v>70.914137187778749</v>
      </c>
      <c r="K100" s="67">
        <f ca="true">I100*(100-AVERAGEIF(J105:J116,"&gt;0"))/100</f>
        <v>16.786082558526513</v>
      </c>
      <c r="L100" s="68">
        <f ca="true">100-(J100+K100+M100)</f>
        <v>2.8388626786472742</v>
      </c>
      <c r="M100" s="69">
        <f ca="true">IF((I102+M102)&gt;100,M102*100/(I102+M102),M102)</f>
        <v>9.4609175750474606</v>
      </c>
      <c r="N100" s="65">
        <f ca="true">IF((N102+R102)&gt;100,N102*100/(N102+R102),N102)</f>
        <v>95.98096930617703</v>
      </c>
      <c r="O100" s="106">
        <f ca="true">N100*AVERAGEIF(O105:O116,"&gt;0")/100</f>
        <v>83.238332474975039</v>
      </c>
      <c r="P100" s="67">
        <f ca="true">N100*(100-AVERAGEIF(O105:O116,"&gt;0"))/100</f>
        <v>12.742636831202001</v>
      </c>
      <c r="Q100" s="68">
        <f ca="true">100-(O100+P100+R100)</f>
        <v>0.68953523418029761</v>
      </c>
      <c r="R100" s="69">
        <f ca="true">IF((N102+R102)&gt;100,R102*100/(N102+R102),R102)</f>
        <v>3.3294954596426578</v>
      </c>
      <c r="S100" s="65">
        <f ca="true">IF((S102+W102)&gt;100,S102*100/(S102+W102),S102)</f>
        <v>98.294008574167947</v>
      </c>
      <c r="T100" s="106">
        <f ca="true">S100*AVERAGEIF(T105:T116,"&gt;0")/100</f>
        <v>89.272247970676986</v>
      </c>
      <c r="U100" s="67">
        <f ca="true">S100*(100-AVERAGEIF(T105:T116,"&gt;0"))/100</f>
        <v>9.0217606034909572</v>
      </c>
      <c r="V100" s="68">
        <f ca="true">100-(T100+U100+W100)</f>
        <v>0.3973720249418875</v>
      </c>
      <c r="W100" s="69">
        <f ca="true">IF((S102+W102)&gt;100,W102*100/(S102+W102),W102)</f>
        <v>1.3086194008901657</v>
      </c>
      <c r="X100" s="65">
        <f ca="true">IF((X102+AB102)&gt;100,X102*100/(X102+AB102),X102)</f>
        <v>99.528723467809414</v>
      </c>
      <c r="Y100" s="106">
        <f ca="true">X100*AVERAGEIF(Y105:Y116,"&gt;0")/100</f>
        <v>97.074994502412977</v>
      </c>
      <c r="Z100" s="67">
        <f ca="true">X100*(100-AVERAGEIF(Y105:Y116,"&gt;0"))/100</f>
        <v>2.4537289653964449</v>
      </c>
      <c r="AA100" s="68">
        <f ca="true">100-(Y100+Z100+AB100)</f>
        <v>0.24986290303233716</v>
      </c>
      <c r="AB100" s="69">
        <f ca="true">IF((X102+AB102)&gt;100,AB102*100/(X102+AB102),AB102)</f>
        <v>0.22141362915823493</v>
      </c>
    </row>
    <row r="101" hidden="true" x14ac:dyDescent="0.2">
      <c r="A101" s="2308" t="s">
        <v>12</v>
      </c>
      <c r="B101" s="2309"/>
      <c r="C101" s="70">
        <f>MinRegYear(C99,C105:C116)</f>
        <v>2001</v>
      </c>
      <c r="D101" s="71">
        <f ca="true">IF(MAX(C105:C116)-MIN(C105:C116)&lt;5,AVERAGEIF(C105:C116,"&gt;0",D105:D116),
IF(FORECAST($C101,D$105:D$116,$C$105:$C$116)&lt;0,0,
IF(FORECAST($C101,D$105:D$116,$C$105:$C$116)&gt;100,100,
FORECAST($C101,D$105:D$116,$C$105:$C$116))))</f>
        <v>24.235697698022705</v>
      </c>
      <c r="E101" s="72"/>
      <c r="F101" s="73"/>
      <c r="G101" s="73"/>
      <c r="H101" s="74">
        <f ca="true">IF(MAX(C105:C116)-MIN(C105:C116)&lt;5,AVERAGEIF(C105:C116,"&gt;0",H105:H116),
IF(FORECAST($C101,H$105:H$116,$C$105:$C$116)&lt;0,0,
IF(FORECAST($C101,H$105:H$116,$C$105:$C$116)&gt;100,100,
FORECAST($C101,H$105:H$116,$C$105:$C$116))))</f>
        <v>53.073012253976231</v>
      </c>
      <c r="I101" s="71">
        <f ca="true">IF(MAX(C105:C116)-MIN(C105:C116)&lt;5,AVERAGEIF(C105:C116,"&gt;0",I105:I116),
IF(FORECAST($C101,I$105:I$116,$C$105:$C$116)&lt;0,0,
IF(FORECAST($C101,I$105:I$116,$C$105:$C$116)&gt;100,100,
FORECAST($C101,I$105:I$116,$C$105:$C$116))))</f>
        <v>43.012762596587891</v>
      </c>
      <c r="J101" s="72"/>
      <c r="K101" s="73"/>
      <c r="L101" s="73"/>
      <c r="M101" s="74">
        <f ca="true">IF(MAX(C105:C116)-MIN(C105:C116)&lt;5,AVERAGEIF(C105:C116,"&gt;0",M105:M116),
IF(FORECAST($C101,M$105:M$116,$C$105:$C$116)&lt;0,0,
IF(FORECAST($C101,M$105:M$116,$C$105:$C$116)&gt;100,100,
FORECAST($C101,M$105:M$116,$C$105:$C$116))))</f>
        <v>35.081165618751584</v>
      </c>
      <c r="N101" s="71">
        <f ca="true">IF(MAX(C105:C116)-MIN(C105:C116)&lt;5,AVERAGEIF(C105:C116,"&gt;0",N105:N116),
IF(FORECAST($C101,N$105:N$116,$C$105:$C$116)&lt;0,0,
IF(FORECAST($C101,N$105:N$116,$C$105:$C$116)&gt;100,100,
FORECAST($C101,N$105:N$116,$C$105:$C$116))))</f>
        <v>55.894510279214046</v>
      </c>
      <c r="O101" s="72"/>
      <c r="P101" s="73"/>
      <c r="Q101" s="73"/>
      <c r="R101" s="74">
        <f ca="true">IF(MAX(C105:C116)-MIN(C105:C116)&lt;5,AVERAGEIF(C105:C116,"&gt;0",R105:R116),
IF(FORECAST($C101,R$105:R$116,$C$105:$C$116)&lt;0,0,
IF(FORECAST($C101,R$105:R$116,$C$105:$C$116)&gt;100,100,
FORECAST($C101,R$105:R$116,$C$105:$C$116))))</f>
        <v>26.463267046022338</v>
      </c>
      <c r="S101" s="71">
        <f ca="true">IF(MAX(C105:C116)-MIN(C105:C116)&lt;5,AVERAGEIF(C105:C116,"&gt;0",S105:S116),
IF(FORECAST($C101,S$105:S$116,$C$105:$C$116)&lt;0,0,
IF(FORECAST($C101,S$105:S$116,$C$105:$C$116)&gt;100,100,
FORECAST($C101,S$105:S$116,$C$105:$C$116))))</f>
        <v>72.293258020310077</v>
      </c>
      <c r="T101" s="72"/>
      <c r="U101" s="73"/>
      <c r="V101" s="73"/>
      <c r="W101" s="74">
        <f ca="true">IF(MAX(C105:C116)-MIN(C105:C116)&lt;5,AVERAGEIF(C105:C116,"&gt;0",W105:W116),
IF(FORECAST($C101,W$105:W$116,$C$105:$C$116)&lt;0,0,
IF(FORECAST($C101,W$105:W$116,$C$105:$C$116)&gt;100,100,
FORECAST($C101,W$105:W$116,$C$105:$C$116))))</f>
        <v>15.419263482568567</v>
      </c>
      <c r="X101" s="71">
        <f ca="true">IF(MAX(C105:C116)-MIN(C105:C116)&lt;5,AVERAGEIF(C105:C116,"&gt;0",X105:X116),
IF(FORECAST($C101,X$105:X$116,$C$105:$C$116)&lt;0,0,
IF(FORECAST($C101,X$105:X$116,$C$105:$C$116)&gt;100,100,
FORECAST($C101,X$105:X$116,$C$105:$C$116))))</f>
        <v>89.575574761224061</v>
      </c>
      <c r="Y101" s="72"/>
      <c r="Z101" s="73"/>
      <c r="AA101" s="73"/>
      <c r="AB101" s="74">
        <f ca="true">IF(MAX(C105:C116)-MIN(C105:C116)&lt;5,AVERAGEIF(C105:C116,"&gt;0",AB105:AB116),
IF(FORECAST($C101,AB$105:AB$116,$C$105:$C$116)&lt;0,0,
IF(FORECAST($C101,AB$105:AB$116,$C$105:$C$116)&gt;100,100,
FORECAST($C101,AB$105:AB$116,$C$105:$C$116))))</f>
        <v>3.7649502853889771</v>
      </c>
    </row>
    <row r="102" hidden="true" x14ac:dyDescent="0.2">
      <c r="A102" s="2310"/>
      <c r="B102" s="2311"/>
      <c r="C102" s="49">
        <f>MaxRegYear(C100,C105:C116)</f>
        <v>2019</v>
      </c>
      <c r="D102" s="75">
        <f ca="true">IF(MAX(C105:C116)-MIN(C105:C116)&lt;5,AVERAGEIF(C105:C116,"&gt;0",D105:D116),
IF(FORECAST($C102,D$105:D$116,$C$105:$C$116)&lt;0,0,
IF(FORECAST($C102,D$105:D$116,$C$105:$C$116)&gt;100,100,
FORECAST($C102,D$105:D$116,$C$105:$C$116))))</f>
        <v>68.633481018779094</v>
      </c>
      <c r="E102" s="76"/>
      <c r="F102" s="77"/>
      <c r="G102" s="77"/>
      <c r="H102" s="78">
        <f ca="true">IF(MAX(C105:C116)-MIN(C105:C116)&lt;5,AVERAGEIF(C105:C116,"&gt;0",H105:H116),
IF(FORECAST($C102,H$105:H$116,$C$105:$C$116)&lt;0,0,
IF(FORECAST($C102,H$105:H$116,$C$105:$C$116)&gt;100,100,
FORECAST($C102,H$105:H$116,$C$105:$C$116))))</f>
        <v>24.882703967080488</v>
      </c>
      <c r="I102" s="75">
        <f ca="true">IF(MAX(C105:C116)-MIN(C105:C116)&lt;5,AVERAGEIF(C105:C116,"&gt;0",I105:I116),
IF(FORECAST($C102,I$105:I$116,$C$105:$C$116)&lt;0,0,
IF(FORECAST($C102,I$105:I$116,$C$105:$C$116)&gt;100,100,
FORECAST($C102,I$105:I$116,$C$105:$C$116))))</f>
        <v>87.700219746305265</v>
      </c>
      <c r="J102" s="76"/>
      <c r="K102" s="77"/>
      <c r="L102" s="77"/>
      <c r="M102" s="78">
        <f ca="true">IF(MAX(C105:C116)-MIN(C105:C116)&lt;5,AVERAGEIF(C105:C116,"&gt;0",M105:M116),
IF(FORECAST($C102,M$105:M$116,$C$105:$C$116)&lt;0,0,
IF(FORECAST($C102,M$105:M$116,$C$105:$C$116)&gt;100,100,
FORECAST($C102,M$105:M$116,$C$105:$C$116))))</f>
        <v>9.4609175750474606</v>
      </c>
      <c r="N102" s="75">
        <f ca="true">IF(MAX(C105:C116)-MIN(C105:C116)&lt;5,AVERAGEIF(C105:C116,"&gt;0",N105:N116),
IF(FORECAST($C102,N$105:N$116,$C$105:$C$116)&lt;0,0,
IF(FORECAST($C102,N$105:N$116,$C$105:$C$116)&gt;100,100,
FORECAST($C102,N$105:N$116,$C$105:$C$116))))</f>
        <v>95.98096930617703</v>
      </c>
      <c r="O102" s="76"/>
      <c r="P102" s="77"/>
      <c r="Q102" s="77"/>
      <c r="R102" s="78">
        <f ca="true">IF(MAX(C105:C116)-MIN(C105:C116)&lt;5,AVERAGEIF(C105:C116,"&gt;0",R105:R116),
IF(FORECAST($C102,R$105:R$116,$C$105:$C$116)&lt;0,0,
IF(FORECAST($C102,R$105:R$116,$C$105:$C$116)&gt;100,100,
FORECAST($C102,R$105:R$116,$C$105:$C$116))))</f>
        <v>3.3294954596426578</v>
      </c>
      <c r="S102" s="75">
        <f ca="true">IF(MAX(C105:C116)-MIN(C105:C116)&lt;5,AVERAGEIF(C105:C116,"&gt;0",S105:S116),
IF(FORECAST($C102,S$105:S$116,$C$105:$C$116)&lt;0,0,
IF(FORECAST($C102,S$105:S$116,$C$105:$C$116)&gt;100,100,
FORECAST($C102,S$105:S$116,$C$105:$C$116))))</f>
        <v>98.294008574167947</v>
      </c>
      <c r="T102" s="76"/>
      <c r="U102" s="77"/>
      <c r="V102" s="77"/>
      <c r="W102" s="78">
        <f ca="true">IF(MAX(C105:C116)-MIN(C105:C116)&lt;5,AVERAGEIF(C105:C116,"&gt;0",W105:W116),
IF(FORECAST($C102,W$105:W$116,$C$105:$C$116)&lt;0,0,
IF(FORECAST($C102,W$105:W$116,$C$105:$C$116)&gt;100,100,
FORECAST($C102,W$105:W$116,$C$105:$C$116))))</f>
        <v>1.3086194008901657</v>
      </c>
      <c r="X102" s="75">
        <f ca="true">IF(MAX(C105:C116)-MIN(C105:C116)&lt;5,AVERAGEIF(C105:C116,"&gt;0",X105:X116),
IF(FORECAST($C102,X$105:X$116,$C$105:$C$116)&lt;0,0,
IF(FORECAST($C102,X$105:X$116,$C$105:$C$116)&gt;100,100,
FORECAST($C102,X$105:X$116,$C$105:$C$116))))</f>
        <v>99.528723467809414</v>
      </c>
      <c r="Y102" s="76"/>
      <c r="Z102" s="77"/>
      <c r="AA102" s="77"/>
      <c r="AB102" s="78">
        <f ca="true">IF(MAX(C105:C116)-MIN(C105:C116)&lt;5,AVERAGEIF(C105:C116,"&gt;0",AB105:AB116),
IF(FORECAST($C102,AB$105:AB$116,$C$105:$C$116)&lt;0,0,
IF(FORECAST($C102,AB$105:AB$116,$C$105:$C$116)&gt;100,100,
FORECAST($C102,AB$105:AB$116,$C$105:$C$116))))</f>
        <v>0.22141362915823493</v>
      </c>
    </row>
    <row r="103" ht="9" customHeight="true" x14ac:dyDescent="0.2">
      <c r="D103" s="79"/>
      <c r="I103" s="79"/>
      <c r="K103" s="39"/>
      <c r="L103" s="39"/>
      <c r="N103" s="79"/>
      <c r="P103" s="39"/>
      <c r="Q103" s="39"/>
      <c r="S103" s="79"/>
      <c r="U103" s="39"/>
      <c r="V103" s="39"/>
      <c r="X103" s="79"/>
      <c r="Z103" s="39"/>
      <c r="AA103" s="39"/>
      <c r="AB103" s="80"/>
    </row>
    <row r="104" ht="22.5" customHeight="true" x14ac:dyDescent="0.2">
      <c r="B104" s="102" t="s">
        <v>8</v>
      </c>
      <c r="C104" s="82" t="s">
        <v>9</v>
      </c>
      <c r="D104" s="83" t="s">
        <v>14</v>
      </c>
      <c r="E104" s="43" t="s">
        <v>26</v>
      </c>
      <c r="F104" s="84"/>
      <c r="G104" s="84"/>
      <c r="H104" s="85" t="s">
        <v>19</v>
      </c>
      <c r="I104" s="83" t="s">
        <v>14</v>
      </c>
      <c r="J104" s="43" t="s">
        <v>26</v>
      </c>
      <c r="K104" s="84"/>
      <c r="L104" s="84"/>
      <c r="M104" s="85" t="s">
        <v>19</v>
      </c>
      <c r="N104" s="83" t="s">
        <v>14</v>
      </c>
      <c r="O104" s="43" t="s">
        <v>26</v>
      </c>
      <c r="P104" s="84"/>
      <c r="Q104" s="84"/>
      <c r="R104" s="85" t="s">
        <v>19</v>
      </c>
      <c r="S104" s="83" t="s">
        <v>14</v>
      </c>
      <c r="T104" s="43" t="s">
        <v>26</v>
      </c>
      <c r="U104" s="84"/>
      <c r="V104" s="84"/>
      <c r="W104" s="85" t="s">
        <v>19</v>
      </c>
      <c r="X104" s="83" t="s">
        <v>14</v>
      </c>
      <c r="Y104" s="43" t="s">
        <v>26</v>
      </c>
      <c r="Z104" s="84"/>
      <c r="AA104" s="84"/>
      <c r="AB104" s="85" t="s">
        <v>19</v>
      </c>
      <c r="AD104" s="86"/>
    </row>
    <row r="105" x14ac:dyDescent="0.2">
      <c r="A105" s="87"/>
      <c r="B105" s="510" t="s">
        <v>209</v>
      </c>
      <c r="C105" s="511">
        <v>2003</v>
      </c>
      <c r="D105" s="1">
        <f t="shared" ref="D105:D116" ca="true" si="15">IF(ISERROR(INDIRECT(CONCATENATE($B105,"!C122"))),"",INDIRECT(CONCATENATE($B105,"!C122")))</f>
        <v>31.727648347349909</v>
      </c>
      <c r="E105" s="88" t="str">
        <f t="shared" ref="E105:E116" ca="true" si="16">IF(ISERROR(INDIRECT(CONCATENATE($B105,"!C129"))),"",INDIRECT(CONCATENATE($B105,"!C129")))</f>
        <v>N/A</v>
      </c>
      <c r="F105" s="89"/>
      <c r="G105" s="89"/>
      <c r="H105" s="90">
        <f t="shared" ref="H105:H116" ca="true" si="17">IF(ISERROR(INDIRECT(CONCATENATE($B105,"!C127"))),"",INDIRECT(CONCATENATE($B105,"!C127")))</f>
        <v>46.278738250083464</v>
      </c>
      <c r="I105" s="1">
        <f t="shared" ref="I105:I116" ca="true" si="18">IF(ISERROR(INDIRECT(CONCATENATE($B105,"!D122"))),"",INDIRECT(CONCATENATE($B105,"!D122")))</f>
        <v>50.64851429678432</v>
      </c>
      <c r="J105" s="88" t="str">
        <f t="shared" ref="J105:J116" ca="true" si="19">IF(ISERROR(INDIRECT(CONCATENATE($B105,"!D129"))),"",INDIRECT(CONCATENATE($B105,"!D129")))</f>
        <v>N/A</v>
      </c>
      <c r="K105" s="89"/>
      <c r="L105" s="89"/>
      <c r="M105" s="90">
        <f t="shared" ref="M105:M116" ca="true" si="20">IF(ISERROR(INDIRECT(CONCATENATE($B105,"!D127"))),"",INDIRECT(CONCATENATE($B105,"!D127")))</f>
        <v>29.340023096020285</v>
      </c>
      <c r="N105" s="1">
        <f t="shared" ref="N105:N116" ca="true" si="21">IF(ISERROR(INDIRECT(CONCATENATE($B105,"!E122"))),"",INDIRECT(CONCATENATE($B105,"!E122")))</f>
        <v>61.5524073100446</v>
      </c>
      <c r="O105" s="88" t="str">
        <f t="shared" ref="O105:O116" ca="true" si="22">IF(ISERROR(INDIRECT(CONCATENATE($B105,"!E129"))),"",INDIRECT(CONCATENATE($B105,"!E129")))</f>
        <v>N/A</v>
      </c>
      <c r="P105" s="89"/>
      <c r="Q105" s="89"/>
      <c r="R105" s="90">
        <f t="shared" ref="R105:R116" ca="true" si="23">IF(ISERROR(INDIRECT(CONCATENATE($B105,"!E127"))),"",INDIRECT(CONCATENATE($B105,"!E127")))</f>
        <v>22.300660900818482</v>
      </c>
      <c r="S105" s="1">
        <f t="shared" ref="S105:S116" ca="true" si="24">IF(ISERROR(INDIRECT(CONCATENATE($B105,"!F122"))),"",INDIRECT(CONCATENATE($B105,"!F122")))</f>
        <v>75.656568665815044</v>
      </c>
      <c r="T105" s="88" t="str">
        <f t="shared" ref="T105:T116" ca="true" si="25">IF(ISERROR(INDIRECT(CONCATENATE($B105,"!F129"))),"",INDIRECT(CONCATENATE($B105,"!F129")))</f>
        <v>N/A</v>
      </c>
      <c r="U105" s="89"/>
      <c r="V105" s="89"/>
      <c r="W105" s="90">
        <f t="shared" ref="W105:W116" ca="true" si="26">IF(ISERROR(INDIRECT(CONCATENATE($B105,"!F127"))),"",INDIRECT(CONCATENATE($B105,"!F127")))</f>
        <v>13.351895211506063</v>
      </c>
      <c r="X105" s="1">
        <f t="shared" ref="X105:X116" ca="true" si="27">IF(ISERROR(INDIRECT(CONCATENATE($B105,"!G122"))),"",INDIRECT(CONCATENATE($B105,"!G122")))</f>
        <v>91.545666178492311</v>
      </c>
      <c r="Y105" s="88" t="str">
        <f t="shared" ref="Y105:Y116" ca="true" si="28">IF(ISERROR(INDIRECT(CONCATENATE($B105,"!G129"))),"",INDIRECT(CONCATENATE($B105,"!G129")))</f>
        <v>N/A</v>
      </c>
      <c r="Z105" s="89"/>
      <c r="AA105" s="89"/>
      <c r="AB105" s="90">
        <f t="shared" ref="AB105:AB116" ca="true" si="29">IF(ISERROR(INDIRECT(CONCATENATE($B105,"!G2127"))),"",INDIRECT(CONCATENATE($B105,"!G127")))</f>
        <v>3.5349249912728973</v>
      </c>
    </row>
    <row r="106" x14ac:dyDescent="0.2">
      <c r="A106" s="87"/>
      <c r="B106" s="512" t="s">
        <v>288</v>
      </c>
      <c r="C106" s="513">
        <v>2007</v>
      </c>
      <c r="D106" s="2">
        <f t="shared" ca="true" si="15"/>
        <v>37.240913370307041</v>
      </c>
      <c r="E106" s="91">
        <f t="shared" ca="true" si="16"/>
        <v>65.812283458614573</v>
      </c>
      <c r="F106" s="89"/>
      <c r="G106" s="89"/>
      <c r="H106" s="92">
        <f t="shared" ca="true" si="17"/>
        <v>48.296032966053694</v>
      </c>
      <c r="I106" s="2">
        <f t="shared" ca="true" si="18"/>
        <v>54.808949269595729</v>
      </c>
      <c r="J106" s="91">
        <f t="shared" ca="true" si="19"/>
        <v>80.859702966441318</v>
      </c>
      <c r="K106" s="89"/>
      <c r="L106" s="89"/>
      <c r="M106" s="92">
        <f t="shared" ca="true" si="20"/>
        <v>30.691830390515975</v>
      </c>
      <c r="N106" s="2">
        <f t="shared" ca="true" si="21"/>
        <v>67.113879454252711</v>
      </c>
      <c r="O106" s="91">
        <f t="shared" ca="true" si="22"/>
        <v>86.723788139132779</v>
      </c>
      <c r="P106" s="89"/>
      <c r="Q106" s="89"/>
      <c r="R106" s="92">
        <f t="shared" ca="true" si="23"/>
        <v>21.638977880715732</v>
      </c>
      <c r="S106" s="2">
        <f t="shared" ca="true" si="24"/>
        <v>80.620719891453703</v>
      </c>
      <c r="T106" s="91">
        <f t="shared" ca="true" si="25"/>
        <v>90.821657663209891</v>
      </c>
      <c r="U106" s="89"/>
      <c r="V106" s="89"/>
      <c r="W106" s="92">
        <f t="shared" ca="true" si="26"/>
        <v>11.623086187659881</v>
      </c>
      <c r="X106" s="2">
        <f t="shared" ca="true" si="27"/>
        <v>92.015987722532017</v>
      </c>
      <c r="Y106" s="91">
        <f t="shared" ca="true" si="28"/>
        <v>97.534652430069542</v>
      </c>
      <c r="Z106" s="89"/>
      <c r="AA106" s="89"/>
      <c r="AB106" s="92">
        <f t="shared" ca="true" si="29"/>
        <v>2.3973497541523328</v>
      </c>
    </row>
    <row r="107" x14ac:dyDescent="0.2">
      <c r="A107" s="87"/>
      <c r="B107" s="512" t="s">
        <v>339</v>
      </c>
      <c r="C107" s="513">
        <v>2012</v>
      </c>
      <c r="D107" s="2">
        <f t="shared" ca="true" si="15"/>
        <v>47.790949144987465</v>
      </c>
      <c r="E107" s="91" t="str">
        <f t="shared" ca="true" si="16"/>
        <v>N/A</v>
      </c>
      <c r="F107" s="89"/>
      <c r="G107" s="89"/>
      <c r="H107" s="92">
        <f t="shared" ca="true" si="17"/>
        <v>36.859670429320694</v>
      </c>
      <c r="I107" s="2">
        <f t="shared" ca="true" si="18"/>
        <v>69.043688627909319</v>
      </c>
      <c r="J107" s="91" t="str">
        <f t="shared" ca="true" si="19"/>
        <v>N/A</v>
      </c>
      <c r="K107" s="89"/>
      <c r="L107" s="89"/>
      <c r="M107" s="92">
        <f t="shared" ca="true" si="20"/>
        <v>19.227307691651927</v>
      </c>
      <c r="N107" s="2">
        <f t="shared" ca="true" si="21"/>
        <v>81.30658958565364</v>
      </c>
      <c r="O107" s="91" t="str">
        <f t="shared" ca="true" si="22"/>
        <v>N/A</v>
      </c>
      <c r="P107" s="89"/>
      <c r="Q107" s="89"/>
      <c r="R107" s="92">
        <f t="shared" ca="true" si="23"/>
        <v>11.010149951514132</v>
      </c>
      <c r="S107" s="2">
        <f t="shared" ca="true" si="24"/>
        <v>87.533368128405101</v>
      </c>
      <c r="T107" s="91" t="str">
        <f t="shared" ca="true" si="25"/>
        <v>N/A</v>
      </c>
      <c r="U107" s="89"/>
      <c r="V107" s="89"/>
      <c r="W107" s="92">
        <f t="shared" ca="true" si="26"/>
        <v>6.3800036349153846</v>
      </c>
      <c r="X107" s="2">
        <f t="shared" ca="true" si="27"/>
        <v>94.992940259608176</v>
      </c>
      <c r="Y107" s="91" t="str">
        <f t="shared" ca="true" si="28"/>
        <v>N/A</v>
      </c>
      <c r="Z107" s="89"/>
      <c r="AA107" s="89"/>
      <c r="AB107" s="92">
        <f t="shared" ca="true" si="29"/>
        <v>1.5139361509320275</v>
      </c>
      <c r="AD107" s="93"/>
    </row>
    <row r="108" x14ac:dyDescent="0.2">
      <c r="A108" s="87"/>
      <c r="B108" s="512" t="s">
        <v>437</v>
      </c>
      <c r="C108" s="513">
        <v>2017</v>
      </c>
      <c r="D108" s="2">
        <f t="shared" ca="true" si="15"/>
        <v>66.512303053141181</v>
      </c>
      <c r="E108" s="91" t="str">
        <f t="shared" ca="true" si="16"/>
        <v>N/A</v>
      </c>
      <c r="F108" s="89"/>
      <c r="G108" s="89"/>
      <c r="H108" s="92">
        <f t="shared" ca="true" si="17"/>
        <v>26.043119034817085</v>
      </c>
      <c r="I108" s="2">
        <f t="shared" ca="true" si="18"/>
        <v>84.4421759831814</v>
      </c>
      <c r="J108" s="91" t="str">
        <f t="shared" ca="true" si="19"/>
        <v>N/A</v>
      </c>
      <c r="K108" s="89"/>
      <c r="L108" s="89"/>
      <c r="M108" s="92">
        <f t="shared" ca="true" si="20"/>
        <v>11.248352322948966</v>
      </c>
      <c r="N108" s="2">
        <f t="shared" ca="true" si="21"/>
        <v>91.551057319333694</v>
      </c>
      <c r="O108" s="91" t="str">
        <f t="shared" ca="true" si="22"/>
        <v>N/A</v>
      </c>
      <c r="P108" s="89"/>
      <c r="Q108" s="89"/>
      <c r="R108" s="92">
        <f t="shared" ca="true" si="23"/>
        <v>5.9209458108584343</v>
      </c>
      <c r="S108" s="2">
        <f t="shared" ca="true" si="24"/>
        <v>95.919390361400957</v>
      </c>
      <c r="T108" s="91" t="str">
        <f t="shared" ca="true" si="25"/>
        <v>N/A</v>
      </c>
      <c r="U108" s="89"/>
      <c r="V108" s="89"/>
      <c r="W108" s="92">
        <f t="shared" ca="true" si="26"/>
        <v>2.8847054040398632</v>
      </c>
      <c r="X108" s="2">
        <f t="shared" ca="true" si="27"/>
        <v>99.101049591512279</v>
      </c>
      <c r="Y108" s="91" t="str">
        <f t="shared" ca="true" si="28"/>
        <v>N/A</v>
      </c>
      <c r="Z108" s="89"/>
      <c r="AA108" s="89"/>
      <c r="AB108" s="92">
        <f t="shared" ca="true" si="29"/>
        <v>0.72338008030568535</v>
      </c>
    </row>
    <row r="109" x14ac:dyDescent="0.2">
      <c r="A109" s="87"/>
      <c r="B109" s="512"/>
      <c r="C109" s="513"/>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512"/>
      <c r="C110" s="513"/>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512"/>
      <c r="C111" s="513"/>
      <c r="D111" s="2" t="str">
        <f t="shared" ca="true" si="15"/>
        <v/>
      </c>
      <c r="E111" s="91" t="str">
        <f t="shared" ca="true" si="16"/>
        <v/>
      </c>
      <c r="F111" s="89"/>
      <c r="G111" s="89"/>
      <c r="H111" s="92" t="str">
        <f t="shared" ca="true" si="17"/>
        <v/>
      </c>
      <c r="I111" s="2" t="str">
        <f t="shared" ca="true" si="18"/>
        <v/>
      </c>
      <c r="J111" s="91" t="str">
        <f t="shared" ca="true" si="19"/>
        <v/>
      </c>
      <c r="K111" s="89"/>
      <c r="L111" s="89"/>
      <c r="M111" s="92" t="str">
        <f t="shared" ca="true" si="20"/>
        <v/>
      </c>
      <c r="N111" s="2" t="str">
        <f t="shared" ca="true" si="21"/>
        <v/>
      </c>
      <c r="O111" s="91" t="str">
        <f t="shared" ca="true" si="22"/>
        <v/>
      </c>
      <c r="P111" s="89"/>
      <c r="Q111" s="89"/>
      <c r="R111" s="92" t="str">
        <f t="shared" ca="true" si="23"/>
        <v/>
      </c>
      <c r="S111" s="2" t="str">
        <f t="shared" ca="true" si="24"/>
        <v/>
      </c>
      <c r="T111" s="91" t="str">
        <f t="shared" ca="true" si="25"/>
        <v/>
      </c>
      <c r="U111" s="89"/>
      <c r="V111" s="89"/>
      <c r="W111" s="92" t="str">
        <f t="shared" ca="true" si="26"/>
        <v/>
      </c>
      <c r="X111" s="2" t="str">
        <f t="shared" ca="true" si="27"/>
        <v/>
      </c>
      <c r="Y111" s="91" t="str">
        <f t="shared" ca="true" si="28"/>
        <v/>
      </c>
      <c r="Z111" s="89"/>
      <c r="AA111" s="89"/>
      <c r="AB111" s="92" t="str">
        <f t="shared" ca="true" si="29"/>
        <v/>
      </c>
    </row>
    <row r="112" x14ac:dyDescent="0.2">
      <c r="A112" s="87"/>
      <c r="B112" s="512"/>
      <c r="C112" s="513"/>
      <c r="D112" s="2" t="str">
        <f t="shared" ca="true" si="15"/>
        <v/>
      </c>
      <c r="E112" s="91" t="str">
        <f t="shared" ca="true" si="16"/>
        <v/>
      </c>
      <c r="F112" s="89"/>
      <c r="G112" s="89"/>
      <c r="H112" s="92" t="str">
        <f t="shared" ca="true" si="17"/>
        <v/>
      </c>
      <c r="I112" s="2" t="str">
        <f t="shared" ca="true" si="18"/>
        <v/>
      </c>
      <c r="J112" s="91" t="str">
        <f t="shared" ca="true" si="19"/>
        <v/>
      </c>
      <c r="K112" s="89"/>
      <c r="L112" s="89"/>
      <c r="M112" s="92" t="str">
        <f t="shared" ca="true" si="20"/>
        <v/>
      </c>
      <c r="N112" s="2" t="str">
        <f t="shared" ca="true" si="21"/>
        <v/>
      </c>
      <c r="O112" s="91" t="str">
        <f t="shared" ca="true" si="22"/>
        <v/>
      </c>
      <c r="P112" s="89"/>
      <c r="Q112" s="89"/>
      <c r="R112" s="92" t="str">
        <f t="shared" ca="true" si="23"/>
        <v/>
      </c>
      <c r="S112" s="2" t="str">
        <f t="shared" ca="true" si="24"/>
        <v/>
      </c>
      <c r="T112" s="91" t="str">
        <f t="shared" ca="true" si="25"/>
        <v/>
      </c>
      <c r="U112" s="89"/>
      <c r="V112" s="89"/>
      <c r="W112" s="92" t="str">
        <f t="shared" ca="true" si="26"/>
        <v/>
      </c>
      <c r="X112" s="2" t="str">
        <f t="shared" ca="true" si="27"/>
        <v/>
      </c>
      <c r="Y112" s="91" t="str">
        <f t="shared" ca="true" si="28"/>
        <v/>
      </c>
      <c r="Z112" s="89"/>
      <c r="AA112" s="89"/>
      <c r="AB112" s="92" t="str">
        <f t="shared" ca="true" si="29"/>
        <v/>
      </c>
    </row>
    <row r="113" x14ac:dyDescent="0.2">
      <c r="A113" s="87"/>
      <c r="B113" s="512"/>
      <c r="C113" s="513"/>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512"/>
      <c r="C114" s="513"/>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512"/>
      <c r="C115" s="513"/>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514"/>
      <c r="C116" s="515"/>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2315" t="str">
        <f>CONCATENATE("National use of sanitation facilities, ",C99,"–",C100)</f>
        <v>National use of sanitation facilities, 2000–2020</v>
      </c>
      <c r="C118" s="2316"/>
      <c r="D118" s="2316"/>
      <c r="E118" s="2316"/>
      <c r="F118" s="2316"/>
      <c r="G118" s="2316"/>
      <c r="H118" s="2316"/>
      <c r="I118" s="2316"/>
      <c r="J118" s="2316"/>
      <c r="K118" s="2316"/>
      <c r="L118" s="2316"/>
      <c r="N118" s="98"/>
      <c r="O118" s="98"/>
      <c r="P118" s="98"/>
      <c r="Q118" s="98"/>
      <c r="R118" s="98"/>
      <c r="S118" s="2298" t="s">
        <v>11</v>
      </c>
      <c r="T118" s="2299"/>
      <c r="U118" s="2299"/>
      <c r="V118" s="2299"/>
      <c r="W118" s="2300"/>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c r="F153" s="101"/>
      <c r="G153" s="101"/>
      <c r="H153" s="101"/>
      <c r="I153" s="101"/>
      <c r="J153" s="101"/>
      <c r="K153" s="101"/>
      <c r="L153" s="101"/>
      <c r="M153" s="101"/>
      <c r="N153" s="101"/>
      <c r="O153" s="101"/>
      <c r="P153" s="101"/>
      <c r="Q153" s="101"/>
      <c r="R153" s="101"/>
      <c r="S153" s="101"/>
      <c r="T153" s="101"/>
      <c r="U153" s="101"/>
      <c r="V153" s="101"/>
      <c r="W153" s="101"/>
      <c r="X153" s="101"/>
      <c r="Y153" s="101"/>
      <c r="Z153" s="101"/>
      <c r="AA153" s="101"/>
      <c r="AB153" s="101"/>
    </row>
    <row r="154" x14ac:dyDescent="0.2">
      <c r="C154" s="100"/>
      <c r="D154" s="100"/>
      <c r="E154" s="101"/>
      <c r="F154" s="101"/>
      <c r="G154" s="101"/>
      <c r="H154" s="101"/>
      <c r="I154" s="101"/>
      <c r="J154" s="101"/>
      <c r="K154" s="101"/>
      <c r="L154" s="101"/>
      <c r="M154" s="101"/>
      <c r="N154" s="101"/>
      <c r="O154" s="101"/>
      <c r="P154" s="101"/>
      <c r="Q154" s="101"/>
      <c r="R154" s="101"/>
      <c r="S154" s="101"/>
      <c r="T154" s="101"/>
      <c r="U154" s="101"/>
      <c r="V154" s="101"/>
      <c r="W154" s="101"/>
      <c r="X154" s="101"/>
      <c r="Y154" s="101"/>
      <c r="Z154" s="101"/>
      <c r="AA154" s="101"/>
      <c r="AB154" s="101"/>
    </row>
    <row r="155" x14ac:dyDescent="0.2">
      <c r="C155" s="100"/>
      <c r="D155" s="100"/>
      <c r="E155" s="101"/>
      <c r="F155" s="101"/>
      <c r="G155" s="101"/>
      <c r="H155" s="101"/>
      <c r="I155" s="101"/>
      <c r="J155" s="101"/>
      <c r="K155" s="101"/>
      <c r="L155" s="101"/>
      <c r="M155" s="101"/>
      <c r="N155" s="101"/>
      <c r="O155" s="101"/>
      <c r="P155" s="101"/>
      <c r="Q155" s="101"/>
      <c r="R155" s="101"/>
      <c r="S155" s="101"/>
      <c r="T155" s="101"/>
      <c r="U155" s="101"/>
      <c r="V155" s="101"/>
      <c r="W155" s="101"/>
      <c r="X155" s="101"/>
      <c r="Y155" s="101"/>
      <c r="Z155" s="101"/>
      <c r="AA155" s="101"/>
      <c r="AB155" s="101"/>
    </row>
    <row r="156" x14ac:dyDescent="0.2">
      <c r="C156" s="100"/>
      <c r="D156" s="100"/>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c r="AA156" s="101"/>
      <c r="AB156" s="101"/>
    </row>
    <row r="157" x14ac:dyDescent="0.2">
      <c r="B157" s="101"/>
      <c r="C157" s="100"/>
      <c r="D157" s="100"/>
      <c r="E157" s="101"/>
      <c r="F157" s="101"/>
      <c r="G157" s="101"/>
      <c r="H157" s="101"/>
      <c r="I157" s="101"/>
      <c r="J157" s="101"/>
      <c r="K157" s="101"/>
      <c r="L157" s="101"/>
      <c r="M157" s="101"/>
      <c r="N157" s="101"/>
      <c r="O157" s="101"/>
      <c r="P157" s="101"/>
      <c r="Q157" s="101"/>
      <c r="R157" s="101"/>
      <c r="S157" s="101"/>
      <c r="T157" s="101"/>
      <c r="U157" s="101"/>
      <c r="V157" s="101"/>
      <c r="W157" s="101"/>
      <c r="X157" s="101"/>
      <c r="Y157" s="101"/>
      <c r="Z157" s="101"/>
      <c r="AA157" s="101"/>
      <c r="AB157" s="101"/>
    </row>
    <row r="158" x14ac:dyDescent="0.2">
      <c r="B158" s="101"/>
      <c r="C158" s="100"/>
      <c r="D158" s="100"/>
      <c r="E158" s="101"/>
      <c r="F158" s="101"/>
      <c r="G158" s="101"/>
      <c r="H158" s="101"/>
      <c r="I158" s="101"/>
      <c r="J158" s="101"/>
      <c r="K158" s="101"/>
      <c r="L158" s="101"/>
      <c r="M158" s="101"/>
      <c r="N158" s="101"/>
      <c r="O158" s="101"/>
      <c r="P158" s="101"/>
      <c r="Q158" s="101"/>
      <c r="R158" s="101"/>
      <c r="S158" s="101"/>
      <c r="T158" s="101"/>
      <c r="U158" s="101"/>
      <c r="V158" s="101"/>
      <c r="W158" s="101"/>
      <c r="X158" s="101"/>
      <c r="Y158" s="101"/>
      <c r="Z158" s="101"/>
      <c r="AA158" s="101"/>
      <c r="AB158" s="101"/>
    </row>
    <row r="197" s="40" customFormat="true" ht="16.5" customHeight="true" x14ac:dyDescent="0.2">
      <c r="A197" s="2312" t="s">
        <v>6</v>
      </c>
      <c r="B197" s="2312"/>
      <c r="C197" s="2312"/>
      <c r="D197" s="2301" t="s">
        <v>0</v>
      </c>
      <c r="E197" s="2302"/>
      <c r="F197" s="2302"/>
      <c r="G197" s="2302"/>
      <c r="H197" s="2303"/>
      <c r="I197" s="2301" t="s">
        <v>1</v>
      </c>
      <c r="J197" s="2302"/>
      <c r="K197" s="2302"/>
      <c r="L197" s="2302"/>
      <c r="M197" s="2303"/>
      <c r="N197" s="2301" t="s">
        <v>2</v>
      </c>
      <c r="O197" s="2302"/>
      <c r="P197" s="2302"/>
      <c r="Q197" s="2302"/>
      <c r="R197" s="2303"/>
      <c r="S197" s="2301" t="s">
        <v>3</v>
      </c>
      <c r="T197" s="2302"/>
      <c r="U197" s="2302"/>
      <c r="V197" s="2302"/>
      <c r="W197" s="2303"/>
      <c r="X197" s="2301" t="s">
        <v>4</v>
      </c>
      <c r="Y197" s="2302"/>
      <c r="Z197" s="2302"/>
      <c r="AA197" s="2302"/>
      <c r="AB197" s="2303"/>
    </row>
    <row r="198" s="44" customFormat="true" ht="22.5" customHeight="true" x14ac:dyDescent="0.2">
      <c r="A198" s="2314"/>
      <c r="B198" s="2314"/>
      <c r="C198" s="2314"/>
      <c r="D198" s="54" t="s">
        <v>14</v>
      </c>
      <c r="E198" s="55" t="s">
        <v>15</v>
      </c>
      <c r="F198" s="42" t="s">
        <v>16</v>
      </c>
      <c r="G198" s="42" t="s">
        <v>22</v>
      </c>
      <c r="H198" s="43" t="s">
        <v>19</v>
      </c>
      <c r="I198" s="54" t="s">
        <v>14</v>
      </c>
      <c r="J198" s="55" t="s">
        <v>15</v>
      </c>
      <c r="K198" s="42" t="s">
        <v>16</v>
      </c>
      <c r="L198" s="42" t="s">
        <v>22</v>
      </c>
      <c r="M198" s="43" t="s">
        <v>19</v>
      </c>
      <c r="N198" s="54" t="s">
        <v>14</v>
      </c>
      <c r="O198" s="55" t="s">
        <v>15</v>
      </c>
      <c r="P198" s="42" t="s">
        <v>16</v>
      </c>
      <c r="Q198" s="42" t="s">
        <v>22</v>
      </c>
      <c r="R198" s="43" t="s">
        <v>19</v>
      </c>
      <c r="S198" s="54" t="s">
        <v>14</v>
      </c>
      <c r="T198" s="55" t="s">
        <v>15</v>
      </c>
      <c r="U198" s="42" t="s">
        <v>16</v>
      </c>
      <c r="V198" s="42" t="s">
        <v>22</v>
      </c>
      <c r="W198" s="43" t="s">
        <v>19</v>
      </c>
      <c r="X198" s="54" t="s">
        <v>14</v>
      </c>
      <c r="Y198" s="55" t="s">
        <v>15</v>
      </c>
      <c r="Z198" s="42" t="s">
        <v>16</v>
      </c>
      <c r="AA198" s="42" t="s">
        <v>22</v>
      </c>
      <c r="AB198" s="43" t="s">
        <v>19</v>
      </c>
    </row>
    <row r="199" s="64" customFormat="true" ht="15" customHeight="true" x14ac:dyDescent="0.2">
      <c r="A199" s="2304" t="s">
        <v>10</v>
      </c>
      <c r="B199" s="2305"/>
      <c r="C199" s="209">
        <v>2000</v>
      </c>
      <c r="D199" s="56">
        <f ca="true">IF((D201+H201)&gt;100,D201*100/(D201+H201),D201)</f>
        <v>61.672282484643119</v>
      </c>
      <c r="E199" s="105">
        <f ca="true">D199*AVERAGEIF(E205:E216,"&gt;0")/100</f>
        <v>46.459977720364684</v>
      </c>
      <c r="F199" s="58">
        <f ca="true">D199*(100-AVERAGEIF(E205:E216,"&gt;0"))/100</f>
        <v>15.212304764278437</v>
      </c>
      <c r="G199" s="59">
        <f ca="true">100-(E199+F199+H199)</f>
        <v>14.336599504963033</v>
      </c>
      <c r="H199" s="60">
        <f ca="true">IF((D201+H201)&gt;100,H201*100/(D201+H201),H201)</f>
        <v>23.991118010393848</v>
      </c>
      <c r="I199" s="56">
        <f ca="true">IF((I201+M201)&gt;100,I201*100/(I201+M201),I201)</f>
        <v>68.884698642699732</v>
      </c>
      <c r="J199" s="105">
        <f ca="true">I199*AVERAGEIF(J205:J216,"&gt;0")/100</f>
        <v>57.806724172301962</v>
      </c>
      <c r="K199" s="61">
        <f ca="true">I199*(100-AVERAGEIF(J205:J216,"&gt;0"))/100</f>
        <v>11.077974470397765</v>
      </c>
      <c r="L199" s="62">
        <f ca="true">100-(J199+K199+M199)</f>
        <v>11.150991046938771</v>
      </c>
      <c r="M199" s="63">
        <f ca="true">IF((I201+M201)&gt;100,M201*100/(I201+M201),M201)</f>
        <v>19.964310310361498</v>
      </c>
      <c r="N199" s="56">
        <f ca="true">IF((N201+R201)&gt;100,N201*100/(N201+R201),N201)</f>
        <v>76.355127969853584</v>
      </c>
      <c r="O199" s="105">
        <f ca="true">N199*AVERAGEIF(O205:O216,"&gt;0")/100</f>
        <v>69.837284384760309</v>
      </c>
      <c r="P199" s="61">
        <f ca="true">N199*(100-AVERAGEIF(O205:O216,"&gt;0"))/100</f>
        <v>6.5178435850932814</v>
      </c>
      <c r="Q199" s="62">
        <f ca="true">100-(O199+P199+R199)</f>
        <v>9.730583174929734</v>
      </c>
      <c r="R199" s="63">
        <f ca="true">IF((N201+R201)&gt;100,R201*100/(N201+R201),R201)</f>
        <v>13.914288855216682</v>
      </c>
      <c r="S199" s="56">
        <f ca="true">IF((S201+W201)&gt;100,S201*100/(S201+W201),S201)</f>
        <v>86.904170939925734</v>
      </c>
      <c r="T199" s="105">
        <f ca="true">S199*AVERAGEIF(T205:T216,"&gt;0")/100</f>
        <v>82.762446194106758</v>
      </c>
      <c r="U199" s="61">
        <f ca="true">S199*(100-AVERAGEIF(T205:T216,"&gt;0"))/100</f>
        <v>4.1417247458189745</v>
      </c>
      <c r="V199" s="62">
        <f ca="true">100-(T199+U199+W199)</f>
        <v>7.5507744956320266</v>
      </c>
      <c r="W199" s="63">
        <f ca="true">IF((S201+W201)&gt;100,W201*100/(S201+W201),W201)</f>
        <v>5.5450545644422391</v>
      </c>
      <c r="X199" s="56">
        <f ca="true">IF((X201+AB201)&gt;100,X201*100/(X201+AB201),X201)</f>
        <v>94.557894699486496</v>
      </c>
      <c r="Y199" s="105">
        <f ca="true">X199*AVERAGEIF(Y205:Y216,"&gt;0")/100</f>
        <v>93.813229444476434</v>
      </c>
      <c r="Z199" s="61">
        <f ca="true">X199*(100-AVERAGEIF(Y205:Y216,"&gt;0"))/100</f>
        <v>0.74466525501005132</v>
      </c>
      <c r="AA199" s="62">
        <f ca="true">100-(Y199+Z199+AB199)</f>
        <v>4.6785732501382142</v>
      </c>
      <c r="AB199" s="63">
        <f ca="true">IF((X201+AB201)&gt;100,AB201*100/(X201+AB201),AB201)</f>
        <v>0.76353205037531069</v>
      </c>
    </row>
    <row r="200" s="64" customFormat="true" ht="15" customHeight="true" x14ac:dyDescent="0.2">
      <c r="A200" s="2306"/>
      <c r="B200" s="2307"/>
      <c r="C200" s="210">
        <v>2020</v>
      </c>
      <c r="D200" s="65">
        <f ca="true">IF((D202+H202)&gt;100,D202*100/(D202+H202),D202)</f>
        <v>79.843906048066174</v>
      </c>
      <c r="E200" s="106">
        <f ca="true">D200*AVERAGEIF(E205:E216,"&gt;0")/100</f>
        <v>60.149323920737835</v>
      </c>
      <c r="F200" s="67">
        <f ca="true">D200*(100-AVERAGEIF(E205:E216,"&gt;0"))/100</f>
        <v>19.694582127328339</v>
      </c>
      <c r="G200" s="68">
        <f ca="true">100-(E200+F200+H200)</f>
        <v>6.0716020346039841</v>
      </c>
      <c r="H200" s="69">
        <f ca="true">IF((D202+H202)&gt;100,H202*100/(D202+H202),H202)</f>
        <v>14.084491917329842</v>
      </c>
      <c r="I200" s="65">
        <f ca="true">IF((I202+M202)&gt;100,I202*100/(I202+M202),I202)</f>
        <v>93.76386132920743</v>
      </c>
      <c r="J200" s="106">
        <f ca="true">I200*AVERAGEIF(J205:J216,"&gt;0")/100</f>
        <v>78.68484258458588</v>
      </c>
      <c r="K200" s="67">
        <f ca="true">I200*(100-AVERAGEIF(J205:J216,"&gt;0"))/100</f>
        <v>15.079018744621552</v>
      </c>
      <c r="L200" s="68">
        <f ca="true">100-(J200+K200+M200)</f>
        <v>2.5027952744696904</v>
      </c>
      <c r="M200" s="69">
        <f ca="true">IF((I202+M202)&gt;100,M202*100/(I202+M202),M202)</f>
        <v>3.7333433963228799</v>
      </c>
      <c r="N200" s="65">
        <f ca="true">IF((N202+R202)&gt;100,N202*100/(N202+R202),N202)</f>
        <v>96.253458145870809</v>
      </c>
      <c r="O200" s="106">
        <f ca="true">N200*AVERAGEIF(O205:O216,"&gt;0")/100</f>
        <v>88.037048830614296</v>
      </c>
      <c r="P200" s="67">
        <f ca="true">N200*(100-AVERAGEIF(O205:O216,"&gt;0"))/100</f>
        <v>8.2164093152565219</v>
      </c>
      <c r="Q200" s="68">
        <f ca="true">100-(O200+P200+R200)</f>
        <v>1.553668470077568</v>
      </c>
      <c r="R200" s="69">
        <f ca="true">IF((N202+R202)&gt;100,R202*100/(N202+R202),R202)</f>
        <v>2.1928733840516088</v>
      </c>
      <c r="S200" s="65">
        <f ca="true">IF((S202+W202)&gt;100,S202*100/(S202+W202),S202)</f>
        <v>97.754315283568303</v>
      </c>
      <c r="T200" s="106">
        <f ca="true">S200*AVERAGEIF(T205:T216,"&gt;0")/100</f>
        <v>93.095488644506062</v>
      </c>
      <c r="U200" s="67">
        <f ca="true">S200*(100-AVERAGEIF(T205:T216,"&gt;0"))/100</f>
        <v>4.6588266390622426</v>
      </c>
      <c r="V200" s="68">
        <f ca="true">100-(T200+U200+W200)</f>
        <v>0.95747585273403502</v>
      </c>
      <c r="W200" s="69">
        <f ca="true">IF((S202+W202)&gt;100,W202*100/(S202+W202),W202)</f>
        <v>1.2882088636976619</v>
      </c>
      <c r="X200" s="65">
        <f ca="true">IF((X202+AB202)&gt;100,X202*100/(X202+AB202),X202)</f>
        <v>99.048243227819114</v>
      </c>
      <c r="Y200" s="106">
        <f ca="true">X200*AVERAGEIF(Y205:Y216,"&gt;0")/100</f>
        <v>98.268215441287381</v>
      </c>
      <c r="Z200" s="67">
        <f ca="true">X200*(100-AVERAGEIF(Y205:Y216,"&gt;0"))/100</f>
        <v>0.78002778653173688</v>
      </c>
      <c r="AA200" s="68">
        <f ca="true">100-(Y200+Z200+AB200)</f>
        <v>0.40075386653526834</v>
      </c>
      <c r="AB200" s="69">
        <f ca="true">IF((X202+AB202)&gt;100,AB202*100/(X202+AB202),AB202)</f>
        <v>0.5510029056456105</v>
      </c>
    </row>
    <row r="201" hidden="true" x14ac:dyDescent="0.2">
      <c r="A201" s="2308" t="s">
        <v>12</v>
      </c>
      <c r="B201" s="2309"/>
      <c r="C201" s="70">
        <f>MinRegYear(C199,C205:C216)</f>
        <v>2001</v>
      </c>
      <c r="D201" s="71">
        <f ca="true">IF(MAX(C205:C216)-MIN(C205:C216)&lt;5,AVERAGEIF(C205:C216,"&gt;0",D205:D216),
IF(FORECAST($C201,D$205:D$216,$C$205:$C$216)&lt;0,0,
IF(FORECAST($C201,D$205:D$216,$C$205:$C$216)&gt;100,100,
FORECAST($C201,D$205:D$216,$C$205:$C$216))))</f>
        <v>61.672282484643119</v>
      </c>
      <c r="E201" s="72"/>
      <c r="F201" s="73"/>
      <c r="G201" s="73"/>
      <c r="H201" s="74">
        <f ca="true">IF(MAX(C205:C216)-MIN(C205:C216)&lt;5,AVERAGEIF(C205:C216,"&gt;0",H205:H216),
IF(FORECAST($C201,H$205:H$216,$C$205:$C$216)&lt;0,0,
IF(FORECAST($C201,H$205:H$216,$C$205:$C$216)&gt;100,100,
FORECAST($C201,H$205:H$216,$C$205:$C$216))))</f>
        <v>23.991118010393848</v>
      </c>
      <c r="I201" s="71">
        <f ca="true">IF(MAX(C205:C216)-MIN(C205:C216)&lt;5,AVERAGEIF(C205:C216,"&gt;0",I205:I216),
IF(FORECAST($C201,I$205:I$216,$C$205:$C$216)&lt;0,0,
IF(FORECAST($C201,I$205:I$216,$C$205:$C$216)&gt;100,100,
FORECAST($C201,I$205:I$216,$C$205:$C$216))))</f>
        <v>68.884698642699732</v>
      </c>
      <c r="J201" s="72"/>
      <c r="K201" s="73"/>
      <c r="L201" s="73"/>
      <c r="M201" s="74">
        <f ca="true">IF(MAX(C205:C216)-MIN(C205:C216)&lt;5,AVERAGEIF(C205:C216,"&gt;0",M205:M216),
IF(FORECAST($C201,M$205:M$216,$C$205:$C$216)&lt;0,0,
IF(FORECAST($C201,M$205:M$216,$C$205:$C$216)&gt;100,100,
FORECAST($C201,M$205:M$216,$C$205:$C$216))))</f>
        <v>19.964310310361498</v>
      </c>
      <c r="N201" s="71">
        <f ca="true">IF(MAX(C205:C216)-MIN(C205:C216)&lt;5,AVERAGEIF(C205:C216,"&gt;0",N205:N216),
IF(FORECAST($C201,N$205:N$216,$C$205:$C$216)&lt;0,0,
IF(FORECAST($C201,N$205:N$216,$C$205:$C$216)&gt;100,100,
FORECAST($C201,N$205:N$216,$C$205:$C$216))))</f>
        <v>76.355127969853584</v>
      </c>
      <c r="O201" s="72"/>
      <c r="P201" s="73"/>
      <c r="Q201" s="73"/>
      <c r="R201" s="74">
        <f ca="true">IF(MAX(C205:C216)-MIN(C205:C216)&lt;5,AVERAGEIF(C205:C216,"&gt;0",R205:R216),
IF(FORECAST($C201,R$205:R$216,$C$205:$C$216)&lt;0,0,
IF(FORECAST($C201,R$205:R$216,$C$205:$C$216)&gt;100,100,
FORECAST($C201,R$205:R$216,$C$205:$C$216))))</f>
        <v>13.914288855216682</v>
      </c>
      <c r="S201" s="71">
        <f ca="true">IF(MAX(C205:C216)-MIN(C205:C216)&lt;5,AVERAGEIF(C205:C216,"&gt;0",S205:S216),
IF(FORECAST($C201,S$205:S$216,$C$205:$C$216)&lt;0,0,
IF(FORECAST($C201,S$205:S$216,$C$205:$C$216)&gt;100,100,
FORECAST($C201,S$205:S$216,$C$205:$C$216))))</f>
        <v>86.904170939925734</v>
      </c>
      <c r="T201" s="72"/>
      <c r="U201" s="73"/>
      <c r="V201" s="73"/>
      <c r="W201" s="74">
        <f ca="true">IF(MAX(C205:C216)-MIN(C205:C216)&lt;5,AVERAGEIF(C205:C216,"&gt;0",W205:W216),
IF(FORECAST($C201,W$205:W$216,$C$205:$C$216)&lt;0,0,
IF(FORECAST($C201,W$205:W$216,$C$205:$C$216)&gt;100,100,
FORECAST($C201,W$205:W$216,$C$205:$C$216))))</f>
        <v>5.5450545644422391</v>
      </c>
      <c r="X201" s="71">
        <f ca="true">IF(MAX(C205:C216)-MIN(C205:C216)&lt;5,AVERAGEIF(C205:C216,"&gt;0",X205:X216),
IF(FORECAST($C201,X$205:X$216,$C$205:$C$216)&lt;0,0,
IF(FORECAST($C201,X$205:X$216,$C$205:$C$216)&gt;100,100,
FORECAST($C201,X$205:X$216,$C$205:$C$216))))</f>
        <v>94.557894699486496</v>
      </c>
      <c r="Y201" s="72"/>
      <c r="Z201" s="73"/>
      <c r="AA201" s="73"/>
      <c r="AB201" s="74">
        <f ca="true">IF(MAX(C205:C216)-MIN(C205:C216)&lt;5,AVERAGEIF(C205:C216,"&gt;0",AB205:AB216),
IF(FORECAST($C201,AB$205:AB$216,$C$205:$C$216)&lt;0,0,
IF(FORECAST($C201,AB$205:AB$216,$C$205:$C$216)&gt;100,100,
FORECAST($C201,AB$205:AB$216,$C$205:$C$216))))</f>
        <v>0.76353205037531069</v>
      </c>
    </row>
    <row r="202" hidden="true" x14ac:dyDescent="0.2">
      <c r="A202" s="2310"/>
      <c r="B202" s="2311"/>
      <c r="C202" s="49">
        <f>MaxRegYear(C200,C205:C216)</f>
        <v>2019</v>
      </c>
      <c r="D202" s="75">
        <f ca="true">IF(MAX(C205:C216)-MIN(C205:C216)&lt;5,AVERAGEIF(C205:C216,"&gt;0",D205:D216),
IF(FORECAST($C202,D$205:D$216,$C$205:$C$216)&lt;0,0,
IF(FORECAST($C202,D$205:D$216,$C$205:$C$216)&gt;100,100,
FORECAST($C202,D$205:D$216,$C$205:$C$216))))</f>
        <v>79.843906048066174</v>
      </c>
      <c r="E202" s="76"/>
      <c r="F202" s="77"/>
      <c r="G202" s="77"/>
      <c r="H202" s="78">
        <f ca="true">IF(MAX(C205:C216)-MIN(C205:C216)&lt;5,AVERAGEIF(C205:C216,"&gt;0",H205:H216),
IF(FORECAST($C202,H$205:H$216,$C$205:$C$216)&lt;0,0,
IF(FORECAST($C202,H$205:H$216,$C$205:$C$216)&gt;100,100,
FORECAST($C202,H$205:H$216,$C$205:$C$216))))</f>
        <v>14.084491917329842</v>
      </c>
      <c r="I202" s="75">
        <f ca="true">IF(MAX(C205:C216)-MIN(C205:C216)&lt;5,AVERAGEIF(C205:C216,"&gt;0",I205:I216),
IF(FORECAST($C202,I$205:I$216,$C$205:$C$216)&lt;0,0,
IF(FORECAST($C202,I$205:I$216,$C$205:$C$216)&gt;100,100,
FORECAST($C202,I$205:I$216,$C$205:$C$216))))</f>
        <v>93.76386132920743</v>
      </c>
      <c r="J202" s="76"/>
      <c r="K202" s="77"/>
      <c r="L202" s="77"/>
      <c r="M202" s="78">
        <f ca="true">IF(MAX(C205:C216)-MIN(C205:C216)&lt;5,AVERAGEIF(C205:C216,"&gt;0",M205:M216),
IF(FORECAST($C202,M$205:M$216,$C$205:$C$216)&lt;0,0,
IF(FORECAST($C202,M$205:M$216,$C$205:$C$216)&gt;100,100,
FORECAST($C202,M$205:M$216,$C$205:$C$216))))</f>
        <v>3.7333433963228799</v>
      </c>
      <c r="N202" s="75">
        <f ca="true">IF(MAX(C205:C216)-MIN(C205:C216)&lt;5,AVERAGEIF(C205:C216,"&gt;0",N205:N216),
IF(FORECAST($C202,N$205:N$216,$C$205:$C$216)&lt;0,0,
IF(FORECAST($C202,N$205:N$216,$C$205:$C$216)&gt;100,100,
FORECAST($C202,N$205:N$216,$C$205:$C$216))))</f>
        <v>96.253458145870809</v>
      </c>
      <c r="O202" s="76"/>
      <c r="P202" s="77"/>
      <c r="Q202" s="77"/>
      <c r="R202" s="78">
        <f ca="true">IF(MAX(C205:C216)-MIN(C205:C216)&lt;5,AVERAGEIF(C205:C216,"&gt;0",R205:R216),
IF(FORECAST($C202,R$205:R$216,$C$205:$C$216)&lt;0,0,
IF(FORECAST($C202,R$205:R$216,$C$205:$C$216)&gt;100,100,
FORECAST($C202,R$205:R$216,$C$205:$C$216))))</f>
        <v>2.1928733840516088</v>
      </c>
      <c r="S202" s="75">
        <f ca="true">IF(MAX(C205:C216)-MIN(C205:C216)&lt;5,AVERAGEIF(C205:C216,"&gt;0",S205:S216),
IF(FORECAST($C202,S$205:S$216,$C$205:$C$216)&lt;0,0,
IF(FORECAST($C202,S$205:S$216,$C$205:$C$216)&gt;100,100,
FORECAST($C202,S$205:S$216,$C$205:$C$216))))</f>
        <v>97.754315283568303</v>
      </c>
      <c r="T202" s="76"/>
      <c r="U202" s="77"/>
      <c r="V202" s="77"/>
      <c r="W202" s="78">
        <f ca="true">IF(MAX(C205:C216)-MIN(C205:C216)&lt;5,AVERAGEIF(C205:C216,"&gt;0",W205:W216),
IF(FORECAST($C202,W$205:W$216,$C$205:$C$216)&lt;0,0,
IF(FORECAST($C202,W$205:W$216,$C$205:$C$216)&gt;100,100,
FORECAST($C202,W$205:W$216,$C$205:$C$216))))</f>
        <v>1.2882088636976619</v>
      </c>
      <c r="X202" s="75">
        <f ca="true">IF(MAX(C205:C216)-MIN(C205:C216)&lt;5,AVERAGEIF(C205:C216,"&gt;0",X205:X216),
IF(FORECAST($C202,X$205:X$216,$C$205:$C$216)&lt;0,0,
IF(FORECAST($C202,X$205:X$216,$C$205:$C$216)&gt;100,100,
FORECAST($C202,X$205:X$216,$C$205:$C$216))))</f>
        <v>99.048243227819114</v>
      </c>
      <c r="Y202" s="76"/>
      <c r="Z202" s="77"/>
      <c r="AA202" s="77"/>
      <c r="AB202" s="78">
        <f ca="true">IF(MAX(C205:C216)-MIN(C205:C216)&lt;5,AVERAGEIF(C205:C216,"&gt;0",AB205:AB216),
IF(FORECAST($C202,AB$205:AB$216,$C$205:$C$216)&lt;0,0,
IF(FORECAST($C202,AB$205:AB$216,$C$205:$C$216)&gt;100,100,
FORECAST($C202,AB$205:AB$216,$C$205:$C$216))))</f>
        <v>0.5510029056456105</v>
      </c>
    </row>
    <row r="203" ht="9" customHeight="true" x14ac:dyDescent="0.2">
      <c r="D203" s="79"/>
      <c r="I203" s="79"/>
      <c r="K203" s="39"/>
      <c r="L203" s="39"/>
      <c r="N203" s="79"/>
      <c r="P203" s="39"/>
      <c r="Q203" s="39"/>
      <c r="S203" s="79"/>
      <c r="U203" s="39"/>
      <c r="V203" s="39"/>
      <c r="X203" s="79"/>
      <c r="Z203" s="39"/>
      <c r="AA203" s="39"/>
      <c r="AB203" s="80"/>
    </row>
    <row r="204" ht="22.5" customHeight="true" x14ac:dyDescent="0.2">
      <c r="B204" s="102" t="s">
        <v>8</v>
      </c>
      <c r="C204" s="82" t="s">
        <v>9</v>
      </c>
      <c r="D204" s="83" t="s">
        <v>14</v>
      </c>
      <c r="E204" s="43" t="s">
        <v>26</v>
      </c>
      <c r="F204" s="84"/>
      <c r="G204" s="84"/>
      <c r="H204" s="85" t="s">
        <v>19</v>
      </c>
      <c r="I204" s="83" t="s">
        <v>14</v>
      </c>
      <c r="J204" s="43" t="s">
        <v>26</v>
      </c>
      <c r="K204" s="84"/>
      <c r="L204" s="84"/>
      <c r="M204" s="85" t="s">
        <v>19</v>
      </c>
      <c r="N204" s="83" t="s">
        <v>14</v>
      </c>
      <c r="O204" s="43" t="s">
        <v>26</v>
      </c>
      <c r="P204" s="84"/>
      <c r="Q204" s="84"/>
      <c r="R204" s="85" t="s">
        <v>19</v>
      </c>
      <c r="S204" s="83" t="s">
        <v>14</v>
      </c>
      <c r="T204" s="43" t="s">
        <v>26</v>
      </c>
      <c r="U204" s="84"/>
      <c r="V204" s="84"/>
      <c r="W204" s="85" t="s">
        <v>19</v>
      </c>
      <c r="X204" s="83" t="s">
        <v>14</v>
      </c>
      <c r="Y204" s="43" t="s">
        <v>26</v>
      </c>
      <c r="Z204" s="84"/>
      <c r="AA204" s="84"/>
      <c r="AB204" s="85" t="s">
        <v>19</v>
      </c>
      <c r="AD204" s="86"/>
    </row>
    <row r="205" x14ac:dyDescent="0.2">
      <c r="A205" s="87"/>
      <c r="B205" s="510" t="s">
        <v>209</v>
      </c>
      <c r="C205" s="511">
        <v>2003</v>
      </c>
      <c r="D205" s="1">
        <f t="shared" ref="D205:D216" ca="true" si="30">IF(ISERROR(INDIRECT(CONCATENATE($B205,"!H122"))),"",INDIRECT(CONCATENATE($B205,"!H122")))</f>
        <v>65.155255632262381</v>
      </c>
      <c r="E205" s="91" t="str">
        <f t="shared" ref="E205:E216" ca="true" si="31">IF(ISERROR(INDIRECT(CONCATENATE($B205,"!H129"))),"",INDIRECT(CONCATENATE($B205,"!H129")))</f>
        <v>N/A</v>
      </c>
      <c r="F205" s="89"/>
      <c r="G205" s="89"/>
      <c r="H205" s="90">
        <f t="shared" ref="H205:H216" ca="true" si="32">IF(ISERROR(INDIRECT(CONCATENATE($B205,"!H127"))),"",INDIRECT(CONCATENATE($B205,"!H127")))</f>
        <v>20.232301339618957</v>
      </c>
      <c r="I205" s="1">
        <f t="shared" ref="I205:I216" ca="true" si="33">IF(ISERROR(INDIRECT(CONCATENATE($B205,"!I122"))),"",INDIRECT(CONCATENATE($B205,"!I122")))</f>
        <v>71.64675098232857</v>
      </c>
      <c r="J205" s="91" t="str">
        <f t="shared" ref="J205:J216" ca="true" si="34">IF(ISERROR(INDIRECT(CONCATENATE($B205,"!I129"))),"",INDIRECT(CONCATENATE($B205,"!I129")))</f>
        <v>N/A</v>
      </c>
      <c r="K205" s="89"/>
      <c r="L205" s="89"/>
      <c r="M205" s="90">
        <f t="shared" ref="M205:M216" ca="true" si="35">IF(ISERROR(INDIRECT(CONCATENATE($B205,"!I127"))),"",INDIRECT(CONCATENATE($B205,"!I127")))</f>
        <v>17.742643962855492</v>
      </c>
      <c r="N205" s="1">
        <f t="shared" ref="N205:N216" ca="true" si="36">IF(ISERROR(INDIRECT(CONCATENATE($B205,"!J122"))),"",INDIRECT(CONCATENATE($B205,"!J122")))</f>
        <v>79.167689968200534</v>
      </c>
      <c r="O205" s="91" t="str">
        <f t="shared" ref="O205:O216" ca="true" si="37">IF(ISERROR(INDIRECT(CONCATENATE($B205,"!J129"))),"",INDIRECT(CONCATENATE($B205,"!J129")))</f>
        <v>N/A</v>
      </c>
      <c r="P205" s="89"/>
      <c r="Q205" s="89"/>
      <c r="R205" s="90">
        <f t="shared" ref="R205:R216" ca="true" si="38">IF(ISERROR(INDIRECT(CONCATENATE($B205,"!J127"))),"",INDIRECT(CONCATENATE($B205,"!J127")))</f>
        <v>12.348316214656343</v>
      </c>
      <c r="S205" s="1">
        <f t="shared" ref="S205:S216" ca="true" si="39">IF(ISERROR(INDIRECT(CONCATENATE($B205,"!K122"))),"",INDIRECT(CONCATENATE($B205,"!K122")))</f>
        <v>89.573830022965296</v>
      </c>
      <c r="T205" s="91" t="str">
        <f t="shared" ref="T205:T216" ca="true" si="40">IF(ISERROR(INDIRECT(CONCATENATE($B205,"!K129"))),"",INDIRECT(CONCATENATE($B205,"!K129")))</f>
        <v>N/A</v>
      </c>
      <c r="U205" s="89"/>
      <c r="V205" s="89"/>
      <c r="W205" s="90">
        <f t="shared" ref="W205:W216" ca="true" si="41">IF(ISERROR(INDIRECT(CONCATENATE($B205,"!K127"))),"",INDIRECT(CONCATENATE($B205,"!K127")))</f>
        <v>5.1858183403928653</v>
      </c>
      <c r="X205" s="1">
        <f t="shared" ref="X205:X216" ca="true" si="42">IF(ISERROR(INDIRECT(CONCATENATE($B205,"!L122"))),"",INDIRECT(CONCATENATE($B205,"!L122")))</f>
        <v>96.012621080313863</v>
      </c>
      <c r="Y205" s="91" t="str">
        <f t="shared" ref="Y205:Y216" ca="true" si="43">IF(ISERROR(INDIRECT(CONCATENATE($B205,"!L129"))),"",INDIRECT(CONCATENATE($B205,"!L129")))</f>
        <v>N/A</v>
      </c>
      <c r="Z205" s="89"/>
      <c r="AA205" s="89"/>
      <c r="AB205" s="90">
        <f t="shared" ref="AB205:AB216" ca="true" si="44">IF(ISERROR(INDIRECT(CONCATENATE($B205,"!L2127"))),"",INDIRECT(CONCATENATE($B205,"!L127")))</f>
        <v>0.71262597594475507</v>
      </c>
    </row>
    <row r="206" x14ac:dyDescent="0.2">
      <c r="A206" s="87"/>
      <c r="B206" s="512" t="s">
        <v>288</v>
      </c>
      <c r="C206" s="513">
        <v>2007</v>
      </c>
      <c r="D206" s="2">
        <f t="shared" ca="true" si="30"/>
        <v>66.267491664876417</v>
      </c>
      <c r="E206" s="91">
        <f t="shared" ca="true" si="31"/>
        <v>75.333643978449444</v>
      </c>
      <c r="F206" s="89"/>
      <c r="G206" s="89"/>
      <c r="H206" s="92">
        <f t="shared" ca="true" si="32"/>
        <v>23.700179537889476</v>
      </c>
      <c r="I206" s="2">
        <f t="shared" ca="true" si="33"/>
        <v>77.653628255023079</v>
      </c>
      <c r="J206" s="91">
        <f t="shared" ca="true" si="34"/>
        <v>83.918091116492405</v>
      </c>
      <c r="K206" s="89"/>
      <c r="L206" s="89"/>
      <c r="M206" s="92">
        <f t="shared" ca="true" si="35"/>
        <v>15.099404631006795</v>
      </c>
      <c r="N206" s="2">
        <f t="shared" ca="true" si="36"/>
        <v>82.856877879955377</v>
      </c>
      <c r="O206" s="91">
        <f t="shared" ca="true" si="37"/>
        <v>91.463777537421393</v>
      </c>
      <c r="P206" s="89"/>
      <c r="Q206" s="89"/>
      <c r="R206" s="92">
        <f t="shared" ca="true" si="38"/>
        <v>10.369867781449672</v>
      </c>
      <c r="S206" s="2">
        <f t="shared" ca="true" si="39"/>
        <v>89.345771537722499</v>
      </c>
      <c r="T206" s="91">
        <f t="shared" ca="true" si="40"/>
        <v>95.234147336055912</v>
      </c>
      <c r="U206" s="89"/>
      <c r="V206" s="89"/>
      <c r="W206" s="92">
        <f t="shared" ca="true" si="41"/>
        <v>3.8145486331194829</v>
      </c>
      <c r="X206" s="2">
        <f t="shared" ca="true" si="42"/>
        <v>95.303667366960042</v>
      </c>
      <c r="Y206" s="91">
        <f t="shared" ca="true" si="43"/>
        <v>99.212476909118308</v>
      </c>
      <c r="Z206" s="89"/>
      <c r="AA206" s="89"/>
      <c r="AB206" s="92">
        <f t="shared" ca="true" si="44"/>
        <v>0.53380049509430405</v>
      </c>
    </row>
    <row r="207" x14ac:dyDescent="0.2">
      <c r="A207" s="87"/>
      <c r="B207" s="512" t="s">
        <v>339</v>
      </c>
      <c r="C207" s="513">
        <v>2012</v>
      </c>
      <c r="D207" s="2">
        <f t="shared" ca="true" si="30"/>
        <v>71.602230083836844</v>
      </c>
      <c r="E207" s="91" t="str">
        <f t="shared" ca="true" si="31"/>
        <v>N/A</v>
      </c>
      <c r="F207" s="89"/>
      <c r="G207" s="89"/>
      <c r="H207" s="92">
        <f t="shared" ca="true" si="32"/>
        <v>19.357153507925386</v>
      </c>
      <c r="I207" s="2">
        <f t="shared" ca="true" si="33"/>
        <v>83.143318024543916</v>
      </c>
      <c r="J207" s="91" t="str">
        <f t="shared" ca="true" si="34"/>
        <v>N/A</v>
      </c>
      <c r="K207" s="89"/>
      <c r="L207" s="89"/>
      <c r="M207" s="92">
        <f t="shared" ca="true" si="35"/>
        <v>10.125584456448733</v>
      </c>
      <c r="N207" s="2">
        <f t="shared" ca="true" si="36"/>
        <v>87.092690278394883</v>
      </c>
      <c r="O207" s="91" t="str">
        <f t="shared" ca="true" si="37"/>
        <v>N/A</v>
      </c>
      <c r="P207" s="89"/>
      <c r="Q207" s="89"/>
      <c r="R207" s="92">
        <f t="shared" ca="true" si="38"/>
        <v>6.7638275921348008</v>
      </c>
      <c r="S207" s="2">
        <f t="shared" ca="true" si="39"/>
        <v>91.785598102275458</v>
      </c>
      <c r="T207" s="91" t="str">
        <f t="shared" ca="true" si="40"/>
        <v>N/A</v>
      </c>
      <c r="U207" s="89"/>
      <c r="V207" s="89"/>
      <c r="W207" s="92">
        <f t="shared" ca="true" si="41"/>
        <v>3.2482730187984439</v>
      </c>
      <c r="X207" s="2">
        <f t="shared" ca="true" si="42"/>
        <v>96.127780382129032</v>
      </c>
      <c r="Y207" s="91" t="str">
        <f t="shared" ca="true" si="43"/>
        <v>N/A</v>
      </c>
      <c r="Z207" s="89"/>
      <c r="AA207" s="89"/>
      <c r="AB207" s="92">
        <f t="shared" ca="true" si="44"/>
        <v>1.027846972716786</v>
      </c>
      <c r="AD207" s="93"/>
    </row>
    <row r="208" x14ac:dyDescent="0.2">
      <c r="A208" s="87"/>
      <c r="B208" s="512" t="s">
        <v>437</v>
      </c>
      <c r="C208" s="513">
        <v>2017</v>
      </c>
      <c r="D208" s="2">
        <f t="shared" ca="true" si="30"/>
        <v>78.997865042030369</v>
      </c>
      <c r="E208" s="91" t="str">
        <f t="shared" ca="true" si="31"/>
        <v>N/A</v>
      </c>
      <c r="F208" s="89"/>
      <c r="G208" s="89"/>
      <c r="H208" s="92">
        <f t="shared" ca="true" si="32"/>
        <v>13.411953586294469</v>
      </c>
      <c r="I208" s="2">
        <f t="shared" ca="true" si="33"/>
        <v>91.471246977113125</v>
      </c>
      <c r="J208" s="91" t="str">
        <f t="shared" ca="true" si="34"/>
        <v>N/A</v>
      </c>
      <c r="K208" s="89"/>
      <c r="L208" s="89"/>
      <c r="M208" s="92">
        <f t="shared" ca="true" si="35"/>
        <v>5.3293947471711549</v>
      </c>
      <c r="N208" s="2">
        <f t="shared" ca="true" si="36"/>
        <v>94.99445131734133</v>
      </c>
      <c r="O208" s="91" t="str">
        <f t="shared" ca="true" si="37"/>
        <v>N/A</v>
      </c>
      <c r="P208" s="89"/>
      <c r="Q208" s="89"/>
      <c r="R208" s="92">
        <f t="shared" ca="true" si="38"/>
        <v>3.3835026386936526</v>
      </c>
      <c r="S208" s="2">
        <f t="shared" ca="true" si="39"/>
        <v>98.008986987155723</v>
      </c>
      <c r="T208" s="91" t="str">
        <f t="shared" ca="true" si="40"/>
        <v>N/A</v>
      </c>
      <c r="U208" s="89"/>
      <c r="V208" s="89"/>
      <c r="W208" s="92">
        <f t="shared" ca="true" si="41"/>
        <v>1.654378291788108</v>
      </c>
      <c r="X208" s="2">
        <f t="shared" ca="true" si="42"/>
        <v>99.518743218078669</v>
      </c>
      <c r="Y208" s="91" t="str">
        <f t="shared" ca="true" si="43"/>
        <v>N/A</v>
      </c>
      <c r="Z208" s="89"/>
      <c r="AA208" s="89"/>
      <c r="AB208" s="92">
        <f t="shared" ca="true" si="44"/>
        <v>0.36660364299319409</v>
      </c>
    </row>
    <row r="209" x14ac:dyDescent="0.2">
      <c r="A209" s="87"/>
      <c r="B209" s="512"/>
      <c r="C209" s="513"/>
      <c r="D209" s="2" t="str">
        <f t="shared" ca="true" si="30"/>
        <v/>
      </c>
      <c r="E209" s="91" t="str">
        <f t="shared" ca="true" si="31"/>
        <v/>
      </c>
      <c r="F209" s="89"/>
      <c r="G209" s="89"/>
      <c r="H209" s="92" t="str">
        <f t="shared" ca="true" si="32"/>
        <v/>
      </c>
      <c r="I209" s="2" t="str">
        <f t="shared" ca="true" si="33"/>
        <v/>
      </c>
      <c r="J209" s="91" t="str">
        <f t="shared" ca="true" si="34"/>
        <v/>
      </c>
      <c r="K209" s="89"/>
      <c r="L209" s="89"/>
      <c r="M209" s="92" t="str">
        <f t="shared" ca="true" si="35"/>
        <v/>
      </c>
      <c r="N209" s="2" t="str">
        <f t="shared" ca="true" si="36"/>
        <v/>
      </c>
      <c r="O209" s="91" t="str">
        <f t="shared" ca="true" si="37"/>
        <v/>
      </c>
      <c r="P209" s="89"/>
      <c r="Q209" s="89"/>
      <c r="R209" s="92" t="str">
        <f t="shared" ca="true" si="38"/>
        <v/>
      </c>
      <c r="S209" s="2" t="str">
        <f t="shared" ca="true" si="39"/>
        <v/>
      </c>
      <c r="T209" s="91" t="str">
        <f t="shared" ca="true" si="40"/>
        <v/>
      </c>
      <c r="U209" s="89"/>
      <c r="V209" s="89"/>
      <c r="W209" s="92" t="str">
        <f t="shared" ca="true" si="41"/>
        <v/>
      </c>
      <c r="X209" s="2" t="str">
        <f t="shared" ca="true" si="42"/>
        <v/>
      </c>
      <c r="Y209" s="91" t="str">
        <f t="shared" ca="true" si="43"/>
        <v/>
      </c>
      <c r="Z209" s="89"/>
      <c r="AA209" s="89"/>
      <c r="AB209" s="92" t="str">
        <f t="shared" ca="true" si="44"/>
        <v/>
      </c>
    </row>
    <row r="210" x14ac:dyDescent="0.2">
      <c r="A210" s="87"/>
      <c r="B210" s="512"/>
      <c r="C210" s="513"/>
      <c r="D210" s="2" t="str">
        <f t="shared" ca="true" si="30"/>
        <v/>
      </c>
      <c r="E210" s="91" t="str">
        <f t="shared" ca="true" si="31"/>
        <v/>
      </c>
      <c r="F210" s="89"/>
      <c r="G210" s="89"/>
      <c r="H210" s="92" t="str">
        <f t="shared" ca="true" si="32"/>
        <v/>
      </c>
      <c r="I210" s="2" t="str">
        <f t="shared" ca="true" si="33"/>
        <v/>
      </c>
      <c r="J210" s="91" t="str">
        <f t="shared" ca="true" si="34"/>
        <v/>
      </c>
      <c r="K210" s="89"/>
      <c r="L210" s="89"/>
      <c r="M210" s="92" t="str">
        <f t="shared" ca="true" si="35"/>
        <v/>
      </c>
      <c r="N210" s="2" t="str">
        <f t="shared" ca="true" si="36"/>
        <v/>
      </c>
      <c r="O210" s="91" t="str">
        <f t="shared" ca="true" si="37"/>
        <v/>
      </c>
      <c r="P210" s="89"/>
      <c r="Q210" s="89"/>
      <c r="R210" s="92" t="str">
        <f t="shared" ca="true" si="38"/>
        <v/>
      </c>
      <c r="S210" s="2" t="str">
        <f t="shared" ca="true" si="39"/>
        <v/>
      </c>
      <c r="T210" s="91" t="str">
        <f t="shared" ca="true" si="40"/>
        <v/>
      </c>
      <c r="U210" s="89"/>
      <c r="V210" s="89"/>
      <c r="W210" s="92" t="str">
        <f t="shared" ca="true" si="41"/>
        <v/>
      </c>
      <c r="X210" s="2" t="str">
        <f t="shared" ca="true" si="42"/>
        <v/>
      </c>
      <c r="Y210" s="91" t="str">
        <f t="shared" ca="true" si="43"/>
        <v/>
      </c>
      <c r="Z210" s="89"/>
      <c r="AA210" s="89"/>
      <c r="AB210" s="92" t="str">
        <f t="shared" ca="true" si="44"/>
        <v/>
      </c>
    </row>
    <row r="211" x14ac:dyDescent="0.2">
      <c r="A211" s="87"/>
      <c r="B211" s="512"/>
      <c r="C211" s="513"/>
      <c r="D211" s="2" t="str">
        <f t="shared" ca="true" si="30"/>
        <v/>
      </c>
      <c r="E211" s="91" t="str">
        <f t="shared" ca="true" si="31"/>
        <v/>
      </c>
      <c r="F211" s="89"/>
      <c r="G211" s="89"/>
      <c r="H211" s="92" t="str">
        <f t="shared" ca="true" si="32"/>
        <v/>
      </c>
      <c r="I211" s="2" t="str">
        <f t="shared" ca="true" si="33"/>
        <v/>
      </c>
      <c r="J211" s="91" t="str">
        <f t="shared" ca="true" si="34"/>
        <v/>
      </c>
      <c r="K211" s="89"/>
      <c r="L211" s="89"/>
      <c r="M211" s="92" t="str">
        <f t="shared" ca="true" si="35"/>
        <v/>
      </c>
      <c r="N211" s="2" t="str">
        <f t="shared" ca="true" si="36"/>
        <v/>
      </c>
      <c r="O211" s="91" t="str">
        <f t="shared" ca="true" si="37"/>
        <v/>
      </c>
      <c r="P211" s="89"/>
      <c r="Q211" s="89"/>
      <c r="R211" s="92" t="str">
        <f t="shared" ca="true" si="38"/>
        <v/>
      </c>
      <c r="S211" s="2" t="str">
        <f t="shared" ca="true" si="39"/>
        <v/>
      </c>
      <c r="T211" s="91" t="str">
        <f t="shared" ca="true" si="40"/>
        <v/>
      </c>
      <c r="U211" s="89"/>
      <c r="V211" s="89"/>
      <c r="W211" s="92" t="str">
        <f t="shared" ca="true" si="41"/>
        <v/>
      </c>
      <c r="X211" s="2" t="str">
        <f t="shared" ca="true" si="42"/>
        <v/>
      </c>
      <c r="Y211" s="91" t="str">
        <f t="shared" ca="true" si="43"/>
        <v/>
      </c>
      <c r="Z211" s="89"/>
      <c r="AA211" s="89"/>
      <c r="AB211" s="92" t="str">
        <f t="shared" ca="true" si="44"/>
        <v/>
      </c>
    </row>
    <row r="212" x14ac:dyDescent="0.2">
      <c r="A212" s="87"/>
      <c r="B212" s="512"/>
      <c r="C212" s="513"/>
      <c r="D212" s="2" t="str">
        <f t="shared" ca="true" si="30"/>
        <v/>
      </c>
      <c r="E212" s="91" t="str">
        <f t="shared" ca="true" si="31"/>
        <v/>
      </c>
      <c r="F212" s="89"/>
      <c r="G212" s="89"/>
      <c r="H212" s="92" t="str">
        <f t="shared" ca="true" si="32"/>
        <v/>
      </c>
      <c r="I212" s="2" t="str">
        <f t="shared" ca="true" si="33"/>
        <v/>
      </c>
      <c r="J212" s="91" t="str">
        <f t="shared" ca="true" si="34"/>
        <v/>
      </c>
      <c r="K212" s="89"/>
      <c r="L212" s="89"/>
      <c r="M212" s="92" t="str">
        <f t="shared" ca="true" si="35"/>
        <v/>
      </c>
      <c r="N212" s="2" t="str">
        <f t="shared" ca="true" si="36"/>
        <v/>
      </c>
      <c r="O212" s="91" t="str">
        <f t="shared" ca="true" si="37"/>
        <v/>
      </c>
      <c r="P212" s="89"/>
      <c r="Q212" s="89"/>
      <c r="R212" s="92" t="str">
        <f t="shared" ca="true" si="38"/>
        <v/>
      </c>
      <c r="S212" s="2" t="str">
        <f t="shared" ca="true" si="39"/>
        <v/>
      </c>
      <c r="T212" s="91" t="str">
        <f t="shared" ca="true" si="40"/>
        <v/>
      </c>
      <c r="U212" s="89"/>
      <c r="V212" s="89"/>
      <c r="W212" s="92" t="str">
        <f t="shared" ca="true" si="41"/>
        <v/>
      </c>
      <c r="X212" s="2" t="str">
        <f t="shared" ca="true" si="42"/>
        <v/>
      </c>
      <c r="Y212" s="91" t="str">
        <f t="shared" ca="true" si="43"/>
        <v/>
      </c>
      <c r="Z212" s="89"/>
      <c r="AA212" s="89"/>
      <c r="AB212" s="92" t="str">
        <f t="shared" ca="true" si="44"/>
        <v/>
      </c>
    </row>
    <row r="213" x14ac:dyDescent="0.2">
      <c r="A213" s="87"/>
      <c r="B213" s="512"/>
      <c r="C213" s="513"/>
      <c r="D213" s="2" t="str">
        <f t="shared" ca="true" si="30"/>
        <v/>
      </c>
      <c r="E213" s="91" t="str">
        <f t="shared" ca="true" si="31"/>
        <v/>
      </c>
      <c r="F213" s="89"/>
      <c r="G213" s="89"/>
      <c r="H213" s="92" t="str">
        <f t="shared" ca="true" si="32"/>
        <v/>
      </c>
      <c r="I213" s="2" t="str">
        <f t="shared" ca="true" si="33"/>
        <v/>
      </c>
      <c r="J213" s="91" t="str">
        <f t="shared" ca="true" si="34"/>
        <v/>
      </c>
      <c r="K213" s="89"/>
      <c r="L213" s="89"/>
      <c r="M213" s="92" t="str">
        <f t="shared" ca="true" si="35"/>
        <v/>
      </c>
      <c r="N213" s="2" t="str">
        <f t="shared" ca="true" si="36"/>
        <v/>
      </c>
      <c r="O213" s="91" t="str">
        <f t="shared" ca="true" si="37"/>
        <v/>
      </c>
      <c r="P213" s="89"/>
      <c r="Q213" s="89"/>
      <c r="R213" s="92" t="str">
        <f t="shared" ca="true" si="38"/>
        <v/>
      </c>
      <c r="S213" s="2" t="str">
        <f t="shared" ca="true" si="39"/>
        <v/>
      </c>
      <c r="T213" s="91" t="str">
        <f t="shared" ca="true" si="40"/>
        <v/>
      </c>
      <c r="U213" s="89"/>
      <c r="V213" s="89"/>
      <c r="W213" s="92" t="str">
        <f t="shared" ca="true" si="41"/>
        <v/>
      </c>
      <c r="X213" s="2" t="str">
        <f t="shared" ca="true" si="42"/>
        <v/>
      </c>
      <c r="Y213" s="91" t="str">
        <f t="shared" ca="true" si="43"/>
        <v/>
      </c>
      <c r="Z213" s="89"/>
      <c r="AA213" s="89"/>
      <c r="AB213" s="92" t="str">
        <f t="shared" ca="true" si="44"/>
        <v/>
      </c>
    </row>
    <row r="214" x14ac:dyDescent="0.2">
      <c r="A214" s="87"/>
      <c r="B214" s="512"/>
      <c r="C214" s="513"/>
      <c r="D214" s="2" t="str">
        <f t="shared" ca="true" si="30"/>
        <v/>
      </c>
      <c r="E214" s="91" t="str">
        <f t="shared" ca="true" si="31"/>
        <v/>
      </c>
      <c r="F214" s="89"/>
      <c r="G214" s="89"/>
      <c r="H214" s="92" t="str">
        <f t="shared" ca="true" si="32"/>
        <v/>
      </c>
      <c r="I214" s="2" t="str">
        <f t="shared" ca="true" si="33"/>
        <v/>
      </c>
      <c r="J214" s="91" t="str">
        <f t="shared" ca="true" si="34"/>
        <v/>
      </c>
      <c r="K214" s="89"/>
      <c r="L214" s="89"/>
      <c r="M214" s="92" t="str">
        <f t="shared" ca="true" si="35"/>
        <v/>
      </c>
      <c r="N214" s="2" t="str">
        <f t="shared" ca="true" si="36"/>
        <v/>
      </c>
      <c r="O214" s="91" t="str">
        <f t="shared" ca="true" si="37"/>
        <v/>
      </c>
      <c r="P214" s="89"/>
      <c r="Q214" s="89"/>
      <c r="R214" s="92" t="str">
        <f t="shared" ca="true" si="38"/>
        <v/>
      </c>
      <c r="S214" s="2" t="str">
        <f t="shared" ca="true" si="39"/>
        <v/>
      </c>
      <c r="T214" s="91" t="str">
        <f t="shared" ca="true" si="40"/>
        <v/>
      </c>
      <c r="U214" s="89"/>
      <c r="V214" s="89"/>
      <c r="W214" s="92" t="str">
        <f t="shared" ca="true" si="41"/>
        <v/>
      </c>
      <c r="X214" s="2" t="str">
        <f t="shared" ca="true" si="42"/>
        <v/>
      </c>
      <c r="Y214" s="91" t="str">
        <f t="shared" ca="true" si="43"/>
        <v/>
      </c>
      <c r="Z214" s="89"/>
      <c r="AA214" s="89"/>
      <c r="AB214" s="92" t="str">
        <f t="shared" ca="true" si="44"/>
        <v/>
      </c>
    </row>
    <row r="215" x14ac:dyDescent="0.2">
      <c r="A215" s="87"/>
      <c r="B215" s="512"/>
      <c r="C215" s="513"/>
      <c r="D215" s="2" t="str">
        <f t="shared" ca="true" si="30"/>
        <v/>
      </c>
      <c r="E215" s="91" t="str">
        <f t="shared" ca="true" si="31"/>
        <v/>
      </c>
      <c r="F215" s="89"/>
      <c r="G215" s="89"/>
      <c r="H215" s="92" t="str">
        <f t="shared" ca="true" si="32"/>
        <v/>
      </c>
      <c r="I215" s="2" t="str">
        <f t="shared" ca="true" si="33"/>
        <v/>
      </c>
      <c r="J215" s="91" t="str">
        <f t="shared" ca="true" si="34"/>
        <v/>
      </c>
      <c r="K215" s="89"/>
      <c r="L215" s="89"/>
      <c r="M215" s="92" t="str">
        <f t="shared" ca="true" si="35"/>
        <v/>
      </c>
      <c r="N215" s="2" t="str">
        <f t="shared" ca="true" si="36"/>
        <v/>
      </c>
      <c r="O215" s="91" t="str">
        <f t="shared" ca="true" si="37"/>
        <v/>
      </c>
      <c r="P215" s="89"/>
      <c r="Q215" s="89"/>
      <c r="R215" s="92" t="str">
        <f t="shared" ca="true" si="38"/>
        <v/>
      </c>
      <c r="S215" s="2" t="str">
        <f t="shared" ca="true" si="39"/>
        <v/>
      </c>
      <c r="T215" s="91" t="str">
        <f t="shared" ca="true" si="40"/>
        <v/>
      </c>
      <c r="U215" s="89"/>
      <c r="V215" s="89"/>
      <c r="W215" s="92" t="str">
        <f t="shared" ca="true" si="41"/>
        <v/>
      </c>
      <c r="X215" s="2" t="str">
        <f t="shared" ca="true" si="42"/>
        <v/>
      </c>
      <c r="Y215" s="91" t="str">
        <f t="shared" ca="true" si="43"/>
        <v/>
      </c>
      <c r="Z215" s="89"/>
      <c r="AA215" s="89"/>
      <c r="AB215" s="92" t="str">
        <f t="shared" ca="true" si="44"/>
        <v/>
      </c>
    </row>
    <row r="216" x14ac:dyDescent="0.2">
      <c r="A216" s="87"/>
      <c r="B216" s="514"/>
      <c r="C216" s="515"/>
      <c r="D216" s="3" t="str">
        <f t="shared" ca="true" si="30"/>
        <v/>
      </c>
      <c r="E216" s="94" t="str">
        <f t="shared" ca="true" si="31"/>
        <v/>
      </c>
      <c r="F216" s="95"/>
      <c r="G216" s="96"/>
      <c r="H216" s="97" t="str">
        <f t="shared" ca="true" si="32"/>
        <v/>
      </c>
      <c r="I216" s="3" t="str">
        <f t="shared" ca="true" si="33"/>
        <v/>
      </c>
      <c r="J216" s="94" t="str">
        <f t="shared" ca="true" si="34"/>
        <v/>
      </c>
      <c r="K216" s="95"/>
      <c r="L216" s="96"/>
      <c r="M216" s="97" t="str">
        <f t="shared" ca="true" si="35"/>
        <v/>
      </c>
      <c r="N216" s="3" t="str">
        <f t="shared" ca="true" si="36"/>
        <v/>
      </c>
      <c r="O216" s="94" t="str">
        <f t="shared" ca="true" si="37"/>
        <v/>
      </c>
      <c r="P216" s="95"/>
      <c r="Q216" s="96"/>
      <c r="R216" s="97" t="str">
        <f t="shared" ca="true" si="38"/>
        <v/>
      </c>
      <c r="S216" s="3" t="str">
        <f t="shared" ca="true" si="39"/>
        <v/>
      </c>
      <c r="T216" s="94" t="str">
        <f t="shared" ca="true" si="40"/>
        <v/>
      </c>
      <c r="U216" s="95"/>
      <c r="V216" s="96"/>
      <c r="W216" s="97" t="str">
        <f t="shared" ca="true" si="41"/>
        <v/>
      </c>
      <c r="X216" s="3" t="str">
        <f t="shared" ca="true" si="42"/>
        <v/>
      </c>
      <c r="Y216" s="94" t="str">
        <f t="shared" ca="true" si="43"/>
        <v/>
      </c>
      <c r="Z216" s="95"/>
      <c r="AA216" s="96"/>
      <c r="AB216" s="97" t="str">
        <f t="shared" ca="true" si="44"/>
        <v/>
      </c>
    </row>
    <row r="217" ht="11.25" customHeight="true" x14ac:dyDescent="0.2"/>
    <row r="218" ht="22.5" customHeight="true" x14ac:dyDescent="0.25">
      <c r="B218" s="2315" t="str">
        <f>CONCATENATE("Urban use of sanitation facilities, ",C199,"–",C200)</f>
        <v>Urban use of sanitation facilities, 2000–2020</v>
      </c>
      <c r="C218" s="2316"/>
      <c r="D218" s="2316"/>
      <c r="E218" s="2316"/>
      <c r="F218" s="2316"/>
      <c r="G218" s="2316"/>
      <c r="H218" s="2316"/>
      <c r="I218" s="2316"/>
      <c r="J218" s="2316"/>
      <c r="K218" s="2316"/>
      <c r="L218" s="2316"/>
      <c r="N218" s="98"/>
      <c r="O218" s="98"/>
      <c r="P218" s="98"/>
      <c r="Q218" s="98"/>
      <c r="R218" s="98"/>
      <c r="S218" s="2298" t="s">
        <v>11</v>
      </c>
      <c r="T218" s="2299"/>
      <c r="U218" s="2299"/>
      <c r="V218" s="2299"/>
      <c r="W218" s="2300"/>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c r="F253" s="101"/>
      <c r="G253" s="101"/>
      <c r="H253" s="101"/>
      <c r="I253" s="101"/>
      <c r="J253" s="101"/>
      <c r="K253" s="101"/>
      <c r="L253" s="101"/>
      <c r="M253" s="101"/>
      <c r="N253" s="101"/>
      <c r="O253" s="101"/>
      <c r="P253" s="101"/>
      <c r="Q253" s="101"/>
      <c r="R253" s="101"/>
      <c r="S253" s="101"/>
      <c r="T253" s="101"/>
      <c r="U253" s="101"/>
      <c r="V253" s="101"/>
      <c r="W253" s="101"/>
      <c r="X253" s="101"/>
      <c r="Y253" s="101"/>
      <c r="Z253" s="101"/>
      <c r="AA253" s="101"/>
      <c r="AB253" s="101"/>
    </row>
    <row r="254" x14ac:dyDescent="0.2">
      <c r="C254" s="100"/>
      <c r="D254" s="100"/>
      <c r="E254" s="101"/>
      <c r="F254" s="101"/>
      <c r="G254" s="101"/>
      <c r="H254" s="101"/>
      <c r="I254" s="101"/>
      <c r="J254" s="101"/>
      <c r="K254" s="101"/>
      <c r="L254" s="101"/>
      <c r="M254" s="101"/>
      <c r="N254" s="101"/>
      <c r="O254" s="101"/>
      <c r="P254" s="101"/>
      <c r="Q254" s="101"/>
      <c r="R254" s="101"/>
      <c r="S254" s="101"/>
      <c r="T254" s="101"/>
      <c r="U254" s="101"/>
      <c r="V254" s="101"/>
      <c r="W254" s="101"/>
      <c r="X254" s="101"/>
      <c r="Y254" s="101"/>
      <c r="Z254" s="101"/>
      <c r="AA254" s="101"/>
      <c r="AB254" s="101"/>
    </row>
    <row r="255" x14ac:dyDescent="0.2">
      <c r="C255" s="100"/>
      <c r="D255" s="100"/>
      <c r="E255" s="101"/>
      <c r="F255" s="101"/>
      <c r="G255" s="101"/>
      <c r="H255" s="101"/>
      <c r="I255" s="101"/>
      <c r="J255" s="101"/>
      <c r="K255" s="101"/>
      <c r="L255" s="101"/>
      <c r="M255" s="101"/>
      <c r="N255" s="101"/>
      <c r="O255" s="101"/>
      <c r="P255" s="101"/>
      <c r="Q255" s="101"/>
      <c r="R255" s="101"/>
      <c r="S255" s="101"/>
      <c r="T255" s="101"/>
      <c r="U255" s="101"/>
      <c r="V255" s="101"/>
      <c r="W255" s="101"/>
      <c r="X255" s="101"/>
      <c r="Y255" s="101"/>
      <c r="Z255" s="101"/>
      <c r="AA255" s="101"/>
      <c r="AB255" s="101"/>
    </row>
    <row r="256" x14ac:dyDescent="0.2">
      <c r="B256" s="101"/>
      <c r="C256" s="100"/>
      <c r="D256" s="100"/>
      <c r="E256" s="101"/>
      <c r="F256" s="101"/>
      <c r="G256" s="101"/>
      <c r="H256" s="101"/>
      <c r="I256" s="101"/>
      <c r="J256" s="101"/>
      <c r="K256" s="101"/>
      <c r="L256" s="101"/>
      <c r="M256" s="101"/>
      <c r="N256" s="101"/>
      <c r="O256" s="101"/>
      <c r="P256" s="101"/>
      <c r="Q256" s="101"/>
      <c r="R256" s="101"/>
      <c r="S256" s="101"/>
      <c r="T256" s="101"/>
      <c r="U256" s="101"/>
      <c r="V256" s="101"/>
      <c r="W256" s="101"/>
      <c r="X256" s="101"/>
      <c r="Y256" s="101"/>
      <c r="Z256" s="101"/>
      <c r="AA256" s="101"/>
      <c r="AB256" s="101"/>
    </row>
    <row r="257" x14ac:dyDescent="0.2">
      <c r="B257" s="101"/>
      <c r="C257" s="100"/>
      <c r="D257" s="100"/>
      <c r="E257" s="101"/>
      <c r="F257" s="101"/>
      <c r="G257" s="101"/>
      <c r="H257" s="101"/>
      <c r="I257" s="101"/>
      <c r="J257" s="101"/>
      <c r="K257" s="101"/>
      <c r="L257" s="101"/>
      <c r="M257" s="101"/>
      <c r="N257" s="101"/>
      <c r="O257" s="101"/>
      <c r="P257" s="101"/>
      <c r="Q257" s="101"/>
      <c r="R257" s="101"/>
      <c r="S257" s="101"/>
      <c r="T257" s="101"/>
      <c r="U257" s="101"/>
      <c r="V257" s="101"/>
      <c r="W257" s="101"/>
      <c r="X257" s="101"/>
      <c r="Y257" s="101"/>
      <c r="Z257" s="101"/>
      <c r="AA257" s="101"/>
      <c r="AB257" s="101"/>
    </row>
    <row r="297" s="40" customFormat="true" ht="16.5" customHeight="true" x14ac:dyDescent="0.2">
      <c r="A297" s="2312" t="s">
        <v>7</v>
      </c>
      <c r="B297" s="2312"/>
      <c r="C297" s="2312"/>
      <c r="D297" s="2301" t="s">
        <v>0</v>
      </c>
      <c r="E297" s="2302"/>
      <c r="F297" s="2302"/>
      <c r="G297" s="2302"/>
      <c r="H297" s="2303"/>
      <c r="I297" s="2301" t="s">
        <v>1</v>
      </c>
      <c r="J297" s="2302"/>
      <c r="K297" s="2302"/>
      <c r="L297" s="2302"/>
      <c r="M297" s="2303"/>
      <c r="N297" s="2301" t="s">
        <v>2</v>
      </c>
      <c r="O297" s="2302"/>
      <c r="P297" s="2302"/>
      <c r="Q297" s="2302"/>
      <c r="R297" s="2303"/>
      <c r="S297" s="2301" t="s">
        <v>3</v>
      </c>
      <c r="T297" s="2302"/>
      <c r="U297" s="2302"/>
      <c r="V297" s="2302"/>
      <c r="W297" s="2303"/>
      <c r="X297" s="2301" t="s">
        <v>4</v>
      </c>
      <c r="Y297" s="2302"/>
      <c r="Z297" s="2302"/>
      <c r="AA297" s="2302"/>
      <c r="AB297" s="2303"/>
    </row>
    <row r="298" s="44" customFormat="true" ht="22.5" customHeight="true" x14ac:dyDescent="0.2">
      <c r="A298" s="2313"/>
      <c r="B298" s="2313"/>
      <c r="C298" s="2313"/>
      <c r="D298" s="54" t="s">
        <v>14</v>
      </c>
      <c r="E298" s="55" t="s">
        <v>15</v>
      </c>
      <c r="F298" s="42" t="s">
        <v>16</v>
      </c>
      <c r="G298" s="42" t="s">
        <v>22</v>
      </c>
      <c r="H298" s="43" t="s">
        <v>19</v>
      </c>
      <c r="I298" s="54" t="s">
        <v>14</v>
      </c>
      <c r="J298" s="55" t="s">
        <v>15</v>
      </c>
      <c r="K298" s="42" t="s">
        <v>16</v>
      </c>
      <c r="L298" s="42" t="s">
        <v>22</v>
      </c>
      <c r="M298" s="43" t="s">
        <v>19</v>
      </c>
      <c r="N298" s="54" t="s">
        <v>14</v>
      </c>
      <c r="O298" s="55" t="s">
        <v>15</v>
      </c>
      <c r="P298" s="42" t="s">
        <v>16</v>
      </c>
      <c r="Q298" s="42" t="s">
        <v>22</v>
      </c>
      <c r="R298" s="43" t="s">
        <v>19</v>
      </c>
      <c r="S298" s="54" t="s">
        <v>14</v>
      </c>
      <c r="T298" s="55" t="s">
        <v>15</v>
      </c>
      <c r="U298" s="42" t="s">
        <v>16</v>
      </c>
      <c r="V298" s="42" t="s">
        <v>22</v>
      </c>
      <c r="W298" s="43" t="s">
        <v>19</v>
      </c>
      <c r="X298" s="54" t="s">
        <v>14</v>
      </c>
      <c r="Y298" s="55" t="s">
        <v>15</v>
      </c>
      <c r="Z298" s="42" t="s">
        <v>16</v>
      </c>
      <c r="AA298" s="42" t="s">
        <v>22</v>
      </c>
      <c r="AB298" s="43" t="s">
        <v>19</v>
      </c>
    </row>
    <row r="299" s="64" customFormat="true" ht="15" customHeight="true" x14ac:dyDescent="0.2">
      <c r="A299" s="2304" t="s">
        <v>10</v>
      </c>
      <c r="B299" s="2305"/>
      <c r="C299" s="209">
        <v>2000</v>
      </c>
      <c r="D299" s="56">
        <f ca="true">IF((D301+H301)&gt;100,D301*100/(D301+H301),D301)</f>
        <v>18.118533289238258</v>
      </c>
      <c r="E299" s="105">
        <f ca="true">D299*AVERAGEIF(E305:E316,"&gt;0")/100</f>
        <v>10.791587168222128</v>
      </c>
      <c r="F299" s="58">
        <f ca="true">D299*(100-AVERAGEIF(E305:E316,"&gt;0"))/100</f>
        <v>7.32694612101613</v>
      </c>
      <c r="G299" s="59">
        <f ca="true">100-(E299+F299+H299)</f>
        <v>22.535168236591744</v>
      </c>
      <c r="H299" s="60">
        <f ca="true">IF((D301+H301)&gt;100,H301*100/(D301+H301),H301)</f>
        <v>59.346298474169998</v>
      </c>
      <c r="I299" s="56">
        <f ca="true">IF((I301+M301)&gt;100,I301*100/(I301+M301),I301)</f>
        <v>28.713305378731093</v>
      </c>
      <c r="J299" s="105">
        <f ca="true">I299*AVERAGEIF(J305:J316,"&gt;0")/100</f>
        <v>21.993484859411247</v>
      </c>
      <c r="K299" s="61">
        <f ca="true">I299*(100-AVERAGEIF(J305:J316,"&gt;0"))/100</f>
        <v>6.7198205193198453</v>
      </c>
      <c r="L299" s="62">
        <f ca="true">100-(J299+K299+M299)</f>
        <v>24.181439359539581</v>
      </c>
      <c r="M299" s="63">
        <f ca="true">IF((I301+M301)&gt;100,M301*100/(I301+M301),M301)</f>
        <v>47.105255261729326</v>
      </c>
      <c r="N299" s="56">
        <f ca="true">IF((N301+R301)&gt;100,N301*100/(N301+R301),N301)</f>
        <v>36.248843584437964</v>
      </c>
      <c r="O299" s="105">
        <f ca="true">N299*AVERAGEIF(O305:O316,"&gt;0")/100</f>
        <v>30.280773006157851</v>
      </c>
      <c r="P299" s="61">
        <f ca="true">N299*(100-AVERAGEIF(O305:O316,"&gt;0"))/100</f>
        <v>5.9680705782801127</v>
      </c>
      <c r="Q299" s="62">
        <f ca="true">100-(O299+P299+R299)</f>
        <v>25.599251050114617</v>
      </c>
      <c r="R299" s="63">
        <f ca="true">IF((N301+R301)&gt;100,R301*100/(N301+R301),R301)</f>
        <v>38.151905365447419</v>
      </c>
      <c r="S299" s="56">
        <f ca="true">IF((S301+W301)&gt;100,S301*100/(S301+W301),S301)</f>
        <v>47.568664997231281</v>
      </c>
      <c r="T299" s="105">
        <f ca="true">S299*AVERAGEIF(T305:T316,"&gt;0")/100</f>
        <v>42.480139602558694</v>
      </c>
      <c r="U299" s="61">
        <f ca="true">S299*(100-AVERAGEIF(T305:T316,"&gt;0"))/100</f>
        <v>5.0885253946725859</v>
      </c>
      <c r="V299" s="62">
        <f ca="true">100-(T299+U299+W299)</f>
        <v>21.759141292131062</v>
      </c>
      <c r="W299" s="63">
        <f ca="true">IF((S301+W301)&gt;100,W301*100/(S301+W301),W301)</f>
        <v>30.672193710637657</v>
      </c>
      <c r="X299" s="56">
        <f ca="true">IF((X301+AB301)&gt;100,X301*100/(X301+AB301),X301)</f>
        <v>68.57122638888859</v>
      </c>
      <c r="Y299" s="105">
        <f ca="true">X299*AVERAGEIF(Y305:Y316,"&gt;0")/100</f>
        <v>65.382773177615775</v>
      </c>
      <c r="Z299" s="61">
        <f ca="true">X299*(100-AVERAGEIF(Y305:Y316,"&gt;0"))/100</f>
        <v>3.1884532112728157</v>
      </c>
      <c r="AA299" s="62">
        <f ca="true">100-(Y299+Z299+AB299)</f>
        <v>15.795651367699975</v>
      </c>
      <c r="AB299" s="63">
        <f ca="true">IF((X301+AB301)&gt;100,AB301*100/(X301+AB301),AB301)</f>
        <v>15.633122243411435</v>
      </c>
    </row>
    <row r="300" s="64" customFormat="true" ht="15" customHeight="true" x14ac:dyDescent="0.2">
      <c r="A300" s="2306"/>
      <c r="B300" s="2307"/>
      <c r="C300" s="210">
        <v>2020</v>
      </c>
      <c r="D300" s="65">
        <f ca="true">IF((D302+H302)&gt;100,D302*100/(D302+H302),D302)</f>
        <v>61.769799668252745</v>
      </c>
      <c r="E300" s="106">
        <f ca="true">D300*AVERAGEIF(E305:E316,"&gt;0")/100</f>
        <v>36.790736139745938</v>
      </c>
      <c r="F300" s="67">
        <f ca="true">D300*(100-AVERAGEIF(E305:E316,"&gt;0"))/100</f>
        <v>24.97906352850681</v>
      </c>
      <c r="G300" s="68">
        <f ca="true">100-(E300+F300+H300)</f>
        <v>7.3095313350299875</v>
      </c>
      <c r="H300" s="69">
        <f ca="true">IF((D302+H302)&gt;100,H302*100/(D302+H302),H302)</f>
        <v>30.920668996717268</v>
      </c>
      <c r="I300" s="65">
        <f ca="true">IF((I302+M302)&gt;100,I302*100/(I302+M302),I302)</f>
        <v>79.986929895570029</v>
      </c>
      <c r="J300" s="106">
        <f ca="true">I300*AVERAGEIF(J305:J316,"&gt;0")/100</f>
        <v>61.267461492333105</v>
      </c>
      <c r="K300" s="67">
        <f ca="true">I300*(100-AVERAGEIF(J305:J316,"&gt;0"))/100</f>
        <v>18.71946840323692</v>
      </c>
      <c r="L300" s="68">
        <f ca="true">100-(J300+K300+M300)</f>
        <v>4.2493624399371583</v>
      </c>
      <c r="M300" s="69">
        <f ca="true">IF((I302+M302)&gt;100,M302*100/(I302+M302),M302)</f>
        <v>15.763707664492813</v>
      </c>
      <c r="N300" s="65">
        <f ca="true">IF((N302+R302)&gt;100,N302*100/(N302+R302),N302)</f>
        <v>89.351654267188678</v>
      </c>
      <c r="O300" s="106">
        <f ca="true">N300*AVERAGEIF(O305:O316,"&gt;0")/100</f>
        <v>74.640647619197338</v>
      </c>
      <c r="P300" s="67">
        <f ca="true">N300*(100-AVERAGEIF(O305:O316,"&gt;0"))/100</f>
        <v>14.711006647991349</v>
      </c>
      <c r="Q300" s="68">
        <f ca="true">100-(O300+P300+R300)</f>
        <v>1.4442612616185073</v>
      </c>
      <c r="R300" s="69">
        <f ca="true">IF((N302+R302)&gt;100,R302*100/(N302+R302),R302)</f>
        <v>9.2040844711928003</v>
      </c>
      <c r="S300" s="65">
        <f ca="true">IF((S302+W302)&gt;100,S302*100/(S302+W302),S302)</f>
        <v>97.066321171875188</v>
      </c>
      <c r="T300" s="106">
        <f ca="true">S300*AVERAGEIF(T305:T316,"&gt;0")/100</f>
        <v>86.68292192618938</v>
      </c>
      <c r="U300" s="67">
        <f ca="true">S300*(100-AVERAGEIF(T305:T316,"&gt;0"))/100</f>
        <v>10.383399245685807</v>
      </c>
      <c r="V300" s="68">
        <f ca="true">100-(T300+U300+W300)</f>
        <v>0</v>
      </c>
      <c r="W300" s="69">
        <f ca="true">IF((S302+W302)&gt;100,W302*100/(S302+W302),W302)</f>
        <v>2.9336788281248154</v>
      </c>
      <c r="X300" s="65">
        <f ca="true">IF((X302+AB302)&gt;100,X302*100/(X302+AB302),X302)</f>
        <v>100</v>
      </c>
      <c r="Y300" s="106">
        <f ca="true">X300*AVERAGEIF(Y305:Y316,"&gt;0")/100</f>
        <v>95.350158690191549</v>
      </c>
      <c r="Z300" s="67">
        <f ca="true">X300*(100-AVERAGEIF(Y305:Y316,"&gt;0"))/100</f>
        <v>4.6498413098084512</v>
      </c>
      <c r="AA300" s="68">
        <f ca="true">100-(Y300+Z300+AB300)</f>
        <v>0</v>
      </c>
      <c r="AB300" s="69">
        <f ca="true">IF((X302+AB302)&gt;100,AB302*100/(X302+AB302),AB302)</f>
        <v>0</v>
      </c>
    </row>
    <row r="301" hidden="true" x14ac:dyDescent="0.2">
      <c r="A301" s="2308" t="s">
        <v>12</v>
      </c>
      <c r="B301" s="2309"/>
      <c r="C301" s="70">
        <f>MinRegYear(C299,C305:C316)</f>
        <v>2001</v>
      </c>
      <c r="D301" s="71">
        <f ca="true">IF(MAX(C305:C316)-MIN(C305:C316)&lt;5,AVERAGEIF(C305:C316,"&gt;0",D305:D316),
IF(FORECAST($C301,D$305:D$316,$C$305:$C$316)&lt;0,0,
IF(FORECAST($C301,D$305:D$316,$C$305:$C$316)&gt;100,100,
FORECAST($C301,D$305:D$316,$C$305:$C$316))))</f>
        <v>18.118533289238258</v>
      </c>
      <c r="E301" s="72"/>
      <c r="F301" s="73"/>
      <c r="G301" s="73"/>
      <c r="H301" s="74">
        <f ca="true">IF(MAX(C305:C316)-MIN(C305:C316)&lt;5,AVERAGEIF(C305:C316,"&gt;0",H305:H316),
IF(FORECAST($C301,H$305:H$316,$C$305:$C$316)&lt;0,0,
IF(FORECAST($C301,H$305:H$316,$C$305:$C$316)&gt;100,100,
FORECAST($C301,H$305:H$316,$C$305:$C$316))))</f>
        <v>59.346298474169998</v>
      </c>
      <c r="I301" s="71">
        <f ca="true">IF(MAX(C305:C316)-MIN(C305:C316)&lt;5,AVERAGEIF(C305:C316,"&gt;0",I305:I316),
IF(FORECAST($C301,I$305:I$316,$C$305:$C$316)&lt;0,0,
IF(FORECAST($C301,I$305:I$316,$C$305:$C$316)&gt;100,100,
FORECAST($C301,I$305:I$316,$C$305:$C$316))))</f>
        <v>28.713305378731093</v>
      </c>
      <c r="J301" s="72"/>
      <c r="K301" s="73"/>
      <c r="L301" s="73"/>
      <c r="M301" s="74">
        <f ca="true">IF(MAX(C305:C316)-MIN(C305:C316)&lt;5,AVERAGEIF(C305:C316,"&gt;0",M305:M316),
IF(FORECAST($C301,M$305:M$316,$C$305:$C$316)&lt;0,0,
IF(FORECAST($C301,M$305:M$316,$C$305:$C$316)&gt;100,100,
FORECAST($C301,M$305:M$316,$C$305:$C$316))))</f>
        <v>47.105255261729326</v>
      </c>
      <c r="N301" s="71">
        <f ca="true">IF(MAX(C305:C316)-MIN(C305:C316)&lt;5,AVERAGEIF(C305:C316,"&gt;0",N305:N316),
IF(FORECAST($C301,N$305:N$316,$C$305:$C$316)&lt;0,0,
IF(FORECAST($C301,N$305:N$316,$C$305:$C$316)&gt;100,100,
FORECAST($C301,N$305:N$316,$C$305:$C$316))))</f>
        <v>36.248843584437964</v>
      </c>
      <c r="O301" s="72"/>
      <c r="P301" s="73"/>
      <c r="Q301" s="73"/>
      <c r="R301" s="74">
        <f ca="true">IF(MAX(C305:C316)-MIN(C305:C316)&lt;5,AVERAGEIF(C305:C316,"&gt;0",R305:R316),
IF(FORECAST($C301,R$305:R$316,$C$305:$C$316)&lt;0,0,
IF(FORECAST($C301,R$305:R$316,$C$305:$C$316)&gt;100,100,
FORECAST($C301,R$305:R$316,$C$305:$C$316))))</f>
        <v>38.151905365447419</v>
      </c>
      <c r="S301" s="71">
        <f ca="true">IF(MAX(C305:C316)-MIN(C305:C316)&lt;5,AVERAGEIF(C305:C316,"&gt;0",S305:S316),
IF(FORECAST($C301,S$305:S$316,$C$305:$C$316)&lt;0,0,
IF(FORECAST($C301,S$305:S$316,$C$305:$C$316)&gt;100,100,
FORECAST($C301,S$305:S$316,$C$305:$C$316))))</f>
        <v>47.568664997231281</v>
      </c>
      <c r="T301" s="72"/>
      <c r="U301" s="73"/>
      <c r="V301" s="73"/>
      <c r="W301" s="74">
        <f ca="true">IF(MAX(C305:C316)-MIN(C305:C316)&lt;5,AVERAGEIF(C305:C316,"&gt;0",W305:W316),
IF(FORECAST($C301,W$305:W$316,$C$305:$C$316)&lt;0,0,
IF(FORECAST($C301,W$305:W$316,$C$305:$C$316)&gt;100,100,
FORECAST($C301,W$305:W$316,$C$305:$C$316))))</f>
        <v>30.672193710637657</v>
      </c>
      <c r="X301" s="71">
        <f ca="true">IF(MAX(C305:C316)-MIN(C305:C316)&lt;5,AVERAGEIF(C305:C316,"&gt;0",X305:X316),
IF(FORECAST($C301,X$305:X$316,$C$305:$C$316)&lt;0,0,
IF(FORECAST($C301,X$305:X$316,$C$305:$C$316)&gt;100,100,
FORECAST($C301,X$305:X$316,$C$305:$C$316))))</f>
        <v>68.57122638888859</v>
      </c>
      <c r="Y301" s="72"/>
      <c r="Z301" s="73"/>
      <c r="AA301" s="73"/>
      <c r="AB301" s="74">
        <f ca="true">IF(MAX(C305:C316)-MIN(C305:C316)&lt;5,AVERAGEIF(C305:C316,"&gt;0",AB305:AB316),
IF(FORECAST($C301,AB$305:AB$316,$C$305:$C$316)&lt;0,0,
IF(FORECAST($C301,AB$305:AB$316,$C$305:$C$316)&gt;100,100,
FORECAST($C301,AB$305:AB$316,$C$305:$C$316))))</f>
        <v>15.633122243411435</v>
      </c>
    </row>
    <row r="302" hidden="true" x14ac:dyDescent="0.2">
      <c r="A302" s="2310"/>
      <c r="B302" s="2311"/>
      <c r="C302" s="49">
        <f>MaxRegYear(C300,C305:C316)</f>
        <v>2019</v>
      </c>
      <c r="D302" s="75">
        <f ca="true">IF(MAX(C305:C316)-MIN(C305:C316)&lt;5,AVERAGEIF(C305:C316,"&gt;0",D305:D316),
IF(FORECAST($C302,D$305:D$316,$C$305:$C$316)&lt;0,0,
IF(FORECAST($C302,D$305:D$316,$C$305:$C$316)&gt;100,100,
FORECAST($C302,D$305:D$316,$C$305:$C$316))))</f>
        <v>61.769799668252745</v>
      </c>
      <c r="E302" s="76"/>
      <c r="F302" s="77"/>
      <c r="G302" s="77"/>
      <c r="H302" s="78">
        <f ca="true">IF(MAX(C305:C316)-MIN(C305:C316)&lt;5,AVERAGEIF(C305:C316,"&gt;0",H305:H316),
IF(FORECAST($C302,H$305:H$316,$C$305:$C$316)&lt;0,0,
IF(FORECAST($C302,H$305:H$316,$C$305:$C$316)&gt;100,100,
FORECAST($C302,H$305:H$316,$C$305:$C$316))))</f>
        <v>30.920668996717268</v>
      </c>
      <c r="I302" s="75">
        <f ca="true">IF(MAX(C305:C316)-MIN(C305:C316)&lt;5,AVERAGEIF(C305:C316,"&gt;0",I305:I316),
IF(FORECAST($C302,I$305:I$316,$C$305:$C$316)&lt;0,0,
IF(FORECAST($C302,I$305:I$316,$C$305:$C$316)&gt;100,100,
FORECAST($C302,I$305:I$316,$C$305:$C$316))))</f>
        <v>79.986929895570029</v>
      </c>
      <c r="J302" s="76"/>
      <c r="K302" s="77"/>
      <c r="L302" s="77"/>
      <c r="M302" s="78">
        <f ca="true">IF(MAX(C305:C316)-MIN(C305:C316)&lt;5,AVERAGEIF(C305:C316,"&gt;0",M305:M316),
IF(FORECAST($C302,M$305:M$316,$C$305:$C$316)&lt;0,0,
IF(FORECAST($C302,M$305:M$316,$C$305:$C$316)&gt;100,100,
FORECAST($C302,M$305:M$316,$C$305:$C$316))))</f>
        <v>15.763707664492813</v>
      </c>
      <c r="N302" s="75">
        <f ca="true">IF(MAX(C305:C316)-MIN(C305:C316)&lt;5,AVERAGEIF(C305:C316,"&gt;0",N305:N316),
IF(FORECAST($C302,N$305:N$316,$C$305:$C$316)&lt;0,0,
IF(FORECAST($C302,N$305:N$316,$C$305:$C$316)&gt;100,100,
FORECAST($C302,N$305:N$316,$C$305:$C$316))))</f>
        <v>89.351654267188678</v>
      </c>
      <c r="O302" s="76"/>
      <c r="P302" s="77"/>
      <c r="Q302" s="77"/>
      <c r="R302" s="78">
        <f ca="true">IF(MAX(C305:C316)-MIN(C305:C316)&lt;5,AVERAGEIF(C305:C316,"&gt;0",R305:R316),
IF(FORECAST($C302,R$305:R$316,$C$305:$C$316)&lt;0,0,
IF(FORECAST($C302,R$305:R$316,$C$305:$C$316)&gt;100,100,
FORECAST($C302,R$305:R$316,$C$305:$C$316))))</f>
        <v>9.2040844711928003</v>
      </c>
      <c r="S302" s="75">
        <f ca="true">IF(MAX(C305:C316)-MIN(C305:C316)&lt;5,AVERAGEIF(C305:C316,"&gt;0",S305:S316),
IF(FORECAST($C302,S$305:S$316,$C$305:$C$316)&lt;0,0,
IF(FORECAST($C302,S$305:S$316,$C$305:$C$316)&gt;100,100,
FORECAST($C302,S$305:S$316,$C$305:$C$316))))</f>
        <v>97.564198924628727</v>
      </c>
      <c r="T302" s="76"/>
      <c r="U302" s="77"/>
      <c r="V302" s="77"/>
      <c r="W302" s="78">
        <f ca="true">IF(MAX(C305:C316)-MIN(C305:C316)&lt;5,AVERAGEIF(C305:C316,"&gt;0",W305:W316),
IF(FORECAST($C302,W$305:W$316,$C$305:$C$316)&lt;0,0,
IF(FORECAST($C302,W$305:W$316,$C$305:$C$316)&gt;100,100,
FORECAST($C302,W$305:W$316,$C$305:$C$316))))</f>
        <v>2.9487264100730499</v>
      </c>
      <c r="X302" s="75">
        <f ca="true">IF(MAX(C305:C316)-MIN(C305:C316)&lt;5,AVERAGEIF(C305:C316,"&gt;0",X305:X316),
IF(FORECAST($C302,X$305:X$316,$C$305:$C$316)&lt;0,0,
IF(FORECAST($C302,X$305:X$316,$C$305:$C$316)&gt;100,100,
FORECAST($C302,X$305:X$316,$C$305:$C$316))))</f>
        <v>100</v>
      </c>
      <c r="Y302" s="76"/>
      <c r="Z302" s="77"/>
      <c r="AA302" s="77"/>
      <c r="AB302" s="78">
        <f ca="true">IF(MAX(C305:C316)-MIN(C305:C316)&lt;5,AVERAGEIF(C305:C316,"&gt;0",AB305:AB316),
IF(FORECAST($C302,AB$305:AB$316,$C$305:$C$316)&lt;0,0,
IF(FORECAST($C302,AB$305:AB$316,$C$305:$C$316)&gt;100,100,
FORECAST($C302,AB$305:AB$316,$C$305:$C$316))))</f>
        <v>0</v>
      </c>
    </row>
    <row r="303" ht="9" customHeight="true" x14ac:dyDescent="0.2">
      <c r="D303" s="79"/>
      <c r="I303" s="79"/>
      <c r="K303" s="39"/>
      <c r="L303" s="39"/>
      <c r="N303" s="79"/>
      <c r="P303" s="39"/>
      <c r="Q303" s="39"/>
      <c r="S303" s="79"/>
      <c r="U303" s="39"/>
      <c r="V303" s="39"/>
      <c r="X303" s="79"/>
      <c r="Z303" s="39"/>
      <c r="AA303" s="39"/>
      <c r="AB303" s="80"/>
    </row>
    <row r="304" ht="22.5" customHeight="true" x14ac:dyDescent="0.2">
      <c r="B304" s="102" t="s">
        <v>8</v>
      </c>
      <c r="C304" s="82" t="s">
        <v>9</v>
      </c>
      <c r="D304" s="83" t="s">
        <v>14</v>
      </c>
      <c r="E304" s="43" t="s">
        <v>26</v>
      </c>
      <c r="F304" s="84"/>
      <c r="G304" s="84"/>
      <c r="H304" s="85" t="s">
        <v>19</v>
      </c>
      <c r="I304" s="83" t="s">
        <v>14</v>
      </c>
      <c r="J304" s="43" t="s">
        <v>26</v>
      </c>
      <c r="K304" s="84"/>
      <c r="L304" s="84"/>
      <c r="M304" s="85" t="s">
        <v>19</v>
      </c>
      <c r="N304" s="83" t="s">
        <v>14</v>
      </c>
      <c r="O304" s="43" t="s">
        <v>26</v>
      </c>
      <c r="P304" s="84"/>
      <c r="Q304" s="84"/>
      <c r="R304" s="85" t="s">
        <v>19</v>
      </c>
      <c r="S304" s="83" t="s">
        <v>14</v>
      </c>
      <c r="T304" s="43" t="s">
        <v>26</v>
      </c>
      <c r="U304" s="84"/>
      <c r="V304" s="84"/>
      <c r="W304" s="85" t="s">
        <v>19</v>
      </c>
      <c r="X304" s="83" t="s">
        <v>14</v>
      </c>
      <c r="Y304" s="43" t="s">
        <v>26</v>
      </c>
      <c r="Z304" s="84"/>
      <c r="AA304" s="84"/>
      <c r="AB304" s="85" t="s">
        <v>19</v>
      </c>
      <c r="AD304" s="86"/>
    </row>
    <row r="305" x14ac:dyDescent="0.2">
      <c r="A305" s="87"/>
      <c r="B305" s="510" t="s">
        <v>209</v>
      </c>
      <c r="C305" s="511">
        <v>2003</v>
      </c>
      <c r="D305" s="1">
        <f t="shared" ref="D305:D316" ca="true" si="45">IF(ISERROR(INDIRECT(CONCATENATE($B305,"!M122"))),"",INDIRECT(CONCATENATE($B305,"!M122")))</f>
        <v>25.425372940396898</v>
      </c>
      <c r="E305" s="91" t="str">
        <f t="shared" ref="E305:E316" ca="true" si="46">IF(ISERROR(INDIRECT(CONCATENATE($B305,"!M129"))),"",INDIRECT(CONCATENATE($B305,"!M129")))</f>
        <v>N/A</v>
      </c>
      <c r="F305" s="89"/>
      <c r="G305" s="89"/>
      <c r="H305" s="90">
        <f t="shared" ref="H305:H316" ca="true" si="47">IF(ISERROR(INDIRECT(CONCATENATE($B305,"!M127"))),"",INDIRECT(CONCATENATE($B305,"!M127")))</f>
        <v>52.49493522334626</v>
      </c>
      <c r="I305" s="1">
        <f t="shared" ref="I305:I316" ca="true" si="48">IF(ISERROR(INDIRECT(CONCATENATE($B305,"!N122"))),"",INDIRECT(CONCATENATE($B305,"!N122")))</f>
        <v>36.640943410247424</v>
      </c>
      <c r="J305" s="88" t="str">
        <f t="shared" ref="J305:J316" ca="true" si="49">IF(ISERROR(INDIRECT(CONCATENATE($B305,"!N129"))),"",INDIRECT(CONCATENATE($B305,"!N129")))</f>
        <v>N/A</v>
      </c>
      <c r="K305" s="89"/>
      <c r="L305" s="89"/>
      <c r="M305" s="90">
        <f t="shared" ref="M305:M316" ca="true" si="50">IF(ISERROR(INDIRECT(CONCATENATE($B305,"!N127"))),"",INDIRECT(CONCATENATE($B305,"!N127")))</f>
        <v>41.302426533791554</v>
      </c>
      <c r="N305" s="1">
        <f t="shared" ref="N305:N316" ca="true" si="51">IF(ISERROR(INDIRECT(CONCATENATE($B305,"!O122"))),"",INDIRECT(CONCATENATE($B305,"!O122")))</f>
        <v>44.532652264923456</v>
      </c>
      <c r="O305" s="88" t="str">
        <f t="shared" ref="O305:O316" ca="true" si="52">IF(ISERROR(INDIRECT(CONCATENATE($B305,"!O129"))),"",INDIRECT(CONCATENATE($B305,"!O129")))</f>
        <v>N/A</v>
      </c>
      <c r="P305" s="89"/>
      <c r="Q305" s="89"/>
      <c r="R305" s="90">
        <f t="shared" ref="R305:R316" ca="true" si="53">IF(ISERROR(INDIRECT(CONCATENATE($B305,"!O127"))),"",INDIRECT(CONCATENATE($B305,"!O127")))</f>
        <v>32.067020607099948</v>
      </c>
      <c r="S305" s="1">
        <f t="shared" ref="S305:S316" ca="true" si="54">IF(ISERROR(INDIRECT(CONCATENATE($B305,"!P122"))),"",INDIRECT(CONCATENATE($B305,"!P122")))</f>
        <v>53.286489920258788</v>
      </c>
      <c r="T305" s="88" t="str">
        <f t="shared" ref="T305:T316" ca="true" si="55">IF(ISERROR(INDIRECT(CONCATENATE($B305,"!P129"))),"",INDIRECT(CONCATENATE($B305,"!P129")))</f>
        <v>N/A</v>
      </c>
      <c r="U305" s="89"/>
      <c r="V305" s="89"/>
      <c r="W305" s="90">
        <f t="shared" ref="W305:W316" ca="true" si="56">IF(ISERROR(INDIRECT(CONCATENATE($B305,"!P127"))),"",INDIRECT(CONCATENATE($B305,"!P127")))</f>
        <v>26.59739895488017</v>
      </c>
      <c r="X305" s="1">
        <f t="shared" ref="X305:X316" ca="true" si="57">IF(ISERROR(INDIRECT(CONCATENATE($B305,"!Q122"))),"",INDIRECT(CONCATENATE($B305,"!Q122")))</f>
        <v>71.259328573775321</v>
      </c>
      <c r="Y305" s="88" t="str">
        <f t="shared" ref="Y305:Y316" ca="true" si="58">IF(ISERROR(INDIRECT(CONCATENATE($B305,"!Q129"))),"",INDIRECT(CONCATENATE($B305,"!Q129")))</f>
        <v>N/A</v>
      </c>
      <c r="Z305" s="89"/>
      <c r="AA305" s="89"/>
      <c r="AB305" s="90">
        <f t="shared" ref="AB305:AB316" ca="true" si="59">IF(ISERROR(INDIRECT(CONCATENATE($B305,"!Q2127"))),"",INDIRECT(CONCATENATE($B305,"!Q127")))</f>
        <v>14.128665530189689</v>
      </c>
    </row>
    <row r="306" x14ac:dyDescent="0.2">
      <c r="A306" s="87"/>
      <c r="B306" s="512" t="s">
        <v>288</v>
      </c>
      <c r="C306" s="513">
        <v>2007</v>
      </c>
      <c r="D306" s="2">
        <f t="shared" ca="true" si="45"/>
        <v>31.852431066716886</v>
      </c>
      <c r="E306" s="91">
        <f t="shared" ca="true" si="46"/>
        <v>59.561041702155514</v>
      </c>
      <c r="F306" s="89"/>
      <c r="G306" s="89"/>
      <c r="H306" s="92">
        <f t="shared" ca="true" si="47"/>
        <v>54.008711214261062</v>
      </c>
      <c r="I306" s="2">
        <f t="shared" ca="true" si="48"/>
        <v>44.384742521019817</v>
      </c>
      <c r="J306" s="91">
        <f t="shared" ca="true" si="49"/>
        <v>76.596840974298132</v>
      </c>
      <c r="K306" s="89"/>
      <c r="L306" s="89"/>
      <c r="M306" s="92">
        <f t="shared" ca="true" si="50"/>
        <v>39.969277973828383</v>
      </c>
      <c r="N306" s="2">
        <f t="shared" ca="true" si="51"/>
        <v>51.848763784628225</v>
      </c>
      <c r="O306" s="91">
        <f t="shared" ca="true" si="52"/>
        <v>83.535831800045969</v>
      </c>
      <c r="P306" s="89"/>
      <c r="Q306" s="89"/>
      <c r="R306" s="92">
        <f t="shared" ca="true" si="53"/>
        <v>32.392723828984501</v>
      </c>
      <c r="S306" s="2">
        <f t="shared" ca="true" si="54"/>
        <v>63.311572083494411</v>
      </c>
      <c r="T306" s="91">
        <f t="shared" ca="true" si="55"/>
        <v>89.302778635959697</v>
      </c>
      <c r="U306" s="89"/>
      <c r="V306" s="89"/>
      <c r="W306" s="92">
        <f t="shared" ca="true" si="56"/>
        <v>23.774511867406208</v>
      </c>
      <c r="X306" s="2">
        <f t="shared" ca="true" si="57"/>
        <v>81.138708762231943</v>
      </c>
      <c r="Y306" s="91">
        <f t="shared" ca="true" si="58"/>
        <v>95.350158690191549</v>
      </c>
      <c r="Z306" s="89"/>
      <c r="AA306" s="89"/>
      <c r="AB306" s="92">
        <f t="shared" ca="true" si="59"/>
        <v>10.001690882372259</v>
      </c>
    </row>
    <row r="307" x14ac:dyDescent="0.2">
      <c r="A307" s="87"/>
      <c r="B307" s="512" t="s">
        <v>339</v>
      </c>
      <c r="C307" s="513">
        <v>2012</v>
      </c>
      <c r="D307" s="2">
        <f t="shared" ca="true" si="45"/>
        <v>39.548598846581378</v>
      </c>
      <c r="E307" s="91" t="str">
        <f t="shared" ca="true" si="46"/>
        <v>N/A</v>
      </c>
      <c r="F307" s="89"/>
      <c r="G307" s="89"/>
      <c r="H307" s="92">
        <f t="shared" ca="true" si="47"/>
        <v>44.040123259896262</v>
      </c>
      <c r="I307" s="2">
        <f t="shared" ca="true" si="48"/>
        <v>56.641136893772497</v>
      </c>
      <c r="J307" s="91" t="str">
        <f t="shared" ca="true" si="49"/>
        <v>N/A</v>
      </c>
      <c r="K307" s="89"/>
      <c r="L307" s="89"/>
      <c r="M307" s="92">
        <f t="shared" ca="true" si="50"/>
        <v>27.826893537924256</v>
      </c>
      <c r="N307" s="2">
        <f t="shared" ca="true" si="51"/>
        <v>66.228804741286254</v>
      </c>
      <c r="O307" s="91" t="str">
        <f t="shared" ca="true" si="52"/>
        <v>N/A</v>
      </c>
      <c r="P307" s="89"/>
      <c r="Q307" s="89"/>
      <c r="R307" s="92">
        <f t="shared" ca="true" si="53"/>
        <v>20.713074785317637</v>
      </c>
      <c r="S307" s="2">
        <f t="shared" ca="true" si="54"/>
        <v>79.510289391536347</v>
      </c>
      <c r="T307" s="91" t="str">
        <f t="shared" ca="true" si="55"/>
        <v>N/A</v>
      </c>
      <c r="U307" s="89"/>
      <c r="V307" s="89"/>
      <c r="W307" s="92">
        <f t="shared" ca="true" si="56"/>
        <v>11.827473557879904</v>
      </c>
      <c r="X307" s="2">
        <f t="shared" ca="true" si="57"/>
        <v>90.085401172422706</v>
      </c>
      <c r="Y307" s="91" t="str">
        <f t="shared" ca="true" si="58"/>
        <v>N/A</v>
      </c>
      <c r="Z307" s="89"/>
      <c r="AA307" s="89"/>
      <c r="AB307" s="92">
        <f t="shared" ca="true" si="59"/>
        <v>4.7505931424822343</v>
      </c>
      <c r="AD307" s="93"/>
    </row>
    <row r="308" x14ac:dyDescent="0.2">
      <c r="A308" s="87"/>
      <c r="B308" s="512" t="s">
        <v>437</v>
      </c>
      <c r="C308" s="513">
        <v>2017</v>
      </c>
      <c r="D308" s="2">
        <f t="shared" ca="true" si="45"/>
        <v>60.525192706897201</v>
      </c>
      <c r="E308" s="91" t="str">
        <f t="shared" ca="true" si="46"/>
        <v>N/A</v>
      </c>
      <c r="F308" s="89"/>
      <c r="G308" s="89"/>
      <c r="H308" s="92">
        <f t="shared" ca="true" si="47"/>
        <v>31.569366881906824</v>
      </c>
      <c r="I308" s="2">
        <f t="shared" ca="true" si="48"/>
        <v>76.885113028181223</v>
      </c>
      <c r="J308" s="91" t="str">
        <f t="shared" ca="true" si="49"/>
        <v>N/A</v>
      </c>
      <c r="K308" s="89"/>
      <c r="L308" s="89"/>
      <c r="M308" s="92">
        <f t="shared" ca="true" si="50"/>
        <v>18.38052489563426</v>
      </c>
      <c r="N308" s="2">
        <f t="shared" ca="true" si="51"/>
        <v>85.640618763370412</v>
      </c>
      <c r="O308" s="91" t="str">
        <f t="shared" ca="true" si="52"/>
        <v>N/A</v>
      </c>
      <c r="P308" s="89"/>
      <c r="Q308" s="89"/>
      <c r="R308" s="92">
        <f t="shared" ca="true" si="53"/>
        <v>11.14737272378019</v>
      </c>
      <c r="S308" s="2">
        <f t="shared" ca="true" si="54"/>
        <v>91.379846785796175</v>
      </c>
      <c r="T308" s="91" t="str">
        <f t="shared" ca="true" si="55"/>
        <v>N/A</v>
      </c>
      <c r="U308" s="89"/>
      <c r="V308" s="89"/>
      <c r="W308" s="92">
        <f t="shared" ca="true" si="56"/>
        <v>6.582648489064316</v>
      </c>
      <c r="X308" s="2">
        <f t="shared" ca="true" si="57"/>
        <v>98.100554378475749</v>
      </c>
      <c r="Y308" s="91" t="str">
        <f t="shared" ca="true" si="58"/>
        <v>N/A</v>
      </c>
      <c r="Z308" s="89"/>
      <c r="AA308" s="89"/>
      <c r="AB308" s="92">
        <f t="shared" ca="true" si="59"/>
        <v>1.3954040444407119</v>
      </c>
    </row>
    <row r="309" x14ac:dyDescent="0.2">
      <c r="A309" s="87"/>
      <c r="B309" s="512"/>
      <c r="C309" s="513"/>
      <c r="D309" s="2" t="str">
        <f t="shared" ca="true" si="45"/>
        <v/>
      </c>
      <c r="E309" s="91" t="str">
        <f t="shared" ca="true" si="46"/>
        <v/>
      </c>
      <c r="F309" s="89"/>
      <c r="G309" s="89"/>
      <c r="H309" s="92" t="str">
        <f t="shared" ca="true" si="47"/>
        <v/>
      </c>
      <c r="I309" s="2" t="str">
        <f t="shared" ca="true" si="48"/>
        <v/>
      </c>
      <c r="J309" s="91" t="str">
        <f t="shared" ca="true" si="49"/>
        <v/>
      </c>
      <c r="K309" s="89"/>
      <c r="L309" s="89"/>
      <c r="M309" s="92" t="str">
        <f t="shared" ca="true" si="50"/>
        <v/>
      </c>
      <c r="N309" s="2" t="str">
        <f t="shared" ca="true" si="51"/>
        <v/>
      </c>
      <c r="O309" s="91" t="str">
        <f t="shared" ca="true" si="52"/>
        <v/>
      </c>
      <c r="P309" s="89"/>
      <c r="Q309" s="89"/>
      <c r="R309" s="92" t="str">
        <f t="shared" ca="true" si="53"/>
        <v/>
      </c>
      <c r="S309" s="2" t="str">
        <f t="shared" ca="true" si="54"/>
        <v/>
      </c>
      <c r="T309" s="91" t="str">
        <f t="shared" ca="true" si="55"/>
        <v/>
      </c>
      <c r="U309" s="89"/>
      <c r="V309" s="89"/>
      <c r="W309" s="92" t="str">
        <f t="shared" ca="true" si="56"/>
        <v/>
      </c>
      <c r="X309" s="2" t="str">
        <f t="shared" ca="true" si="57"/>
        <v/>
      </c>
      <c r="Y309" s="91" t="str">
        <f t="shared" ca="true" si="58"/>
        <v/>
      </c>
      <c r="Z309" s="89"/>
      <c r="AA309" s="89"/>
      <c r="AB309" s="92" t="str">
        <f t="shared" ca="true" si="59"/>
        <v/>
      </c>
    </row>
    <row r="310" x14ac:dyDescent="0.2">
      <c r="A310" s="87"/>
      <c r="B310" s="512"/>
      <c r="C310" s="513"/>
      <c r="D310" s="2" t="str">
        <f t="shared" ca="true" si="45"/>
        <v/>
      </c>
      <c r="E310" s="91" t="str">
        <f t="shared" ca="true" si="46"/>
        <v/>
      </c>
      <c r="F310" s="89"/>
      <c r="G310" s="89"/>
      <c r="H310" s="92" t="str">
        <f t="shared" ca="true" si="47"/>
        <v/>
      </c>
      <c r="I310" s="2" t="str">
        <f t="shared" ca="true" si="48"/>
        <v/>
      </c>
      <c r="J310" s="91" t="str">
        <f t="shared" ca="true" si="49"/>
        <v/>
      </c>
      <c r="K310" s="89"/>
      <c r="L310" s="89"/>
      <c r="M310" s="92" t="str">
        <f t="shared" ca="true" si="50"/>
        <v/>
      </c>
      <c r="N310" s="2" t="str">
        <f t="shared" ca="true" si="51"/>
        <v/>
      </c>
      <c r="O310" s="91" t="str">
        <f t="shared" ca="true" si="52"/>
        <v/>
      </c>
      <c r="P310" s="89"/>
      <c r="Q310" s="89"/>
      <c r="R310" s="92" t="str">
        <f t="shared" ca="true" si="53"/>
        <v/>
      </c>
      <c r="S310" s="2" t="str">
        <f t="shared" ca="true" si="54"/>
        <v/>
      </c>
      <c r="T310" s="91" t="str">
        <f t="shared" ca="true" si="55"/>
        <v/>
      </c>
      <c r="U310" s="89"/>
      <c r="V310" s="89"/>
      <c r="W310" s="92" t="str">
        <f t="shared" ca="true" si="56"/>
        <v/>
      </c>
      <c r="X310" s="2" t="str">
        <f t="shared" ca="true" si="57"/>
        <v/>
      </c>
      <c r="Y310" s="91" t="str">
        <f t="shared" ca="true" si="58"/>
        <v/>
      </c>
      <c r="Z310" s="89"/>
      <c r="AA310" s="89"/>
      <c r="AB310" s="92" t="str">
        <f t="shared" ca="true" si="59"/>
        <v/>
      </c>
    </row>
    <row r="311" x14ac:dyDescent="0.2">
      <c r="A311" s="87"/>
      <c r="B311" s="512"/>
      <c r="C311" s="513"/>
      <c r="D311" s="2" t="str">
        <f t="shared" ca="true" si="45"/>
        <v/>
      </c>
      <c r="E311" s="91" t="str">
        <f t="shared" ca="true" si="46"/>
        <v/>
      </c>
      <c r="F311" s="89"/>
      <c r="G311" s="89"/>
      <c r="H311" s="92" t="str">
        <f t="shared" ca="true" si="47"/>
        <v/>
      </c>
      <c r="I311" s="2" t="str">
        <f t="shared" ca="true" si="48"/>
        <v/>
      </c>
      <c r="J311" s="91" t="str">
        <f t="shared" ca="true" si="49"/>
        <v/>
      </c>
      <c r="K311" s="89"/>
      <c r="L311" s="89"/>
      <c r="M311" s="92" t="str">
        <f t="shared" ca="true" si="50"/>
        <v/>
      </c>
      <c r="N311" s="2" t="str">
        <f t="shared" ca="true" si="51"/>
        <v/>
      </c>
      <c r="O311" s="91" t="str">
        <f t="shared" ca="true" si="52"/>
        <v/>
      </c>
      <c r="P311" s="89"/>
      <c r="Q311" s="89"/>
      <c r="R311" s="92" t="str">
        <f t="shared" ca="true" si="53"/>
        <v/>
      </c>
      <c r="S311" s="2" t="str">
        <f t="shared" ca="true" si="54"/>
        <v/>
      </c>
      <c r="T311" s="91" t="str">
        <f t="shared" ca="true" si="55"/>
        <v/>
      </c>
      <c r="U311" s="89"/>
      <c r="V311" s="89"/>
      <c r="W311" s="92" t="str">
        <f t="shared" ca="true" si="56"/>
        <v/>
      </c>
      <c r="X311" s="2" t="str">
        <f t="shared" ca="true" si="57"/>
        <v/>
      </c>
      <c r="Y311" s="91" t="str">
        <f t="shared" ca="true" si="58"/>
        <v/>
      </c>
      <c r="Z311" s="89"/>
      <c r="AA311" s="89"/>
      <c r="AB311" s="92" t="str">
        <f t="shared" ca="true" si="59"/>
        <v/>
      </c>
    </row>
    <row r="312" x14ac:dyDescent="0.2">
      <c r="A312" s="87"/>
      <c r="B312" s="512"/>
      <c r="C312" s="513"/>
      <c r="D312" s="2" t="str">
        <f t="shared" ca="true" si="45"/>
        <v/>
      </c>
      <c r="E312" s="91" t="str">
        <f t="shared" ca="true" si="46"/>
        <v/>
      </c>
      <c r="F312" s="89"/>
      <c r="G312" s="89"/>
      <c r="H312" s="92" t="str">
        <f t="shared" ca="true" si="47"/>
        <v/>
      </c>
      <c r="I312" s="2" t="str">
        <f t="shared" ca="true" si="48"/>
        <v/>
      </c>
      <c r="J312" s="91" t="str">
        <f t="shared" ca="true" si="49"/>
        <v/>
      </c>
      <c r="K312" s="89"/>
      <c r="L312" s="89"/>
      <c r="M312" s="92" t="str">
        <f t="shared" ca="true" si="50"/>
        <v/>
      </c>
      <c r="N312" s="2" t="str">
        <f t="shared" ca="true" si="51"/>
        <v/>
      </c>
      <c r="O312" s="91" t="str">
        <f t="shared" ca="true" si="52"/>
        <v/>
      </c>
      <c r="P312" s="89"/>
      <c r="Q312" s="89"/>
      <c r="R312" s="92" t="str">
        <f t="shared" ca="true" si="53"/>
        <v/>
      </c>
      <c r="S312" s="2" t="str">
        <f t="shared" ca="true" si="54"/>
        <v/>
      </c>
      <c r="T312" s="91" t="str">
        <f t="shared" ca="true" si="55"/>
        <v/>
      </c>
      <c r="U312" s="89"/>
      <c r="V312" s="89"/>
      <c r="W312" s="92" t="str">
        <f t="shared" ca="true" si="56"/>
        <v/>
      </c>
      <c r="X312" s="2" t="str">
        <f t="shared" ca="true" si="57"/>
        <v/>
      </c>
      <c r="Y312" s="91" t="str">
        <f t="shared" ca="true" si="58"/>
        <v/>
      </c>
      <c r="Z312" s="89"/>
      <c r="AA312" s="89"/>
      <c r="AB312" s="92" t="str">
        <f t="shared" ca="true" si="59"/>
        <v/>
      </c>
    </row>
    <row r="313" x14ac:dyDescent="0.2">
      <c r="A313" s="87"/>
      <c r="B313" s="512"/>
      <c r="C313" s="513"/>
      <c r="D313" s="2" t="str">
        <f t="shared" ca="true" si="45"/>
        <v/>
      </c>
      <c r="E313" s="91" t="str">
        <f t="shared" ca="true" si="46"/>
        <v/>
      </c>
      <c r="F313" s="89"/>
      <c r="G313" s="89"/>
      <c r="H313" s="92" t="str">
        <f t="shared" ca="true" si="47"/>
        <v/>
      </c>
      <c r="I313" s="2" t="str">
        <f t="shared" ca="true" si="48"/>
        <v/>
      </c>
      <c r="J313" s="91" t="str">
        <f t="shared" ca="true" si="49"/>
        <v/>
      </c>
      <c r="K313" s="89"/>
      <c r="L313" s="89"/>
      <c r="M313" s="92" t="str">
        <f t="shared" ca="true" si="50"/>
        <v/>
      </c>
      <c r="N313" s="2" t="str">
        <f t="shared" ca="true" si="51"/>
        <v/>
      </c>
      <c r="O313" s="91" t="str">
        <f t="shared" ca="true" si="52"/>
        <v/>
      </c>
      <c r="P313" s="89"/>
      <c r="Q313" s="89"/>
      <c r="R313" s="92" t="str">
        <f t="shared" ca="true" si="53"/>
        <v/>
      </c>
      <c r="S313" s="2" t="str">
        <f t="shared" ca="true" si="54"/>
        <v/>
      </c>
      <c r="T313" s="91" t="str">
        <f t="shared" ca="true" si="55"/>
        <v/>
      </c>
      <c r="U313" s="89"/>
      <c r="V313" s="89"/>
      <c r="W313" s="92" t="str">
        <f t="shared" ca="true" si="56"/>
        <v/>
      </c>
      <c r="X313" s="2" t="str">
        <f t="shared" ca="true" si="57"/>
        <v/>
      </c>
      <c r="Y313" s="91" t="str">
        <f t="shared" ca="true" si="58"/>
        <v/>
      </c>
      <c r="Z313" s="89"/>
      <c r="AA313" s="89"/>
      <c r="AB313" s="92" t="str">
        <f t="shared" ca="true" si="59"/>
        <v/>
      </c>
    </row>
    <row r="314" x14ac:dyDescent="0.2">
      <c r="A314" s="87"/>
      <c r="B314" s="512"/>
      <c r="C314" s="513"/>
      <c r="D314" s="2" t="str">
        <f t="shared" ca="true" si="45"/>
        <v/>
      </c>
      <c r="E314" s="91" t="str">
        <f t="shared" ca="true" si="46"/>
        <v/>
      </c>
      <c r="F314" s="89"/>
      <c r="G314" s="89"/>
      <c r="H314" s="92" t="str">
        <f t="shared" ca="true" si="47"/>
        <v/>
      </c>
      <c r="I314" s="2" t="str">
        <f t="shared" ca="true" si="48"/>
        <v/>
      </c>
      <c r="J314" s="91" t="str">
        <f t="shared" ca="true" si="49"/>
        <v/>
      </c>
      <c r="K314" s="89"/>
      <c r="L314" s="89"/>
      <c r="M314" s="92" t="str">
        <f t="shared" ca="true" si="50"/>
        <v/>
      </c>
      <c r="N314" s="2" t="str">
        <f t="shared" ca="true" si="51"/>
        <v/>
      </c>
      <c r="O314" s="91" t="str">
        <f t="shared" ca="true" si="52"/>
        <v/>
      </c>
      <c r="P314" s="89"/>
      <c r="Q314" s="89"/>
      <c r="R314" s="92" t="str">
        <f t="shared" ca="true" si="53"/>
        <v/>
      </c>
      <c r="S314" s="2" t="str">
        <f t="shared" ca="true" si="54"/>
        <v/>
      </c>
      <c r="T314" s="91" t="str">
        <f t="shared" ca="true" si="55"/>
        <v/>
      </c>
      <c r="U314" s="89"/>
      <c r="V314" s="89"/>
      <c r="W314" s="92" t="str">
        <f t="shared" ca="true" si="56"/>
        <v/>
      </c>
      <c r="X314" s="2" t="str">
        <f t="shared" ca="true" si="57"/>
        <v/>
      </c>
      <c r="Y314" s="91" t="str">
        <f t="shared" ca="true" si="58"/>
        <v/>
      </c>
      <c r="Z314" s="89"/>
      <c r="AA314" s="89"/>
      <c r="AB314" s="92" t="str">
        <f t="shared" ca="true" si="59"/>
        <v/>
      </c>
    </row>
    <row r="315" x14ac:dyDescent="0.2">
      <c r="A315" s="87"/>
      <c r="B315" s="512"/>
      <c r="C315" s="513"/>
      <c r="D315" s="2" t="str">
        <f t="shared" ca="true" si="45"/>
        <v/>
      </c>
      <c r="E315" s="91" t="str">
        <f t="shared" ca="true" si="46"/>
        <v/>
      </c>
      <c r="F315" s="89"/>
      <c r="G315" s="89"/>
      <c r="H315" s="92" t="str">
        <f t="shared" ca="true" si="47"/>
        <v/>
      </c>
      <c r="I315" s="2" t="str">
        <f t="shared" ca="true" si="48"/>
        <v/>
      </c>
      <c r="J315" s="91" t="str">
        <f t="shared" ca="true" si="49"/>
        <v/>
      </c>
      <c r="K315" s="89"/>
      <c r="L315" s="89"/>
      <c r="M315" s="92" t="str">
        <f t="shared" ca="true" si="50"/>
        <v/>
      </c>
      <c r="N315" s="2" t="str">
        <f t="shared" ca="true" si="51"/>
        <v/>
      </c>
      <c r="O315" s="91" t="str">
        <f t="shared" ca="true" si="52"/>
        <v/>
      </c>
      <c r="P315" s="89"/>
      <c r="Q315" s="89"/>
      <c r="R315" s="92" t="str">
        <f t="shared" ca="true" si="53"/>
        <v/>
      </c>
      <c r="S315" s="2" t="str">
        <f t="shared" ca="true" si="54"/>
        <v/>
      </c>
      <c r="T315" s="91" t="str">
        <f t="shared" ca="true" si="55"/>
        <v/>
      </c>
      <c r="U315" s="89"/>
      <c r="V315" s="89"/>
      <c r="W315" s="92" t="str">
        <f t="shared" ca="true" si="56"/>
        <v/>
      </c>
      <c r="X315" s="2" t="str">
        <f t="shared" ca="true" si="57"/>
        <v/>
      </c>
      <c r="Y315" s="91" t="str">
        <f t="shared" ca="true" si="58"/>
        <v/>
      </c>
      <c r="Z315" s="89"/>
      <c r="AA315" s="89"/>
      <c r="AB315" s="92" t="str">
        <f t="shared" ca="true" si="59"/>
        <v/>
      </c>
    </row>
    <row r="316" x14ac:dyDescent="0.2">
      <c r="A316" s="87"/>
      <c r="B316" s="514"/>
      <c r="C316" s="515"/>
      <c r="D316" s="3" t="str">
        <f t="shared" ca="true" si="45"/>
        <v/>
      </c>
      <c r="E316" s="94" t="str">
        <f t="shared" ca="true" si="46"/>
        <v/>
      </c>
      <c r="F316" s="95"/>
      <c r="G316" s="96"/>
      <c r="H316" s="97" t="str">
        <f t="shared" ca="true" si="47"/>
        <v/>
      </c>
      <c r="I316" s="3" t="str">
        <f t="shared" ca="true" si="48"/>
        <v/>
      </c>
      <c r="J316" s="94" t="str">
        <f t="shared" ca="true" si="49"/>
        <v/>
      </c>
      <c r="K316" s="95"/>
      <c r="L316" s="96"/>
      <c r="M316" s="97" t="str">
        <f t="shared" ca="true" si="50"/>
        <v/>
      </c>
      <c r="N316" s="3" t="str">
        <f t="shared" ca="true" si="51"/>
        <v/>
      </c>
      <c r="O316" s="94" t="str">
        <f t="shared" ca="true" si="52"/>
        <v/>
      </c>
      <c r="P316" s="95"/>
      <c r="Q316" s="96"/>
      <c r="R316" s="97" t="str">
        <f t="shared" ca="true" si="53"/>
        <v/>
      </c>
      <c r="S316" s="3" t="str">
        <f t="shared" ca="true" si="54"/>
        <v/>
      </c>
      <c r="T316" s="94" t="str">
        <f t="shared" ca="true" si="55"/>
        <v/>
      </c>
      <c r="U316" s="95"/>
      <c r="V316" s="96"/>
      <c r="W316" s="97" t="str">
        <f t="shared" ca="true" si="56"/>
        <v/>
      </c>
      <c r="X316" s="3" t="str">
        <f t="shared" ca="true" si="57"/>
        <v/>
      </c>
      <c r="Y316" s="94" t="str">
        <f t="shared" ca="true" si="58"/>
        <v/>
      </c>
      <c r="Z316" s="95"/>
      <c r="AA316" s="96"/>
      <c r="AB316" s="97" t="str">
        <f t="shared" ca="true" si="59"/>
        <v/>
      </c>
    </row>
    <row r="317" ht="11.25" customHeight="true" x14ac:dyDescent="0.2"/>
    <row r="318" ht="22.5" customHeight="true" x14ac:dyDescent="0.25">
      <c r="B318" s="2315" t="str">
        <f>CONCATENATE("Rural use of sanitation facilities, ",C299,"–",C300)</f>
        <v>Rural use of sanitation facilities, 2000–2020</v>
      </c>
      <c r="C318" s="2316"/>
      <c r="D318" s="2316"/>
      <c r="E318" s="2316"/>
      <c r="F318" s="2316"/>
      <c r="G318" s="2316"/>
      <c r="H318" s="2316"/>
      <c r="I318" s="2316"/>
      <c r="J318" s="2316"/>
      <c r="K318" s="2316"/>
      <c r="L318" s="2316"/>
      <c r="N318" s="98"/>
      <c r="O318" s="98"/>
      <c r="P318" s="98"/>
      <c r="Q318" s="98"/>
      <c r="R318" s="98"/>
      <c r="S318" s="2298" t="s">
        <v>11</v>
      </c>
      <c r="T318" s="2299"/>
      <c r="U318" s="2299"/>
      <c r="V318" s="2299"/>
      <c r="W318" s="2300"/>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 ref="A99:B100"/>
    <mergeCell ref="A101:B102"/>
    <mergeCell ref="S118:W118"/>
    <mergeCell ref="A197:C198"/>
    <mergeCell ref="D197:H197"/>
    <mergeCell ref="I197:M197"/>
    <mergeCell ref="N197:R197"/>
    <mergeCell ref="S197:W197"/>
    <mergeCell ref="B118:L118"/>
    <mergeCell ref="X97:AB97"/>
    <mergeCell ref="B33:C34"/>
    <mergeCell ref="D33:D34"/>
    <mergeCell ref="B36:C37"/>
    <mergeCell ref="D36:D37"/>
    <mergeCell ref="B39:C40"/>
    <mergeCell ref="D39:D40"/>
    <mergeCell ref="A97:C98"/>
    <mergeCell ref="D97:H97"/>
    <mergeCell ref="I97:M97"/>
    <mergeCell ref="N97:R97"/>
    <mergeCell ref="S97:W97"/>
    <mergeCell ref="V31:Y31"/>
    <mergeCell ref="B5:Y5"/>
    <mergeCell ref="B4:Y4"/>
    <mergeCell ref="B7:I7"/>
    <mergeCell ref="J7:Q7"/>
    <mergeCell ref="R7:Y7"/>
    <mergeCell ref="B31:E32"/>
    <mergeCell ref="F31:I31"/>
    <mergeCell ref="J31:M31"/>
    <mergeCell ref="N31:Q31"/>
    <mergeCell ref="R31:U31"/>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71" r:id="rId4" name="CheckBoxS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209971" r:id="rId4" name="CheckBoxSU8"/>
      </mc:Fallback>
    </mc:AlternateContent>
    <mc:AlternateContent xmlns:mc="http://schemas.openxmlformats.org/markup-compatibility/2006">
      <mc:Choice Requires="x14">
        <control shapeId="209970" r:id="rId6" name="CheckBoxS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209970" r:id="rId6" name="CheckBoxSU9"/>
      </mc:Fallback>
    </mc:AlternateContent>
    <mc:AlternateContent xmlns:mc="http://schemas.openxmlformats.org/markup-compatibility/2006">
      <mc:Choice Requires="x14">
        <control shapeId="209969" r:id="rId8" name="CheckBoxS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209969" r:id="rId8" name="CheckBoxSU10"/>
      </mc:Fallback>
    </mc:AlternateContent>
    <mc:AlternateContent xmlns:mc="http://schemas.openxmlformats.org/markup-compatibility/2006">
      <mc:Choice Requires="x14">
        <control shapeId="209968" r:id="rId10" name="CheckBoxS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209968" r:id="rId10" name="CheckBoxSU11"/>
      </mc:Fallback>
    </mc:AlternateContent>
    <mc:AlternateContent xmlns:mc="http://schemas.openxmlformats.org/markup-compatibility/2006">
      <mc:Choice Requires="x14">
        <control shapeId="209967" r:id="rId12" name="CheckBoxS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209967" r:id="rId12" name="CheckBoxSN7"/>
      </mc:Fallback>
    </mc:AlternateContent>
    <mc:AlternateContent xmlns:mc="http://schemas.openxmlformats.org/markup-compatibility/2006">
      <mc:Choice Requires="x14">
        <control shapeId="209966" r:id="rId14" name="CheckBoxS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209966" r:id="rId14" name="CheckBoxSN11"/>
      </mc:Fallback>
    </mc:AlternateContent>
    <mc:AlternateContent xmlns:mc="http://schemas.openxmlformats.org/markup-compatibility/2006">
      <mc:Choice Requires="x14">
        <control shapeId="209965" r:id="rId16" name="CheckBoxS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209965" r:id="rId16" name="CheckBoxSN10"/>
      </mc:Fallback>
    </mc:AlternateContent>
    <mc:AlternateContent xmlns:mc="http://schemas.openxmlformats.org/markup-compatibility/2006">
      <mc:Choice Requires="x14">
        <control shapeId="209964" r:id="rId18" name="CheckBoxS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209964" r:id="rId18" name="CheckBoxSN9"/>
      </mc:Fallback>
    </mc:AlternateContent>
    <mc:AlternateContent xmlns:mc="http://schemas.openxmlformats.org/markup-compatibility/2006">
      <mc:Choice Requires="x14">
        <control shapeId="209963" r:id="rId20" name="CheckBoxS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209963" r:id="rId20" name="CheckBoxSR10"/>
      </mc:Fallback>
    </mc:AlternateContent>
    <mc:AlternateContent xmlns:mc="http://schemas.openxmlformats.org/markup-compatibility/2006">
      <mc:Choice Requires="x14">
        <control shapeId="209962" r:id="rId22" name="CheckBoxS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209962" r:id="rId22" name="CheckBoxSR8"/>
      </mc:Fallback>
    </mc:AlternateContent>
    <mc:AlternateContent xmlns:mc="http://schemas.openxmlformats.org/markup-compatibility/2006">
      <mc:Choice Requires="x14">
        <control shapeId="209961" r:id="rId24" name="CheckBoxS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209961" r:id="rId24" name="CheckBoxSR6"/>
      </mc:Fallback>
    </mc:AlternateContent>
    <mc:AlternateContent xmlns:mc="http://schemas.openxmlformats.org/markup-compatibility/2006">
      <mc:Choice Requires="x14">
        <control shapeId="209960" r:id="rId26" name="CheckBoxS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209960" r:id="rId26" name="CheckBoxSR5"/>
      </mc:Fallback>
    </mc:AlternateContent>
    <mc:AlternateContent xmlns:mc="http://schemas.openxmlformats.org/markup-compatibility/2006">
      <mc:Choice Requires="x14">
        <control shapeId="209947" r:id="rId28" name="CheckBoxSR12">
          <controlPr autoLine="0" r:id="rId29">
            <anchor moveWithCells="1">
              <from>
                <xdr:col>0</xdr:col>
                <xdr:colOff>390525</xdr:colOff>
                <xdr:row>314</xdr:row>
                <xdr:rowOff>133350</xdr:rowOff>
              </from>
              <to>
                <xdr:col>0</xdr:col>
                <xdr:colOff>571500</xdr:colOff>
                <xdr:row>315</xdr:row>
                <xdr:rowOff>152400</xdr:rowOff>
              </to>
            </anchor>
          </controlPr>
        </control>
      </mc:Choice>
      <mc:Fallback>
        <control shapeId="209947" r:id="rId28" name="CheckBoxSR12"/>
      </mc:Fallback>
    </mc:AlternateContent>
    <mc:AlternateContent xmlns:mc="http://schemas.openxmlformats.org/markup-compatibility/2006">
      <mc:Choice Requires="x14">
        <control shapeId="209946" r:id="rId30" name="CheckBoxSR11">
          <controlPr autoLine="0" r:id="rId31">
            <anchor moveWithCells="1">
              <from>
                <xdr:col>0</xdr:col>
                <xdr:colOff>390525</xdr:colOff>
                <xdr:row>313</xdr:row>
                <xdr:rowOff>133350</xdr:rowOff>
              </from>
              <to>
                <xdr:col>0</xdr:col>
                <xdr:colOff>571500</xdr:colOff>
                <xdr:row>314</xdr:row>
                <xdr:rowOff>152400</xdr:rowOff>
              </to>
            </anchor>
          </controlPr>
        </control>
      </mc:Choice>
      <mc:Fallback>
        <control shapeId="209946" r:id="rId30" name="CheckBoxSR11"/>
      </mc:Fallback>
    </mc:AlternateContent>
    <mc:AlternateContent xmlns:mc="http://schemas.openxmlformats.org/markup-compatibility/2006">
      <mc:Choice Requires="x14">
        <control shapeId="209945" r:id="rId32" name="CheckBoxSR9">
          <controlPr autoLine="0" r:id="rId33">
            <anchor moveWithCells="1">
              <from>
                <xdr:col>0</xdr:col>
                <xdr:colOff>390525</xdr:colOff>
                <xdr:row>311</xdr:row>
                <xdr:rowOff>133350</xdr:rowOff>
              </from>
              <to>
                <xdr:col>0</xdr:col>
                <xdr:colOff>571500</xdr:colOff>
                <xdr:row>312</xdr:row>
                <xdr:rowOff>152400</xdr:rowOff>
              </to>
            </anchor>
          </controlPr>
        </control>
      </mc:Choice>
      <mc:Fallback>
        <control shapeId="209945" r:id="rId32" name="CheckBoxSR9"/>
      </mc:Fallback>
    </mc:AlternateContent>
    <mc:AlternateContent xmlns:mc="http://schemas.openxmlformats.org/markup-compatibility/2006">
      <mc:Choice Requires="x14">
        <control shapeId="209944" r:id="rId34" name="CheckBoxSR4">
          <controlPr autoLine="0" r:id="rId35">
            <anchor moveWithCells="1">
              <from>
                <xdr:col>0</xdr:col>
                <xdr:colOff>390525</xdr:colOff>
                <xdr:row>306</xdr:row>
                <xdr:rowOff>142875</xdr:rowOff>
              </from>
              <to>
                <xdr:col>0</xdr:col>
                <xdr:colOff>571500</xdr:colOff>
                <xdr:row>308</xdr:row>
                <xdr:rowOff>0</xdr:rowOff>
              </to>
            </anchor>
          </controlPr>
        </control>
      </mc:Choice>
      <mc:Fallback>
        <control shapeId="209944" r:id="rId34" name="CheckBoxSR4"/>
      </mc:Fallback>
    </mc:AlternateContent>
    <mc:AlternateContent xmlns:mc="http://schemas.openxmlformats.org/markup-compatibility/2006">
      <mc:Choice Requires="x14">
        <control shapeId="209943" r:id="rId36" name="CheckBoxSR7">
          <controlPr autoLine="0" r:id="rId37">
            <anchor moveWithCells="1">
              <from>
                <xdr:col>0</xdr:col>
                <xdr:colOff>390525</xdr:colOff>
                <xdr:row>309</xdr:row>
                <xdr:rowOff>142875</xdr:rowOff>
              </from>
              <to>
                <xdr:col>0</xdr:col>
                <xdr:colOff>571500</xdr:colOff>
                <xdr:row>311</xdr:row>
                <xdr:rowOff>0</xdr:rowOff>
              </to>
            </anchor>
          </controlPr>
        </control>
      </mc:Choice>
      <mc:Fallback>
        <control shapeId="209943" r:id="rId36" name="CheckBoxSR7"/>
      </mc:Fallback>
    </mc:AlternateContent>
    <mc:AlternateContent xmlns:mc="http://schemas.openxmlformats.org/markup-compatibility/2006">
      <mc:Choice Requires="x14">
        <control shapeId="209942" r:id="rId38" name="CheckBoxSR1">
          <controlPr autoLine="0" r:id="rId39">
            <anchor moveWithCells="1">
              <from>
                <xdr:col>0</xdr:col>
                <xdr:colOff>390525</xdr:colOff>
                <xdr:row>303</xdr:row>
                <xdr:rowOff>266700</xdr:rowOff>
              </from>
              <to>
                <xdr:col>0</xdr:col>
                <xdr:colOff>571500</xdr:colOff>
                <xdr:row>305</xdr:row>
                <xdr:rowOff>0</xdr:rowOff>
              </to>
            </anchor>
          </controlPr>
        </control>
      </mc:Choice>
      <mc:Fallback>
        <control shapeId="209942" r:id="rId38" name="CheckBoxSR1"/>
      </mc:Fallback>
    </mc:AlternateContent>
    <mc:AlternateContent xmlns:mc="http://schemas.openxmlformats.org/markup-compatibility/2006">
      <mc:Choice Requires="x14">
        <control shapeId="209941" r:id="rId40" name="CheckBoxSR3">
          <controlPr autoLine="0" r:id="rId41">
            <anchor moveWithCells="1">
              <from>
                <xdr:col>0</xdr:col>
                <xdr:colOff>390525</xdr:colOff>
                <xdr:row>305</xdr:row>
                <xdr:rowOff>142875</xdr:rowOff>
              </from>
              <to>
                <xdr:col>0</xdr:col>
                <xdr:colOff>571500</xdr:colOff>
                <xdr:row>307</xdr:row>
                <xdr:rowOff>0</xdr:rowOff>
              </to>
            </anchor>
          </controlPr>
        </control>
      </mc:Choice>
      <mc:Fallback>
        <control shapeId="209941" r:id="rId40" name="CheckBoxSR3"/>
      </mc:Fallback>
    </mc:AlternateContent>
    <mc:AlternateContent xmlns:mc="http://schemas.openxmlformats.org/markup-compatibility/2006">
      <mc:Choice Requires="x14">
        <control shapeId="209940" r:id="rId42" name="CheckBoxSR2">
          <controlPr autoLine="0" r:id="rId43">
            <anchor moveWithCells="1">
              <from>
                <xdr:col>0</xdr:col>
                <xdr:colOff>390525</xdr:colOff>
                <xdr:row>304</xdr:row>
                <xdr:rowOff>142875</xdr:rowOff>
              </from>
              <to>
                <xdr:col>0</xdr:col>
                <xdr:colOff>571500</xdr:colOff>
                <xdr:row>306</xdr:row>
                <xdr:rowOff>0</xdr:rowOff>
              </to>
            </anchor>
          </controlPr>
        </control>
      </mc:Choice>
      <mc:Fallback>
        <control shapeId="209940" r:id="rId42" name="CheckBoxSR2"/>
      </mc:Fallback>
    </mc:AlternateContent>
    <mc:AlternateContent xmlns:mc="http://schemas.openxmlformats.org/markup-compatibility/2006">
      <mc:Choice Requires="x14">
        <control shapeId="209939" r:id="rId44" name="CheckBoxSU12">
          <controlPr autoLine="0" r:id="rId45">
            <anchor moveWithCells="1">
              <from>
                <xdr:col>0</xdr:col>
                <xdr:colOff>419100</xdr:colOff>
                <xdr:row>214</xdr:row>
                <xdr:rowOff>142875</xdr:rowOff>
              </from>
              <to>
                <xdr:col>0</xdr:col>
                <xdr:colOff>600075</xdr:colOff>
                <xdr:row>216</xdr:row>
                <xdr:rowOff>0</xdr:rowOff>
              </to>
            </anchor>
          </controlPr>
        </control>
      </mc:Choice>
      <mc:Fallback>
        <control shapeId="209939" r:id="rId44" name="CheckBoxSU12"/>
      </mc:Fallback>
    </mc:AlternateContent>
    <mc:AlternateContent xmlns:mc="http://schemas.openxmlformats.org/markup-compatibility/2006">
      <mc:Choice Requires="x14">
        <control shapeId="209938" r:id="rId46" name="CheckBoxSU7">
          <controlPr autoLine="0" r:id="rId47">
            <anchor moveWithCells="1">
              <from>
                <xdr:col>0</xdr:col>
                <xdr:colOff>419100</xdr:colOff>
                <xdr:row>209</xdr:row>
                <xdr:rowOff>142875</xdr:rowOff>
              </from>
              <to>
                <xdr:col>0</xdr:col>
                <xdr:colOff>600075</xdr:colOff>
                <xdr:row>211</xdr:row>
                <xdr:rowOff>0</xdr:rowOff>
              </to>
            </anchor>
          </controlPr>
        </control>
      </mc:Choice>
      <mc:Fallback>
        <control shapeId="209938" r:id="rId46" name="CheckBoxSU7"/>
      </mc:Fallback>
    </mc:AlternateContent>
    <mc:AlternateContent xmlns:mc="http://schemas.openxmlformats.org/markup-compatibility/2006">
      <mc:Choice Requires="x14">
        <control shapeId="209937" r:id="rId48" name="CheckBoxSU6">
          <controlPr autoLine="0" r:id="rId49">
            <anchor moveWithCells="1">
              <from>
                <xdr:col>0</xdr:col>
                <xdr:colOff>419100</xdr:colOff>
                <xdr:row>208</xdr:row>
                <xdr:rowOff>142875</xdr:rowOff>
              </from>
              <to>
                <xdr:col>0</xdr:col>
                <xdr:colOff>600075</xdr:colOff>
                <xdr:row>210</xdr:row>
                <xdr:rowOff>0</xdr:rowOff>
              </to>
            </anchor>
          </controlPr>
        </control>
      </mc:Choice>
      <mc:Fallback>
        <control shapeId="209937" r:id="rId48" name="CheckBoxSU6"/>
      </mc:Fallback>
    </mc:AlternateContent>
    <mc:AlternateContent xmlns:mc="http://schemas.openxmlformats.org/markup-compatibility/2006">
      <mc:Choice Requires="x14">
        <control shapeId="209936" r:id="rId50" name="CheckBoxSU4">
          <controlPr autoLine="0" r:id="rId51">
            <anchor moveWithCells="1">
              <from>
                <xdr:col>0</xdr:col>
                <xdr:colOff>419100</xdr:colOff>
                <xdr:row>206</xdr:row>
                <xdr:rowOff>152400</xdr:rowOff>
              </from>
              <to>
                <xdr:col>0</xdr:col>
                <xdr:colOff>600075</xdr:colOff>
                <xdr:row>208</xdr:row>
                <xdr:rowOff>9525</xdr:rowOff>
              </to>
            </anchor>
          </controlPr>
        </control>
      </mc:Choice>
      <mc:Fallback>
        <control shapeId="209936" r:id="rId50" name="CheckBoxSU4"/>
      </mc:Fallback>
    </mc:AlternateContent>
    <mc:AlternateContent xmlns:mc="http://schemas.openxmlformats.org/markup-compatibility/2006">
      <mc:Choice Requires="x14">
        <control shapeId="209935" r:id="rId52" name="CheckBoxSU5">
          <controlPr autoLine="0" r:id="rId53">
            <anchor moveWithCells="1">
              <from>
                <xdr:col>0</xdr:col>
                <xdr:colOff>419100</xdr:colOff>
                <xdr:row>207</xdr:row>
                <xdr:rowOff>152400</xdr:rowOff>
              </from>
              <to>
                <xdr:col>0</xdr:col>
                <xdr:colOff>600075</xdr:colOff>
                <xdr:row>209</xdr:row>
                <xdr:rowOff>9525</xdr:rowOff>
              </to>
            </anchor>
          </controlPr>
        </control>
      </mc:Choice>
      <mc:Fallback>
        <control shapeId="209935" r:id="rId52" name="CheckBoxSU5"/>
      </mc:Fallback>
    </mc:AlternateContent>
    <mc:AlternateContent xmlns:mc="http://schemas.openxmlformats.org/markup-compatibility/2006">
      <mc:Choice Requires="x14">
        <control shapeId="209934" r:id="rId54" name="CheckBoxSU1">
          <controlPr autoLine="0" r:id="rId55">
            <anchor moveWithCells="1">
              <from>
                <xdr:col>0</xdr:col>
                <xdr:colOff>419100</xdr:colOff>
                <xdr:row>203</xdr:row>
                <xdr:rowOff>276225</xdr:rowOff>
              </from>
              <to>
                <xdr:col>0</xdr:col>
                <xdr:colOff>600075</xdr:colOff>
                <xdr:row>205</xdr:row>
                <xdr:rowOff>9525</xdr:rowOff>
              </to>
            </anchor>
          </controlPr>
        </control>
      </mc:Choice>
      <mc:Fallback>
        <control shapeId="209934" r:id="rId54" name="CheckBoxSU1"/>
      </mc:Fallback>
    </mc:AlternateContent>
    <mc:AlternateContent xmlns:mc="http://schemas.openxmlformats.org/markup-compatibility/2006">
      <mc:Choice Requires="x14">
        <control shapeId="209933" r:id="rId56" name="CheckBoxSU3">
          <controlPr autoLine="0" r:id="rId57">
            <anchor moveWithCells="1">
              <from>
                <xdr:col>0</xdr:col>
                <xdr:colOff>419100</xdr:colOff>
                <xdr:row>205</xdr:row>
                <xdr:rowOff>152400</xdr:rowOff>
              </from>
              <to>
                <xdr:col>0</xdr:col>
                <xdr:colOff>600075</xdr:colOff>
                <xdr:row>207</xdr:row>
                <xdr:rowOff>9525</xdr:rowOff>
              </to>
            </anchor>
          </controlPr>
        </control>
      </mc:Choice>
      <mc:Fallback>
        <control shapeId="209933" r:id="rId56" name="CheckBoxSU3"/>
      </mc:Fallback>
    </mc:AlternateContent>
    <mc:AlternateContent xmlns:mc="http://schemas.openxmlformats.org/markup-compatibility/2006">
      <mc:Choice Requires="x14">
        <control shapeId="209932" r:id="rId58" name="CheckBoxSU2">
          <controlPr autoLine="0" r:id="rId59">
            <anchor moveWithCells="1">
              <from>
                <xdr:col>0</xdr:col>
                <xdr:colOff>419100</xdr:colOff>
                <xdr:row>204</xdr:row>
                <xdr:rowOff>152400</xdr:rowOff>
              </from>
              <to>
                <xdr:col>0</xdr:col>
                <xdr:colOff>600075</xdr:colOff>
                <xdr:row>206</xdr:row>
                <xdr:rowOff>9525</xdr:rowOff>
              </to>
            </anchor>
          </controlPr>
        </control>
      </mc:Choice>
      <mc:Fallback>
        <control shapeId="209932" r:id="rId58" name="CheckBoxSU2"/>
      </mc:Fallback>
    </mc:AlternateContent>
    <mc:AlternateContent xmlns:mc="http://schemas.openxmlformats.org/markup-compatibility/2006">
      <mc:Choice Requires="x14">
        <control shapeId="209931" r:id="rId60" name="CheckBoxSN12">
          <controlPr autoLine="0" r:id="rId61">
            <anchor moveWithCells="1">
              <from>
                <xdr:col>0</xdr:col>
                <xdr:colOff>419100</xdr:colOff>
                <xdr:row>115</xdr:row>
                <xdr:rowOff>0</xdr:rowOff>
              </from>
              <to>
                <xdr:col>0</xdr:col>
                <xdr:colOff>600075</xdr:colOff>
                <xdr:row>116</xdr:row>
                <xdr:rowOff>19050</xdr:rowOff>
              </to>
            </anchor>
          </controlPr>
        </control>
      </mc:Choice>
      <mc:Fallback>
        <control shapeId="209931" r:id="rId60" name="CheckBoxSN12"/>
      </mc:Fallback>
    </mc:AlternateContent>
    <mc:AlternateContent xmlns:mc="http://schemas.openxmlformats.org/markup-compatibility/2006">
      <mc:Choice Requires="x14">
        <control shapeId="209930" r:id="rId62" name="CheckBoxSN8">
          <controlPr autoLine="0" r:id="rId63">
            <anchor moveWithCells="1">
              <from>
                <xdr:col>0</xdr:col>
                <xdr:colOff>419100</xdr:colOff>
                <xdr:row>111</xdr:row>
                <xdr:rowOff>0</xdr:rowOff>
              </from>
              <to>
                <xdr:col>0</xdr:col>
                <xdr:colOff>600075</xdr:colOff>
                <xdr:row>112</xdr:row>
                <xdr:rowOff>19050</xdr:rowOff>
              </to>
            </anchor>
          </controlPr>
        </control>
      </mc:Choice>
      <mc:Fallback>
        <control shapeId="209930" r:id="rId62" name="CheckBoxSN8"/>
      </mc:Fallback>
    </mc:AlternateContent>
    <mc:AlternateContent xmlns:mc="http://schemas.openxmlformats.org/markup-compatibility/2006">
      <mc:Choice Requires="x14">
        <control shapeId="209929" r:id="rId64" name="CheckBoxSN6">
          <controlPr autoLine="0" r:id="rId65">
            <anchor moveWithCells="1">
              <from>
                <xdr:col>0</xdr:col>
                <xdr:colOff>419100</xdr:colOff>
                <xdr:row>109</xdr:row>
                <xdr:rowOff>0</xdr:rowOff>
              </from>
              <to>
                <xdr:col>0</xdr:col>
                <xdr:colOff>600075</xdr:colOff>
                <xdr:row>110</xdr:row>
                <xdr:rowOff>19050</xdr:rowOff>
              </to>
            </anchor>
          </controlPr>
        </control>
      </mc:Choice>
      <mc:Fallback>
        <control shapeId="209929" r:id="rId64" name="CheckBoxSN6"/>
      </mc:Fallback>
    </mc:AlternateContent>
    <mc:AlternateContent xmlns:mc="http://schemas.openxmlformats.org/markup-compatibility/2006">
      <mc:Choice Requires="x14">
        <control shapeId="209928" r:id="rId66" name="CheckBoxSN4">
          <controlPr autoLine="0" r:id="rId67">
            <anchor moveWithCells="1">
              <from>
                <xdr:col>0</xdr:col>
                <xdr:colOff>419100</xdr:colOff>
                <xdr:row>107</xdr:row>
                <xdr:rowOff>0</xdr:rowOff>
              </from>
              <to>
                <xdr:col>0</xdr:col>
                <xdr:colOff>600075</xdr:colOff>
                <xdr:row>108</xdr:row>
                <xdr:rowOff>19050</xdr:rowOff>
              </to>
            </anchor>
          </controlPr>
        </control>
      </mc:Choice>
      <mc:Fallback>
        <control shapeId="209928" r:id="rId66" name="CheckBoxSN4"/>
      </mc:Fallback>
    </mc:AlternateContent>
    <mc:AlternateContent xmlns:mc="http://schemas.openxmlformats.org/markup-compatibility/2006">
      <mc:Choice Requires="x14">
        <control shapeId="209927" r:id="rId68" name="CheckBoxSN5">
          <controlPr autoLine="0" r:id="rId69">
            <anchor moveWithCells="1">
              <from>
                <xdr:col>0</xdr:col>
                <xdr:colOff>419100</xdr:colOff>
                <xdr:row>108</xdr:row>
                <xdr:rowOff>0</xdr:rowOff>
              </from>
              <to>
                <xdr:col>0</xdr:col>
                <xdr:colOff>600075</xdr:colOff>
                <xdr:row>109</xdr:row>
                <xdr:rowOff>19050</xdr:rowOff>
              </to>
            </anchor>
          </controlPr>
        </control>
      </mc:Choice>
      <mc:Fallback>
        <control shapeId="209927" r:id="rId68" name="CheckBoxSN5"/>
      </mc:Fallback>
    </mc:AlternateContent>
    <mc:AlternateContent xmlns:mc="http://schemas.openxmlformats.org/markup-compatibility/2006">
      <mc:Choice Requires="x14">
        <control shapeId="209926" r:id="rId70" name="CheckBoxSN1">
          <controlPr autoLine="0" r:id="rId71">
            <anchor moveWithCells="1">
              <from>
                <xdr:col>0</xdr:col>
                <xdr:colOff>419100</xdr:colOff>
                <xdr:row>103</xdr:row>
                <xdr:rowOff>276225</xdr:rowOff>
              </from>
              <to>
                <xdr:col>0</xdr:col>
                <xdr:colOff>600075</xdr:colOff>
                <xdr:row>105</xdr:row>
                <xdr:rowOff>9525</xdr:rowOff>
              </to>
            </anchor>
          </controlPr>
        </control>
      </mc:Choice>
      <mc:Fallback>
        <control shapeId="209926" r:id="rId70" name="CheckBoxSN1"/>
      </mc:Fallback>
    </mc:AlternateContent>
    <mc:AlternateContent xmlns:mc="http://schemas.openxmlformats.org/markup-compatibility/2006">
      <mc:Choice Requires="x14">
        <control shapeId="209925" r:id="rId72" name="CheckBoxSN3">
          <controlPr autoLine="0" r:id="rId73">
            <anchor moveWithCells="1">
              <from>
                <xdr:col>0</xdr:col>
                <xdr:colOff>419100</xdr:colOff>
                <xdr:row>106</xdr:row>
                <xdr:rowOff>0</xdr:rowOff>
              </from>
              <to>
                <xdr:col>0</xdr:col>
                <xdr:colOff>600075</xdr:colOff>
                <xdr:row>107</xdr:row>
                <xdr:rowOff>19050</xdr:rowOff>
              </to>
            </anchor>
          </controlPr>
        </control>
      </mc:Choice>
      <mc:Fallback>
        <control shapeId="209925" r:id="rId72" name="CheckBoxSN3"/>
      </mc:Fallback>
    </mc:AlternateContent>
    <mc:AlternateContent xmlns:mc="http://schemas.openxmlformats.org/markup-compatibility/2006">
      <mc:Choice Requires="x14">
        <control shapeId="209924" r:id="rId74" name="CheckBoxSN2">
          <controlPr autoLine="0" r:id="rId75">
            <anchor moveWithCells="1">
              <from>
                <xdr:col>0</xdr:col>
                <xdr:colOff>419100</xdr:colOff>
                <xdr:row>105</xdr:row>
                <xdr:rowOff>0</xdr:rowOff>
              </from>
              <to>
                <xdr:col>0</xdr:col>
                <xdr:colOff>600075</xdr:colOff>
                <xdr:row>106</xdr:row>
                <xdr:rowOff>19050</xdr:rowOff>
              </to>
            </anchor>
          </controlPr>
        </control>
      </mc:Choice>
      <mc:Fallback>
        <control shapeId="209924" r:id="rId74" name="CheckBoxSN2"/>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7" customHeight="true" x14ac:dyDescent="0.4">
      <c r="B4" s="2353" t="s">
        <v>132</v>
      </c>
      <c r="C4" s="2354"/>
      <c r="D4" s="2354"/>
      <c r="E4" s="2354"/>
      <c r="F4" s="2354"/>
      <c r="G4" s="2354"/>
      <c r="H4" s="2354"/>
      <c r="I4" s="2354"/>
      <c r="J4" s="2354"/>
      <c r="K4" s="2354"/>
      <c r="L4" s="2354"/>
      <c r="M4" s="2354"/>
      <c r="N4" s="2354"/>
      <c r="O4" s="2354"/>
      <c r="P4" s="2354"/>
      <c r="Q4" s="2354"/>
      <c r="R4" s="2354"/>
      <c r="S4" s="2354"/>
      <c r="T4" s="2354"/>
      <c r="U4" s="2354"/>
      <c r="V4" s="2354"/>
      <c r="W4" s="2354"/>
      <c r="X4" s="2354"/>
      <c r="Y4" s="2354"/>
    </row>
    <row r="5" ht="28.5" customHeight="true" x14ac:dyDescent="0.4">
      <c r="B5" s="2297" t="str">
        <f ca="true">IF(ISERROR(INDIRECT(CONCATENATE($E$32,"!A2"))),"",INDIRECT(CONCATENATE($E$32,"!A2")))</f>
        <v>Indonesia</v>
      </c>
      <c r="C5" s="2355"/>
      <c r="D5" s="2355"/>
      <c r="E5" s="2355"/>
      <c r="F5" s="2355"/>
      <c r="G5" s="2355"/>
      <c r="H5" s="2355"/>
      <c r="I5" s="2355"/>
      <c r="J5" s="2355"/>
      <c r="K5" s="2354"/>
      <c r="L5" s="2354"/>
      <c r="M5" s="2354"/>
      <c r="N5" s="2354"/>
      <c r="O5" s="2354"/>
      <c r="P5" s="2354"/>
      <c r="Q5" s="2354"/>
      <c r="R5" s="2354"/>
      <c r="S5" s="2354"/>
      <c r="T5" s="2354"/>
      <c r="U5" s="2354"/>
      <c r="V5" s="2354"/>
      <c r="W5" s="2354"/>
      <c r="X5" s="2354"/>
      <c r="Y5" s="2354"/>
    </row>
    <row r="6" x14ac:dyDescent="0.2">
      <c r="F6" s="36"/>
      <c r="G6" s="36"/>
      <c r="J6" s="37"/>
      <c r="K6" s="37"/>
      <c r="L6" s="37"/>
      <c r="M6" s="37"/>
      <c r="N6" s="37"/>
      <c r="O6" s="37"/>
      <c r="P6" s="37"/>
    </row>
    <row r="7" s="38" customFormat="true" ht="16.5" customHeight="true" x14ac:dyDescent="0.25">
      <c r="B7" s="2351" t="str">
        <f ca="true">CONCATENATE("National ",IF(ISERROR(INDIRECT(CONCATENATE($E$32,"!A2"))),"",INDIRECT(CONCATENATE($E$32,"!A210"))))</f>
        <v>National Access to hygiene facilities </v>
      </c>
      <c r="C7" s="2352"/>
      <c r="D7" s="2352"/>
      <c r="E7" s="2352"/>
      <c r="F7" s="2352"/>
      <c r="G7" s="2352"/>
      <c r="H7" s="2352"/>
      <c r="K7" s="2369" t="str">
        <f ca="true">CONCATENATE("Urban ",IF(ISERROR(INDIRECT(CONCATENATE($E$32,"!A2"))),"",INDIRECT(CONCATENATE($E$32,"!A210"))))</f>
        <v>Urban Access to hygiene facilities </v>
      </c>
      <c r="L7" s="2370"/>
      <c r="M7" s="2370"/>
      <c r="N7" s="2370"/>
      <c r="O7" s="2370"/>
      <c r="P7" s="2370"/>
      <c r="S7" s="2369" t="str">
        <f ca="true">CONCATENATE("Rural ",IF(ISERROR(INDIRECT(CONCATENATE($E$32,"!A2"))),"",INDIRECT(CONCATENATE($E$32,"!A210"))))</f>
        <v>Rural Access to hygiene facilities </v>
      </c>
      <c r="T7" s="2370"/>
      <c r="U7" s="2370"/>
      <c r="V7" s="2370"/>
      <c r="W7" s="2370"/>
      <c r="X7" s="2370"/>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2" s="40" customFormat="true" x14ac:dyDescent="0.2">
      <c r="E32" s="2345" t="str">
        <f>INDEX(B88:B100,A88)</f>
        <v>DHS12</v>
      </c>
      <c r="F32" s="2346"/>
      <c r="G32" s="2360" t="str">
        <f ca="true">IF(ISERROR(INDIRECT(CONCATENATE($E$32,"!A2"))),"",INDIRECT(CONCATENATE($E$32,"!A2")))</f>
        <v>Indonesia</v>
      </c>
      <c r="H32" s="2361"/>
      <c r="I32" s="2361"/>
      <c r="J32" s="2362"/>
      <c r="K32" s="2366" t="s">
        <v>0</v>
      </c>
      <c r="L32" s="2367"/>
      <c r="M32" s="2368"/>
      <c r="N32" s="2366" t="s">
        <v>1</v>
      </c>
      <c r="O32" s="2367"/>
      <c r="P32" s="2368"/>
      <c r="Q32" s="2366" t="s">
        <v>2</v>
      </c>
      <c r="R32" s="2367"/>
      <c r="S32" s="2368"/>
      <c r="T32" s="2366" t="s">
        <v>3</v>
      </c>
      <c r="U32" s="2367"/>
      <c r="V32" s="2368"/>
      <c r="W32" s="2366" t="s">
        <v>4</v>
      </c>
      <c r="X32" s="2367"/>
      <c r="Y32" s="2368"/>
    </row>
    <row r="33" s="44" customFormat="true" ht="22.5" customHeight="true" x14ac:dyDescent="0.2">
      <c r="E33" s="2347"/>
      <c r="F33" s="2348"/>
      <c r="G33" s="2363"/>
      <c r="H33" s="2364"/>
      <c r="I33" s="2364"/>
      <c r="J33" s="2365"/>
      <c r="K33" s="41" t="s">
        <v>15</v>
      </c>
      <c r="L33" s="42" t="s">
        <v>16</v>
      </c>
      <c r="M33" s="43" t="s">
        <v>20</v>
      </c>
      <c r="N33" s="41" t="s">
        <v>15</v>
      </c>
      <c r="O33" s="42" t="s">
        <v>16</v>
      </c>
      <c r="P33" s="43" t="s">
        <v>20</v>
      </c>
      <c r="Q33" s="41" t="s">
        <v>15</v>
      </c>
      <c r="R33" s="42" t="s">
        <v>16</v>
      </c>
      <c r="S33" s="43" t="s">
        <v>20</v>
      </c>
      <c r="T33" s="41" t="s">
        <v>15</v>
      </c>
      <c r="U33" s="42" t="s">
        <v>16</v>
      </c>
      <c r="V33" s="43" t="s">
        <v>20</v>
      </c>
      <c r="W33" s="41" t="s">
        <v>15</v>
      </c>
      <c r="X33" s="42" t="s">
        <v>16</v>
      </c>
      <c r="Y33" s="43" t="s">
        <v>20</v>
      </c>
    </row>
    <row r="34" ht="15" x14ac:dyDescent="0.2">
      <c r="B34" s="2356" t="s">
        <v>21</v>
      </c>
      <c r="C34" s="2357"/>
      <c r="D34" s="2357"/>
      <c r="E34" s="107"/>
      <c r="F34" s="36"/>
      <c r="G34" s="2319" t="s">
        <v>5</v>
      </c>
      <c r="H34" s="2320"/>
      <c r="I34" s="2317"/>
      <c r="J34" s="2349" t="str">
        <f ca="true">IF(ISERROR(INDIRECT(CONCATENATE(#REF!,"!A2"))),"",INDIRECT(CONCATENATE(#REF!,"!A210")))</f>
        <v/>
      </c>
      <c r="K34" s="2339">
        <f ca="true">IF(ISERROR(INDIRECT(CONCATENATE($E$32,"!C222"))),"",INDIRECT(CONCATENATE($E$32,"!C222")))</f>
        <v>45.43539054283724</v>
      </c>
      <c r="L34" s="2341">
        <f ca="true">IF(ISERROR(INDIRECT(CONCATENATE($E$32,"!C223"))),"",INDIRECT(CONCATENATE($E$32,"!C223")))</f>
        <v>12.196757760891151</v>
      </c>
      <c r="M34" s="2343">
        <f ca="true">IF(ISERROR(INDIRECT(CONCATENATE($E$32,"!C224"))),"",INDIRECT(CONCATENATE($E$32,"!C224")))</f>
        <v>42.367851696274336</v>
      </c>
      <c r="N34" s="2339">
        <f ca="true">IF(ISERROR(INDIRECT(CONCATENATE($E$32,"!D222"))),"",INDIRECT(CONCATENATE($E$32,"!D222")))</f>
        <v>67.446310274953973</v>
      </c>
      <c r="O34" s="2341">
        <f ca="true">IF(ISERROR(INDIRECT(CONCATENATE($E$32,"!D223"))),"",INDIRECT(CONCATENATE($E$32,"!D223")))</f>
        <v>8.0147994004137058</v>
      </c>
      <c r="P34" s="2343">
        <f ca="true">IF(ISERROR(INDIRECT(CONCATENATE($E$32,"!D224"))),"",INDIRECT(CONCATENATE($E$32,"!D224")))</f>
        <v>24.538890324633069</v>
      </c>
      <c r="Q34" s="2339">
        <f ca="true">IF(ISERROR(INDIRECT(CONCATENATE($E$32,"!E222"))),"",INDIRECT(CONCATENATE($E$32,"!E222")))</f>
        <v>79.960320750780937</v>
      </c>
      <c r="R34" s="2341">
        <f ca="true">IF(ISERROR(INDIRECT(CONCATENATE($E$32,"!E223"))),"",INDIRECT(CONCATENATE($E$32,"!E223")))</f>
        <v>5.0100305999981565</v>
      </c>
      <c r="S34" s="2343">
        <f ca="true">IF(ISERROR(INDIRECT(CONCATENATE($E$32,"!E224"))),"",INDIRECT(CONCATENATE($E$32,"!E224")))</f>
        <v>15.029648649220553</v>
      </c>
      <c r="T34" s="2339">
        <f ca="true">IF(ISERROR(INDIRECT(CONCATENATE($E$32,"!F222"))),"",INDIRECT(CONCATENATE($E$32,"!F222")))</f>
        <v>89.886331484777372</v>
      </c>
      <c r="U34" s="2341">
        <f ca="true">IF(ISERROR(INDIRECT(CONCATENATE($E$32,"!F223"))),"",INDIRECT(CONCATENATE($E$32,"!F223")))</f>
        <v>3.2177501601253979</v>
      </c>
      <c r="V34" s="2343">
        <f ca="true">IF(ISERROR(INDIRECT(CONCATENATE($E$32,"!F224"))),"",INDIRECT(CONCATENATE($E$32,"!F224")))</f>
        <v>6.8959183550968017</v>
      </c>
      <c r="W34" s="2339">
        <f ca="true">IF(ISERROR(INDIRECT(CONCATENATE($E$32,"!G222"))),"",INDIRECT(CONCATENATE($E$32,"!G222")))</f>
        <v>95.766922319033611</v>
      </c>
      <c r="X34" s="2341">
        <f ca="true">IF(ISERROR(INDIRECT(CONCATENATE($E$32,"!G223"))),"",INDIRECT(CONCATENATE($E$32,"!G223")))</f>
        <v>1.4687232343662417</v>
      </c>
      <c r="Y34" s="2343">
        <f ca="true">IF(ISERROR(INDIRECT(CONCATENATE($E$32,"!G224"))),"",INDIRECT(CONCATENATE($E$32,"!G224")))</f>
        <v>2.764354446600334</v>
      </c>
      <c r="Z34" s="108"/>
    </row>
    <row r="35" ht="15" x14ac:dyDescent="0.2">
      <c r="B35" s="2358"/>
      <c r="C35" s="2359"/>
      <c r="D35" s="2359"/>
      <c r="E35" s="107"/>
      <c r="F35" s="36"/>
      <c r="G35" s="2321"/>
      <c r="H35" s="2322"/>
      <c r="I35" s="2318"/>
      <c r="J35" s="2371"/>
      <c r="K35" s="2340"/>
      <c r="L35" s="2342"/>
      <c r="M35" s="2344"/>
      <c r="N35" s="2340"/>
      <c r="O35" s="2342"/>
      <c r="P35" s="2344"/>
      <c r="Q35" s="2340"/>
      <c r="R35" s="2342"/>
      <c r="S35" s="2344"/>
      <c r="T35" s="2340"/>
      <c r="U35" s="2342"/>
      <c r="V35" s="2344"/>
      <c r="W35" s="2340"/>
      <c r="X35" s="2342"/>
      <c r="Y35" s="2344"/>
      <c r="Z35" s="108"/>
    </row>
    <row r="36" ht="12.75" customHeight="true" x14ac:dyDescent="0.2">
      <c r="E36" s="109"/>
      <c r="F36" s="36"/>
      <c r="G36" s="108"/>
      <c r="H36" s="108"/>
      <c r="I36" s="108"/>
      <c r="J36" s="108"/>
      <c r="K36" s="108"/>
      <c r="L36" s="110"/>
      <c r="M36" s="110"/>
      <c r="N36" s="108"/>
      <c r="O36" s="108"/>
      <c r="P36" s="108"/>
      <c r="Q36" s="108"/>
      <c r="R36" s="108"/>
      <c r="S36" s="108"/>
      <c r="T36" s="108"/>
      <c r="U36" s="108"/>
      <c r="V36" s="108"/>
      <c r="W36" s="108"/>
      <c r="X36" s="108"/>
      <c r="Y36" s="108"/>
      <c r="Z36" s="108"/>
    </row>
    <row r="37" x14ac:dyDescent="0.2">
      <c r="E37" s="109"/>
      <c r="F37" s="36"/>
      <c r="G37" s="2319" t="s">
        <v>6</v>
      </c>
      <c r="H37" s="2320"/>
      <c r="I37" s="2317"/>
      <c r="J37" s="2349" t="str">
        <f ca="true">IF(ISERROR(INDIRECT(CONCATENATE(#REF!,"!A2"))),"",INDIRECT(CONCATENATE(#REF!,"!A210")))</f>
        <v/>
      </c>
      <c r="K37" s="2339">
        <f ca="true">IF(ISERROR(INDIRECT(CONCATENATE($E$32,"!H222"))),"",INDIRECT(CONCATENATE($E$32,"!H222")))</f>
        <v>64.731926340485359</v>
      </c>
      <c r="L37" s="2341">
        <f ca="true">IF(ISERROR(INDIRECT(CONCATENATE($E$32,"!H223"))),"",INDIRECT(CONCATENATE($E$32,"!H223")))</f>
        <v>8.6012422213375377</v>
      </c>
      <c r="M37" s="2343">
        <f ca="true">IF(ISERROR(INDIRECT(CONCATENATE($E$32,"!H224"))),"",INDIRECT(CONCATENATE($E$32,"!H224")))</f>
        <v>26.666831438177894</v>
      </c>
      <c r="N37" s="2339">
        <f ca="true">IF(ISERROR(INDIRECT(CONCATENATE($E$32,"!I222"))),"",INDIRECT(CONCATENATE($E$32,"!I222")))</f>
        <v>82.429091157250681</v>
      </c>
      <c r="O37" s="2341">
        <f ca="true">IF(ISERROR(INDIRECT(CONCATENATE($E$32,"!I223"))),"",INDIRECT(CONCATENATE($E$32,"!I223")))</f>
        <v>4.0479460763029866</v>
      </c>
      <c r="P37" s="2343">
        <f ca="true">IF(ISERROR(INDIRECT(CONCATENATE($E$32,"!I224"))),"",INDIRECT(CONCATENATE($E$32,"!I224")))</f>
        <v>13.522962766446719</v>
      </c>
      <c r="Q37" s="2339">
        <f ca="true">IF(ISERROR(INDIRECT(CONCATENATE($E$32,"!J222"))),"",INDIRECT(CONCATENATE($E$32,"!J222")))</f>
        <v>90.280685769486624</v>
      </c>
      <c r="R37" s="2341">
        <f ca="true">IF(ISERROR(INDIRECT(CONCATENATE($E$32,"!J223"))),"",INDIRECT(CONCATENATE($E$32,"!J223")))</f>
        <v>2.6540261050904173</v>
      </c>
      <c r="S37" s="2343">
        <f ca="true">IF(ISERROR(INDIRECT(CONCATENATE($E$32,"!J224"))),"",INDIRECT(CONCATENATE($E$32,"!J224")))</f>
        <v>7.0652881254231374</v>
      </c>
      <c r="T37" s="2339">
        <f ca="true">IF(ISERROR(INDIRECT(CONCATENATE($E$32,"!K222"))),"",INDIRECT(CONCATENATE($E$32,"!K222")))</f>
        <v>93.892556228389594</v>
      </c>
      <c r="U37" s="2341">
        <f ca="true">IF(ISERROR(INDIRECT(CONCATENATE($E$32,"!K223"))),"",INDIRECT(CONCATENATE($E$32,"!K223")))</f>
        <v>1.9982418307170648</v>
      </c>
      <c r="V37" s="2343">
        <f ca="true">IF(ISERROR(INDIRECT(CONCATENATE($E$32,"!K224"))),"",INDIRECT(CONCATENATE($E$32,"!K224")))</f>
        <v>4.1092019408933771</v>
      </c>
      <c r="W37" s="2339">
        <f ca="true">IF(ISERROR(INDIRECT(CONCATENATE($E$32,"!L222"))),"",INDIRECT(CONCATENATE($E$32,"!L222")))</f>
        <v>96.721734804118512</v>
      </c>
      <c r="X37" s="2341">
        <f ca="true">IF(ISERROR(INDIRECT(CONCATENATE($E$32,"!L223"))),"",INDIRECT(CONCATENATE($E$32,"!L223")))</f>
        <v>1.1964763087149324</v>
      </c>
      <c r="Y37" s="2343">
        <f ca="true">IF(ISERROR(INDIRECT(CONCATENATE($E$32,"!L224"))),"",INDIRECT(CONCATENATE($E$32,"!L224")))</f>
        <v>2.0817888871667005</v>
      </c>
      <c r="Z37" s="108"/>
    </row>
    <row r="38" x14ac:dyDescent="0.2">
      <c r="F38" s="36"/>
      <c r="G38" s="2321"/>
      <c r="H38" s="2322"/>
      <c r="I38" s="2318"/>
      <c r="J38" s="2350"/>
      <c r="K38" s="2340"/>
      <c r="L38" s="2342"/>
      <c r="M38" s="2344"/>
      <c r="N38" s="2340"/>
      <c r="O38" s="2342"/>
      <c r="P38" s="2344"/>
      <c r="Q38" s="2340"/>
      <c r="R38" s="2342"/>
      <c r="S38" s="2344"/>
      <c r="T38" s="2340"/>
      <c r="U38" s="2342"/>
      <c r="V38" s="2344"/>
      <c r="W38" s="2340"/>
      <c r="X38" s="2342"/>
      <c r="Y38" s="2344"/>
      <c r="Z38" s="108"/>
    </row>
    <row r="39" x14ac:dyDescent="0.2">
      <c r="F39" s="36"/>
      <c r="G39" s="108"/>
      <c r="H39" s="108"/>
      <c r="I39" s="108"/>
      <c r="J39" s="108"/>
      <c r="K39" s="108"/>
      <c r="L39" s="108"/>
      <c r="M39" s="110"/>
      <c r="N39" s="110"/>
      <c r="O39" s="108"/>
      <c r="P39" s="108"/>
      <c r="Q39" s="108"/>
      <c r="R39" s="108"/>
      <c r="S39" s="108"/>
      <c r="T39" s="108"/>
      <c r="U39" s="108"/>
      <c r="V39" s="108"/>
      <c r="W39" s="108"/>
      <c r="X39" s="108"/>
      <c r="Y39" s="108"/>
      <c r="Z39" s="108"/>
    </row>
    <row r="40" x14ac:dyDescent="0.2">
      <c r="F40" s="36"/>
      <c r="G40" s="2319" t="s">
        <v>7</v>
      </c>
      <c r="H40" s="2320"/>
      <c r="I40" s="2317"/>
      <c r="J40" s="2349" t="str">
        <f ca="true">IF(ISERROR(INDIRECT(CONCATENATE(#REF!,"!A2"))),"",INDIRECT(CONCATENATE(#REF!,"!A210")))</f>
        <v/>
      </c>
      <c r="K40" s="2339">
        <f ca="true">IF(ISERROR(INDIRECT(CONCATENATE($E$32,"!M222"))),"",INDIRECT(CONCATENATE($E$32,"!M222")))</f>
        <v>36.73095792327473</v>
      </c>
      <c r="L40" s="2341">
        <f ca="true">IF(ISERROR(INDIRECT(CONCATENATE($E$32,"!M223"))),"",INDIRECT(CONCATENATE($E$32,"!M223")))</f>
        <v>13.590424769901233</v>
      </c>
      <c r="M40" s="2343">
        <f ca="true">IF(ISERROR(INDIRECT(CONCATENATE($E$32,"!M224"))),"",INDIRECT(CONCATENATE($E$32,"!M224")))</f>
        <v>49.67861730682506</v>
      </c>
      <c r="N40" s="2339">
        <f ca="true">IF(ISERROR(INDIRECT(CONCATENATE($E$32,"!N222"))),"",INDIRECT(CONCATENATE($E$32,"!N222")))</f>
        <v>57.956942949728841</v>
      </c>
      <c r="O40" s="2341">
        <f ca="true">IF(ISERROR(INDIRECT(CONCATENATE($E$32,"!N223"))),"",INDIRECT(CONCATENATE($E$32,"!N223")))</f>
        <v>10.024235489043351</v>
      </c>
      <c r="P40" s="2343">
        <f ca="true">IF(ISERROR(INDIRECT(CONCATENATE($E$32,"!N224"))),"",INDIRECT(CONCATENATE($E$32,"!N224")))</f>
        <v>32.018821561227945</v>
      </c>
      <c r="Q40" s="2339">
        <f ca="true">IF(ISERROR(INDIRECT(CONCATENATE($E$32,"!O222"))),"",INDIRECT(CONCATENATE($E$32,"!O222")))</f>
        <v>66.726203974931934</v>
      </c>
      <c r="R40" s="2341">
        <f ca="true">IF(ISERROR(INDIRECT(CONCATENATE($E$32,"!O223"))),"",INDIRECT(CONCATENATE($E$32,"!O223")))</f>
        <v>8.161884434589135</v>
      </c>
      <c r="S40" s="2343">
        <f ca="true">IF(ISERROR(INDIRECT(CONCATENATE($E$32,"!O224"))),"",INDIRECT(CONCATENATE($E$32,"!O224")))</f>
        <v>25.111911590478776</v>
      </c>
      <c r="T40" s="2339">
        <f ca="true">IF(ISERROR(INDIRECT(CONCATENATE($E$32,"!P222"))),"",INDIRECT(CONCATENATE($E$32,"!P222")))</f>
        <v>77.759953745003671</v>
      </c>
      <c r="U40" s="2341">
        <f ca="true">IF(ISERROR(INDIRECT(CONCATENATE($E$32,"!P223"))),"",INDIRECT(CONCATENATE($E$32,"!P223")))</f>
        <v>5.8290345099110121</v>
      </c>
      <c r="V40" s="2343">
        <f ca="true">IF(ISERROR(INDIRECT(CONCATENATE($E$32,"!P224"))),"",INDIRECT(CONCATENATE($E$32,"!P224")))</f>
        <v>16.411011745085695</v>
      </c>
      <c r="W40" s="2339">
        <f ca="true">IF(ISERROR(INDIRECT(CONCATENATE($E$32,"!Q222"))),"",INDIRECT(CONCATENATE($E$32,"!Q222")))</f>
        <v>90.239862165189834</v>
      </c>
      <c r="X40" s="2341">
        <f ca="true">IF(ISERROR(INDIRECT(CONCATENATE($E$32,"!Q223"))),"",INDIRECT(CONCATENATE($E$32,"!Q223")))</f>
        <v>3.6079707603468196</v>
      </c>
      <c r="Y40" s="2343">
        <f ca="true">IF(ISERROR(INDIRECT(CONCATENATE($E$32,"!Q224"))),"",INDIRECT(CONCATENATE($E$32,"!Q224")))</f>
        <v>6.1521670744632448</v>
      </c>
      <c r="Z40" s="108"/>
    </row>
    <row r="41" x14ac:dyDescent="0.2">
      <c r="F41" s="36"/>
      <c r="G41" s="2321"/>
      <c r="H41" s="2322"/>
      <c r="I41" s="2318"/>
      <c r="J41" s="2350"/>
      <c r="K41" s="2340"/>
      <c r="L41" s="2342"/>
      <c r="M41" s="2344"/>
      <c r="N41" s="2340"/>
      <c r="O41" s="2342"/>
      <c r="P41" s="2344"/>
      <c r="Q41" s="2340"/>
      <c r="R41" s="2342"/>
      <c r="S41" s="2344"/>
      <c r="T41" s="2340"/>
      <c r="U41" s="2342"/>
      <c r="V41" s="2344"/>
      <c r="W41" s="2340"/>
      <c r="X41" s="2342"/>
      <c r="Y41" s="2344"/>
      <c r="Z41" s="108"/>
    </row>
    <row r="43" x14ac:dyDescent="0.2">
      <c r="F43" s="36"/>
      <c r="G43" s="36"/>
    </row>
    <row r="44" x14ac:dyDescent="0.2">
      <c r="F44" s="36"/>
      <c r="G44" s="36"/>
    </row>
    <row r="45" x14ac:dyDescent="0.2">
      <c r="F45" s="36"/>
      <c r="G45" s="36"/>
    </row>
    <row r="46" x14ac:dyDescent="0.2">
      <c r="F46" s="36"/>
      <c r="G46" s="36"/>
    </row>
    <row r="48" ht="15" x14ac:dyDescent="0.2">
      <c r="H48" s="107"/>
    </row>
    <row r="88" hidden="true" x14ac:dyDescent="0.2">
      <c r="A88" s="4">
        <v>3</v>
      </c>
      <c r="B88" s="4" t="s">
        <v>209</v>
      </c>
    </row>
    <row r="89" hidden="true" x14ac:dyDescent="0.2">
      <c r="B89" s="4" t="s">
        <v>288</v>
      </c>
    </row>
    <row r="90" hidden="true" x14ac:dyDescent="0.2">
      <c r="B90" s="4" t="s">
        <v>339</v>
      </c>
    </row>
    <row r="91" hidden="true" x14ac:dyDescent="0.2">
      <c r="B91" s="4" t="s">
        <v>437</v>
      </c>
    </row>
    <row r="92" hidden="true" x14ac:dyDescent="0.2">
      <c r="B92" s="4" t="s">
        <v>134</v>
      </c>
    </row>
    <row r="93" hidden="true" x14ac:dyDescent="0.2">
      <c r="B93" s="4"/>
    </row>
    <row r="94" hidden="true" x14ac:dyDescent="0.2">
      <c r="B94" s="4"/>
    </row>
    <row r="95" hidden="true" x14ac:dyDescent="0.2">
      <c r="B95" s="4"/>
    </row>
    <row r="96" hidden="true" x14ac:dyDescent="0.2">
      <c r="B96" s="4"/>
    </row>
    <row r="97" hidden="true" x14ac:dyDescent="0.2">
      <c r="B97" s="4"/>
    </row>
    <row r="98" hidden="true" x14ac:dyDescent="0.2">
      <c r="B98" s="4"/>
    </row>
    <row r="99" hidden="true" x14ac:dyDescent="0.2">
      <c r="B99" s="4"/>
    </row>
    <row r="100" hidden="true" x14ac:dyDescent="0.2">
      <c r="B100" s="4"/>
    </row>
  </sheetData>
  <sheetProtection sheet="true" objects="true" scenarios="true"/>
  <mergeCells count="67">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U34:U35"/>
    <mergeCell ref="V34:V35"/>
    <mergeCell ref="W34:W35"/>
    <mergeCell ref="X34:X35"/>
    <mergeCell ref="Y34:Y35"/>
    <mergeCell ref="T37:T38"/>
    <mergeCell ref="U37:U38"/>
    <mergeCell ref="V37:V38"/>
    <mergeCell ref="W37:W38"/>
    <mergeCell ref="X37:X38"/>
    <mergeCell ref="M40:M41"/>
    <mergeCell ref="N40:N41"/>
    <mergeCell ref="O40:O41"/>
    <mergeCell ref="P40:P41"/>
    <mergeCell ref="S37:S38"/>
    <mergeCell ref="M37:M38"/>
    <mergeCell ref="N37:N38"/>
    <mergeCell ref="O37:O38"/>
    <mergeCell ref="P37:P38"/>
    <mergeCell ref="Q37:Q38"/>
    <mergeCell ref="R37:R38"/>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E477E6-9833-4DE4-AD09-405E3C29EBF3}">
  <sheetPr codeName="Feuil7"/>
  <dimension ref="A1:CZ1200"/>
  <sheetViews>
    <sheetView showGridLines="false" workbookViewId="0"/>
  </sheetViews>
  <sheetFormatPr defaultColWidth="9.140625" defaultRowHeight="15" customHeight="true" x14ac:dyDescent="0.2"/>
  <cols>
    <col min="1" max="1" width="31.5703125" style="430" customWidth="true"/>
    <col min="2" max="2" width="41.5703125" style="430" customWidth="true"/>
    <col min="3" max="17" width="10.7109375" style="430" customWidth="true"/>
    <col min="18" max="52" width="12.5703125" style="430" customWidth="true"/>
    <col min="53" max="53" width="31.5703125" style="520" customWidth="true"/>
    <col min="54" max="54" width="41.5703125" style="237" customWidth="true"/>
    <col min="55" max="69" width="9.140625" style="520"/>
    <col min="70" max="77" width="12.5703125" style="520" customWidth="true"/>
    <col min="78" max="104" width="12.5703125" style="211" customWidth="true"/>
    <col min="105" max="16384" width="9.140625" style="430"/>
  </cols>
  <sheetData>
    <row r="1" s="111" customFormat="true" ht="18" customHeight="true" x14ac:dyDescent="0.2">
      <c r="BB1" s="134"/>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Indonesia</v>
      </c>
      <c r="B2" s="226"/>
      <c r="BB2" s="134"/>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2003</v>
      </c>
      <c r="B3" s="228"/>
      <c r="BB3" s="134"/>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95</v>
      </c>
      <c r="B4" s="228"/>
      <c r="BB4" s="134"/>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96</v>
      </c>
      <c r="B5" s="228"/>
      <c r="BB5" s="134"/>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97</v>
      </c>
      <c r="B6" s="230"/>
      <c r="BB6" s="134"/>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40</v>
      </c>
      <c r="B7" s="232"/>
      <c r="BB7" s="134"/>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39</v>
      </c>
      <c r="B8" s="232"/>
      <c r="BB8" s="134"/>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133</v>
      </c>
      <c r="B9" s="233" t="str">
        <f>A1025</f>
        <v>DHS03</v>
      </c>
      <c r="BB9" s="134"/>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750" t="s">
        <v>146</v>
      </c>
      <c r="B10" s="751" t="s">
        <v>147</v>
      </c>
      <c r="BB10" s="134"/>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750" t="s">
        <v>148</v>
      </c>
      <c r="B11" s="752" t="s">
        <v>149</v>
      </c>
      <c r="BB11" s="134"/>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753"/>
      <c r="B12" s="751"/>
      <c r="BB12" s="134"/>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754"/>
      <c r="B13" s="755"/>
      <c r="BB13" s="134"/>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135" customFormat="true" ht="15" customHeight="true" x14ac:dyDescent="0.2">
      <c r="A14" s="115" t="s">
        <v>95</v>
      </c>
      <c r="B14" s="208"/>
      <c r="C14" s="2397" t="s">
        <v>114</v>
      </c>
      <c r="D14" s="2398"/>
      <c r="E14" s="2398"/>
      <c r="F14" s="2398"/>
      <c r="G14" s="2399"/>
      <c r="H14" s="2387" t="s">
        <v>38</v>
      </c>
      <c r="I14" s="2388"/>
      <c r="J14" s="2388"/>
      <c r="K14" s="2388"/>
      <c r="L14" s="2400"/>
      <c r="M14" s="2384" t="s">
        <v>37</v>
      </c>
      <c r="N14" s="2385"/>
      <c r="O14" s="2385"/>
      <c r="P14" s="2385"/>
      <c r="Q14" s="2386"/>
      <c r="R14" s="2387" t="s">
        <v>150</v>
      </c>
      <c r="S14" s="2388"/>
      <c r="T14" s="2388"/>
      <c r="U14" s="2388"/>
      <c r="V14" s="2388"/>
      <c r="W14" s="2388"/>
      <c r="X14" s="2388"/>
      <c r="Y14" s="2388"/>
      <c r="Z14" s="2388"/>
      <c r="AA14" s="2388"/>
      <c r="AB14" s="2388"/>
      <c r="AC14" s="2388"/>
      <c r="AD14" s="2388"/>
      <c r="AE14" s="2388"/>
      <c r="AF14" s="2388"/>
      <c r="AG14" s="2388"/>
      <c r="AH14" s="2388"/>
      <c r="AI14" s="2388"/>
      <c r="AJ14" s="2388"/>
      <c r="AK14" s="2388"/>
      <c r="AL14" s="2388"/>
      <c r="AM14" s="2388"/>
      <c r="AN14" s="2388"/>
      <c r="AO14" s="2388"/>
      <c r="AP14" s="2388"/>
      <c r="AQ14" s="2388"/>
      <c r="AR14" s="2388"/>
      <c r="AS14" s="2388"/>
      <c r="AT14" s="2388"/>
      <c r="AU14" s="2389"/>
      <c r="AV14" s="310"/>
      <c r="AW14" s="310"/>
      <c r="AX14" s="310"/>
      <c r="AY14" s="310"/>
      <c r="BA14" s="217" t="s">
        <v>128</v>
      </c>
      <c r="BB14" s="115" t="s">
        <v>95</v>
      </c>
      <c r="BC14" s="2489" t="s">
        <v>114</v>
      </c>
      <c r="BD14" s="2490"/>
      <c r="BE14" s="2490"/>
      <c r="BF14" s="2490"/>
      <c r="BG14" s="2491"/>
      <c r="BH14" s="2492" t="s">
        <v>38</v>
      </c>
      <c r="BI14" s="2490"/>
      <c r="BJ14" s="2490"/>
      <c r="BK14" s="2490"/>
      <c r="BL14" s="2491"/>
      <c r="BM14" s="2492" t="s">
        <v>37</v>
      </c>
      <c r="BN14" s="2490"/>
      <c r="BO14" s="2490"/>
      <c r="BP14" s="2490"/>
      <c r="BQ14" s="2491"/>
      <c r="BR14" s="426" t="s">
        <v>137</v>
      </c>
      <c r="BS14" s="320"/>
      <c r="BT14" s="320"/>
      <c r="BU14" s="320"/>
      <c r="BV14" s="320"/>
      <c r="BW14" s="320"/>
      <c r="BX14" s="320"/>
      <c r="BY14" s="321"/>
      <c r="BZ14" s="314"/>
      <c r="CA14" s="314"/>
      <c r="CB14" s="314"/>
      <c r="CC14" s="314"/>
      <c r="CD14" s="314"/>
      <c r="CE14" s="314"/>
      <c r="CF14" s="314"/>
      <c r="CG14" s="314"/>
      <c r="CH14" s="314"/>
      <c r="CI14" s="314"/>
      <c r="CJ14" s="314"/>
      <c r="CK14" s="314"/>
      <c r="CL14" s="314"/>
      <c r="CM14" s="314"/>
      <c r="CN14" s="314"/>
      <c r="CO14" s="314"/>
      <c r="CP14" s="314"/>
      <c r="CQ14" s="314"/>
      <c r="CR14" s="314"/>
      <c r="CS14" s="314"/>
      <c r="CT14" s="314"/>
      <c r="CU14" s="314"/>
      <c r="CV14" s="314"/>
      <c r="CW14" s="314"/>
      <c r="CX14" s="314"/>
      <c r="CY14" s="314"/>
      <c r="CZ14" s="315"/>
    </row>
    <row r="15" s="135" customFormat="true" ht="24" x14ac:dyDescent="0.2">
      <c r="A15" s="182" t="s">
        <v>87</v>
      </c>
      <c r="B15" s="241"/>
      <c r="C15" s="268" t="s">
        <v>0</v>
      </c>
      <c r="D15" s="269" t="s">
        <v>1</v>
      </c>
      <c r="E15" s="269" t="s">
        <v>2</v>
      </c>
      <c r="F15" s="269" t="s">
        <v>3</v>
      </c>
      <c r="G15" s="270" t="s">
        <v>4</v>
      </c>
      <c r="H15" s="869" t="s">
        <v>0</v>
      </c>
      <c r="I15" s="804" t="s">
        <v>1</v>
      </c>
      <c r="J15" s="804" t="s">
        <v>2</v>
      </c>
      <c r="K15" s="804" t="s">
        <v>3</v>
      </c>
      <c r="L15" s="805" t="s">
        <v>4</v>
      </c>
      <c r="M15" s="857" t="s">
        <v>0</v>
      </c>
      <c r="N15" s="804" t="s">
        <v>1</v>
      </c>
      <c r="O15" s="804" t="s">
        <v>2</v>
      </c>
      <c r="P15" s="804" t="s">
        <v>3</v>
      </c>
      <c r="Q15" s="884" t="s">
        <v>4</v>
      </c>
      <c r="R15" s="869" t="s">
        <v>151</v>
      </c>
      <c r="S15" s="804" t="s">
        <v>152</v>
      </c>
      <c r="T15" s="804" t="s">
        <v>153</v>
      </c>
      <c r="U15" s="804" t="s">
        <v>154</v>
      </c>
      <c r="V15" s="804" t="s">
        <v>155</v>
      </c>
      <c r="W15" s="804" t="s">
        <v>156</v>
      </c>
      <c r="X15" s="804" t="s">
        <v>157</v>
      </c>
      <c r="Y15" s="804" t="s">
        <v>158</v>
      </c>
      <c r="Z15" s="804" t="s">
        <v>159</v>
      </c>
      <c r="AA15" s="804" t="s">
        <v>160</v>
      </c>
      <c r="AB15" s="804" t="s">
        <v>161</v>
      </c>
      <c r="AC15" s="804" t="s">
        <v>162</v>
      </c>
      <c r="AD15" s="804" t="s">
        <v>163</v>
      </c>
      <c r="AE15" s="804" t="s">
        <v>164</v>
      </c>
      <c r="AF15" s="804" t="s">
        <v>165</v>
      </c>
      <c r="AG15" s="804" t="s">
        <v>166</v>
      </c>
      <c r="AH15" s="804" t="s">
        <v>167</v>
      </c>
      <c r="AI15" s="804" t="s">
        <v>168</v>
      </c>
      <c r="AJ15" s="804" t="s">
        <v>169</v>
      </c>
      <c r="AK15" s="804" t="s">
        <v>170</v>
      </c>
      <c r="AL15" s="804" t="s">
        <v>171</v>
      </c>
      <c r="AM15" s="804" t="s">
        <v>172</v>
      </c>
      <c r="AN15" s="804" t="s">
        <v>173</v>
      </c>
      <c r="AO15" s="804" t="s">
        <v>174</v>
      </c>
      <c r="AP15" s="804" t="s">
        <v>175</v>
      </c>
      <c r="AQ15" s="804" t="s">
        <v>176</v>
      </c>
      <c r="AR15" s="804" t="s">
        <v>177</v>
      </c>
      <c r="AS15" s="804" t="s">
        <v>178</v>
      </c>
      <c r="AT15" s="804" t="s">
        <v>179</v>
      </c>
      <c r="AU15" s="806" t="s">
        <v>180</v>
      </c>
      <c r="AV15" s="310"/>
      <c r="AW15" s="310"/>
      <c r="AX15" s="310"/>
      <c r="AY15" s="310"/>
      <c r="BA15" s="192" t="s">
        <v>119</v>
      </c>
      <c r="BB15" s="191"/>
      <c r="BC15" s="317" t="s">
        <v>0</v>
      </c>
      <c r="BD15" s="166" t="s">
        <v>1</v>
      </c>
      <c r="BE15" s="166" t="s">
        <v>2</v>
      </c>
      <c r="BF15" s="166" t="s">
        <v>3</v>
      </c>
      <c r="BG15" s="318" t="s">
        <v>4</v>
      </c>
      <c r="BH15" s="319" t="s">
        <v>0</v>
      </c>
      <c r="BI15" s="166" t="s">
        <v>1</v>
      </c>
      <c r="BJ15" s="166" t="s">
        <v>2</v>
      </c>
      <c r="BK15" s="166" t="s">
        <v>3</v>
      </c>
      <c r="BL15" s="318" t="s">
        <v>4</v>
      </c>
      <c r="BM15" s="319" t="s">
        <v>0</v>
      </c>
      <c r="BN15" s="166" t="s">
        <v>1</v>
      </c>
      <c r="BO15" s="166" t="s">
        <v>2</v>
      </c>
      <c r="BP15" s="166" t="s">
        <v>3</v>
      </c>
      <c r="BQ15" s="318" t="s">
        <v>4</v>
      </c>
      <c r="BR15" s="319"/>
      <c r="BS15" s="166"/>
      <c r="BT15" s="166"/>
      <c r="BU15" s="166"/>
      <c r="BV15" s="166"/>
      <c r="BW15" s="166"/>
      <c r="BX15" s="166"/>
      <c r="BY15" s="167"/>
      <c r="BZ15" s="167"/>
      <c r="CA15" s="167"/>
      <c r="CB15" s="167"/>
      <c r="CC15" s="167"/>
      <c r="CD15" s="167"/>
      <c r="CE15" s="167"/>
      <c r="CF15" s="167"/>
      <c r="CG15" s="167"/>
      <c r="CH15" s="167"/>
      <c r="CI15" s="167"/>
      <c r="CJ15" s="167"/>
      <c r="CK15" s="167"/>
      <c r="CL15" s="167"/>
      <c r="CM15" s="167"/>
      <c r="CN15" s="167"/>
      <c r="CO15" s="167"/>
      <c r="CP15" s="167"/>
      <c r="CQ15" s="167"/>
      <c r="CR15" s="167"/>
      <c r="CS15" s="167"/>
      <c r="CT15" s="167"/>
      <c r="CU15" s="167"/>
      <c r="CV15" s="167"/>
      <c r="CW15" s="167"/>
      <c r="CX15" s="167"/>
      <c r="CY15" s="167"/>
      <c r="CZ15" s="322"/>
    </row>
    <row r="16" s="135" customFormat="true" ht="15" customHeight="true" x14ac:dyDescent="0.2">
      <c r="A16" s="2390" t="s">
        <v>13</v>
      </c>
      <c r="B16" s="1110" t="s">
        <v>14</v>
      </c>
      <c r="C16" s="930">
        <f t="shared" ref="C16:X16" si="0">C58+C59+C60+C64+C65+C66+C71+C72+C73+C67*0.5</f>
        <v>53.785366088909598</v>
      </c>
      <c r="D16" s="931">
        <f t="shared" si="0"/>
        <v>66.779819483442381</v>
      </c>
      <c r="E16" s="931">
        <f t="shared" si="0"/>
        <v>74.372686480599043</v>
      </c>
      <c r="F16" s="931">
        <f t="shared" si="0"/>
        <v>80.798416770614949</v>
      </c>
      <c r="G16" s="932">
        <f t="shared" si="0"/>
        <v>89.794681026111562</v>
      </c>
      <c r="H16" s="933">
        <f t="shared" si="0"/>
        <v>74.523638673432842</v>
      </c>
      <c r="I16" s="931">
        <f t="shared" si="0"/>
        <v>79.818937145961428</v>
      </c>
      <c r="J16" s="931">
        <f t="shared" si="0"/>
        <v>84.729279198237876</v>
      </c>
      <c r="K16" s="931">
        <f t="shared" si="0"/>
        <v>88.466724536781712</v>
      </c>
      <c r="L16" s="934">
        <f t="shared" si="0"/>
        <v>94.137937710066836</v>
      </c>
      <c r="M16" s="930">
        <f t="shared" si="0"/>
        <v>47.874347427651259</v>
      </c>
      <c r="N16" s="931">
        <f t="shared" si="0"/>
        <v>60.092072244835009</v>
      </c>
      <c r="O16" s="931">
        <f t="shared" si="0"/>
        <v>62.768999455690768</v>
      </c>
      <c r="P16" s="931">
        <f t="shared" si="0"/>
        <v>70.104429795411448</v>
      </c>
      <c r="Q16" s="932">
        <f t="shared" si="0"/>
        <v>74.990315893613854</v>
      </c>
      <c r="R16" s="933">
        <f t="shared" si="0"/>
        <v>85.680250169995205</v>
      </c>
      <c r="S16" s="931">
        <f t="shared" si="0"/>
        <v>61.309746041793936</v>
      </c>
      <c r="T16" s="931">
        <f t="shared" si="0"/>
        <v>83.593931244419494</v>
      </c>
      <c r="U16" s="931">
        <f t="shared" si="0"/>
        <v>56.950001645235709</v>
      </c>
      <c r="V16" s="931">
        <f t="shared" si="0"/>
        <v>65.794163701166369</v>
      </c>
      <c r="W16" s="931">
        <f t="shared" si="0"/>
        <v>77.178196532078132</v>
      </c>
      <c r="X16" s="931">
        <f t="shared" si="0"/>
        <v>49.54231833456879</v>
      </c>
      <c r="Y16" s="1213" t="s">
        <v>35</v>
      </c>
      <c r="Z16" s="931">
        <f>Z58+Z59+Z60+Z64+Z65+Z66+Z71+Z72+Z73+Z67*0.5</f>
        <v>81.746997503960003</v>
      </c>
      <c r="AA16" s="931">
        <f>AA58+AA59+AA60+AA64+AA65+AA66+AA71+AA72+AA73+AA67*0.5</f>
        <v>89.285625920207963</v>
      </c>
      <c r="AB16" s="931">
        <f>AB58+AB59+AB60+AB64+AB65+AB66+AB71+AB72+AB73+AB67*0.5</f>
        <v>81.848729235958857</v>
      </c>
      <c r="AC16" s="931">
        <f>AC58+AC59+AC60+AC64+AC65+AC66+AC71+AC72+AC73+AC67*0.5</f>
        <v>75.767849553059335</v>
      </c>
      <c r="AD16" s="931">
        <f>AD58+AD59+AD60+AD64+AD65+AD66+AD71+AD72+AD73+AD67*0.5</f>
        <v>60.442680475971095</v>
      </c>
      <c r="AE16" s="1213" t="s">
        <v>35</v>
      </c>
      <c r="AF16" s="931">
        <f>AF58+AF59+AF60+AF64+AF65+AF66+AF71+AF72+AF73+AF67*0.5</f>
        <v>70.530831597651201</v>
      </c>
      <c r="AG16" s="1213" t="s">
        <v>35</v>
      </c>
      <c r="AH16" s="931">
        <f>AH58+AH59+AH60+AH64+AH65+AH66+AH71+AH72+AH73+AH67*0.5</f>
        <v>66.896822772036032</v>
      </c>
      <c r="AI16" s="931">
        <f>AI58+AI59+AI60+AI64+AI65+AI66+AI71+AI72+AI73+AI67*0.5</f>
        <v>65.002353342936743</v>
      </c>
      <c r="AJ16" s="1213" t="s">
        <v>35</v>
      </c>
      <c r="AK16" s="931">
        <f t="shared" ref="AK16:AU16" si="1">AK58+AK59+AK60+AK64+AK65+AK66+AK71+AK72+AK73+AK67*0.5</f>
        <v>61.352218195902147</v>
      </c>
      <c r="AL16" s="931">
        <f t="shared" si="1"/>
        <v>61.738745392294781</v>
      </c>
      <c r="AM16" s="931">
        <f t="shared" si="1"/>
        <v>73.201879148333447</v>
      </c>
      <c r="AN16" s="931">
        <f t="shared" si="1"/>
        <v>58.131852195191954</v>
      </c>
      <c r="AO16" s="931">
        <f t="shared" si="1"/>
        <v>79.099821610480774</v>
      </c>
      <c r="AP16" s="931">
        <f t="shared" si="1"/>
        <v>56.50216981823111</v>
      </c>
      <c r="AQ16" s="931">
        <f t="shared" si="1"/>
        <v>65.104068972969728</v>
      </c>
      <c r="AR16" s="931">
        <f t="shared" si="1"/>
        <v>69.691663841157904</v>
      </c>
      <c r="AS16" s="931">
        <f t="shared" si="1"/>
        <v>68.618933851809601</v>
      </c>
      <c r="AT16" s="931">
        <f t="shared" si="1"/>
        <v>71.175103116829206</v>
      </c>
      <c r="AU16" s="931">
        <f t="shared" si="1"/>
        <v>69.06510290884664</v>
      </c>
      <c r="AV16" s="935"/>
      <c r="AW16" s="935"/>
      <c r="AX16" s="935"/>
      <c r="AY16" s="936"/>
      <c r="BA16" s="2493" t="s">
        <v>13</v>
      </c>
      <c r="BB16" s="147" t="s">
        <v>14</v>
      </c>
      <c r="BC16" s="1227" t="s">
        <v>35</v>
      </c>
      <c r="BD16" s="1247" t="s">
        <v>35</v>
      </c>
      <c r="BE16" s="1247" t="s">
        <v>35</v>
      </c>
      <c r="BF16" s="1247" t="s">
        <v>35</v>
      </c>
      <c r="BG16" s="1268" t="s">
        <v>35</v>
      </c>
      <c r="BH16" s="1289" t="s">
        <v>35</v>
      </c>
      <c r="BI16" s="1247" t="s">
        <v>35</v>
      </c>
      <c r="BJ16" s="1247" t="s">
        <v>35</v>
      </c>
      <c r="BK16" s="1247" t="s">
        <v>35</v>
      </c>
      <c r="BL16" s="1268" t="s">
        <v>35</v>
      </c>
      <c r="BM16" s="1289" t="s">
        <v>35</v>
      </c>
      <c r="BN16" s="1247" t="s">
        <v>35</v>
      </c>
      <c r="BO16" s="1247" t="s">
        <v>35</v>
      </c>
      <c r="BP16" s="1247" t="s">
        <v>35</v>
      </c>
      <c r="BQ16" s="1268" t="s">
        <v>35</v>
      </c>
      <c r="BR16" s="1289" t="s">
        <v>35</v>
      </c>
      <c r="BS16" s="1247" t="s">
        <v>35</v>
      </c>
      <c r="BT16" s="1247" t="s">
        <v>35</v>
      </c>
      <c r="BU16" s="1247" t="s">
        <v>35</v>
      </c>
      <c r="BV16" s="1247" t="s">
        <v>35</v>
      </c>
      <c r="BW16" s="1247" t="s">
        <v>35</v>
      </c>
      <c r="BX16" s="1247" t="s">
        <v>35</v>
      </c>
      <c r="BY16" s="1311" t="s">
        <v>35</v>
      </c>
      <c r="BZ16" s="1311" t="s">
        <v>35</v>
      </c>
      <c r="CA16" s="1311" t="s">
        <v>35</v>
      </c>
      <c r="CB16" s="1311" t="s">
        <v>35</v>
      </c>
      <c r="CC16" s="1311" t="s">
        <v>35</v>
      </c>
      <c r="CD16" s="1311" t="s">
        <v>35</v>
      </c>
      <c r="CE16" s="1311" t="s">
        <v>35</v>
      </c>
      <c r="CF16" s="1311" t="s">
        <v>35</v>
      </c>
      <c r="CG16" s="1311" t="s">
        <v>35</v>
      </c>
      <c r="CH16" s="1311" t="s">
        <v>35</v>
      </c>
      <c r="CI16" s="1311" t="s">
        <v>35</v>
      </c>
      <c r="CJ16" s="1311" t="s">
        <v>35</v>
      </c>
      <c r="CK16" s="1311" t="s">
        <v>35</v>
      </c>
      <c r="CL16" s="1311" t="s">
        <v>35</v>
      </c>
      <c r="CM16" s="1311" t="s">
        <v>35</v>
      </c>
      <c r="CN16" s="1311" t="s">
        <v>35</v>
      </c>
      <c r="CO16" s="1311" t="s">
        <v>35</v>
      </c>
      <c r="CP16" s="1311" t="s">
        <v>35</v>
      </c>
      <c r="CQ16" s="1311" t="s">
        <v>35</v>
      </c>
      <c r="CR16" s="1311" t="s">
        <v>35</v>
      </c>
      <c r="CS16" s="1311" t="s">
        <v>35</v>
      </c>
      <c r="CT16" s="1311" t="s">
        <v>35</v>
      </c>
      <c r="CU16" s="1311" t="s">
        <v>35</v>
      </c>
      <c r="CV16" s="1311" t="s">
        <v>35</v>
      </c>
      <c r="CW16" s="1311" t="s">
        <v>35</v>
      </c>
      <c r="CX16" s="1311" t="s">
        <v>35</v>
      </c>
      <c r="CY16" s="1311" t="s">
        <v>35</v>
      </c>
      <c r="CZ16" s="1332" t="s">
        <v>35</v>
      </c>
    </row>
    <row r="17" s="135" customFormat="true" ht="15" customHeight="true" x14ac:dyDescent="0.2">
      <c r="A17" s="2391"/>
      <c r="B17" s="1111" t="s">
        <v>51</v>
      </c>
      <c r="C17" s="937">
        <f>100-C16</f>
        <v>46.214633911090402</v>
      </c>
      <c r="D17" s="938">
        <f t="shared" ref="D17:AU17" si="2">100-D16</f>
        <v>33.220180516557619</v>
      </c>
      <c r="E17" s="938">
        <f t="shared" si="2"/>
        <v>25.627313519400957</v>
      </c>
      <c r="F17" s="938">
        <f t="shared" si="2"/>
        <v>19.201583229385051</v>
      </c>
      <c r="G17" s="939">
        <f t="shared" si="2"/>
        <v>10.205318973888438</v>
      </c>
      <c r="H17" s="940">
        <f t="shared" si="2"/>
        <v>25.476361326567158</v>
      </c>
      <c r="I17" s="938">
        <f t="shared" si="2"/>
        <v>20.181062854038572</v>
      </c>
      <c r="J17" s="938">
        <f t="shared" si="2"/>
        <v>15.270720801762124</v>
      </c>
      <c r="K17" s="938">
        <f t="shared" si="2"/>
        <v>11.533275463218288</v>
      </c>
      <c r="L17" s="941">
        <f t="shared" si="2"/>
        <v>5.8620622899331636</v>
      </c>
      <c r="M17" s="937">
        <f t="shared" si="2"/>
        <v>52.125652572348741</v>
      </c>
      <c r="N17" s="938">
        <f t="shared" si="2"/>
        <v>39.907927755164991</v>
      </c>
      <c r="O17" s="938">
        <f t="shared" si="2"/>
        <v>37.231000544309232</v>
      </c>
      <c r="P17" s="938">
        <f t="shared" si="2"/>
        <v>29.895570204588552</v>
      </c>
      <c r="Q17" s="939">
        <f t="shared" si="2"/>
        <v>25.009684106386146</v>
      </c>
      <c r="R17" s="940">
        <f t="shared" si="2"/>
        <v>14.319749830004795</v>
      </c>
      <c r="S17" s="938">
        <f t="shared" si="2"/>
        <v>38.690253958206064</v>
      </c>
      <c r="T17" s="938">
        <f t="shared" si="2"/>
        <v>16.406068755580506</v>
      </c>
      <c r="U17" s="938">
        <f t="shared" si="2"/>
        <v>43.049998354764291</v>
      </c>
      <c r="V17" s="938">
        <f t="shared" si="2"/>
        <v>34.205836298833631</v>
      </c>
      <c r="W17" s="938">
        <f t="shared" si="2"/>
        <v>22.821803467921868</v>
      </c>
      <c r="X17" s="938">
        <f t="shared" si="2"/>
        <v>50.45768166543121</v>
      </c>
      <c r="Y17" s="1214" t="s">
        <v>35</v>
      </c>
      <c r="Z17" s="938">
        <f t="shared" si="2"/>
        <v>18.253002496039997</v>
      </c>
      <c r="AA17" s="938">
        <f t="shared" si="2"/>
        <v>10.714374079792037</v>
      </c>
      <c r="AB17" s="938">
        <f t="shared" si="2"/>
        <v>18.151270764041143</v>
      </c>
      <c r="AC17" s="938">
        <f t="shared" si="2"/>
        <v>24.232150446940665</v>
      </c>
      <c r="AD17" s="938">
        <f t="shared" si="2"/>
        <v>39.557319524028905</v>
      </c>
      <c r="AE17" s="1214" t="s">
        <v>35</v>
      </c>
      <c r="AF17" s="938">
        <f t="shared" si="2"/>
        <v>29.469168402348799</v>
      </c>
      <c r="AG17" s="1214" t="s">
        <v>35</v>
      </c>
      <c r="AH17" s="938">
        <f t="shared" si="2"/>
        <v>33.103177227963968</v>
      </c>
      <c r="AI17" s="938">
        <f t="shared" si="2"/>
        <v>34.997646657063257</v>
      </c>
      <c r="AJ17" s="1214" t="s">
        <v>35</v>
      </c>
      <c r="AK17" s="938">
        <f t="shared" si="2"/>
        <v>38.647781804097853</v>
      </c>
      <c r="AL17" s="938">
        <f t="shared" si="2"/>
        <v>38.261254607705219</v>
      </c>
      <c r="AM17" s="938">
        <f t="shared" si="2"/>
        <v>26.798120851666553</v>
      </c>
      <c r="AN17" s="938">
        <f t="shared" si="2"/>
        <v>41.868147804808046</v>
      </c>
      <c r="AO17" s="938">
        <f t="shared" si="2"/>
        <v>20.900178389519226</v>
      </c>
      <c r="AP17" s="938">
        <f t="shared" si="2"/>
        <v>43.49783018176889</v>
      </c>
      <c r="AQ17" s="938">
        <f t="shared" si="2"/>
        <v>34.895931027030272</v>
      </c>
      <c r="AR17" s="938">
        <f t="shared" si="2"/>
        <v>30.308336158842096</v>
      </c>
      <c r="AS17" s="938">
        <f t="shared" si="2"/>
        <v>31.381066148190399</v>
      </c>
      <c r="AT17" s="938">
        <f t="shared" si="2"/>
        <v>28.824896883170794</v>
      </c>
      <c r="AU17" s="938">
        <f t="shared" si="2"/>
        <v>30.93489709115336</v>
      </c>
      <c r="AV17" s="827"/>
      <c r="AW17" s="827"/>
      <c r="AX17" s="827"/>
      <c r="AY17" s="882"/>
      <c r="BA17" s="2494"/>
      <c r="BB17" s="148" t="s">
        <v>51</v>
      </c>
      <c r="BC17" s="1228" t="s">
        <v>35</v>
      </c>
      <c r="BD17" s="1248" t="s">
        <v>35</v>
      </c>
      <c r="BE17" s="1248" t="s">
        <v>35</v>
      </c>
      <c r="BF17" s="1248" t="s">
        <v>35</v>
      </c>
      <c r="BG17" s="1269" t="s">
        <v>35</v>
      </c>
      <c r="BH17" s="1290" t="s">
        <v>35</v>
      </c>
      <c r="BI17" s="1248" t="s">
        <v>35</v>
      </c>
      <c r="BJ17" s="1248" t="s">
        <v>35</v>
      </c>
      <c r="BK17" s="1248" t="s">
        <v>35</v>
      </c>
      <c r="BL17" s="1269" t="s">
        <v>35</v>
      </c>
      <c r="BM17" s="1290" t="s">
        <v>35</v>
      </c>
      <c r="BN17" s="1248" t="s">
        <v>35</v>
      </c>
      <c r="BO17" s="1248" t="s">
        <v>35</v>
      </c>
      <c r="BP17" s="1248" t="s">
        <v>35</v>
      </c>
      <c r="BQ17" s="1269" t="s">
        <v>35</v>
      </c>
      <c r="BR17" s="1290" t="s">
        <v>35</v>
      </c>
      <c r="BS17" s="1248" t="s">
        <v>35</v>
      </c>
      <c r="BT17" s="1248" t="s">
        <v>35</v>
      </c>
      <c r="BU17" s="1248" t="s">
        <v>35</v>
      </c>
      <c r="BV17" s="1248" t="s">
        <v>35</v>
      </c>
      <c r="BW17" s="1248" t="s">
        <v>35</v>
      </c>
      <c r="BX17" s="1248" t="s">
        <v>35</v>
      </c>
      <c r="BY17" s="1312" t="s">
        <v>35</v>
      </c>
      <c r="BZ17" s="1312" t="s">
        <v>35</v>
      </c>
      <c r="CA17" s="1312" t="s">
        <v>35</v>
      </c>
      <c r="CB17" s="1312" t="s">
        <v>35</v>
      </c>
      <c r="CC17" s="1312" t="s">
        <v>35</v>
      </c>
      <c r="CD17" s="1312" t="s">
        <v>35</v>
      </c>
      <c r="CE17" s="1312" t="s">
        <v>35</v>
      </c>
      <c r="CF17" s="1312" t="s">
        <v>35</v>
      </c>
      <c r="CG17" s="1312" t="s">
        <v>35</v>
      </c>
      <c r="CH17" s="1312" t="s">
        <v>35</v>
      </c>
      <c r="CI17" s="1312" t="s">
        <v>35</v>
      </c>
      <c r="CJ17" s="1312" t="s">
        <v>35</v>
      </c>
      <c r="CK17" s="1312" t="s">
        <v>35</v>
      </c>
      <c r="CL17" s="1312" t="s">
        <v>35</v>
      </c>
      <c r="CM17" s="1312" t="s">
        <v>35</v>
      </c>
      <c r="CN17" s="1312" t="s">
        <v>35</v>
      </c>
      <c r="CO17" s="1312" t="s">
        <v>35</v>
      </c>
      <c r="CP17" s="1312" t="s">
        <v>35</v>
      </c>
      <c r="CQ17" s="1312" t="s">
        <v>35</v>
      </c>
      <c r="CR17" s="1312" t="s">
        <v>35</v>
      </c>
      <c r="CS17" s="1312" t="s">
        <v>35</v>
      </c>
      <c r="CT17" s="1312" t="s">
        <v>35</v>
      </c>
      <c r="CU17" s="1312" t="s">
        <v>35</v>
      </c>
      <c r="CV17" s="1312" t="s">
        <v>35</v>
      </c>
      <c r="CW17" s="1312" t="s">
        <v>35</v>
      </c>
      <c r="CX17" s="1312" t="s">
        <v>35</v>
      </c>
      <c r="CY17" s="1312" t="s">
        <v>35</v>
      </c>
      <c r="CZ17" s="1333" t="s">
        <v>35</v>
      </c>
    </row>
    <row r="18" s="135" customFormat="true" ht="15" customHeight="true" x14ac:dyDescent="0.2">
      <c r="A18" s="2391" t="s">
        <v>60</v>
      </c>
      <c r="B18" s="1111" t="s">
        <v>15</v>
      </c>
      <c r="C18" s="937">
        <f t="shared" ref="C18:X18" si="3">C16*C42/100</f>
        <v>51.344205617319339</v>
      </c>
      <c r="D18" s="938">
        <f t="shared" si="3"/>
        <v>65.021404497714016</v>
      </c>
      <c r="E18" s="938">
        <f t="shared" si="3"/>
        <v>72.549284616052773</v>
      </c>
      <c r="F18" s="938">
        <f t="shared" si="3"/>
        <v>80.309582334950335</v>
      </c>
      <c r="G18" s="939">
        <f t="shared" si="3"/>
        <v>89.497570953780269</v>
      </c>
      <c r="H18" s="940">
        <f t="shared" si="3"/>
        <v>74.443266604096138</v>
      </c>
      <c r="I18" s="938">
        <f t="shared" si="3"/>
        <v>79.813959632024748</v>
      </c>
      <c r="J18" s="938">
        <f t="shared" si="3"/>
        <v>84.651309012303827</v>
      </c>
      <c r="K18" s="938">
        <f t="shared" si="3"/>
        <v>88.361811312894972</v>
      </c>
      <c r="L18" s="941">
        <f t="shared" si="3"/>
        <v>93.902927753238231</v>
      </c>
      <c r="M18" s="937">
        <f t="shared" si="3"/>
        <v>45.106276956760951</v>
      </c>
      <c r="N18" s="938">
        <f t="shared" si="3"/>
        <v>58.377336491986647</v>
      </c>
      <c r="O18" s="938">
        <f t="shared" si="3"/>
        <v>59.796389446061696</v>
      </c>
      <c r="P18" s="938">
        <f t="shared" si="3"/>
        <v>66.688659812328567</v>
      </c>
      <c r="Q18" s="939">
        <f t="shared" si="3"/>
        <v>73.870195112240879</v>
      </c>
      <c r="R18" s="940">
        <f t="shared" si="3"/>
        <v>84.114521169681595</v>
      </c>
      <c r="S18" s="938">
        <f t="shared" si="3"/>
        <v>60.596301145928408</v>
      </c>
      <c r="T18" s="938">
        <f t="shared" si="3"/>
        <v>83.593931244419494</v>
      </c>
      <c r="U18" s="938">
        <f t="shared" si="3"/>
        <v>56.435625792070965</v>
      </c>
      <c r="V18" s="938">
        <f t="shared" si="3"/>
        <v>61.981685531190443</v>
      </c>
      <c r="W18" s="938">
        <f t="shared" si="3"/>
        <v>76.893701603534652</v>
      </c>
      <c r="X18" s="938">
        <f t="shared" si="3"/>
        <v>49.359070812624267</v>
      </c>
      <c r="Y18" s="1214" t="s">
        <v>35</v>
      </c>
      <c r="Z18" s="938">
        <f>Z16*Z42/100</f>
        <v>75.551509395090761</v>
      </c>
      <c r="AA18" s="938">
        <f>AA16*AA42/100</f>
        <v>89.285625920207963</v>
      </c>
      <c r="AB18" s="938">
        <f>AB16*AB42/100</f>
        <v>79.508116336266752</v>
      </c>
      <c r="AC18" s="938">
        <f>AC16*AC42/100</f>
        <v>74.594489403555897</v>
      </c>
      <c r="AD18" s="938">
        <f>AD16*AD42/100</f>
        <v>48.520113077004524</v>
      </c>
      <c r="AE18" s="1214" t="s">
        <v>35</v>
      </c>
      <c r="AF18" s="938">
        <f>AF16*AF42/100</f>
        <v>64.216584438894756</v>
      </c>
      <c r="AG18" s="1214" t="s">
        <v>35</v>
      </c>
      <c r="AH18" s="938">
        <f>AH16*AH42/100</f>
        <v>66.796367783191499</v>
      </c>
      <c r="AI18" s="938">
        <f>AI16*AI42/100</f>
        <v>64.360392746497624</v>
      </c>
      <c r="AJ18" s="1214" t="s">
        <v>35</v>
      </c>
      <c r="AK18" s="938">
        <f t="shared" ref="AK18:AU18" si="4">AK16*AK42/100</f>
        <v>60.206212420034966</v>
      </c>
      <c r="AL18" s="938">
        <f t="shared" si="4"/>
        <v>61.096129357287239</v>
      </c>
      <c r="AM18" s="938">
        <f t="shared" si="4"/>
        <v>72.673220380224393</v>
      </c>
      <c r="AN18" s="938">
        <f t="shared" si="4"/>
        <v>57.793539109684609</v>
      </c>
      <c r="AO18" s="938">
        <f t="shared" si="4"/>
        <v>78.759978971144989</v>
      </c>
      <c r="AP18" s="938">
        <f t="shared" si="4"/>
        <v>56.502169818231117</v>
      </c>
      <c r="AQ18" s="938">
        <f t="shared" si="4"/>
        <v>61.704952390996496</v>
      </c>
      <c r="AR18" s="938">
        <f t="shared" si="4"/>
        <v>67.631637987967466</v>
      </c>
      <c r="AS18" s="938">
        <f t="shared" si="4"/>
        <v>67.969950613760687</v>
      </c>
      <c r="AT18" s="938">
        <f t="shared" si="4"/>
        <v>70.076627702516717</v>
      </c>
      <c r="AU18" s="938">
        <f t="shared" si="4"/>
        <v>69.004400749585386</v>
      </c>
      <c r="AV18" s="827"/>
      <c r="AW18" s="827"/>
      <c r="AX18" s="827"/>
      <c r="AY18" s="882"/>
      <c r="BA18" s="2494" t="s">
        <v>60</v>
      </c>
      <c r="BB18" s="148" t="s">
        <v>15</v>
      </c>
      <c r="BC18" s="1228" t="s">
        <v>35</v>
      </c>
      <c r="BD18" s="1248" t="s">
        <v>35</v>
      </c>
      <c r="BE18" s="1248" t="s">
        <v>35</v>
      </c>
      <c r="BF18" s="1248" t="s">
        <v>35</v>
      </c>
      <c r="BG18" s="1269" t="s">
        <v>35</v>
      </c>
      <c r="BH18" s="1290" t="s">
        <v>35</v>
      </c>
      <c r="BI18" s="1248" t="s">
        <v>35</v>
      </c>
      <c r="BJ18" s="1248" t="s">
        <v>35</v>
      </c>
      <c r="BK18" s="1248" t="s">
        <v>35</v>
      </c>
      <c r="BL18" s="1269" t="s">
        <v>35</v>
      </c>
      <c r="BM18" s="1290" t="s">
        <v>35</v>
      </c>
      <c r="BN18" s="1248" t="s">
        <v>35</v>
      </c>
      <c r="BO18" s="1248" t="s">
        <v>35</v>
      </c>
      <c r="BP18" s="1248" t="s">
        <v>35</v>
      </c>
      <c r="BQ18" s="1269" t="s">
        <v>35</v>
      </c>
      <c r="BR18" s="1290" t="s">
        <v>35</v>
      </c>
      <c r="BS18" s="1248" t="s">
        <v>35</v>
      </c>
      <c r="BT18" s="1248" t="s">
        <v>35</v>
      </c>
      <c r="BU18" s="1248" t="s">
        <v>35</v>
      </c>
      <c r="BV18" s="1248" t="s">
        <v>35</v>
      </c>
      <c r="BW18" s="1248" t="s">
        <v>35</v>
      </c>
      <c r="BX18" s="1248" t="s">
        <v>35</v>
      </c>
      <c r="BY18" s="1312" t="s">
        <v>35</v>
      </c>
      <c r="BZ18" s="1312" t="s">
        <v>35</v>
      </c>
      <c r="CA18" s="1312" t="s">
        <v>35</v>
      </c>
      <c r="CB18" s="1312" t="s">
        <v>35</v>
      </c>
      <c r="CC18" s="1312" t="s">
        <v>35</v>
      </c>
      <c r="CD18" s="1312" t="s">
        <v>35</v>
      </c>
      <c r="CE18" s="1312" t="s">
        <v>35</v>
      </c>
      <c r="CF18" s="1312" t="s">
        <v>35</v>
      </c>
      <c r="CG18" s="1312" t="s">
        <v>35</v>
      </c>
      <c r="CH18" s="1312" t="s">
        <v>35</v>
      </c>
      <c r="CI18" s="1312" t="s">
        <v>35</v>
      </c>
      <c r="CJ18" s="1312" t="s">
        <v>35</v>
      </c>
      <c r="CK18" s="1312" t="s">
        <v>35</v>
      </c>
      <c r="CL18" s="1312" t="s">
        <v>35</v>
      </c>
      <c r="CM18" s="1312" t="s">
        <v>35</v>
      </c>
      <c r="CN18" s="1312" t="s">
        <v>35</v>
      </c>
      <c r="CO18" s="1312" t="s">
        <v>35</v>
      </c>
      <c r="CP18" s="1312" t="s">
        <v>35</v>
      </c>
      <c r="CQ18" s="1312" t="s">
        <v>35</v>
      </c>
      <c r="CR18" s="1312" t="s">
        <v>35</v>
      </c>
      <c r="CS18" s="1312" t="s">
        <v>35</v>
      </c>
      <c r="CT18" s="1312" t="s">
        <v>35</v>
      </c>
      <c r="CU18" s="1312" t="s">
        <v>35</v>
      </c>
      <c r="CV18" s="1312" t="s">
        <v>35</v>
      </c>
      <c r="CW18" s="1312" t="s">
        <v>35</v>
      </c>
      <c r="CX18" s="1312" t="s">
        <v>35</v>
      </c>
      <c r="CY18" s="1312" t="s">
        <v>35</v>
      </c>
      <c r="CZ18" s="1333" t="s">
        <v>35</v>
      </c>
    </row>
    <row r="19" s="135" customFormat="true" ht="15" customHeight="true" x14ac:dyDescent="0.2">
      <c r="A19" s="2391"/>
      <c r="B19" s="1111" t="s">
        <v>16</v>
      </c>
      <c r="C19" s="937">
        <f t="shared" ref="C19:X19" si="5">C16*C41/100</f>
        <v>2.4411604715903987</v>
      </c>
      <c r="D19" s="938">
        <f t="shared" si="5"/>
        <v>1.7584149857283722</v>
      </c>
      <c r="E19" s="938">
        <f t="shared" si="5"/>
        <v>1.8234018645462515</v>
      </c>
      <c r="F19" s="938">
        <f t="shared" si="5"/>
        <v>0.48883443566461332</v>
      </c>
      <c r="G19" s="939">
        <f t="shared" si="5"/>
        <v>0.2971100723313011</v>
      </c>
      <c r="H19" s="940">
        <f t="shared" si="5"/>
        <v>8.037206933671813E-2</v>
      </c>
      <c r="I19" s="938">
        <f t="shared" si="5"/>
        <v>4.9775139366926733E-3</v>
      </c>
      <c r="J19" s="938">
        <f t="shared" si="5"/>
        <v>7.7970185934047795E-2</v>
      </c>
      <c r="K19" s="938">
        <f t="shared" si="5"/>
        <v>0.10491322388673999</v>
      </c>
      <c r="L19" s="941">
        <f t="shared" si="5"/>
        <v>0.23500995682859457</v>
      </c>
      <c r="M19" s="937">
        <f t="shared" si="5"/>
        <v>2.7680704708901778</v>
      </c>
      <c r="N19" s="938">
        <f t="shared" si="5"/>
        <v>1.7147357528483063</v>
      </c>
      <c r="O19" s="938">
        <f t="shared" si="5"/>
        <v>2.9726100096290793</v>
      </c>
      <c r="P19" s="938">
        <f t="shared" si="5"/>
        <v>3.4157699830828983</v>
      </c>
      <c r="Q19" s="939">
        <f t="shared" si="5"/>
        <v>1.1201207813728906</v>
      </c>
      <c r="R19" s="940">
        <f t="shared" si="5"/>
        <v>1.5657290003136097</v>
      </c>
      <c r="S19" s="938">
        <f t="shared" si="5"/>
        <v>0.71344489586552906</v>
      </c>
      <c r="T19" s="938">
        <f t="shared" si="5"/>
        <v>0</v>
      </c>
      <c r="U19" s="938">
        <f t="shared" si="5"/>
        <v>0.5143758531647451</v>
      </c>
      <c r="V19" s="938">
        <f t="shared" si="5"/>
        <v>3.8124781699759591</v>
      </c>
      <c r="W19" s="938">
        <f t="shared" si="5"/>
        <v>0.28449492854347408</v>
      </c>
      <c r="X19" s="938">
        <f t="shared" si="5"/>
        <v>0.18324752194453039</v>
      </c>
      <c r="Y19" s="1214" t="s">
        <v>35</v>
      </c>
      <c r="Z19" s="938">
        <f>Z16*Z41/100</f>
        <v>6.1954881088693208</v>
      </c>
      <c r="AA19" s="938">
        <f>AA16*AA41/100</f>
        <v>0</v>
      </c>
      <c r="AB19" s="938">
        <f>AB16*AB41/100</f>
        <v>2.340612899692077</v>
      </c>
      <c r="AC19" s="938">
        <f>AC16*AC41/100</f>
        <v>1.1733601495034172</v>
      </c>
      <c r="AD19" s="938">
        <f>AD16*AD41/100</f>
        <v>11.922567398966594</v>
      </c>
      <c r="AE19" s="1214" t="s">
        <v>35</v>
      </c>
      <c r="AF19" s="938">
        <f>AF16*AF41/100</f>
        <v>6.3142471587564897</v>
      </c>
      <c r="AG19" s="1214" t="s">
        <v>35</v>
      </c>
      <c r="AH19" s="938">
        <f>AH16*AH41/100</f>
        <v>0.10045498884453437</v>
      </c>
      <c r="AI19" s="938">
        <f>AI16*AI41/100</f>
        <v>0.6419605964391174</v>
      </c>
      <c r="AJ19" s="1214" t="s">
        <v>35</v>
      </c>
      <c r="AK19" s="938">
        <f t="shared" ref="AK19:AU19" si="6">AK16*AK41/100</f>
        <v>1.1460057758671616</v>
      </c>
      <c r="AL19" s="938">
        <f t="shared" si="6"/>
        <v>0.64261603500754627</v>
      </c>
      <c r="AM19" s="938">
        <f t="shared" si="6"/>
        <v>0.5286587681090531</v>
      </c>
      <c r="AN19" s="938">
        <f t="shared" si="6"/>
        <v>0.33831308550734529</v>
      </c>
      <c r="AO19" s="938">
        <f t="shared" si="6"/>
        <v>0.33984263933579556</v>
      </c>
      <c r="AP19" s="938">
        <f t="shared" si="6"/>
        <v>0</v>
      </c>
      <c r="AQ19" s="938">
        <f t="shared" si="6"/>
        <v>3.399116581973185</v>
      </c>
      <c r="AR19" s="938">
        <f t="shared" si="6"/>
        <v>2.0600258531904547</v>
      </c>
      <c r="AS19" s="938">
        <f t="shared" si="6"/>
        <v>0.64898323804889702</v>
      </c>
      <c r="AT19" s="938">
        <f t="shared" si="6"/>
        <v>1.0984754143125099</v>
      </c>
      <c r="AU19" s="938">
        <f t="shared" si="6"/>
        <v>6.070215926124977E-2</v>
      </c>
      <c r="AV19" s="827"/>
      <c r="AW19" s="827"/>
      <c r="AX19" s="827"/>
      <c r="AY19" s="882"/>
      <c r="BA19" s="2494"/>
      <c r="BB19" s="148" t="s">
        <v>16</v>
      </c>
      <c r="BC19" s="1228" t="s">
        <v>35</v>
      </c>
      <c r="BD19" s="1248" t="s">
        <v>35</v>
      </c>
      <c r="BE19" s="1248" t="s">
        <v>35</v>
      </c>
      <c r="BF19" s="1248" t="s">
        <v>35</v>
      </c>
      <c r="BG19" s="1269" t="s">
        <v>35</v>
      </c>
      <c r="BH19" s="1290" t="s">
        <v>35</v>
      </c>
      <c r="BI19" s="1248" t="s">
        <v>35</v>
      </c>
      <c r="BJ19" s="1248" t="s">
        <v>35</v>
      </c>
      <c r="BK19" s="1248" t="s">
        <v>35</v>
      </c>
      <c r="BL19" s="1269" t="s">
        <v>35</v>
      </c>
      <c r="BM19" s="1290" t="s">
        <v>35</v>
      </c>
      <c r="BN19" s="1248" t="s">
        <v>35</v>
      </c>
      <c r="BO19" s="1248" t="s">
        <v>35</v>
      </c>
      <c r="BP19" s="1248" t="s">
        <v>35</v>
      </c>
      <c r="BQ19" s="1269" t="s">
        <v>35</v>
      </c>
      <c r="BR19" s="1290" t="s">
        <v>35</v>
      </c>
      <c r="BS19" s="1248" t="s">
        <v>35</v>
      </c>
      <c r="BT19" s="1248" t="s">
        <v>35</v>
      </c>
      <c r="BU19" s="1248" t="s">
        <v>35</v>
      </c>
      <c r="BV19" s="1248" t="s">
        <v>35</v>
      </c>
      <c r="BW19" s="1248" t="s">
        <v>35</v>
      </c>
      <c r="BX19" s="1248" t="s">
        <v>35</v>
      </c>
      <c r="BY19" s="1312" t="s">
        <v>35</v>
      </c>
      <c r="BZ19" s="1312" t="s">
        <v>35</v>
      </c>
      <c r="CA19" s="1312" t="s">
        <v>35</v>
      </c>
      <c r="CB19" s="1312" t="s">
        <v>35</v>
      </c>
      <c r="CC19" s="1312" t="s">
        <v>35</v>
      </c>
      <c r="CD19" s="1312" t="s">
        <v>35</v>
      </c>
      <c r="CE19" s="1312" t="s">
        <v>35</v>
      </c>
      <c r="CF19" s="1312" t="s">
        <v>35</v>
      </c>
      <c r="CG19" s="1312" t="s">
        <v>35</v>
      </c>
      <c r="CH19" s="1312" t="s">
        <v>35</v>
      </c>
      <c r="CI19" s="1312" t="s">
        <v>35</v>
      </c>
      <c r="CJ19" s="1312" t="s">
        <v>35</v>
      </c>
      <c r="CK19" s="1312" t="s">
        <v>35</v>
      </c>
      <c r="CL19" s="1312" t="s">
        <v>35</v>
      </c>
      <c r="CM19" s="1312" t="s">
        <v>35</v>
      </c>
      <c r="CN19" s="1312" t="s">
        <v>35</v>
      </c>
      <c r="CO19" s="1312" t="s">
        <v>35</v>
      </c>
      <c r="CP19" s="1312" t="s">
        <v>35</v>
      </c>
      <c r="CQ19" s="1312" t="s">
        <v>35</v>
      </c>
      <c r="CR19" s="1312" t="s">
        <v>35</v>
      </c>
      <c r="CS19" s="1312" t="s">
        <v>35</v>
      </c>
      <c r="CT19" s="1312" t="s">
        <v>35</v>
      </c>
      <c r="CU19" s="1312" t="s">
        <v>35</v>
      </c>
      <c r="CV19" s="1312" t="s">
        <v>35</v>
      </c>
      <c r="CW19" s="1312" t="s">
        <v>35</v>
      </c>
      <c r="CX19" s="1312" t="s">
        <v>35</v>
      </c>
      <c r="CY19" s="1312" t="s">
        <v>35</v>
      </c>
      <c r="CZ19" s="1333" t="s">
        <v>35</v>
      </c>
    </row>
    <row r="20" s="135" customFormat="true" ht="15" customHeight="true" x14ac:dyDescent="0.2">
      <c r="A20" s="2391"/>
      <c r="B20" s="1111" t="s">
        <v>22</v>
      </c>
      <c r="C20" s="937">
        <f>100-(C18+C19+C21)</f>
        <v>35.60103266194858</v>
      </c>
      <c r="D20" s="938">
        <f t="shared" ref="D20:AU20" si="7">100-(D18+D19+D21)</f>
        <v>29.718381981991186</v>
      </c>
      <c r="E20" s="938">
        <f t="shared" si="7"/>
        <v>24.102702714506918</v>
      </c>
      <c r="F20" s="938">
        <f t="shared" si="7"/>
        <v>17.808704500352533</v>
      </c>
      <c r="G20" s="939">
        <f t="shared" si="7"/>
        <v>10.007940957945593</v>
      </c>
      <c r="H20" s="940">
        <f t="shared" si="7"/>
        <v>24.51663464590375</v>
      </c>
      <c r="I20" s="938">
        <f t="shared" si="7"/>
        <v>20.063576465666785</v>
      </c>
      <c r="J20" s="938">
        <f t="shared" si="7"/>
        <v>14.979421144439982</v>
      </c>
      <c r="K20" s="938">
        <f t="shared" si="7"/>
        <v>11.470828691868803</v>
      </c>
      <c r="L20" s="941">
        <f t="shared" si="7"/>
        <v>5.8556286843485026</v>
      </c>
      <c r="M20" s="937">
        <f t="shared" si="7"/>
        <v>38.191084388350667</v>
      </c>
      <c r="N20" s="938">
        <f t="shared" si="7"/>
        <v>32.334241430145127</v>
      </c>
      <c r="O20" s="938">
        <f t="shared" si="7"/>
        <v>33.027774062484994</v>
      </c>
      <c r="P20" s="938">
        <f t="shared" si="7"/>
        <v>27.207570914929988</v>
      </c>
      <c r="Q20" s="939">
        <f t="shared" si="7"/>
        <v>22.200611634106806</v>
      </c>
      <c r="R20" s="940">
        <f t="shared" si="7"/>
        <v>12.685101787683507</v>
      </c>
      <c r="S20" s="938">
        <f t="shared" si="7"/>
        <v>37.446268580887732</v>
      </c>
      <c r="T20" s="938">
        <f t="shared" si="7"/>
        <v>14.05842875145423</v>
      </c>
      <c r="U20" s="938">
        <f t="shared" si="7"/>
        <v>41.599205449379248</v>
      </c>
      <c r="V20" s="938">
        <f t="shared" si="7"/>
        <v>26.971054559436652</v>
      </c>
      <c r="W20" s="938">
        <f t="shared" si="7"/>
        <v>22.289902397327566</v>
      </c>
      <c r="X20" s="938">
        <f t="shared" si="7"/>
        <v>14.901034191445888</v>
      </c>
      <c r="Y20" s="1214" t="s">
        <v>35</v>
      </c>
      <c r="Z20" s="938">
        <f t="shared" si="7"/>
        <v>18.253002496039912</v>
      </c>
      <c r="AA20" s="938">
        <f t="shared" si="7"/>
        <v>10.714374079792037</v>
      </c>
      <c r="AB20" s="938">
        <f t="shared" si="7"/>
        <v>15.83690006641055</v>
      </c>
      <c r="AC20" s="938">
        <f t="shared" si="7"/>
        <v>9.6086116325988371</v>
      </c>
      <c r="AD20" s="938">
        <f t="shared" si="7"/>
        <v>35.622849635649729</v>
      </c>
      <c r="AE20" s="1214" t="s">
        <v>35</v>
      </c>
      <c r="AF20" s="938">
        <f t="shared" si="7"/>
        <v>20.234020475665261</v>
      </c>
      <c r="AG20" s="1214" t="s">
        <v>35</v>
      </c>
      <c r="AH20" s="938">
        <f t="shared" si="7"/>
        <v>22.817629624615847</v>
      </c>
      <c r="AI20" s="938">
        <f t="shared" si="7"/>
        <v>34.069741017283789</v>
      </c>
      <c r="AJ20" s="1214" t="s">
        <v>35</v>
      </c>
      <c r="AK20" s="938">
        <f t="shared" si="7"/>
        <v>38.493006805129426</v>
      </c>
      <c r="AL20" s="938">
        <f t="shared" si="7"/>
        <v>31.681252508825466</v>
      </c>
      <c r="AM20" s="938">
        <f t="shared" si="7"/>
        <v>26.415911590287735</v>
      </c>
      <c r="AN20" s="938">
        <f t="shared" si="7"/>
        <v>20.994511720065901</v>
      </c>
      <c r="AO20" s="938">
        <f t="shared" si="7"/>
        <v>18.642408602762657</v>
      </c>
      <c r="AP20" s="938">
        <f t="shared" si="7"/>
        <v>31.240402545787873</v>
      </c>
      <c r="AQ20" s="938">
        <f t="shared" si="7"/>
        <v>29.680750770982669</v>
      </c>
      <c r="AR20" s="938">
        <f t="shared" si="7"/>
        <v>29.309662495890208</v>
      </c>
      <c r="AS20" s="938">
        <f t="shared" si="7"/>
        <v>11.492208644326496</v>
      </c>
      <c r="AT20" s="938">
        <f t="shared" si="7"/>
        <v>28.491469097767663</v>
      </c>
      <c r="AU20" s="938">
        <f t="shared" si="7"/>
        <v>28.951554315094555</v>
      </c>
      <c r="AV20" s="827"/>
      <c r="AW20" s="827"/>
      <c r="AX20" s="827"/>
      <c r="AY20" s="882"/>
      <c r="BA20" s="2494"/>
      <c r="BB20" s="148" t="s">
        <v>22</v>
      </c>
      <c r="BC20" s="1228" t="s">
        <v>35</v>
      </c>
      <c r="BD20" s="1248" t="s">
        <v>35</v>
      </c>
      <c r="BE20" s="1248" t="s">
        <v>35</v>
      </c>
      <c r="BF20" s="1248" t="s">
        <v>35</v>
      </c>
      <c r="BG20" s="1269" t="s">
        <v>35</v>
      </c>
      <c r="BH20" s="1290" t="s">
        <v>35</v>
      </c>
      <c r="BI20" s="1248" t="s">
        <v>35</v>
      </c>
      <c r="BJ20" s="1248" t="s">
        <v>35</v>
      </c>
      <c r="BK20" s="1248" t="s">
        <v>35</v>
      </c>
      <c r="BL20" s="1269" t="s">
        <v>35</v>
      </c>
      <c r="BM20" s="1290" t="s">
        <v>35</v>
      </c>
      <c r="BN20" s="1248" t="s">
        <v>35</v>
      </c>
      <c r="BO20" s="1248" t="s">
        <v>35</v>
      </c>
      <c r="BP20" s="1248" t="s">
        <v>35</v>
      </c>
      <c r="BQ20" s="1269" t="s">
        <v>35</v>
      </c>
      <c r="BR20" s="1290" t="s">
        <v>35</v>
      </c>
      <c r="BS20" s="1248" t="s">
        <v>35</v>
      </c>
      <c r="BT20" s="1248" t="s">
        <v>35</v>
      </c>
      <c r="BU20" s="1248" t="s">
        <v>35</v>
      </c>
      <c r="BV20" s="1248" t="s">
        <v>35</v>
      </c>
      <c r="BW20" s="1248" t="s">
        <v>35</v>
      </c>
      <c r="BX20" s="1248" t="s">
        <v>35</v>
      </c>
      <c r="BY20" s="1312" t="s">
        <v>35</v>
      </c>
      <c r="BZ20" s="1312" t="s">
        <v>35</v>
      </c>
      <c r="CA20" s="1312" t="s">
        <v>35</v>
      </c>
      <c r="CB20" s="1312" t="s">
        <v>35</v>
      </c>
      <c r="CC20" s="1312" t="s">
        <v>35</v>
      </c>
      <c r="CD20" s="1312" t="s">
        <v>35</v>
      </c>
      <c r="CE20" s="1312" t="s">
        <v>35</v>
      </c>
      <c r="CF20" s="1312" t="s">
        <v>35</v>
      </c>
      <c r="CG20" s="1312" t="s">
        <v>35</v>
      </c>
      <c r="CH20" s="1312" t="s">
        <v>35</v>
      </c>
      <c r="CI20" s="1312" t="s">
        <v>35</v>
      </c>
      <c r="CJ20" s="1312" t="s">
        <v>35</v>
      </c>
      <c r="CK20" s="1312" t="s">
        <v>35</v>
      </c>
      <c r="CL20" s="1312" t="s">
        <v>35</v>
      </c>
      <c r="CM20" s="1312" t="s">
        <v>35</v>
      </c>
      <c r="CN20" s="1312" t="s">
        <v>35</v>
      </c>
      <c r="CO20" s="1312" t="s">
        <v>35</v>
      </c>
      <c r="CP20" s="1312" t="s">
        <v>35</v>
      </c>
      <c r="CQ20" s="1312" t="s">
        <v>35</v>
      </c>
      <c r="CR20" s="1312" t="s">
        <v>35</v>
      </c>
      <c r="CS20" s="1312" t="s">
        <v>35</v>
      </c>
      <c r="CT20" s="1312" t="s">
        <v>35</v>
      </c>
      <c r="CU20" s="1312" t="s">
        <v>35</v>
      </c>
      <c r="CV20" s="1312" t="s">
        <v>35</v>
      </c>
      <c r="CW20" s="1312" t="s">
        <v>35</v>
      </c>
      <c r="CX20" s="1312" t="s">
        <v>35</v>
      </c>
      <c r="CY20" s="1312" t="s">
        <v>35</v>
      </c>
      <c r="CZ20" s="1333" t="s">
        <v>35</v>
      </c>
    </row>
    <row r="21" s="135" customFormat="true" ht="15" customHeight="true" x14ac:dyDescent="0.2">
      <c r="A21" s="2391"/>
      <c r="B21" s="1111" t="s">
        <v>17</v>
      </c>
      <c r="C21" s="937">
        <f t="shared" ref="C21:X21" si="8">C68+C69+C70</f>
        <v>10.613601249141686</v>
      </c>
      <c r="D21" s="938">
        <f t="shared" si="8"/>
        <v>3.5017985345664178</v>
      </c>
      <c r="E21" s="938">
        <f t="shared" si="8"/>
        <v>1.5246108048940523</v>
      </c>
      <c r="F21" s="938">
        <f t="shared" si="8"/>
        <v>1.3928787290325204</v>
      </c>
      <c r="G21" s="939">
        <f t="shared" si="8"/>
        <v>0.19737801594283055</v>
      </c>
      <c r="H21" s="940">
        <f t="shared" si="8"/>
        <v>0.9597266806633904</v>
      </c>
      <c r="I21" s="938">
        <f t="shared" si="8"/>
        <v>0.11748638837176859</v>
      </c>
      <c r="J21" s="938">
        <f t="shared" si="8"/>
        <v>0.29129965732214702</v>
      </c>
      <c r="K21" s="938">
        <f t="shared" si="8"/>
        <v>6.2446771349487708E-2</v>
      </c>
      <c r="L21" s="941">
        <f t="shared" si="8"/>
        <v>6.4336055846816757E-3</v>
      </c>
      <c r="M21" s="937">
        <f t="shared" si="8"/>
        <v>13.934568183998204</v>
      </c>
      <c r="N21" s="938">
        <f t="shared" si="8"/>
        <v>7.5736863250199216</v>
      </c>
      <c r="O21" s="938">
        <f t="shared" si="8"/>
        <v>4.2032264818242266</v>
      </c>
      <c r="P21" s="938">
        <f t="shared" si="8"/>
        <v>2.6879992896585541</v>
      </c>
      <c r="Q21" s="939">
        <f t="shared" si="8"/>
        <v>2.8090724722794254</v>
      </c>
      <c r="R21" s="940">
        <f t="shared" si="8"/>
        <v>1.6346480423212846</v>
      </c>
      <c r="S21" s="938">
        <f t="shared" si="8"/>
        <v>1.2439853773183303</v>
      </c>
      <c r="T21" s="938">
        <f t="shared" si="8"/>
        <v>2.3476400041262782</v>
      </c>
      <c r="U21" s="938">
        <f t="shared" si="8"/>
        <v>1.450792905385045</v>
      </c>
      <c r="V21" s="938">
        <f t="shared" si="8"/>
        <v>7.2347817393969462</v>
      </c>
      <c r="W21" s="938">
        <f t="shared" si="8"/>
        <v>0.53190107059430258</v>
      </c>
      <c r="X21" s="938">
        <f t="shared" si="8"/>
        <v>35.556647473985315</v>
      </c>
      <c r="Y21" s="1214" t="s">
        <v>35</v>
      </c>
      <c r="Z21" s="938">
        <f>Z68+Z69+Z70</f>
        <v>0</v>
      </c>
      <c r="AA21" s="938">
        <f>AA68+AA69+AA70</f>
        <v>0</v>
      </c>
      <c r="AB21" s="938">
        <f>AB68+AB69+AB70</f>
        <v>2.314370697630618</v>
      </c>
      <c r="AC21" s="938">
        <f>AC68+AC69+AC70</f>
        <v>14.623538814341835</v>
      </c>
      <c r="AD21" s="938">
        <f>AD68+AD69+AD70</f>
        <v>3.9344698883791605</v>
      </c>
      <c r="AE21" s="1214" t="s">
        <v>35</v>
      </c>
      <c r="AF21" s="938">
        <f>AF68+AF69+AF70</f>
        <v>9.235147926683501</v>
      </c>
      <c r="AG21" s="1214" t="s">
        <v>35</v>
      </c>
      <c r="AH21" s="938">
        <f>AH68+AH69+AH70</f>
        <v>10.285547603348126</v>
      </c>
      <c r="AI21" s="938">
        <f>AI68+AI69+AI70</f>
        <v>0.92790563977946561</v>
      </c>
      <c r="AJ21" s="1214" t="s">
        <v>35</v>
      </c>
      <c r="AK21" s="938">
        <f t="shared" ref="AK21:AU21" si="9">AK68+AK69+AK70</f>
        <v>0.1547749989684491</v>
      </c>
      <c r="AL21" s="938">
        <f t="shared" si="9"/>
        <v>6.5800020988797483</v>
      </c>
      <c r="AM21" s="938">
        <f t="shared" si="9"/>
        <v>0.38220926137881395</v>
      </c>
      <c r="AN21" s="938">
        <f t="shared" si="9"/>
        <v>20.873636084742138</v>
      </c>
      <c r="AO21" s="938">
        <f t="shared" si="9"/>
        <v>2.2577697867565485</v>
      </c>
      <c r="AP21" s="938">
        <f t="shared" si="9"/>
        <v>12.257427635981003</v>
      </c>
      <c r="AQ21" s="938">
        <f t="shared" si="9"/>
        <v>5.215180256047641</v>
      </c>
      <c r="AR21" s="938">
        <f t="shared" si="9"/>
        <v>0.99867366295186732</v>
      </c>
      <c r="AS21" s="938">
        <f t="shared" si="9"/>
        <v>19.888857503863914</v>
      </c>
      <c r="AT21" s="938">
        <f t="shared" si="9"/>
        <v>0.33342778540311346</v>
      </c>
      <c r="AU21" s="938">
        <f t="shared" si="9"/>
        <v>1.9833427760588094</v>
      </c>
      <c r="AV21" s="827"/>
      <c r="AW21" s="827"/>
      <c r="AX21" s="827"/>
      <c r="AY21" s="882"/>
      <c r="BA21" s="2494"/>
      <c r="BB21" s="148" t="s">
        <v>17</v>
      </c>
      <c r="BC21" s="1228" t="s">
        <v>35</v>
      </c>
      <c r="BD21" s="1248" t="s">
        <v>35</v>
      </c>
      <c r="BE21" s="1248" t="s">
        <v>35</v>
      </c>
      <c r="BF21" s="1248" t="s">
        <v>35</v>
      </c>
      <c r="BG21" s="1269" t="s">
        <v>35</v>
      </c>
      <c r="BH21" s="1290" t="s">
        <v>35</v>
      </c>
      <c r="BI21" s="1248" t="s">
        <v>35</v>
      </c>
      <c r="BJ21" s="1248" t="s">
        <v>35</v>
      </c>
      <c r="BK21" s="1248" t="s">
        <v>35</v>
      </c>
      <c r="BL21" s="1269" t="s">
        <v>35</v>
      </c>
      <c r="BM21" s="1290" t="s">
        <v>35</v>
      </c>
      <c r="BN21" s="1248" t="s">
        <v>35</v>
      </c>
      <c r="BO21" s="1248" t="s">
        <v>35</v>
      </c>
      <c r="BP21" s="1248" t="s">
        <v>35</v>
      </c>
      <c r="BQ21" s="1269" t="s">
        <v>35</v>
      </c>
      <c r="BR21" s="1290" t="s">
        <v>35</v>
      </c>
      <c r="BS21" s="1248" t="s">
        <v>35</v>
      </c>
      <c r="BT21" s="1248" t="s">
        <v>35</v>
      </c>
      <c r="BU21" s="1248" t="s">
        <v>35</v>
      </c>
      <c r="BV21" s="1248" t="s">
        <v>35</v>
      </c>
      <c r="BW21" s="1248" t="s">
        <v>35</v>
      </c>
      <c r="BX21" s="1248" t="s">
        <v>35</v>
      </c>
      <c r="BY21" s="1312" t="s">
        <v>35</v>
      </c>
      <c r="BZ21" s="1312" t="s">
        <v>35</v>
      </c>
      <c r="CA21" s="1312" t="s">
        <v>35</v>
      </c>
      <c r="CB21" s="1312" t="s">
        <v>35</v>
      </c>
      <c r="CC21" s="1312" t="s">
        <v>35</v>
      </c>
      <c r="CD21" s="1312" t="s">
        <v>35</v>
      </c>
      <c r="CE21" s="1312" t="s">
        <v>35</v>
      </c>
      <c r="CF21" s="1312" t="s">
        <v>35</v>
      </c>
      <c r="CG21" s="1312" t="s">
        <v>35</v>
      </c>
      <c r="CH21" s="1312" t="s">
        <v>35</v>
      </c>
      <c r="CI21" s="1312" t="s">
        <v>35</v>
      </c>
      <c r="CJ21" s="1312" t="s">
        <v>35</v>
      </c>
      <c r="CK21" s="1312" t="s">
        <v>35</v>
      </c>
      <c r="CL21" s="1312" t="s">
        <v>35</v>
      </c>
      <c r="CM21" s="1312" t="s">
        <v>35</v>
      </c>
      <c r="CN21" s="1312" t="s">
        <v>35</v>
      </c>
      <c r="CO21" s="1312" t="s">
        <v>35</v>
      </c>
      <c r="CP21" s="1312" t="s">
        <v>35</v>
      </c>
      <c r="CQ21" s="1312" t="s">
        <v>35</v>
      </c>
      <c r="CR21" s="1312" t="s">
        <v>35</v>
      </c>
      <c r="CS21" s="1312" t="s">
        <v>35</v>
      </c>
      <c r="CT21" s="1312" t="s">
        <v>35</v>
      </c>
      <c r="CU21" s="1312" t="s">
        <v>35</v>
      </c>
      <c r="CV21" s="1312" t="s">
        <v>35</v>
      </c>
      <c r="CW21" s="1312" t="s">
        <v>35</v>
      </c>
      <c r="CX21" s="1312" t="s">
        <v>35</v>
      </c>
      <c r="CY21" s="1312" t="s">
        <v>35</v>
      </c>
      <c r="CZ21" s="1333" t="s">
        <v>35</v>
      </c>
    </row>
    <row r="22" s="135" customFormat="true" ht="15" customHeight="true" x14ac:dyDescent="0.2">
      <c r="A22" s="2392" t="s">
        <v>530</v>
      </c>
      <c r="B22" s="1111" t="s">
        <v>49</v>
      </c>
      <c r="C22" s="942">
        <f t="shared" ref="C22:AU22" si="10">C41</f>
        <v>4.5387075502192404</v>
      </c>
      <c r="D22" s="943">
        <f t="shared" si="10"/>
        <v>2.63315324798738</v>
      </c>
      <c r="E22" s="943">
        <f t="shared" si="10"/>
        <v>2.4517090222657298</v>
      </c>
      <c r="F22" s="943">
        <f t="shared" si="10"/>
        <v>0.6050049681696168</v>
      </c>
      <c r="G22" s="944">
        <f t="shared" si="10"/>
        <v>0.3308771398663401</v>
      </c>
      <c r="H22" s="945">
        <f t="shared" si="10"/>
        <v>0.10784775242780813</v>
      </c>
      <c r="I22" s="943">
        <f t="shared" si="10"/>
        <v>6.2360062845619067E-3</v>
      </c>
      <c r="J22" s="943">
        <f t="shared" si="10"/>
        <v>9.2022718323407318E-2</v>
      </c>
      <c r="K22" s="943">
        <f t="shared" si="10"/>
        <v>0.11859060503943528</v>
      </c>
      <c r="L22" s="946">
        <f t="shared" si="10"/>
        <v>0.24964425878161478</v>
      </c>
      <c r="M22" s="942">
        <f t="shared" si="10"/>
        <v>5.7819492476076988</v>
      </c>
      <c r="N22" s="943">
        <f t="shared" si="10"/>
        <v>2.8535140972704429</v>
      </c>
      <c r="O22" s="943">
        <f t="shared" si="10"/>
        <v>4.7357932027058558</v>
      </c>
      <c r="P22" s="943">
        <f t="shared" si="10"/>
        <v>4.8724024901868201</v>
      </c>
      <c r="Q22" s="944">
        <f t="shared" si="10"/>
        <v>1.4936872421793328</v>
      </c>
      <c r="R22" s="945">
        <f t="shared" si="10"/>
        <v>1.8274094639162484</v>
      </c>
      <c r="S22" s="943">
        <f t="shared" si="10"/>
        <v>1.1636728936687886</v>
      </c>
      <c r="T22" s="943">
        <f t="shared" si="10"/>
        <v>0</v>
      </c>
      <c r="U22" s="943">
        <f t="shared" si="10"/>
        <v>0.90320603740979255</v>
      </c>
      <c r="V22" s="943">
        <f t="shared" si="10"/>
        <v>5.7945537347233937</v>
      </c>
      <c r="W22" s="943">
        <f t="shared" si="10"/>
        <v>0.36862085579471582</v>
      </c>
      <c r="X22" s="943">
        <f t="shared" si="10"/>
        <v>0.36988079707337207</v>
      </c>
      <c r="Y22" s="943" t="str">
        <f t="shared" si="10"/>
        <v>N/A</v>
      </c>
      <c r="Z22" s="943">
        <f t="shared" si="10"/>
        <v>7.5788570810434939</v>
      </c>
      <c r="AA22" s="943">
        <f t="shared" si="10"/>
        <v>0</v>
      </c>
      <c r="AB22" s="943">
        <f t="shared" si="10"/>
        <v>2.8596814166099089</v>
      </c>
      <c r="AC22" s="943">
        <f t="shared" si="10"/>
        <v>1.5486253819065126</v>
      </c>
      <c r="AD22" s="943">
        <f t="shared" si="10"/>
        <v>19.725411422986767</v>
      </c>
      <c r="AE22" s="943" t="str">
        <f t="shared" si="10"/>
        <v>N/A</v>
      </c>
      <c r="AF22" s="943">
        <f t="shared" si="10"/>
        <v>8.9524637888528247</v>
      </c>
      <c r="AG22" s="943">
        <f t="shared" si="10"/>
        <v>0</v>
      </c>
      <c r="AH22" s="943">
        <f t="shared" si="10"/>
        <v>0.15016406561916151</v>
      </c>
      <c r="AI22" s="943">
        <f t="shared" si="10"/>
        <v>0.98759593064621531</v>
      </c>
      <c r="AJ22" s="943" t="str">
        <f t="shared" si="10"/>
        <v>N/A</v>
      </c>
      <c r="AK22" s="943">
        <f t="shared" si="10"/>
        <v>1.8679125377470147</v>
      </c>
      <c r="AL22" s="943">
        <f t="shared" si="10"/>
        <v>1.0408634495636302</v>
      </c>
      <c r="AM22" s="943">
        <f t="shared" si="10"/>
        <v>0.72219289212207172</v>
      </c>
      <c r="AN22" s="943">
        <f t="shared" si="10"/>
        <v>0.58197541060858704</v>
      </c>
      <c r="AO22" s="943">
        <f t="shared" si="10"/>
        <v>0.42963768111806488</v>
      </c>
      <c r="AP22" s="943">
        <f t="shared" si="10"/>
        <v>0</v>
      </c>
      <c r="AQ22" s="943">
        <f t="shared" si="10"/>
        <v>5.2210509044902391</v>
      </c>
      <c r="AR22" s="943">
        <f t="shared" si="10"/>
        <v>2.9559142939759493</v>
      </c>
      <c r="AS22" s="943">
        <f t="shared" si="10"/>
        <v>0.94577866722681847</v>
      </c>
      <c r="AT22" s="943">
        <f t="shared" si="10"/>
        <v>1.5433422168836701</v>
      </c>
      <c r="AU22" s="943">
        <f t="shared" si="10"/>
        <v>8.7891216699359107E-2</v>
      </c>
      <c r="AV22" s="827"/>
      <c r="AW22" s="827"/>
      <c r="AX22" s="827"/>
      <c r="AY22" s="882"/>
      <c r="BA22" s="2494" t="s">
        <v>54</v>
      </c>
      <c r="BB22" s="148" t="s">
        <v>49</v>
      </c>
      <c r="BC22" s="1228" t="s">
        <v>35</v>
      </c>
      <c r="BD22" s="1248" t="s">
        <v>35</v>
      </c>
      <c r="BE22" s="1248" t="s">
        <v>35</v>
      </c>
      <c r="BF22" s="1248" t="s">
        <v>35</v>
      </c>
      <c r="BG22" s="1269" t="s">
        <v>35</v>
      </c>
      <c r="BH22" s="1290" t="s">
        <v>35</v>
      </c>
      <c r="BI22" s="1248" t="s">
        <v>35</v>
      </c>
      <c r="BJ22" s="1248" t="s">
        <v>35</v>
      </c>
      <c r="BK22" s="1248" t="s">
        <v>35</v>
      </c>
      <c r="BL22" s="1269" t="s">
        <v>35</v>
      </c>
      <c r="BM22" s="1290" t="s">
        <v>35</v>
      </c>
      <c r="BN22" s="1248" t="s">
        <v>35</v>
      </c>
      <c r="BO22" s="1248" t="s">
        <v>35</v>
      </c>
      <c r="BP22" s="1248" t="s">
        <v>35</v>
      </c>
      <c r="BQ22" s="1269" t="s">
        <v>35</v>
      </c>
      <c r="BR22" s="1290" t="s">
        <v>35</v>
      </c>
      <c r="BS22" s="1248" t="s">
        <v>35</v>
      </c>
      <c r="BT22" s="1248" t="s">
        <v>35</v>
      </c>
      <c r="BU22" s="1248" t="s">
        <v>35</v>
      </c>
      <c r="BV22" s="1248" t="s">
        <v>35</v>
      </c>
      <c r="BW22" s="1248" t="s">
        <v>35</v>
      </c>
      <c r="BX22" s="1248" t="s">
        <v>35</v>
      </c>
      <c r="BY22" s="1312" t="s">
        <v>35</v>
      </c>
      <c r="BZ22" s="1312" t="s">
        <v>35</v>
      </c>
      <c r="CA22" s="1312" t="s">
        <v>35</v>
      </c>
      <c r="CB22" s="1312" t="s">
        <v>35</v>
      </c>
      <c r="CC22" s="1312" t="s">
        <v>35</v>
      </c>
      <c r="CD22" s="1312" t="s">
        <v>35</v>
      </c>
      <c r="CE22" s="1312" t="s">
        <v>35</v>
      </c>
      <c r="CF22" s="1312" t="s">
        <v>35</v>
      </c>
      <c r="CG22" s="1312" t="s">
        <v>35</v>
      </c>
      <c r="CH22" s="1312" t="s">
        <v>35</v>
      </c>
      <c r="CI22" s="1312" t="s">
        <v>35</v>
      </c>
      <c r="CJ22" s="1312" t="s">
        <v>35</v>
      </c>
      <c r="CK22" s="1312" t="s">
        <v>35</v>
      </c>
      <c r="CL22" s="1312" t="s">
        <v>35</v>
      </c>
      <c r="CM22" s="1312" t="s">
        <v>35</v>
      </c>
      <c r="CN22" s="1312" t="s">
        <v>35</v>
      </c>
      <c r="CO22" s="1312" t="s">
        <v>35</v>
      </c>
      <c r="CP22" s="1312" t="s">
        <v>35</v>
      </c>
      <c r="CQ22" s="1312" t="s">
        <v>35</v>
      </c>
      <c r="CR22" s="1312" t="s">
        <v>35</v>
      </c>
      <c r="CS22" s="1312" t="s">
        <v>35</v>
      </c>
      <c r="CT22" s="1312" t="s">
        <v>35</v>
      </c>
      <c r="CU22" s="1312" t="s">
        <v>35</v>
      </c>
      <c r="CV22" s="1312" t="s">
        <v>35</v>
      </c>
      <c r="CW22" s="1312" t="s">
        <v>35</v>
      </c>
      <c r="CX22" s="1312" t="s">
        <v>35</v>
      </c>
      <c r="CY22" s="1312" t="s">
        <v>35</v>
      </c>
      <c r="CZ22" s="1333" t="s">
        <v>35</v>
      </c>
    </row>
    <row r="23" s="135" customFormat="true" ht="15" customHeight="true" x14ac:dyDescent="0.2">
      <c r="A23" s="2393"/>
      <c r="B23" s="1112" t="s">
        <v>48</v>
      </c>
      <c r="C23" s="947">
        <f t="shared" ref="C23:AU23" si="11">C42</f>
        <v>95.461292449781027</v>
      </c>
      <c r="D23" s="948">
        <f t="shared" si="11"/>
        <v>97.36684675201262</v>
      </c>
      <c r="E23" s="948">
        <f t="shared" si="11"/>
        <v>97.54829097773424</v>
      </c>
      <c r="F23" s="948">
        <f t="shared" si="11"/>
        <v>99.394995031830376</v>
      </c>
      <c r="G23" s="949">
        <f t="shared" si="11"/>
        <v>99.669122860133669</v>
      </c>
      <c r="H23" s="950">
        <f t="shared" si="11"/>
        <v>99.892152247572213</v>
      </c>
      <c r="I23" s="948">
        <f t="shared" si="11"/>
        <v>99.993763993715461</v>
      </c>
      <c r="J23" s="948">
        <f t="shared" si="11"/>
        <v>99.907977281676594</v>
      </c>
      <c r="K23" s="948">
        <f t="shared" si="11"/>
        <v>99.881409394960556</v>
      </c>
      <c r="L23" s="951">
        <f t="shared" si="11"/>
        <v>99.750355741218385</v>
      </c>
      <c r="M23" s="947">
        <f t="shared" si="11"/>
        <v>94.218050752392031</v>
      </c>
      <c r="N23" s="948">
        <f t="shared" si="11"/>
        <v>97.146485902729452</v>
      </c>
      <c r="O23" s="948">
        <f t="shared" si="11"/>
        <v>95.26420679729415</v>
      </c>
      <c r="P23" s="948">
        <f t="shared" si="11"/>
        <v>95.127597509813199</v>
      </c>
      <c r="Q23" s="949">
        <f t="shared" si="11"/>
        <v>98.506312757820552</v>
      </c>
      <c r="R23" s="950">
        <f t="shared" si="11"/>
        <v>98.172590536083746</v>
      </c>
      <c r="S23" s="948">
        <f t="shared" si="11"/>
        <v>98.836327106331211</v>
      </c>
      <c r="T23" s="948">
        <f t="shared" si="11"/>
        <v>100</v>
      </c>
      <c r="U23" s="948">
        <f t="shared" si="11"/>
        <v>99.096793962590212</v>
      </c>
      <c r="V23" s="948">
        <f t="shared" si="11"/>
        <v>94.205446265276649</v>
      </c>
      <c r="W23" s="948">
        <f t="shared" si="11"/>
        <v>99.631379144205283</v>
      </c>
      <c r="X23" s="948">
        <f t="shared" si="11"/>
        <v>99.630119202926636</v>
      </c>
      <c r="Y23" s="948" t="str">
        <f t="shared" si="11"/>
        <v>N/A</v>
      </c>
      <c r="Z23" s="948">
        <f t="shared" si="11"/>
        <v>92.421142918956605</v>
      </c>
      <c r="AA23" s="948">
        <f t="shared" si="11"/>
        <v>100</v>
      </c>
      <c r="AB23" s="948">
        <f t="shared" si="11"/>
        <v>97.140318583390069</v>
      </c>
      <c r="AC23" s="948">
        <f t="shared" si="11"/>
        <v>98.451374618093467</v>
      </c>
      <c r="AD23" s="948">
        <f t="shared" si="11"/>
        <v>80.274588577013276</v>
      </c>
      <c r="AE23" s="948" t="str">
        <f t="shared" si="11"/>
        <v>N/A</v>
      </c>
      <c r="AF23" s="948">
        <f t="shared" si="11"/>
        <v>91.047536211147246</v>
      </c>
      <c r="AG23" s="948">
        <f t="shared" si="11"/>
        <v>0</v>
      </c>
      <c r="AH23" s="948">
        <f t="shared" si="11"/>
        <v>99.849835934380835</v>
      </c>
      <c r="AI23" s="948">
        <f t="shared" si="11"/>
        <v>99.012404069353792</v>
      </c>
      <c r="AJ23" s="948" t="str">
        <f t="shared" si="11"/>
        <v>N/A</v>
      </c>
      <c r="AK23" s="948">
        <f t="shared" si="11"/>
        <v>98.132087462252954</v>
      </c>
      <c r="AL23" s="948">
        <f t="shared" si="11"/>
        <v>98.959136550436369</v>
      </c>
      <c r="AM23" s="948">
        <f t="shared" si="11"/>
        <v>99.277807107877933</v>
      </c>
      <c r="AN23" s="948">
        <f t="shared" si="11"/>
        <v>99.418024589391408</v>
      </c>
      <c r="AO23" s="948">
        <f t="shared" si="11"/>
        <v>99.570362318881948</v>
      </c>
      <c r="AP23" s="948">
        <f t="shared" si="11"/>
        <v>100</v>
      </c>
      <c r="AQ23" s="948">
        <f t="shared" si="11"/>
        <v>94.778949095509688</v>
      </c>
      <c r="AR23" s="948">
        <f t="shared" si="11"/>
        <v>97.044085706024063</v>
      </c>
      <c r="AS23" s="948">
        <f t="shared" si="11"/>
        <v>99.054221332773167</v>
      </c>
      <c r="AT23" s="948">
        <f t="shared" si="11"/>
        <v>98.456657783116356</v>
      </c>
      <c r="AU23" s="948">
        <f t="shared" si="11"/>
        <v>99.912108783300638</v>
      </c>
      <c r="AV23" s="952"/>
      <c r="AW23" s="952"/>
      <c r="AX23" s="952"/>
      <c r="AY23" s="953"/>
      <c r="BA23" s="2495"/>
      <c r="BB23" s="149" t="s">
        <v>48</v>
      </c>
      <c r="BC23" s="1229" t="s">
        <v>35</v>
      </c>
      <c r="BD23" s="1249" t="s">
        <v>35</v>
      </c>
      <c r="BE23" s="1249" t="s">
        <v>35</v>
      </c>
      <c r="BF23" s="1249" t="s">
        <v>35</v>
      </c>
      <c r="BG23" s="1270" t="s">
        <v>35</v>
      </c>
      <c r="BH23" s="1291" t="s">
        <v>35</v>
      </c>
      <c r="BI23" s="1249" t="s">
        <v>35</v>
      </c>
      <c r="BJ23" s="1249" t="s">
        <v>35</v>
      </c>
      <c r="BK23" s="1249" t="s">
        <v>35</v>
      </c>
      <c r="BL23" s="1270" t="s">
        <v>35</v>
      </c>
      <c r="BM23" s="1291" t="s">
        <v>35</v>
      </c>
      <c r="BN23" s="1249" t="s">
        <v>35</v>
      </c>
      <c r="BO23" s="1249" t="s">
        <v>35</v>
      </c>
      <c r="BP23" s="1249" t="s">
        <v>35</v>
      </c>
      <c r="BQ23" s="1270" t="s">
        <v>35</v>
      </c>
      <c r="BR23" s="1291" t="s">
        <v>35</v>
      </c>
      <c r="BS23" s="1249" t="s">
        <v>35</v>
      </c>
      <c r="BT23" s="1249" t="s">
        <v>35</v>
      </c>
      <c r="BU23" s="1249" t="s">
        <v>35</v>
      </c>
      <c r="BV23" s="1249" t="s">
        <v>35</v>
      </c>
      <c r="BW23" s="1249" t="s">
        <v>35</v>
      </c>
      <c r="BX23" s="1249" t="s">
        <v>35</v>
      </c>
      <c r="BY23" s="1313" t="s">
        <v>35</v>
      </c>
      <c r="BZ23" s="1313" t="s">
        <v>35</v>
      </c>
      <c r="CA23" s="1313" t="s">
        <v>35</v>
      </c>
      <c r="CB23" s="1313" t="s">
        <v>35</v>
      </c>
      <c r="CC23" s="1313" t="s">
        <v>35</v>
      </c>
      <c r="CD23" s="1313" t="s">
        <v>35</v>
      </c>
      <c r="CE23" s="1313" t="s">
        <v>35</v>
      </c>
      <c r="CF23" s="1313" t="s">
        <v>35</v>
      </c>
      <c r="CG23" s="1313" t="s">
        <v>35</v>
      </c>
      <c r="CH23" s="1313" t="s">
        <v>35</v>
      </c>
      <c r="CI23" s="1313" t="s">
        <v>35</v>
      </c>
      <c r="CJ23" s="1313" t="s">
        <v>35</v>
      </c>
      <c r="CK23" s="1313" t="s">
        <v>35</v>
      </c>
      <c r="CL23" s="1313" t="s">
        <v>35</v>
      </c>
      <c r="CM23" s="1313" t="s">
        <v>35</v>
      </c>
      <c r="CN23" s="1313" t="s">
        <v>35</v>
      </c>
      <c r="CO23" s="1313" t="s">
        <v>35</v>
      </c>
      <c r="CP23" s="1313" t="s">
        <v>35</v>
      </c>
      <c r="CQ23" s="1313" t="s">
        <v>35</v>
      </c>
      <c r="CR23" s="1313" t="s">
        <v>35</v>
      </c>
      <c r="CS23" s="1313" t="s">
        <v>35</v>
      </c>
      <c r="CT23" s="1313" t="s">
        <v>35</v>
      </c>
      <c r="CU23" s="1313" t="s">
        <v>35</v>
      </c>
      <c r="CV23" s="1313" t="s">
        <v>35</v>
      </c>
      <c r="CW23" s="1313" t="s">
        <v>35</v>
      </c>
      <c r="CX23" s="1313" t="s">
        <v>35</v>
      </c>
      <c r="CY23" s="1313" t="s">
        <v>35</v>
      </c>
      <c r="CZ23" s="1334" t="s">
        <v>35</v>
      </c>
    </row>
    <row r="24" s="131" customFormat="true" ht="15" hidden="true" customHeight="true" x14ac:dyDescent="0.2">
      <c r="A24" s="2394" t="s">
        <v>47</v>
      </c>
      <c r="B24" s="247" t="s">
        <v>59</v>
      </c>
      <c r="C24" s="253"/>
      <c r="D24" s="254"/>
      <c r="E24" s="254"/>
      <c r="F24" s="254"/>
      <c r="G24" s="255"/>
      <c r="H24" s="256"/>
      <c r="I24" s="254"/>
      <c r="J24" s="254"/>
      <c r="K24" s="254"/>
      <c r="L24" s="257"/>
      <c r="M24" s="253"/>
      <c r="N24" s="254"/>
      <c r="O24" s="254"/>
      <c r="P24" s="254"/>
      <c r="Q24" s="255"/>
      <c r="R24" s="256"/>
      <c r="S24" s="254"/>
      <c r="T24" s="254"/>
      <c r="U24" s="254"/>
      <c r="V24" s="254"/>
      <c r="W24" s="254"/>
      <c r="X24" s="254"/>
      <c r="Y24" s="254"/>
      <c r="Z24" s="254"/>
      <c r="AA24" s="254"/>
      <c r="AB24" s="257"/>
      <c r="AC24" s="257"/>
      <c r="AD24" s="257"/>
      <c r="AE24" s="257"/>
      <c r="AF24" s="257"/>
      <c r="AG24" s="257"/>
      <c r="AH24" s="257"/>
      <c r="AI24" s="257"/>
      <c r="AJ24" s="257"/>
      <c r="AK24" s="257"/>
      <c r="AL24" s="257"/>
      <c r="AM24" s="257"/>
      <c r="AN24" s="257"/>
      <c r="AO24" s="257"/>
      <c r="AP24" s="257"/>
      <c r="AQ24" s="257"/>
      <c r="AR24" s="257"/>
      <c r="AS24" s="257"/>
      <c r="AT24" s="257"/>
      <c r="AU24" s="257"/>
      <c r="AV24" s="257"/>
      <c r="AW24" s="257"/>
      <c r="AX24" s="257"/>
      <c r="AY24" s="257"/>
      <c r="AZ24" s="756"/>
      <c r="BB24" s="133"/>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hidden="true" customHeight="true" x14ac:dyDescent="0.2">
      <c r="A25" s="2395"/>
      <c r="B25" s="239" t="s">
        <v>58</v>
      </c>
      <c r="C25" s="258"/>
      <c r="D25" s="259"/>
      <c r="E25" s="259"/>
      <c r="F25" s="259"/>
      <c r="G25" s="260"/>
      <c r="H25" s="261"/>
      <c r="I25" s="259"/>
      <c r="J25" s="259"/>
      <c r="K25" s="259"/>
      <c r="L25" s="262"/>
      <c r="M25" s="258"/>
      <c r="N25" s="259"/>
      <c r="O25" s="259"/>
      <c r="P25" s="259"/>
      <c r="Q25" s="260"/>
      <c r="R25" s="261"/>
      <c r="S25" s="259"/>
      <c r="T25" s="259"/>
      <c r="U25" s="259"/>
      <c r="V25" s="259"/>
      <c r="W25" s="259"/>
      <c r="X25" s="259"/>
      <c r="Y25" s="259"/>
      <c r="Z25" s="259"/>
      <c r="AA25" s="259"/>
      <c r="AB25" s="262"/>
      <c r="AC25" s="262"/>
      <c r="AD25" s="262"/>
      <c r="AE25" s="262"/>
      <c r="AF25" s="262"/>
      <c r="AG25" s="262"/>
      <c r="AH25" s="262"/>
      <c r="AI25" s="262"/>
      <c r="AJ25" s="262"/>
      <c r="AK25" s="262"/>
      <c r="AL25" s="262"/>
      <c r="AM25" s="262"/>
      <c r="AN25" s="262"/>
      <c r="AO25" s="262"/>
      <c r="AP25" s="262"/>
      <c r="AQ25" s="262"/>
      <c r="AR25" s="262"/>
      <c r="AS25" s="262"/>
      <c r="AT25" s="262"/>
      <c r="AU25" s="262"/>
      <c r="AV25" s="262"/>
      <c r="AW25" s="262"/>
      <c r="AX25" s="262"/>
      <c r="AY25" s="262"/>
      <c r="AZ25" s="757"/>
      <c r="BB25" s="133"/>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hidden="true" customHeight="true" x14ac:dyDescent="0.2">
      <c r="A26" s="2396"/>
      <c r="B26" s="240" t="s">
        <v>46</v>
      </c>
      <c r="C26" s="263"/>
      <c r="D26" s="264"/>
      <c r="E26" s="264"/>
      <c r="F26" s="264"/>
      <c r="G26" s="265"/>
      <c r="H26" s="266"/>
      <c r="I26" s="264"/>
      <c r="J26" s="264"/>
      <c r="K26" s="264"/>
      <c r="L26" s="267"/>
      <c r="M26" s="263"/>
      <c r="N26" s="264"/>
      <c r="O26" s="264"/>
      <c r="P26" s="264"/>
      <c r="Q26" s="265"/>
      <c r="R26" s="266"/>
      <c r="S26" s="264"/>
      <c r="T26" s="264"/>
      <c r="U26" s="264"/>
      <c r="V26" s="264"/>
      <c r="W26" s="264"/>
      <c r="X26" s="264"/>
      <c r="Y26" s="264"/>
      <c r="Z26" s="264"/>
      <c r="AA26" s="264"/>
      <c r="AB26" s="267"/>
      <c r="AC26" s="267"/>
      <c r="AD26" s="267"/>
      <c r="AE26" s="267"/>
      <c r="AF26" s="267"/>
      <c r="AG26" s="267"/>
      <c r="AH26" s="267"/>
      <c r="AI26" s="267"/>
      <c r="AJ26" s="267"/>
      <c r="AK26" s="267"/>
      <c r="AL26" s="267"/>
      <c r="AM26" s="267"/>
      <c r="AN26" s="267"/>
      <c r="AO26" s="267"/>
      <c r="AP26" s="267"/>
      <c r="AQ26" s="267"/>
      <c r="AR26" s="267"/>
      <c r="AS26" s="267"/>
      <c r="AT26" s="267"/>
      <c r="AU26" s="267"/>
      <c r="AV26" s="267"/>
      <c r="AW26" s="267"/>
      <c r="AX26" s="267"/>
      <c r="AY26" s="267"/>
      <c r="AZ26" s="758"/>
      <c r="BB26" s="133"/>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135" customFormat="true" ht="15" customHeight="true" x14ac:dyDescent="0.2">
      <c r="A27" s="130"/>
      <c r="B27" s="183"/>
      <c r="C27" s="2375" t="s">
        <v>114</v>
      </c>
      <c r="D27" s="2376"/>
      <c r="E27" s="2376"/>
      <c r="F27" s="2376"/>
      <c r="G27" s="2377"/>
      <c r="H27" s="2378" t="s">
        <v>38</v>
      </c>
      <c r="I27" s="2379"/>
      <c r="J27" s="2379"/>
      <c r="K27" s="2379"/>
      <c r="L27" s="2380"/>
      <c r="M27" s="2381" t="s">
        <v>37</v>
      </c>
      <c r="N27" s="2379"/>
      <c r="O27" s="2379"/>
      <c r="P27" s="2379"/>
      <c r="Q27" s="2382"/>
      <c r="R27" s="2378" t="s">
        <v>150</v>
      </c>
      <c r="S27" s="2379"/>
      <c r="T27" s="2379"/>
      <c r="U27" s="2379"/>
      <c r="V27" s="2379"/>
      <c r="W27" s="2379"/>
      <c r="X27" s="2379"/>
      <c r="Y27" s="2379"/>
      <c r="Z27" s="2379"/>
      <c r="AA27" s="2379"/>
      <c r="AB27" s="2379"/>
      <c r="AC27" s="2379"/>
      <c r="AD27" s="2379"/>
      <c r="AE27" s="2379"/>
      <c r="AF27" s="2379"/>
      <c r="AG27" s="2379"/>
      <c r="AH27" s="2379"/>
      <c r="AI27" s="2379"/>
      <c r="AJ27" s="2379"/>
      <c r="AK27" s="2379"/>
      <c r="AL27" s="2379"/>
      <c r="AM27" s="2379"/>
      <c r="AN27" s="2379"/>
      <c r="AO27" s="2379"/>
      <c r="AP27" s="2379"/>
      <c r="AQ27" s="2379"/>
      <c r="AR27" s="2379"/>
      <c r="AS27" s="2379"/>
      <c r="AT27" s="2379"/>
      <c r="AU27" s="2383"/>
      <c r="AV27" s="310"/>
      <c r="AW27" s="310"/>
      <c r="AX27" s="310"/>
      <c r="AY27" s="310"/>
      <c r="BA27" s="217" t="s">
        <v>128</v>
      </c>
      <c r="BB27" s="115" t="s">
        <v>95</v>
      </c>
      <c r="BC27" s="2496" t="s">
        <v>114</v>
      </c>
      <c r="BD27" s="2497"/>
      <c r="BE27" s="2497"/>
      <c r="BF27" s="2497"/>
      <c r="BG27" s="2498"/>
      <c r="BH27" s="2499" t="s">
        <v>38</v>
      </c>
      <c r="BI27" s="2497"/>
      <c r="BJ27" s="2497"/>
      <c r="BK27" s="2497"/>
      <c r="BL27" s="2498"/>
      <c r="BM27" s="2499" t="s">
        <v>37</v>
      </c>
      <c r="BN27" s="2497"/>
      <c r="BO27" s="2497"/>
      <c r="BP27" s="2497"/>
      <c r="BQ27" s="2498"/>
      <c r="BR27" s="425" t="s">
        <v>137</v>
      </c>
      <c r="BS27" s="339"/>
      <c r="BT27" s="339"/>
      <c r="BU27" s="339"/>
      <c r="BV27" s="339"/>
      <c r="BW27" s="339"/>
      <c r="BX27" s="339"/>
      <c r="BY27" s="340"/>
      <c r="BZ27" s="314"/>
      <c r="CA27" s="314"/>
      <c r="CB27" s="314"/>
      <c r="CC27" s="314"/>
      <c r="CD27" s="314"/>
      <c r="CE27" s="314"/>
      <c r="CF27" s="314"/>
      <c r="CG27" s="314"/>
      <c r="CH27" s="314"/>
      <c r="CI27" s="314"/>
      <c r="CJ27" s="314"/>
      <c r="CK27" s="314"/>
      <c r="CL27" s="314"/>
      <c r="CM27" s="314"/>
      <c r="CN27" s="314"/>
      <c r="CO27" s="314"/>
      <c r="CP27" s="314"/>
      <c r="CQ27" s="314"/>
      <c r="CR27" s="314"/>
      <c r="CS27" s="314"/>
      <c r="CT27" s="314"/>
      <c r="CU27" s="314"/>
      <c r="CV27" s="314"/>
      <c r="CW27" s="314"/>
      <c r="CX27" s="314"/>
      <c r="CY27" s="314"/>
      <c r="CZ27" s="315"/>
    </row>
    <row r="28" s="135" customFormat="true" ht="24" x14ac:dyDescent="0.2">
      <c r="A28" s="184" t="s">
        <v>69</v>
      </c>
      <c r="B28" s="242"/>
      <c r="C28" s="271" t="s">
        <v>0</v>
      </c>
      <c r="D28" s="272" t="s">
        <v>1</v>
      </c>
      <c r="E28" s="272" t="s">
        <v>2</v>
      </c>
      <c r="F28" s="272" t="s">
        <v>3</v>
      </c>
      <c r="G28" s="273" t="s">
        <v>4</v>
      </c>
      <c r="H28" s="870" t="s">
        <v>0</v>
      </c>
      <c r="I28" s="807" t="s">
        <v>1</v>
      </c>
      <c r="J28" s="807" t="s">
        <v>2</v>
      </c>
      <c r="K28" s="807" t="s">
        <v>3</v>
      </c>
      <c r="L28" s="808" t="s">
        <v>4</v>
      </c>
      <c r="M28" s="858" t="s">
        <v>0</v>
      </c>
      <c r="N28" s="807" t="s">
        <v>1</v>
      </c>
      <c r="O28" s="807" t="s">
        <v>2</v>
      </c>
      <c r="P28" s="807" t="s">
        <v>3</v>
      </c>
      <c r="Q28" s="885" t="s">
        <v>4</v>
      </c>
      <c r="R28" s="870" t="s">
        <v>151</v>
      </c>
      <c r="S28" s="807" t="s">
        <v>152</v>
      </c>
      <c r="T28" s="807" t="s">
        <v>153</v>
      </c>
      <c r="U28" s="807" t="s">
        <v>154</v>
      </c>
      <c r="V28" s="807" t="s">
        <v>155</v>
      </c>
      <c r="W28" s="807" t="s">
        <v>156</v>
      </c>
      <c r="X28" s="807" t="s">
        <v>157</v>
      </c>
      <c r="Y28" s="807" t="s">
        <v>158</v>
      </c>
      <c r="Z28" s="807" t="s">
        <v>159</v>
      </c>
      <c r="AA28" s="807" t="s">
        <v>160</v>
      </c>
      <c r="AB28" s="807" t="s">
        <v>161</v>
      </c>
      <c r="AC28" s="807" t="s">
        <v>162</v>
      </c>
      <c r="AD28" s="807" t="s">
        <v>163</v>
      </c>
      <c r="AE28" s="807" t="s">
        <v>164</v>
      </c>
      <c r="AF28" s="807" t="s">
        <v>165</v>
      </c>
      <c r="AG28" s="807" t="s">
        <v>166</v>
      </c>
      <c r="AH28" s="807" t="s">
        <v>167</v>
      </c>
      <c r="AI28" s="807" t="s">
        <v>168</v>
      </c>
      <c r="AJ28" s="807" t="s">
        <v>169</v>
      </c>
      <c r="AK28" s="807" t="s">
        <v>170</v>
      </c>
      <c r="AL28" s="807" t="s">
        <v>171</v>
      </c>
      <c r="AM28" s="807" t="s">
        <v>172</v>
      </c>
      <c r="AN28" s="807" t="s">
        <v>173</v>
      </c>
      <c r="AO28" s="807" t="s">
        <v>174</v>
      </c>
      <c r="AP28" s="807" t="s">
        <v>175</v>
      </c>
      <c r="AQ28" s="807" t="s">
        <v>176</v>
      </c>
      <c r="AR28" s="807" t="s">
        <v>177</v>
      </c>
      <c r="AS28" s="807" t="s">
        <v>178</v>
      </c>
      <c r="AT28" s="807" t="s">
        <v>179</v>
      </c>
      <c r="AU28" s="809" t="s">
        <v>180</v>
      </c>
      <c r="AV28" s="310"/>
      <c r="AW28" s="310"/>
      <c r="AX28" s="310"/>
      <c r="AY28" s="310"/>
      <c r="BA28" s="194" t="s">
        <v>119</v>
      </c>
      <c r="BB28" s="193"/>
      <c r="BC28" s="323" t="s">
        <v>0</v>
      </c>
      <c r="BD28" s="168" t="s">
        <v>1</v>
      </c>
      <c r="BE28" s="168" t="s">
        <v>2</v>
      </c>
      <c r="BF28" s="168" t="s">
        <v>3</v>
      </c>
      <c r="BG28" s="324" t="s">
        <v>4</v>
      </c>
      <c r="BH28" s="334" t="s">
        <v>0</v>
      </c>
      <c r="BI28" s="168" t="s">
        <v>1</v>
      </c>
      <c r="BJ28" s="168" t="s">
        <v>2</v>
      </c>
      <c r="BK28" s="168" t="s">
        <v>3</v>
      </c>
      <c r="BL28" s="324" t="s">
        <v>4</v>
      </c>
      <c r="BM28" s="334" t="s">
        <v>0</v>
      </c>
      <c r="BN28" s="168" t="s">
        <v>1</v>
      </c>
      <c r="BO28" s="168" t="s">
        <v>2</v>
      </c>
      <c r="BP28" s="168" t="s">
        <v>3</v>
      </c>
      <c r="BQ28" s="324" t="s">
        <v>4</v>
      </c>
      <c r="BR28" s="334"/>
      <c r="BS28" s="168"/>
      <c r="BT28" s="168"/>
      <c r="BU28" s="168"/>
      <c r="BV28" s="168"/>
      <c r="BW28" s="168"/>
      <c r="BX28" s="168"/>
      <c r="BY28" s="169"/>
      <c r="BZ28" s="169"/>
      <c r="CA28" s="169"/>
      <c r="CB28" s="169"/>
      <c r="CC28" s="169"/>
      <c r="CD28" s="169"/>
      <c r="CE28" s="169"/>
      <c r="CF28" s="169"/>
      <c r="CG28" s="169"/>
      <c r="CH28" s="169"/>
      <c r="CI28" s="169"/>
      <c r="CJ28" s="169"/>
      <c r="CK28" s="169"/>
      <c r="CL28" s="169"/>
      <c r="CM28" s="169"/>
      <c r="CN28" s="169"/>
      <c r="CO28" s="169"/>
      <c r="CP28" s="169"/>
      <c r="CQ28" s="169"/>
      <c r="CR28" s="169"/>
      <c r="CS28" s="169"/>
      <c r="CT28" s="169"/>
      <c r="CU28" s="169"/>
      <c r="CV28" s="169"/>
      <c r="CW28" s="169"/>
      <c r="CX28" s="169"/>
      <c r="CY28" s="169"/>
      <c r="CZ28" s="341"/>
    </row>
    <row r="29" s="135" customFormat="true" ht="15" customHeight="true" x14ac:dyDescent="0.2">
      <c r="A29" s="2373" t="s">
        <v>57</v>
      </c>
      <c r="B29" s="1113" t="s">
        <v>49</v>
      </c>
      <c r="C29" s="954">
        <v>6.0866230881488681</v>
      </c>
      <c r="D29" s="955">
        <v>13.957357821378222</v>
      </c>
      <c r="E29" s="955">
        <v>14.714114935710541</v>
      </c>
      <c r="F29" s="955">
        <v>19.538392145665039</v>
      </c>
      <c r="G29" s="956">
        <v>34.39746555698374</v>
      </c>
      <c r="H29" s="957">
        <v>25.977946248021361</v>
      </c>
      <c r="I29" s="955">
        <v>23.472917827669271</v>
      </c>
      <c r="J29" s="955">
        <v>22.897040400010365</v>
      </c>
      <c r="K29" s="955">
        <v>29.543002039559425</v>
      </c>
      <c r="L29" s="958">
        <v>44.647474353218044</v>
      </c>
      <c r="M29" s="959">
        <v>4.4282493755747154</v>
      </c>
      <c r="N29" s="955">
        <v>5.7188794074585312</v>
      </c>
      <c r="O29" s="955">
        <v>7.7626063193647354</v>
      </c>
      <c r="P29" s="955">
        <v>7.677348871017438</v>
      </c>
      <c r="Q29" s="956">
        <v>11.830816146447621</v>
      </c>
      <c r="R29" s="957">
        <v>50.68158798746407</v>
      </c>
      <c r="S29" s="955">
        <v>4.2859306073865646</v>
      </c>
      <c r="T29" s="955">
        <v>7.6645467945648065</v>
      </c>
      <c r="U29" s="955">
        <v>16.111372297527197</v>
      </c>
      <c r="V29" s="955">
        <v>20.344556093371143</v>
      </c>
      <c r="W29" s="955">
        <v>10.789161535200426</v>
      </c>
      <c r="X29" s="955">
        <v>19.086668677733858</v>
      </c>
      <c r="Y29" s="1215" t="s">
        <v>35</v>
      </c>
      <c r="Z29" s="955">
        <v>10.207312217736186</v>
      </c>
      <c r="AA29" s="955">
        <v>40.274920935158228</v>
      </c>
      <c r="AB29" s="955">
        <v>15.378541005066971</v>
      </c>
      <c r="AC29" s="955">
        <v>58.263198288808361</v>
      </c>
      <c r="AD29" s="955">
        <v>17.292711565641696</v>
      </c>
      <c r="AE29" s="1215" t="s">
        <v>35</v>
      </c>
      <c r="AF29" s="955">
        <v>10.144331407563694</v>
      </c>
      <c r="AG29" s="955">
        <v>0</v>
      </c>
      <c r="AH29" s="955">
        <v>31.091374613551974</v>
      </c>
      <c r="AI29" s="955">
        <v>5.6651206894170976</v>
      </c>
      <c r="AJ29" s="1215" t="s">
        <v>35</v>
      </c>
      <c r="AK29" s="955">
        <v>39.050092812196823</v>
      </c>
      <c r="AL29" s="955">
        <v>19.485942721203219</v>
      </c>
      <c r="AM29" s="955">
        <v>7.0186871300670566</v>
      </c>
      <c r="AN29" s="955">
        <v>33.336558636144844</v>
      </c>
      <c r="AO29" s="955">
        <v>39.021565221210139</v>
      </c>
      <c r="AP29" s="955">
        <v>21.423842178059989</v>
      </c>
      <c r="AQ29" s="955">
        <v>21.366321927470608</v>
      </c>
      <c r="AR29" s="955">
        <v>13.457499811531015</v>
      </c>
      <c r="AS29" s="955">
        <v>7.1008209493895373</v>
      </c>
      <c r="AT29" s="955">
        <v>9.4037419697636135</v>
      </c>
      <c r="AU29" s="960">
        <v>27.023799235295208</v>
      </c>
      <c r="AV29" s="935"/>
      <c r="AW29" s="935"/>
      <c r="AX29" s="935"/>
      <c r="AY29" s="936"/>
      <c r="BA29" s="2481" t="s">
        <v>57</v>
      </c>
      <c r="BB29" s="150" t="s">
        <v>49</v>
      </c>
      <c r="BC29" s="1230" t="s">
        <v>35</v>
      </c>
      <c r="BD29" s="1250" t="s">
        <v>35</v>
      </c>
      <c r="BE29" s="1250" t="s">
        <v>35</v>
      </c>
      <c r="BF29" s="1250" t="s">
        <v>35</v>
      </c>
      <c r="BG29" s="1271" t="s">
        <v>35</v>
      </c>
      <c r="BH29" s="1292" t="s">
        <v>35</v>
      </c>
      <c r="BI29" s="1250" t="s">
        <v>35</v>
      </c>
      <c r="BJ29" s="1250" t="s">
        <v>35</v>
      </c>
      <c r="BK29" s="1250" t="s">
        <v>35</v>
      </c>
      <c r="BL29" s="1271" t="s">
        <v>35</v>
      </c>
      <c r="BM29" s="1292" t="s">
        <v>35</v>
      </c>
      <c r="BN29" s="1250" t="s">
        <v>35</v>
      </c>
      <c r="BO29" s="1250" t="s">
        <v>35</v>
      </c>
      <c r="BP29" s="1250" t="s">
        <v>35</v>
      </c>
      <c r="BQ29" s="1271" t="s">
        <v>35</v>
      </c>
      <c r="BR29" s="1292" t="s">
        <v>35</v>
      </c>
      <c r="BS29" s="1250" t="s">
        <v>35</v>
      </c>
      <c r="BT29" s="1250" t="s">
        <v>35</v>
      </c>
      <c r="BU29" s="1250" t="s">
        <v>35</v>
      </c>
      <c r="BV29" s="1250" t="s">
        <v>35</v>
      </c>
      <c r="BW29" s="1250" t="s">
        <v>35</v>
      </c>
      <c r="BX29" s="1250" t="s">
        <v>35</v>
      </c>
      <c r="BY29" s="1314" t="s">
        <v>35</v>
      </c>
      <c r="BZ29" s="1314" t="s">
        <v>35</v>
      </c>
      <c r="CA29" s="1314" t="s">
        <v>35</v>
      </c>
      <c r="CB29" s="1314" t="s">
        <v>35</v>
      </c>
      <c r="CC29" s="1314" t="s">
        <v>35</v>
      </c>
      <c r="CD29" s="1314" t="s">
        <v>35</v>
      </c>
      <c r="CE29" s="1314" t="s">
        <v>35</v>
      </c>
      <c r="CF29" s="1314" t="s">
        <v>35</v>
      </c>
      <c r="CG29" s="1314" t="s">
        <v>35</v>
      </c>
      <c r="CH29" s="1314" t="s">
        <v>35</v>
      </c>
      <c r="CI29" s="1314" t="s">
        <v>35</v>
      </c>
      <c r="CJ29" s="1314" t="s">
        <v>35</v>
      </c>
      <c r="CK29" s="1314" t="s">
        <v>35</v>
      </c>
      <c r="CL29" s="1314" t="s">
        <v>35</v>
      </c>
      <c r="CM29" s="1314" t="s">
        <v>35</v>
      </c>
      <c r="CN29" s="1314" t="s">
        <v>35</v>
      </c>
      <c r="CO29" s="1314" t="s">
        <v>35</v>
      </c>
      <c r="CP29" s="1314" t="s">
        <v>35</v>
      </c>
      <c r="CQ29" s="1314" t="s">
        <v>35</v>
      </c>
      <c r="CR29" s="1314" t="s">
        <v>35</v>
      </c>
      <c r="CS29" s="1314" t="s">
        <v>35</v>
      </c>
      <c r="CT29" s="1314" t="s">
        <v>35</v>
      </c>
      <c r="CU29" s="1314" t="s">
        <v>35</v>
      </c>
      <c r="CV29" s="1314" t="s">
        <v>35</v>
      </c>
      <c r="CW29" s="1314" t="s">
        <v>35</v>
      </c>
      <c r="CX29" s="1314" t="s">
        <v>35</v>
      </c>
      <c r="CY29" s="1314" t="s">
        <v>35</v>
      </c>
      <c r="CZ29" s="1335" t="s">
        <v>35</v>
      </c>
    </row>
    <row r="30" s="135" customFormat="true" ht="15" customHeight="true" x14ac:dyDescent="0.2">
      <c r="A30" s="2374"/>
      <c r="B30" s="1114" t="s">
        <v>48</v>
      </c>
      <c r="C30" s="961">
        <v>93.913376911851287</v>
      </c>
      <c r="D30" s="962">
        <v>86.042642178621847</v>
      </c>
      <c r="E30" s="962">
        <v>85.285885064289616</v>
      </c>
      <c r="F30" s="962">
        <v>80.461607854335142</v>
      </c>
      <c r="G30" s="963">
        <v>65.60253444301641</v>
      </c>
      <c r="H30" s="964">
        <v>74.022053751979016</v>
      </c>
      <c r="I30" s="962">
        <v>76.527082172330879</v>
      </c>
      <c r="J30" s="962">
        <v>77.102959599989433</v>
      </c>
      <c r="K30" s="962">
        <v>70.456997960440589</v>
      </c>
      <c r="L30" s="965">
        <v>55.352525646782112</v>
      </c>
      <c r="M30" s="966">
        <v>95.571750624425263</v>
      </c>
      <c r="N30" s="962">
        <v>94.281120592541484</v>
      </c>
      <c r="O30" s="962">
        <v>92.237393680635364</v>
      </c>
      <c r="P30" s="962">
        <v>92.322651128982642</v>
      </c>
      <c r="Q30" s="963">
        <v>88.169183853552539</v>
      </c>
      <c r="R30" s="964">
        <v>49.318412012535696</v>
      </c>
      <c r="S30" s="962">
        <v>95.714069392613425</v>
      </c>
      <c r="T30" s="962">
        <v>92.335453205434987</v>
      </c>
      <c r="U30" s="962">
        <v>83.888627702472945</v>
      </c>
      <c r="V30" s="962">
        <v>79.655443906628662</v>
      </c>
      <c r="W30" s="962">
        <v>89.210838464799636</v>
      </c>
      <c r="X30" s="962">
        <v>80.913331322265975</v>
      </c>
      <c r="Y30" s="1216" t="s">
        <v>35</v>
      </c>
      <c r="Z30" s="962">
        <v>89.79268778226367</v>
      </c>
      <c r="AA30" s="962">
        <v>59.725079064841893</v>
      </c>
      <c r="AB30" s="962">
        <v>84.62145899493305</v>
      </c>
      <c r="AC30" s="962">
        <v>41.736801711191632</v>
      </c>
      <c r="AD30" s="962">
        <v>82.707288434358375</v>
      </c>
      <c r="AE30" s="1216" t="s">
        <v>35</v>
      </c>
      <c r="AF30" s="962">
        <v>89.855668592436331</v>
      </c>
      <c r="AG30" s="962">
        <v>0</v>
      </c>
      <c r="AH30" s="962">
        <v>68.908625386447866</v>
      </c>
      <c r="AI30" s="962">
        <v>94.334879310582949</v>
      </c>
      <c r="AJ30" s="1216" t="s">
        <v>35</v>
      </c>
      <c r="AK30" s="962">
        <v>60.949907187803234</v>
      </c>
      <c r="AL30" s="962">
        <v>80.514057278796827</v>
      </c>
      <c r="AM30" s="962">
        <v>92.98131286993312</v>
      </c>
      <c r="AN30" s="962">
        <v>66.663441363855185</v>
      </c>
      <c r="AO30" s="962">
        <v>60.978434778790003</v>
      </c>
      <c r="AP30" s="962">
        <v>78.576157821940043</v>
      </c>
      <c r="AQ30" s="962">
        <v>78.633678072529236</v>
      </c>
      <c r="AR30" s="962">
        <v>86.54250018846885</v>
      </c>
      <c r="AS30" s="962">
        <v>92.8991790506104</v>
      </c>
      <c r="AT30" s="962">
        <v>90.596258030236314</v>
      </c>
      <c r="AU30" s="967">
        <v>72.976200764704771</v>
      </c>
      <c r="AV30" s="827"/>
      <c r="AW30" s="827"/>
      <c r="AX30" s="827"/>
      <c r="AY30" s="882"/>
      <c r="BA30" s="2482"/>
      <c r="BB30" s="151" t="s">
        <v>48</v>
      </c>
      <c r="BC30" s="1231" t="s">
        <v>35</v>
      </c>
      <c r="BD30" s="1251" t="s">
        <v>35</v>
      </c>
      <c r="BE30" s="1251" t="s">
        <v>35</v>
      </c>
      <c r="BF30" s="1251" t="s">
        <v>35</v>
      </c>
      <c r="BG30" s="1272" t="s">
        <v>35</v>
      </c>
      <c r="BH30" s="1293" t="s">
        <v>35</v>
      </c>
      <c r="BI30" s="1251" t="s">
        <v>35</v>
      </c>
      <c r="BJ30" s="1251" t="s">
        <v>35</v>
      </c>
      <c r="BK30" s="1251" t="s">
        <v>35</v>
      </c>
      <c r="BL30" s="1272" t="s">
        <v>35</v>
      </c>
      <c r="BM30" s="1293" t="s">
        <v>35</v>
      </c>
      <c r="BN30" s="1251" t="s">
        <v>35</v>
      </c>
      <c r="BO30" s="1251" t="s">
        <v>35</v>
      </c>
      <c r="BP30" s="1251" t="s">
        <v>35</v>
      </c>
      <c r="BQ30" s="1272" t="s">
        <v>35</v>
      </c>
      <c r="BR30" s="1293" t="s">
        <v>35</v>
      </c>
      <c r="BS30" s="1251" t="s">
        <v>35</v>
      </c>
      <c r="BT30" s="1251" t="s">
        <v>35</v>
      </c>
      <c r="BU30" s="1251" t="s">
        <v>35</v>
      </c>
      <c r="BV30" s="1251" t="s">
        <v>35</v>
      </c>
      <c r="BW30" s="1251" t="s">
        <v>35</v>
      </c>
      <c r="BX30" s="1251" t="s">
        <v>35</v>
      </c>
      <c r="BY30" s="1315" t="s">
        <v>35</v>
      </c>
      <c r="BZ30" s="1315" t="s">
        <v>35</v>
      </c>
      <c r="CA30" s="1315" t="s">
        <v>35</v>
      </c>
      <c r="CB30" s="1315" t="s">
        <v>35</v>
      </c>
      <c r="CC30" s="1315" t="s">
        <v>35</v>
      </c>
      <c r="CD30" s="1315" t="s">
        <v>35</v>
      </c>
      <c r="CE30" s="1315" t="s">
        <v>35</v>
      </c>
      <c r="CF30" s="1315" t="s">
        <v>35</v>
      </c>
      <c r="CG30" s="1315" t="s">
        <v>35</v>
      </c>
      <c r="CH30" s="1315" t="s">
        <v>35</v>
      </c>
      <c r="CI30" s="1315" t="s">
        <v>35</v>
      </c>
      <c r="CJ30" s="1315" t="s">
        <v>35</v>
      </c>
      <c r="CK30" s="1315" t="s">
        <v>35</v>
      </c>
      <c r="CL30" s="1315" t="s">
        <v>35</v>
      </c>
      <c r="CM30" s="1315" t="s">
        <v>35</v>
      </c>
      <c r="CN30" s="1315" t="s">
        <v>35</v>
      </c>
      <c r="CO30" s="1315" t="s">
        <v>35</v>
      </c>
      <c r="CP30" s="1315" t="s">
        <v>35</v>
      </c>
      <c r="CQ30" s="1315" t="s">
        <v>35</v>
      </c>
      <c r="CR30" s="1315" t="s">
        <v>35</v>
      </c>
      <c r="CS30" s="1315" t="s">
        <v>35</v>
      </c>
      <c r="CT30" s="1315" t="s">
        <v>35</v>
      </c>
      <c r="CU30" s="1315" t="s">
        <v>35</v>
      </c>
      <c r="CV30" s="1315" t="s">
        <v>35</v>
      </c>
      <c r="CW30" s="1315" t="s">
        <v>35</v>
      </c>
      <c r="CX30" s="1315" t="s">
        <v>35</v>
      </c>
      <c r="CY30" s="1315" t="s">
        <v>35</v>
      </c>
      <c r="CZ30" s="1336" t="s">
        <v>35</v>
      </c>
    </row>
    <row r="31" s="130" customFormat="true" ht="15" customHeight="true" x14ac:dyDescent="0.2">
      <c r="A31" s="2372" t="s">
        <v>103</v>
      </c>
      <c r="B31" s="248" t="s">
        <v>49</v>
      </c>
      <c r="C31" s="968">
        <v>3.9452047139471849</v>
      </c>
      <c r="D31" s="969">
        <v>10.952245213598122</v>
      </c>
      <c r="E31" s="969">
        <v>11.867920162068435</v>
      </c>
      <c r="F31" s="969">
        <v>16.443726477138821</v>
      </c>
      <c r="G31" s="970">
        <v>32.609663103393217</v>
      </c>
      <c r="H31" s="971">
        <v>20.133291917782394</v>
      </c>
      <c r="I31" s="969">
        <v>18.508020025026838</v>
      </c>
      <c r="J31" s="969">
        <v>19.971533938324406</v>
      </c>
      <c r="K31" s="969">
        <v>26.648634769784294</v>
      </c>
      <c r="L31" s="972">
        <v>43.340098257453555</v>
      </c>
      <c r="M31" s="973">
        <v>2.2444310337996631</v>
      </c>
      <c r="N31" s="969">
        <v>4.2915108988632928</v>
      </c>
      <c r="O31" s="969">
        <v>6.071969777122824</v>
      </c>
      <c r="P31" s="969">
        <v>5.9615344964356396</v>
      </c>
      <c r="Q31" s="970">
        <v>10.49141453646236</v>
      </c>
      <c r="R31" s="971">
        <v>45.994197710199522</v>
      </c>
      <c r="S31" s="969">
        <v>4.0241625482228489</v>
      </c>
      <c r="T31" s="969">
        <v>7.4392961246680667</v>
      </c>
      <c r="U31" s="969">
        <v>12.270717669183234</v>
      </c>
      <c r="V31" s="969">
        <v>16.752941095102248</v>
      </c>
      <c r="W31" s="969">
        <v>8.1371848985532313</v>
      </c>
      <c r="X31" s="969">
        <v>17.167228461005731</v>
      </c>
      <c r="Y31" s="1217" t="s">
        <v>35</v>
      </c>
      <c r="Z31" s="969">
        <v>9.9044900351938576</v>
      </c>
      <c r="AA31" s="969">
        <v>32.356829494789075</v>
      </c>
      <c r="AB31" s="969">
        <v>14.4336335735295</v>
      </c>
      <c r="AC31" s="969">
        <v>57.659987898524179</v>
      </c>
      <c r="AD31" s="969">
        <v>11.499118798741137</v>
      </c>
      <c r="AE31" s="1217" t="s">
        <v>35</v>
      </c>
      <c r="AF31" s="969">
        <v>9.3365673622497685</v>
      </c>
      <c r="AG31" s="969">
        <v>0</v>
      </c>
      <c r="AH31" s="969">
        <v>29.61886385267487</v>
      </c>
      <c r="AI31" s="969">
        <v>4.9381765193009297</v>
      </c>
      <c r="AJ31" s="1217" t="s">
        <v>35</v>
      </c>
      <c r="AK31" s="969">
        <v>36.697871778748741</v>
      </c>
      <c r="AL31" s="969">
        <v>18.462122915720141</v>
      </c>
      <c r="AM31" s="969">
        <v>5.0267466691886895</v>
      </c>
      <c r="AN31" s="969">
        <v>26.400543447513929</v>
      </c>
      <c r="AO31" s="969">
        <v>26.117063580039414</v>
      </c>
      <c r="AP31" s="969">
        <v>20.336683896543242</v>
      </c>
      <c r="AQ31" s="969">
        <v>17.531263739149168</v>
      </c>
      <c r="AR31" s="969">
        <v>10.981522402527183</v>
      </c>
      <c r="AS31" s="969">
        <v>6.8677999564678585</v>
      </c>
      <c r="AT31" s="969">
        <v>7.4762909051978426</v>
      </c>
      <c r="AU31" s="974">
        <v>25.514903859434401</v>
      </c>
      <c r="AV31" s="827"/>
      <c r="AW31" s="827"/>
      <c r="AX31" s="827"/>
      <c r="AY31" s="882"/>
      <c r="AZ31" s="135"/>
      <c r="BA31" s="2482" t="s">
        <v>103</v>
      </c>
      <c r="BB31" s="151" t="s">
        <v>49</v>
      </c>
      <c r="BC31" s="1231" t="s">
        <v>35</v>
      </c>
      <c r="BD31" s="1251" t="s">
        <v>35</v>
      </c>
      <c r="BE31" s="1251" t="s">
        <v>35</v>
      </c>
      <c r="BF31" s="1251" t="s">
        <v>35</v>
      </c>
      <c r="BG31" s="1272" t="s">
        <v>35</v>
      </c>
      <c r="BH31" s="1293" t="s">
        <v>35</v>
      </c>
      <c r="BI31" s="1251" t="s">
        <v>35</v>
      </c>
      <c r="BJ31" s="1251" t="s">
        <v>35</v>
      </c>
      <c r="BK31" s="1251" t="s">
        <v>35</v>
      </c>
      <c r="BL31" s="1272" t="s">
        <v>35</v>
      </c>
      <c r="BM31" s="1293" t="s">
        <v>35</v>
      </c>
      <c r="BN31" s="1251" t="s">
        <v>35</v>
      </c>
      <c r="BO31" s="1251" t="s">
        <v>35</v>
      </c>
      <c r="BP31" s="1251" t="s">
        <v>35</v>
      </c>
      <c r="BQ31" s="1272" t="s">
        <v>35</v>
      </c>
      <c r="BR31" s="1293" t="s">
        <v>35</v>
      </c>
      <c r="BS31" s="1251" t="s">
        <v>35</v>
      </c>
      <c r="BT31" s="1251" t="s">
        <v>35</v>
      </c>
      <c r="BU31" s="1251" t="s">
        <v>35</v>
      </c>
      <c r="BV31" s="1251" t="s">
        <v>35</v>
      </c>
      <c r="BW31" s="1251" t="s">
        <v>35</v>
      </c>
      <c r="BX31" s="1251" t="s">
        <v>35</v>
      </c>
      <c r="BY31" s="1315" t="s">
        <v>35</v>
      </c>
      <c r="BZ31" s="1315" t="s">
        <v>35</v>
      </c>
      <c r="CA31" s="1315" t="s">
        <v>35</v>
      </c>
      <c r="CB31" s="1315" t="s">
        <v>35</v>
      </c>
      <c r="CC31" s="1315" t="s">
        <v>35</v>
      </c>
      <c r="CD31" s="1315" t="s">
        <v>35</v>
      </c>
      <c r="CE31" s="1315" t="s">
        <v>35</v>
      </c>
      <c r="CF31" s="1315" t="s">
        <v>35</v>
      </c>
      <c r="CG31" s="1315" t="s">
        <v>35</v>
      </c>
      <c r="CH31" s="1315" t="s">
        <v>35</v>
      </c>
      <c r="CI31" s="1315" t="s">
        <v>35</v>
      </c>
      <c r="CJ31" s="1315" t="s">
        <v>35</v>
      </c>
      <c r="CK31" s="1315" t="s">
        <v>35</v>
      </c>
      <c r="CL31" s="1315" t="s">
        <v>35</v>
      </c>
      <c r="CM31" s="1315" t="s">
        <v>35</v>
      </c>
      <c r="CN31" s="1315" t="s">
        <v>35</v>
      </c>
      <c r="CO31" s="1315" t="s">
        <v>35</v>
      </c>
      <c r="CP31" s="1315" t="s">
        <v>35</v>
      </c>
      <c r="CQ31" s="1315" t="s">
        <v>35</v>
      </c>
      <c r="CR31" s="1315" t="s">
        <v>35</v>
      </c>
      <c r="CS31" s="1315" t="s">
        <v>35</v>
      </c>
      <c r="CT31" s="1315" t="s">
        <v>35</v>
      </c>
      <c r="CU31" s="1315" t="s">
        <v>35</v>
      </c>
      <c r="CV31" s="1315" t="s">
        <v>35</v>
      </c>
      <c r="CW31" s="1315" t="s">
        <v>35</v>
      </c>
      <c r="CX31" s="1315" t="s">
        <v>35</v>
      </c>
      <c r="CY31" s="1315" t="s">
        <v>35</v>
      </c>
      <c r="CZ31" s="1336" t="s">
        <v>35</v>
      </c>
    </row>
    <row r="32" s="130" customFormat="true" ht="15" customHeight="true" x14ac:dyDescent="0.2">
      <c r="A32" s="2372"/>
      <c r="B32" s="248" t="s">
        <v>48</v>
      </c>
      <c r="C32" s="961">
        <v>96.054795286052894</v>
      </c>
      <c r="D32" s="962">
        <v>89.047754786401896</v>
      </c>
      <c r="E32" s="962">
        <v>88.132079837931684</v>
      </c>
      <c r="F32" s="962">
        <v>83.556273522861247</v>
      </c>
      <c r="G32" s="963">
        <v>67.390336896606868</v>
      </c>
      <c r="H32" s="964">
        <v>79.866708082217926</v>
      </c>
      <c r="I32" s="962">
        <v>81.491979974973205</v>
      </c>
      <c r="J32" s="962">
        <v>80.028466061675402</v>
      </c>
      <c r="K32" s="962">
        <v>73.351365230215706</v>
      </c>
      <c r="L32" s="965">
        <v>56.659901742546616</v>
      </c>
      <c r="M32" s="966">
        <v>97.755568966200315</v>
      </c>
      <c r="N32" s="962">
        <v>95.708489101136749</v>
      </c>
      <c r="O32" s="962">
        <v>93.92803022287724</v>
      </c>
      <c r="P32" s="962">
        <v>94.038465503564467</v>
      </c>
      <c r="Q32" s="963">
        <v>89.508585463537798</v>
      </c>
      <c r="R32" s="964">
        <v>54.005802289800265</v>
      </c>
      <c r="S32" s="962">
        <v>95.975837451777153</v>
      </c>
      <c r="T32" s="962">
        <v>92.560703875331725</v>
      </c>
      <c r="U32" s="962">
        <v>87.729282330816844</v>
      </c>
      <c r="V32" s="962">
        <v>83.247058904897628</v>
      </c>
      <c r="W32" s="962">
        <v>91.862815101446813</v>
      </c>
      <c r="X32" s="962">
        <v>82.832771538994166</v>
      </c>
      <c r="Y32" s="1216" t="s">
        <v>35</v>
      </c>
      <c r="Z32" s="962">
        <v>90.09550996480597</v>
      </c>
      <c r="AA32" s="962">
        <v>67.643170505211074</v>
      </c>
      <c r="AB32" s="962">
        <v>85.56636642647058</v>
      </c>
      <c r="AC32" s="962">
        <v>42.340012101475814</v>
      </c>
      <c r="AD32" s="962">
        <v>88.500881201258863</v>
      </c>
      <c r="AE32" s="1216" t="s">
        <v>35</v>
      </c>
      <c r="AF32" s="962">
        <v>90.663432637750248</v>
      </c>
      <c r="AG32" s="962">
        <v>0</v>
      </c>
      <c r="AH32" s="962">
        <v>70.381136147324966</v>
      </c>
      <c r="AI32" s="962">
        <v>95.061823480699161</v>
      </c>
      <c r="AJ32" s="1216" t="s">
        <v>35</v>
      </c>
      <c r="AK32" s="962">
        <v>63.302128221251344</v>
      </c>
      <c r="AL32" s="962">
        <v>81.537877084279941</v>
      </c>
      <c r="AM32" s="962">
        <v>94.973253330811431</v>
      </c>
      <c r="AN32" s="962">
        <v>73.59945655248616</v>
      </c>
      <c r="AO32" s="962">
        <v>73.882936419960686</v>
      </c>
      <c r="AP32" s="962">
        <v>79.663316103456779</v>
      </c>
      <c r="AQ32" s="962">
        <v>82.468736260850704</v>
      </c>
      <c r="AR32" s="962">
        <v>89.018477597472724</v>
      </c>
      <c r="AS32" s="962">
        <v>93.132200043532038</v>
      </c>
      <c r="AT32" s="962">
        <v>92.523709094802086</v>
      </c>
      <c r="AU32" s="967">
        <v>74.485096140565616</v>
      </c>
      <c r="AV32" s="827"/>
      <c r="AW32" s="827"/>
      <c r="AX32" s="827"/>
      <c r="AY32" s="882"/>
      <c r="AZ32" s="135"/>
      <c r="BA32" s="2482"/>
      <c r="BB32" s="151" t="s">
        <v>48</v>
      </c>
      <c r="BC32" s="1231" t="s">
        <v>35</v>
      </c>
      <c r="BD32" s="1251" t="s">
        <v>35</v>
      </c>
      <c r="BE32" s="1251" t="s">
        <v>35</v>
      </c>
      <c r="BF32" s="1251" t="s">
        <v>35</v>
      </c>
      <c r="BG32" s="1272" t="s">
        <v>35</v>
      </c>
      <c r="BH32" s="1293" t="s">
        <v>35</v>
      </c>
      <c r="BI32" s="1251" t="s">
        <v>35</v>
      </c>
      <c r="BJ32" s="1251" t="s">
        <v>35</v>
      </c>
      <c r="BK32" s="1251" t="s">
        <v>35</v>
      </c>
      <c r="BL32" s="1272" t="s">
        <v>35</v>
      </c>
      <c r="BM32" s="1293" t="s">
        <v>35</v>
      </c>
      <c r="BN32" s="1251" t="s">
        <v>35</v>
      </c>
      <c r="BO32" s="1251" t="s">
        <v>35</v>
      </c>
      <c r="BP32" s="1251" t="s">
        <v>35</v>
      </c>
      <c r="BQ32" s="1272" t="s">
        <v>35</v>
      </c>
      <c r="BR32" s="1293" t="s">
        <v>35</v>
      </c>
      <c r="BS32" s="1251" t="s">
        <v>35</v>
      </c>
      <c r="BT32" s="1251" t="s">
        <v>35</v>
      </c>
      <c r="BU32" s="1251" t="s">
        <v>35</v>
      </c>
      <c r="BV32" s="1251" t="s">
        <v>35</v>
      </c>
      <c r="BW32" s="1251" t="s">
        <v>35</v>
      </c>
      <c r="BX32" s="1251" t="s">
        <v>35</v>
      </c>
      <c r="BY32" s="1315" t="s">
        <v>35</v>
      </c>
      <c r="BZ32" s="1315" t="s">
        <v>35</v>
      </c>
      <c r="CA32" s="1315" t="s">
        <v>35</v>
      </c>
      <c r="CB32" s="1315" t="s">
        <v>35</v>
      </c>
      <c r="CC32" s="1315" t="s">
        <v>35</v>
      </c>
      <c r="CD32" s="1315" t="s">
        <v>35</v>
      </c>
      <c r="CE32" s="1315" t="s">
        <v>35</v>
      </c>
      <c r="CF32" s="1315" t="s">
        <v>35</v>
      </c>
      <c r="CG32" s="1315" t="s">
        <v>35</v>
      </c>
      <c r="CH32" s="1315" t="s">
        <v>35</v>
      </c>
      <c r="CI32" s="1315" t="s">
        <v>35</v>
      </c>
      <c r="CJ32" s="1315" t="s">
        <v>35</v>
      </c>
      <c r="CK32" s="1315" t="s">
        <v>35</v>
      </c>
      <c r="CL32" s="1315" t="s">
        <v>35</v>
      </c>
      <c r="CM32" s="1315" t="s">
        <v>35</v>
      </c>
      <c r="CN32" s="1315" t="s">
        <v>35</v>
      </c>
      <c r="CO32" s="1315" t="s">
        <v>35</v>
      </c>
      <c r="CP32" s="1315" t="s">
        <v>35</v>
      </c>
      <c r="CQ32" s="1315" t="s">
        <v>35</v>
      </c>
      <c r="CR32" s="1315" t="s">
        <v>35</v>
      </c>
      <c r="CS32" s="1315" t="s">
        <v>35</v>
      </c>
      <c r="CT32" s="1315" t="s">
        <v>35</v>
      </c>
      <c r="CU32" s="1315" t="s">
        <v>35</v>
      </c>
      <c r="CV32" s="1315" t="s">
        <v>35</v>
      </c>
      <c r="CW32" s="1315" t="s">
        <v>35</v>
      </c>
      <c r="CX32" s="1315" t="s">
        <v>35</v>
      </c>
      <c r="CY32" s="1315" t="s">
        <v>35</v>
      </c>
      <c r="CZ32" s="1336" t="s">
        <v>35</v>
      </c>
    </row>
    <row r="33" s="130" customFormat="true" ht="15" customHeight="true" x14ac:dyDescent="0.2">
      <c r="A33" s="2372" t="s">
        <v>104</v>
      </c>
      <c r="B33" s="248" t="s">
        <v>49</v>
      </c>
      <c r="C33" s="1141" t="s">
        <v>35</v>
      </c>
      <c r="D33" s="1153" t="s">
        <v>35</v>
      </c>
      <c r="E33" s="1153" t="s">
        <v>35</v>
      </c>
      <c r="F33" s="1153" t="s">
        <v>35</v>
      </c>
      <c r="G33" s="1165" t="s">
        <v>35</v>
      </c>
      <c r="H33" s="1177" t="s">
        <v>35</v>
      </c>
      <c r="I33" s="1153" t="s">
        <v>35</v>
      </c>
      <c r="J33" s="1153" t="s">
        <v>35</v>
      </c>
      <c r="K33" s="1153" t="s">
        <v>35</v>
      </c>
      <c r="L33" s="1189" t="s">
        <v>35</v>
      </c>
      <c r="M33" s="1201" t="s">
        <v>35</v>
      </c>
      <c r="N33" s="1153" t="s">
        <v>35</v>
      </c>
      <c r="O33" s="1153" t="s">
        <v>35</v>
      </c>
      <c r="P33" s="1153" t="s">
        <v>35</v>
      </c>
      <c r="Q33" s="1165" t="s">
        <v>35</v>
      </c>
      <c r="R33" s="1177" t="s">
        <v>35</v>
      </c>
      <c r="S33" s="1153" t="s">
        <v>35</v>
      </c>
      <c r="T33" s="1153" t="s">
        <v>35</v>
      </c>
      <c r="U33" s="1153" t="s">
        <v>35</v>
      </c>
      <c r="V33" s="1153" t="s">
        <v>35</v>
      </c>
      <c r="W33" s="1153" t="s">
        <v>35</v>
      </c>
      <c r="X33" s="1153" t="s">
        <v>35</v>
      </c>
      <c r="Y33" s="1218" t="s">
        <v>35</v>
      </c>
      <c r="Z33" s="1218" t="s">
        <v>35</v>
      </c>
      <c r="AA33" s="1218" t="s">
        <v>35</v>
      </c>
      <c r="AB33" s="1218" t="s">
        <v>35</v>
      </c>
      <c r="AC33" s="1218" t="s">
        <v>35</v>
      </c>
      <c r="AD33" s="1218" t="s">
        <v>35</v>
      </c>
      <c r="AE33" s="1218" t="s">
        <v>35</v>
      </c>
      <c r="AF33" s="1218" t="s">
        <v>35</v>
      </c>
      <c r="AG33" s="1218" t="s">
        <v>35</v>
      </c>
      <c r="AH33" s="1218" t="s">
        <v>35</v>
      </c>
      <c r="AI33" s="1218" t="s">
        <v>35</v>
      </c>
      <c r="AJ33" s="1218" t="s">
        <v>35</v>
      </c>
      <c r="AK33" s="1218" t="s">
        <v>35</v>
      </c>
      <c r="AL33" s="1218" t="s">
        <v>35</v>
      </c>
      <c r="AM33" s="1218" t="s">
        <v>35</v>
      </c>
      <c r="AN33" s="1218" t="s">
        <v>35</v>
      </c>
      <c r="AO33" s="1218" t="s">
        <v>35</v>
      </c>
      <c r="AP33" s="1218" t="s">
        <v>35</v>
      </c>
      <c r="AQ33" s="1218" t="s">
        <v>35</v>
      </c>
      <c r="AR33" s="1218" t="s">
        <v>35</v>
      </c>
      <c r="AS33" s="1218" t="s">
        <v>35</v>
      </c>
      <c r="AT33" s="1218" t="s">
        <v>35</v>
      </c>
      <c r="AU33" s="1218" t="s">
        <v>35</v>
      </c>
      <c r="AV33" s="1218" t="s">
        <v>35</v>
      </c>
      <c r="AW33" s="1218" t="s">
        <v>35</v>
      </c>
      <c r="AX33" s="1218" t="s">
        <v>35</v>
      </c>
      <c r="AY33" s="1223" t="s">
        <v>35</v>
      </c>
      <c r="AZ33" s="215"/>
      <c r="BA33" s="2482" t="s">
        <v>104</v>
      </c>
      <c r="BB33" s="151" t="s">
        <v>49</v>
      </c>
      <c r="BC33" s="1231" t="s">
        <v>35</v>
      </c>
      <c r="BD33" s="1251" t="s">
        <v>35</v>
      </c>
      <c r="BE33" s="1251" t="s">
        <v>35</v>
      </c>
      <c r="BF33" s="1251" t="s">
        <v>35</v>
      </c>
      <c r="BG33" s="1272" t="s">
        <v>35</v>
      </c>
      <c r="BH33" s="1293" t="s">
        <v>35</v>
      </c>
      <c r="BI33" s="1251" t="s">
        <v>35</v>
      </c>
      <c r="BJ33" s="1251" t="s">
        <v>35</v>
      </c>
      <c r="BK33" s="1251" t="s">
        <v>35</v>
      </c>
      <c r="BL33" s="1272" t="s">
        <v>35</v>
      </c>
      <c r="BM33" s="1293" t="s">
        <v>35</v>
      </c>
      <c r="BN33" s="1251" t="s">
        <v>35</v>
      </c>
      <c r="BO33" s="1251" t="s">
        <v>35</v>
      </c>
      <c r="BP33" s="1251" t="s">
        <v>35</v>
      </c>
      <c r="BQ33" s="1272" t="s">
        <v>35</v>
      </c>
      <c r="BR33" s="1293" t="s">
        <v>35</v>
      </c>
      <c r="BS33" s="1251" t="s">
        <v>35</v>
      </c>
      <c r="BT33" s="1251" t="s">
        <v>35</v>
      </c>
      <c r="BU33" s="1251" t="s">
        <v>35</v>
      </c>
      <c r="BV33" s="1251" t="s">
        <v>35</v>
      </c>
      <c r="BW33" s="1251" t="s">
        <v>35</v>
      </c>
      <c r="BX33" s="1251" t="s">
        <v>35</v>
      </c>
      <c r="BY33" s="1315" t="s">
        <v>35</v>
      </c>
      <c r="BZ33" s="1315" t="s">
        <v>35</v>
      </c>
      <c r="CA33" s="1315" t="s">
        <v>35</v>
      </c>
      <c r="CB33" s="1315" t="s">
        <v>35</v>
      </c>
      <c r="CC33" s="1315" t="s">
        <v>35</v>
      </c>
      <c r="CD33" s="1315" t="s">
        <v>35</v>
      </c>
      <c r="CE33" s="1315" t="s">
        <v>35</v>
      </c>
      <c r="CF33" s="1315" t="s">
        <v>35</v>
      </c>
      <c r="CG33" s="1315" t="s">
        <v>35</v>
      </c>
      <c r="CH33" s="1315" t="s">
        <v>35</v>
      </c>
      <c r="CI33" s="1315" t="s">
        <v>35</v>
      </c>
      <c r="CJ33" s="1315" t="s">
        <v>35</v>
      </c>
      <c r="CK33" s="1315" t="s">
        <v>35</v>
      </c>
      <c r="CL33" s="1315" t="s">
        <v>35</v>
      </c>
      <c r="CM33" s="1315" t="s">
        <v>35</v>
      </c>
      <c r="CN33" s="1315" t="s">
        <v>35</v>
      </c>
      <c r="CO33" s="1315" t="s">
        <v>35</v>
      </c>
      <c r="CP33" s="1315" t="s">
        <v>35</v>
      </c>
      <c r="CQ33" s="1315" t="s">
        <v>35</v>
      </c>
      <c r="CR33" s="1315" t="s">
        <v>35</v>
      </c>
      <c r="CS33" s="1315" t="s">
        <v>35</v>
      </c>
      <c r="CT33" s="1315" t="s">
        <v>35</v>
      </c>
      <c r="CU33" s="1315" t="s">
        <v>35</v>
      </c>
      <c r="CV33" s="1315" t="s">
        <v>35</v>
      </c>
      <c r="CW33" s="1315" t="s">
        <v>35</v>
      </c>
      <c r="CX33" s="1315" t="s">
        <v>35</v>
      </c>
      <c r="CY33" s="1315" t="s">
        <v>35</v>
      </c>
      <c r="CZ33" s="1336" t="s">
        <v>35</v>
      </c>
    </row>
    <row r="34" s="130" customFormat="true" ht="15" customHeight="true" x14ac:dyDescent="0.2">
      <c r="A34" s="2372"/>
      <c r="B34" s="248" t="s">
        <v>48</v>
      </c>
      <c r="C34" s="1141" t="s">
        <v>35</v>
      </c>
      <c r="D34" s="1153" t="s">
        <v>35</v>
      </c>
      <c r="E34" s="1153" t="s">
        <v>35</v>
      </c>
      <c r="F34" s="1153" t="s">
        <v>35</v>
      </c>
      <c r="G34" s="1165" t="s">
        <v>35</v>
      </c>
      <c r="H34" s="1177" t="s">
        <v>35</v>
      </c>
      <c r="I34" s="1153" t="s">
        <v>35</v>
      </c>
      <c r="J34" s="1153" t="s">
        <v>35</v>
      </c>
      <c r="K34" s="1153" t="s">
        <v>35</v>
      </c>
      <c r="L34" s="1189" t="s">
        <v>35</v>
      </c>
      <c r="M34" s="1201" t="s">
        <v>35</v>
      </c>
      <c r="N34" s="1153" t="s">
        <v>35</v>
      </c>
      <c r="O34" s="1153" t="s">
        <v>35</v>
      </c>
      <c r="P34" s="1153" t="s">
        <v>35</v>
      </c>
      <c r="Q34" s="1165" t="s">
        <v>35</v>
      </c>
      <c r="R34" s="1177" t="s">
        <v>35</v>
      </c>
      <c r="S34" s="1153" t="s">
        <v>35</v>
      </c>
      <c r="T34" s="1153" t="s">
        <v>35</v>
      </c>
      <c r="U34" s="1153" t="s">
        <v>35</v>
      </c>
      <c r="V34" s="1153" t="s">
        <v>35</v>
      </c>
      <c r="W34" s="1153" t="s">
        <v>35</v>
      </c>
      <c r="X34" s="1153" t="s">
        <v>35</v>
      </c>
      <c r="Y34" s="1218" t="s">
        <v>35</v>
      </c>
      <c r="Z34" s="1218" t="s">
        <v>35</v>
      </c>
      <c r="AA34" s="1218" t="s">
        <v>35</v>
      </c>
      <c r="AB34" s="1218" t="s">
        <v>35</v>
      </c>
      <c r="AC34" s="1218" t="s">
        <v>35</v>
      </c>
      <c r="AD34" s="1218" t="s">
        <v>35</v>
      </c>
      <c r="AE34" s="1218" t="s">
        <v>35</v>
      </c>
      <c r="AF34" s="1218" t="s">
        <v>35</v>
      </c>
      <c r="AG34" s="1218" t="s">
        <v>35</v>
      </c>
      <c r="AH34" s="1218" t="s">
        <v>35</v>
      </c>
      <c r="AI34" s="1218" t="s">
        <v>35</v>
      </c>
      <c r="AJ34" s="1218" t="s">
        <v>35</v>
      </c>
      <c r="AK34" s="1218" t="s">
        <v>35</v>
      </c>
      <c r="AL34" s="1218" t="s">
        <v>35</v>
      </c>
      <c r="AM34" s="1218" t="s">
        <v>35</v>
      </c>
      <c r="AN34" s="1218" t="s">
        <v>35</v>
      </c>
      <c r="AO34" s="1218" t="s">
        <v>35</v>
      </c>
      <c r="AP34" s="1218" t="s">
        <v>35</v>
      </c>
      <c r="AQ34" s="1218" t="s">
        <v>35</v>
      </c>
      <c r="AR34" s="1218" t="s">
        <v>35</v>
      </c>
      <c r="AS34" s="1218" t="s">
        <v>35</v>
      </c>
      <c r="AT34" s="1218" t="s">
        <v>35</v>
      </c>
      <c r="AU34" s="1218" t="s">
        <v>35</v>
      </c>
      <c r="AV34" s="1218" t="s">
        <v>35</v>
      </c>
      <c r="AW34" s="1218" t="s">
        <v>35</v>
      </c>
      <c r="AX34" s="1218" t="s">
        <v>35</v>
      </c>
      <c r="AY34" s="1223" t="s">
        <v>35</v>
      </c>
      <c r="AZ34" s="215"/>
      <c r="BA34" s="2482"/>
      <c r="BB34" s="151" t="s">
        <v>48</v>
      </c>
      <c r="BC34" s="1231" t="s">
        <v>35</v>
      </c>
      <c r="BD34" s="1251" t="s">
        <v>35</v>
      </c>
      <c r="BE34" s="1251" t="s">
        <v>35</v>
      </c>
      <c r="BF34" s="1251" t="s">
        <v>35</v>
      </c>
      <c r="BG34" s="1272" t="s">
        <v>35</v>
      </c>
      <c r="BH34" s="1293" t="s">
        <v>35</v>
      </c>
      <c r="BI34" s="1251" t="s">
        <v>35</v>
      </c>
      <c r="BJ34" s="1251" t="s">
        <v>35</v>
      </c>
      <c r="BK34" s="1251" t="s">
        <v>35</v>
      </c>
      <c r="BL34" s="1272" t="s">
        <v>35</v>
      </c>
      <c r="BM34" s="1293" t="s">
        <v>35</v>
      </c>
      <c r="BN34" s="1251" t="s">
        <v>35</v>
      </c>
      <c r="BO34" s="1251" t="s">
        <v>35</v>
      </c>
      <c r="BP34" s="1251" t="s">
        <v>35</v>
      </c>
      <c r="BQ34" s="1272" t="s">
        <v>35</v>
      </c>
      <c r="BR34" s="1293" t="s">
        <v>35</v>
      </c>
      <c r="BS34" s="1251" t="s">
        <v>35</v>
      </c>
      <c r="BT34" s="1251" t="s">
        <v>35</v>
      </c>
      <c r="BU34" s="1251" t="s">
        <v>35</v>
      </c>
      <c r="BV34" s="1251" t="s">
        <v>35</v>
      </c>
      <c r="BW34" s="1251" t="s">
        <v>35</v>
      </c>
      <c r="BX34" s="1251" t="s">
        <v>35</v>
      </c>
      <c r="BY34" s="1315" t="s">
        <v>35</v>
      </c>
      <c r="BZ34" s="1315" t="s">
        <v>35</v>
      </c>
      <c r="CA34" s="1315" t="s">
        <v>35</v>
      </c>
      <c r="CB34" s="1315" t="s">
        <v>35</v>
      </c>
      <c r="CC34" s="1315" t="s">
        <v>35</v>
      </c>
      <c r="CD34" s="1315" t="s">
        <v>35</v>
      </c>
      <c r="CE34" s="1315" t="s">
        <v>35</v>
      </c>
      <c r="CF34" s="1315" t="s">
        <v>35</v>
      </c>
      <c r="CG34" s="1315" t="s">
        <v>35</v>
      </c>
      <c r="CH34" s="1315" t="s">
        <v>35</v>
      </c>
      <c r="CI34" s="1315" t="s">
        <v>35</v>
      </c>
      <c r="CJ34" s="1315" t="s">
        <v>35</v>
      </c>
      <c r="CK34" s="1315" t="s">
        <v>35</v>
      </c>
      <c r="CL34" s="1315" t="s">
        <v>35</v>
      </c>
      <c r="CM34" s="1315" t="s">
        <v>35</v>
      </c>
      <c r="CN34" s="1315" t="s">
        <v>35</v>
      </c>
      <c r="CO34" s="1315" t="s">
        <v>35</v>
      </c>
      <c r="CP34" s="1315" t="s">
        <v>35</v>
      </c>
      <c r="CQ34" s="1315" t="s">
        <v>35</v>
      </c>
      <c r="CR34" s="1315" t="s">
        <v>35</v>
      </c>
      <c r="CS34" s="1315" t="s">
        <v>35</v>
      </c>
      <c r="CT34" s="1315" t="s">
        <v>35</v>
      </c>
      <c r="CU34" s="1315" t="s">
        <v>35</v>
      </c>
      <c r="CV34" s="1315" t="s">
        <v>35</v>
      </c>
      <c r="CW34" s="1315" t="s">
        <v>35</v>
      </c>
      <c r="CX34" s="1315" t="s">
        <v>35</v>
      </c>
      <c r="CY34" s="1315" t="s">
        <v>35</v>
      </c>
      <c r="CZ34" s="1336" t="s">
        <v>35</v>
      </c>
    </row>
    <row r="35" s="135" customFormat="true" ht="15" customHeight="true" x14ac:dyDescent="0.2">
      <c r="A35" s="2374" t="s">
        <v>55</v>
      </c>
      <c r="B35" s="1114" t="s">
        <v>49</v>
      </c>
      <c r="C35" s="961">
        <v>13.146470513113734</v>
      </c>
      <c r="D35" s="962">
        <v>20.038370564268941</v>
      </c>
      <c r="E35" s="962">
        <v>19.249828945838082</v>
      </c>
      <c r="F35" s="962">
        <v>22.83634807990282</v>
      </c>
      <c r="G35" s="963">
        <v>35.941863808800136</v>
      </c>
      <c r="H35" s="964">
        <v>25.789048537224335</v>
      </c>
      <c r="I35" s="962">
        <v>25.676882980552907</v>
      </c>
      <c r="J35" s="962">
        <v>25.703887441166977</v>
      </c>
      <c r="K35" s="962">
        <v>30.910450244527858</v>
      </c>
      <c r="L35" s="965">
        <v>45.748024855701182</v>
      </c>
      <c r="M35" s="966">
        <v>10.651639540908157</v>
      </c>
      <c r="N35" s="962">
        <v>15.577878409820094</v>
      </c>
      <c r="O35" s="962">
        <v>16.601276925228596</v>
      </c>
      <c r="P35" s="962">
        <v>13.550351343071265</v>
      </c>
      <c r="Q35" s="963">
        <v>17.089398841750793</v>
      </c>
      <c r="R35" s="964">
        <v>50.870683705662621</v>
      </c>
      <c r="S35" s="962">
        <v>6.1961197101503984</v>
      </c>
      <c r="T35" s="962">
        <v>8.9285730534466285</v>
      </c>
      <c r="U35" s="962">
        <v>17.487862683899181</v>
      </c>
      <c r="V35" s="962">
        <v>21.066463433640415</v>
      </c>
      <c r="W35" s="962">
        <v>23.233830214047806</v>
      </c>
      <c r="X35" s="962">
        <v>19.985649073230974</v>
      </c>
      <c r="Y35" s="1216" t="s">
        <v>35</v>
      </c>
      <c r="Z35" s="962">
        <v>17.929518509676694</v>
      </c>
      <c r="AA35" s="962">
        <v>37.510849291625838</v>
      </c>
      <c r="AB35" s="962">
        <v>24.170877203810026</v>
      </c>
      <c r="AC35" s="962">
        <v>60.041891590584996</v>
      </c>
      <c r="AD35" s="962">
        <v>19.034272530199221</v>
      </c>
      <c r="AE35" s="1216" t="s">
        <v>35</v>
      </c>
      <c r="AF35" s="962">
        <v>12.514063580893708</v>
      </c>
      <c r="AG35" s="962">
        <v>0</v>
      </c>
      <c r="AH35" s="962">
        <v>30.850471650386979</v>
      </c>
      <c r="AI35" s="962">
        <v>9.6042252786770899</v>
      </c>
      <c r="AJ35" s="1216" t="s">
        <v>35</v>
      </c>
      <c r="AK35" s="962">
        <v>39.136653056583427</v>
      </c>
      <c r="AL35" s="962">
        <v>20.348769274602962</v>
      </c>
      <c r="AM35" s="962">
        <v>9.2233869267519548</v>
      </c>
      <c r="AN35" s="962">
        <v>35.198321041477072</v>
      </c>
      <c r="AO35" s="962">
        <v>34.312686430131045</v>
      </c>
      <c r="AP35" s="962">
        <v>24.486069138540046</v>
      </c>
      <c r="AQ35" s="962">
        <v>28.011830193915895</v>
      </c>
      <c r="AR35" s="962">
        <v>16.123938511460782</v>
      </c>
      <c r="AS35" s="962">
        <v>8.8278737696091554</v>
      </c>
      <c r="AT35" s="962">
        <v>13.634275734983131</v>
      </c>
      <c r="AU35" s="967">
        <v>36.444075469586025</v>
      </c>
      <c r="AV35" s="827"/>
      <c r="AW35" s="827"/>
      <c r="AX35" s="827"/>
      <c r="AY35" s="882"/>
      <c r="BA35" s="2482" t="s">
        <v>55</v>
      </c>
      <c r="BB35" s="151" t="s">
        <v>49</v>
      </c>
      <c r="BC35" s="1231" t="s">
        <v>35</v>
      </c>
      <c r="BD35" s="1251" t="s">
        <v>35</v>
      </c>
      <c r="BE35" s="1251" t="s">
        <v>35</v>
      </c>
      <c r="BF35" s="1251" t="s">
        <v>35</v>
      </c>
      <c r="BG35" s="1272" t="s">
        <v>35</v>
      </c>
      <c r="BH35" s="1293" t="s">
        <v>35</v>
      </c>
      <c r="BI35" s="1251" t="s">
        <v>35</v>
      </c>
      <c r="BJ35" s="1251" t="s">
        <v>35</v>
      </c>
      <c r="BK35" s="1251" t="s">
        <v>35</v>
      </c>
      <c r="BL35" s="1272" t="s">
        <v>35</v>
      </c>
      <c r="BM35" s="1293" t="s">
        <v>35</v>
      </c>
      <c r="BN35" s="1251" t="s">
        <v>35</v>
      </c>
      <c r="BO35" s="1251" t="s">
        <v>35</v>
      </c>
      <c r="BP35" s="1251" t="s">
        <v>35</v>
      </c>
      <c r="BQ35" s="1272" t="s">
        <v>35</v>
      </c>
      <c r="BR35" s="1293" t="s">
        <v>35</v>
      </c>
      <c r="BS35" s="1251" t="s">
        <v>35</v>
      </c>
      <c r="BT35" s="1251" t="s">
        <v>35</v>
      </c>
      <c r="BU35" s="1251" t="s">
        <v>35</v>
      </c>
      <c r="BV35" s="1251" t="s">
        <v>35</v>
      </c>
      <c r="BW35" s="1251" t="s">
        <v>35</v>
      </c>
      <c r="BX35" s="1251" t="s">
        <v>35</v>
      </c>
      <c r="BY35" s="1315" t="s">
        <v>35</v>
      </c>
      <c r="BZ35" s="1315" t="s">
        <v>35</v>
      </c>
      <c r="CA35" s="1315" t="s">
        <v>35</v>
      </c>
      <c r="CB35" s="1315" t="s">
        <v>35</v>
      </c>
      <c r="CC35" s="1315" t="s">
        <v>35</v>
      </c>
      <c r="CD35" s="1315" t="s">
        <v>35</v>
      </c>
      <c r="CE35" s="1315" t="s">
        <v>35</v>
      </c>
      <c r="CF35" s="1315" t="s">
        <v>35</v>
      </c>
      <c r="CG35" s="1315" t="s">
        <v>35</v>
      </c>
      <c r="CH35" s="1315" t="s">
        <v>35</v>
      </c>
      <c r="CI35" s="1315" t="s">
        <v>35</v>
      </c>
      <c r="CJ35" s="1315" t="s">
        <v>35</v>
      </c>
      <c r="CK35" s="1315" t="s">
        <v>35</v>
      </c>
      <c r="CL35" s="1315" t="s">
        <v>35</v>
      </c>
      <c r="CM35" s="1315" t="s">
        <v>35</v>
      </c>
      <c r="CN35" s="1315" t="s">
        <v>35</v>
      </c>
      <c r="CO35" s="1315" t="s">
        <v>35</v>
      </c>
      <c r="CP35" s="1315" t="s">
        <v>35</v>
      </c>
      <c r="CQ35" s="1315" t="s">
        <v>35</v>
      </c>
      <c r="CR35" s="1315" t="s">
        <v>35</v>
      </c>
      <c r="CS35" s="1315" t="s">
        <v>35</v>
      </c>
      <c r="CT35" s="1315" t="s">
        <v>35</v>
      </c>
      <c r="CU35" s="1315" t="s">
        <v>35</v>
      </c>
      <c r="CV35" s="1315" t="s">
        <v>35</v>
      </c>
      <c r="CW35" s="1315" t="s">
        <v>35</v>
      </c>
      <c r="CX35" s="1315" t="s">
        <v>35</v>
      </c>
      <c r="CY35" s="1315" t="s">
        <v>35</v>
      </c>
      <c r="CZ35" s="1336" t="s">
        <v>35</v>
      </c>
    </row>
    <row r="36" s="135" customFormat="true" ht="15" customHeight="true" x14ac:dyDescent="0.2">
      <c r="A36" s="2374"/>
      <c r="B36" s="1114" t="s">
        <v>48</v>
      </c>
      <c r="C36" s="961">
        <v>86.853529486886387</v>
      </c>
      <c r="D36" s="962">
        <v>79.961629435731027</v>
      </c>
      <c r="E36" s="962">
        <v>80.750171054161967</v>
      </c>
      <c r="F36" s="962">
        <v>77.163651920097365</v>
      </c>
      <c r="G36" s="963">
        <v>64.058136191199807</v>
      </c>
      <c r="H36" s="964">
        <v>74.210951462775981</v>
      </c>
      <c r="I36" s="962">
        <v>74.323117019447153</v>
      </c>
      <c r="J36" s="962">
        <v>74.296112558832803</v>
      </c>
      <c r="K36" s="962">
        <v>69.089549755472106</v>
      </c>
      <c r="L36" s="965">
        <v>54.251975144298967</v>
      </c>
      <c r="M36" s="966">
        <v>89.348360459091865</v>
      </c>
      <c r="N36" s="962">
        <v>84.422121590179998</v>
      </c>
      <c r="O36" s="962">
        <v>83.398723074771581</v>
      </c>
      <c r="P36" s="962">
        <v>86.449648656928829</v>
      </c>
      <c r="Q36" s="963">
        <v>82.910601158249321</v>
      </c>
      <c r="R36" s="964">
        <v>49.129316294337173</v>
      </c>
      <c r="S36" s="962">
        <v>93.803880289849644</v>
      </c>
      <c r="T36" s="962">
        <v>91.071426946553146</v>
      </c>
      <c r="U36" s="962">
        <v>82.512137316100961</v>
      </c>
      <c r="V36" s="962">
        <v>78.933536566359479</v>
      </c>
      <c r="W36" s="962">
        <v>76.766169785952215</v>
      </c>
      <c r="X36" s="962">
        <v>80.014350926768941</v>
      </c>
      <c r="Y36" s="1216" t="s">
        <v>35</v>
      </c>
      <c r="Z36" s="962">
        <v>82.070481490323189</v>
      </c>
      <c r="AA36" s="962">
        <v>62.489150708374218</v>
      </c>
      <c r="AB36" s="962">
        <v>75.829122796189935</v>
      </c>
      <c r="AC36" s="962">
        <v>39.958108409415004</v>
      </c>
      <c r="AD36" s="962">
        <v>80.965727469800797</v>
      </c>
      <c r="AE36" s="1216" t="s">
        <v>35</v>
      </c>
      <c r="AF36" s="962">
        <v>87.485936419106295</v>
      </c>
      <c r="AG36" s="962">
        <v>0</v>
      </c>
      <c r="AH36" s="962">
        <v>69.149528349612893</v>
      </c>
      <c r="AI36" s="962">
        <v>90.395774721322937</v>
      </c>
      <c r="AJ36" s="1216" t="s">
        <v>35</v>
      </c>
      <c r="AK36" s="962">
        <v>60.863346943416616</v>
      </c>
      <c r="AL36" s="962">
        <v>79.651230725397042</v>
      </c>
      <c r="AM36" s="962">
        <v>90.77661307324837</v>
      </c>
      <c r="AN36" s="962">
        <v>64.801678958522956</v>
      </c>
      <c r="AO36" s="962">
        <v>65.687313569869048</v>
      </c>
      <c r="AP36" s="962">
        <v>75.513930861460011</v>
      </c>
      <c r="AQ36" s="962">
        <v>71.98816980608396</v>
      </c>
      <c r="AR36" s="962">
        <v>83.876061488538951</v>
      </c>
      <c r="AS36" s="962">
        <v>91.172126230390816</v>
      </c>
      <c r="AT36" s="962">
        <v>86.365724265016766</v>
      </c>
      <c r="AU36" s="967">
        <v>63.555924530413968</v>
      </c>
      <c r="AV36" s="827"/>
      <c r="AW36" s="827"/>
      <c r="AX36" s="827"/>
      <c r="AY36" s="882"/>
      <c r="BA36" s="2482"/>
      <c r="BB36" s="151" t="s">
        <v>48</v>
      </c>
      <c r="BC36" s="1231" t="s">
        <v>35</v>
      </c>
      <c r="BD36" s="1251" t="s">
        <v>35</v>
      </c>
      <c r="BE36" s="1251" t="s">
        <v>35</v>
      </c>
      <c r="BF36" s="1251" t="s">
        <v>35</v>
      </c>
      <c r="BG36" s="1272" t="s">
        <v>35</v>
      </c>
      <c r="BH36" s="1293" t="s">
        <v>35</v>
      </c>
      <c r="BI36" s="1251" t="s">
        <v>35</v>
      </c>
      <c r="BJ36" s="1251" t="s">
        <v>35</v>
      </c>
      <c r="BK36" s="1251" t="s">
        <v>35</v>
      </c>
      <c r="BL36" s="1272" t="s">
        <v>35</v>
      </c>
      <c r="BM36" s="1293" t="s">
        <v>35</v>
      </c>
      <c r="BN36" s="1251" t="s">
        <v>35</v>
      </c>
      <c r="BO36" s="1251" t="s">
        <v>35</v>
      </c>
      <c r="BP36" s="1251" t="s">
        <v>35</v>
      </c>
      <c r="BQ36" s="1272" t="s">
        <v>35</v>
      </c>
      <c r="BR36" s="1293" t="s">
        <v>35</v>
      </c>
      <c r="BS36" s="1251" t="s">
        <v>35</v>
      </c>
      <c r="BT36" s="1251" t="s">
        <v>35</v>
      </c>
      <c r="BU36" s="1251" t="s">
        <v>35</v>
      </c>
      <c r="BV36" s="1251" t="s">
        <v>35</v>
      </c>
      <c r="BW36" s="1251" t="s">
        <v>35</v>
      </c>
      <c r="BX36" s="1251" t="s">
        <v>35</v>
      </c>
      <c r="BY36" s="1315" t="s">
        <v>35</v>
      </c>
      <c r="BZ36" s="1315" t="s">
        <v>35</v>
      </c>
      <c r="CA36" s="1315" t="s">
        <v>35</v>
      </c>
      <c r="CB36" s="1315" t="s">
        <v>35</v>
      </c>
      <c r="CC36" s="1315" t="s">
        <v>35</v>
      </c>
      <c r="CD36" s="1315" t="s">
        <v>35</v>
      </c>
      <c r="CE36" s="1315" t="s">
        <v>35</v>
      </c>
      <c r="CF36" s="1315" t="s">
        <v>35</v>
      </c>
      <c r="CG36" s="1315" t="s">
        <v>35</v>
      </c>
      <c r="CH36" s="1315" t="s">
        <v>35</v>
      </c>
      <c r="CI36" s="1315" t="s">
        <v>35</v>
      </c>
      <c r="CJ36" s="1315" t="s">
        <v>35</v>
      </c>
      <c r="CK36" s="1315" t="s">
        <v>35</v>
      </c>
      <c r="CL36" s="1315" t="s">
        <v>35</v>
      </c>
      <c r="CM36" s="1315" t="s">
        <v>35</v>
      </c>
      <c r="CN36" s="1315" t="s">
        <v>35</v>
      </c>
      <c r="CO36" s="1315" t="s">
        <v>35</v>
      </c>
      <c r="CP36" s="1315" t="s">
        <v>35</v>
      </c>
      <c r="CQ36" s="1315" t="s">
        <v>35</v>
      </c>
      <c r="CR36" s="1315" t="s">
        <v>35</v>
      </c>
      <c r="CS36" s="1315" t="s">
        <v>35</v>
      </c>
      <c r="CT36" s="1315" t="s">
        <v>35</v>
      </c>
      <c r="CU36" s="1315" t="s">
        <v>35</v>
      </c>
      <c r="CV36" s="1315" t="s">
        <v>35</v>
      </c>
      <c r="CW36" s="1315" t="s">
        <v>35</v>
      </c>
      <c r="CX36" s="1315" t="s">
        <v>35</v>
      </c>
      <c r="CY36" s="1315" t="s">
        <v>35</v>
      </c>
      <c r="CZ36" s="1336" t="s">
        <v>35</v>
      </c>
    </row>
    <row r="37" s="135" customFormat="true" ht="15" customHeight="true" x14ac:dyDescent="0.2">
      <c r="A37" s="2374" t="s">
        <v>181</v>
      </c>
      <c r="B37" s="1114" t="s">
        <v>49</v>
      </c>
      <c r="C37" s="1142" t="s">
        <v>35</v>
      </c>
      <c r="D37" s="1154" t="s">
        <v>35</v>
      </c>
      <c r="E37" s="1154" t="s">
        <v>35</v>
      </c>
      <c r="F37" s="1154" t="s">
        <v>35</v>
      </c>
      <c r="G37" s="1166" t="s">
        <v>35</v>
      </c>
      <c r="H37" s="1178" t="s">
        <v>35</v>
      </c>
      <c r="I37" s="1154" t="s">
        <v>35</v>
      </c>
      <c r="J37" s="1154" t="s">
        <v>35</v>
      </c>
      <c r="K37" s="1154" t="s">
        <v>35</v>
      </c>
      <c r="L37" s="1190" t="s">
        <v>35</v>
      </c>
      <c r="M37" s="1142" t="s">
        <v>35</v>
      </c>
      <c r="N37" s="1154" t="s">
        <v>35</v>
      </c>
      <c r="O37" s="1154" t="s">
        <v>35</v>
      </c>
      <c r="P37" s="1154" t="s">
        <v>35</v>
      </c>
      <c r="Q37" s="1166" t="s">
        <v>35</v>
      </c>
      <c r="R37" s="1178" t="s">
        <v>35</v>
      </c>
      <c r="S37" s="1154" t="s">
        <v>35</v>
      </c>
      <c r="T37" s="1154" t="s">
        <v>35</v>
      </c>
      <c r="U37" s="1154" t="s">
        <v>35</v>
      </c>
      <c r="V37" s="1154" t="s">
        <v>35</v>
      </c>
      <c r="W37" s="1154" t="s">
        <v>35</v>
      </c>
      <c r="X37" s="1154" t="s">
        <v>35</v>
      </c>
      <c r="Y37" s="1154" t="s">
        <v>35</v>
      </c>
      <c r="Z37" s="1154" t="s">
        <v>35</v>
      </c>
      <c r="AA37" s="1154" t="s">
        <v>35</v>
      </c>
      <c r="AB37" s="1154" t="s">
        <v>35</v>
      </c>
      <c r="AC37" s="1154" t="s">
        <v>35</v>
      </c>
      <c r="AD37" s="1154" t="s">
        <v>35</v>
      </c>
      <c r="AE37" s="1154" t="s">
        <v>35</v>
      </c>
      <c r="AF37" s="1154" t="s">
        <v>35</v>
      </c>
      <c r="AG37" s="1154" t="s">
        <v>35</v>
      </c>
      <c r="AH37" s="1154" t="s">
        <v>35</v>
      </c>
      <c r="AI37" s="1154" t="s">
        <v>35</v>
      </c>
      <c r="AJ37" s="1154" t="s">
        <v>35</v>
      </c>
      <c r="AK37" s="1154" t="s">
        <v>35</v>
      </c>
      <c r="AL37" s="1154" t="s">
        <v>35</v>
      </c>
      <c r="AM37" s="1154" t="s">
        <v>35</v>
      </c>
      <c r="AN37" s="1154" t="s">
        <v>35</v>
      </c>
      <c r="AO37" s="1154" t="s">
        <v>35</v>
      </c>
      <c r="AP37" s="1154" t="s">
        <v>35</v>
      </c>
      <c r="AQ37" s="1154" t="s">
        <v>35</v>
      </c>
      <c r="AR37" s="1154" t="s">
        <v>35</v>
      </c>
      <c r="AS37" s="1154" t="s">
        <v>35</v>
      </c>
      <c r="AT37" s="1154" t="s">
        <v>35</v>
      </c>
      <c r="AU37" s="1154" t="s">
        <v>35</v>
      </c>
      <c r="AV37" s="827"/>
      <c r="AW37" s="827"/>
      <c r="AX37" s="827"/>
      <c r="AY37" s="882"/>
      <c r="BA37" s="2482" t="s">
        <v>125</v>
      </c>
      <c r="BB37" s="151" t="s">
        <v>49</v>
      </c>
      <c r="BC37" s="1231" t="s">
        <v>35</v>
      </c>
      <c r="BD37" s="1251" t="s">
        <v>35</v>
      </c>
      <c r="BE37" s="1251" t="s">
        <v>35</v>
      </c>
      <c r="BF37" s="1251" t="s">
        <v>35</v>
      </c>
      <c r="BG37" s="1272" t="s">
        <v>35</v>
      </c>
      <c r="BH37" s="1293" t="s">
        <v>35</v>
      </c>
      <c r="BI37" s="1251" t="s">
        <v>35</v>
      </c>
      <c r="BJ37" s="1251" t="s">
        <v>35</v>
      </c>
      <c r="BK37" s="1251" t="s">
        <v>35</v>
      </c>
      <c r="BL37" s="1272" t="s">
        <v>35</v>
      </c>
      <c r="BM37" s="1293" t="s">
        <v>35</v>
      </c>
      <c r="BN37" s="1251" t="s">
        <v>35</v>
      </c>
      <c r="BO37" s="1251" t="s">
        <v>35</v>
      </c>
      <c r="BP37" s="1251" t="s">
        <v>35</v>
      </c>
      <c r="BQ37" s="1272" t="s">
        <v>35</v>
      </c>
      <c r="BR37" s="1293" t="s">
        <v>35</v>
      </c>
      <c r="BS37" s="1251" t="s">
        <v>35</v>
      </c>
      <c r="BT37" s="1251" t="s">
        <v>35</v>
      </c>
      <c r="BU37" s="1251" t="s">
        <v>35</v>
      </c>
      <c r="BV37" s="1251" t="s">
        <v>35</v>
      </c>
      <c r="BW37" s="1251" t="s">
        <v>35</v>
      </c>
      <c r="BX37" s="1251" t="s">
        <v>35</v>
      </c>
      <c r="BY37" s="1315" t="s">
        <v>35</v>
      </c>
      <c r="BZ37" s="1315" t="s">
        <v>35</v>
      </c>
      <c r="CA37" s="1315" t="s">
        <v>35</v>
      </c>
      <c r="CB37" s="1315" t="s">
        <v>35</v>
      </c>
      <c r="CC37" s="1315" t="s">
        <v>35</v>
      </c>
      <c r="CD37" s="1315" t="s">
        <v>35</v>
      </c>
      <c r="CE37" s="1315" t="s">
        <v>35</v>
      </c>
      <c r="CF37" s="1315" t="s">
        <v>35</v>
      </c>
      <c r="CG37" s="1315" t="s">
        <v>35</v>
      </c>
      <c r="CH37" s="1315" t="s">
        <v>35</v>
      </c>
      <c r="CI37" s="1315" t="s">
        <v>35</v>
      </c>
      <c r="CJ37" s="1315" t="s">
        <v>35</v>
      </c>
      <c r="CK37" s="1315" t="s">
        <v>35</v>
      </c>
      <c r="CL37" s="1315" t="s">
        <v>35</v>
      </c>
      <c r="CM37" s="1315" t="s">
        <v>35</v>
      </c>
      <c r="CN37" s="1315" t="s">
        <v>35</v>
      </c>
      <c r="CO37" s="1315" t="s">
        <v>35</v>
      </c>
      <c r="CP37" s="1315" t="s">
        <v>35</v>
      </c>
      <c r="CQ37" s="1315" t="s">
        <v>35</v>
      </c>
      <c r="CR37" s="1315" t="s">
        <v>35</v>
      </c>
      <c r="CS37" s="1315" t="s">
        <v>35</v>
      </c>
      <c r="CT37" s="1315" t="s">
        <v>35</v>
      </c>
      <c r="CU37" s="1315" t="s">
        <v>35</v>
      </c>
      <c r="CV37" s="1315" t="s">
        <v>35</v>
      </c>
      <c r="CW37" s="1315" t="s">
        <v>35</v>
      </c>
      <c r="CX37" s="1315" t="s">
        <v>35</v>
      </c>
      <c r="CY37" s="1315" t="s">
        <v>35</v>
      </c>
      <c r="CZ37" s="1336" t="s">
        <v>35</v>
      </c>
    </row>
    <row r="38" s="135" customFormat="true" ht="15" customHeight="true" x14ac:dyDescent="0.2">
      <c r="A38" s="2374"/>
      <c r="B38" s="1114" t="s">
        <v>48</v>
      </c>
      <c r="C38" s="1142" t="s">
        <v>35</v>
      </c>
      <c r="D38" s="1154" t="s">
        <v>35</v>
      </c>
      <c r="E38" s="1154" t="s">
        <v>35</v>
      </c>
      <c r="F38" s="1154" t="s">
        <v>35</v>
      </c>
      <c r="G38" s="1166" t="s">
        <v>35</v>
      </c>
      <c r="H38" s="1178" t="s">
        <v>35</v>
      </c>
      <c r="I38" s="1154" t="s">
        <v>35</v>
      </c>
      <c r="J38" s="1154" t="s">
        <v>35</v>
      </c>
      <c r="K38" s="1154" t="s">
        <v>35</v>
      </c>
      <c r="L38" s="1190" t="s">
        <v>35</v>
      </c>
      <c r="M38" s="1142" t="s">
        <v>35</v>
      </c>
      <c r="N38" s="1154" t="s">
        <v>35</v>
      </c>
      <c r="O38" s="1154" t="s">
        <v>35</v>
      </c>
      <c r="P38" s="1154" t="s">
        <v>35</v>
      </c>
      <c r="Q38" s="1166" t="s">
        <v>35</v>
      </c>
      <c r="R38" s="1178" t="s">
        <v>35</v>
      </c>
      <c r="S38" s="1154" t="s">
        <v>35</v>
      </c>
      <c r="T38" s="1154" t="s">
        <v>35</v>
      </c>
      <c r="U38" s="1154" t="s">
        <v>35</v>
      </c>
      <c r="V38" s="1154" t="s">
        <v>35</v>
      </c>
      <c r="W38" s="1154" t="s">
        <v>35</v>
      </c>
      <c r="X38" s="1154" t="s">
        <v>35</v>
      </c>
      <c r="Y38" s="1154" t="s">
        <v>35</v>
      </c>
      <c r="Z38" s="1154" t="s">
        <v>35</v>
      </c>
      <c r="AA38" s="1154" t="s">
        <v>35</v>
      </c>
      <c r="AB38" s="1154" t="s">
        <v>35</v>
      </c>
      <c r="AC38" s="1154" t="s">
        <v>35</v>
      </c>
      <c r="AD38" s="1154" t="s">
        <v>35</v>
      </c>
      <c r="AE38" s="1154" t="s">
        <v>35</v>
      </c>
      <c r="AF38" s="1154" t="s">
        <v>35</v>
      </c>
      <c r="AG38" s="1154" t="s">
        <v>35</v>
      </c>
      <c r="AH38" s="1154" t="s">
        <v>35</v>
      </c>
      <c r="AI38" s="1154" t="s">
        <v>35</v>
      </c>
      <c r="AJ38" s="1154" t="s">
        <v>35</v>
      </c>
      <c r="AK38" s="1154" t="s">
        <v>35</v>
      </c>
      <c r="AL38" s="1154" t="s">
        <v>35</v>
      </c>
      <c r="AM38" s="1154" t="s">
        <v>35</v>
      </c>
      <c r="AN38" s="1154" t="s">
        <v>35</v>
      </c>
      <c r="AO38" s="1154" t="s">
        <v>35</v>
      </c>
      <c r="AP38" s="1154" t="s">
        <v>35</v>
      </c>
      <c r="AQ38" s="1154" t="s">
        <v>35</v>
      </c>
      <c r="AR38" s="1154" t="s">
        <v>35</v>
      </c>
      <c r="AS38" s="1154" t="s">
        <v>35</v>
      </c>
      <c r="AT38" s="1154" t="s">
        <v>35</v>
      </c>
      <c r="AU38" s="1154" t="s">
        <v>35</v>
      </c>
      <c r="AV38" s="827"/>
      <c r="AW38" s="827"/>
      <c r="AX38" s="827"/>
      <c r="AY38" s="882"/>
      <c r="BA38" s="2482"/>
      <c r="BB38" s="151" t="s">
        <v>48</v>
      </c>
      <c r="BC38" s="1231" t="s">
        <v>35</v>
      </c>
      <c r="BD38" s="1251" t="s">
        <v>35</v>
      </c>
      <c r="BE38" s="1251" t="s">
        <v>35</v>
      </c>
      <c r="BF38" s="1251" t="s">
        <v>35</v>
      </c>
      <c r="BG38" s="1272" t="s">
        <v>35</v>
      </c>
      <c r="BH38" s="1293" t="s">
        <v>35</v>
      </c>
      <c r="BI38" s="1251" t="s">
        <v>35</v>
      </c>
      <c r="BJ38" s="1251" t="s">
        <v>35</v>
      </c>
      <c r="BK38" s="1251" t="s">
        <v>35</v>
      </c>
      <c r="BL38" s="1272" t="s">
        <v>35</v>
      </c>
      <c r="BM38" s="1293" t="s">
        <v>35</v>
      </c>
      <c r="BN38" s="1251" t="s">
        <v>35</v>
      </c>
      <c r="BO38" s="1251" t="s">
        <v>35</v>
      </c>
      <c r="BP38" s="1251" t="s">
        <v>35</v>
      </c>
      <c r="BQ38" s="1272" t="s">
        <v>35</v>
      </c>
      <c r="BR38" s="1293" t="s">
        <v>35</v>
      </c>
      <c r="BS38" s="1251" t="s">
        <v>35</v>
      </c>
      <c r="BT38" s="1251" t="s">
        <v>35</v>
      </c>
      <c r="BU38" s="1251" t="s">
        <v>35</v>
      </c>
      <c r="BV38" s="1251" t="s">
        <v>35</v>
      </c>
      <c r="BW38" s="1251" t="s">
        <v>35</v>
      </c>
      <c r="BX38" s="1251" t="s">
        <v>35</v>
      </c>
      <c r="BY38" s="1315" t="s">
        <v>35</v>
      </c>
      <c r="BZ38" s="1315" t="s">
        <v>35</v>
      </c>
      <c r="CA38" s="1315" t="s">
        <v>35</v>
      </c>
      <c r="CB38" s="1315" t="s">
        <v>35</v>
      </c>
      <c r="CC38" s="1315" t="s">
        <v>35</v>
      </c>
      <c r="CD38" s="1315" t="s">
        <v>35</v>
      </c>
      <c r="CE38" s="1315" t="s">
        <v>35</v>
      </c>
      <c r="CF38" s="1315" t="s">
        <v>35</v>
      </c>
      <c r="CG38" s="1315" t="s">
        <v>35</v>
      </c>
      <c r="CH38" s="1315" t="s">
        <v>35</v>
      </c>
      <c r="CI38" s="1315" t="s">
        <v>35</v>
      </c>
      <c r="CJ38" s="1315" t="s">
        <v>35</v>
      </c>
      <c r="CK38" s="1315" t="s">
        <v>35</v>
      </c>
      <c r="CL38" s="1315" t="s">
        <v>35</v>
      </c>
      <c r="CM38" s="1315" t="s">
        <v>35</v>
      </c>
      <c r="CN38" s="1315" t="s">
        <v>35</v>
      </c>
      <c r="CO38" s="1315" t="s">
        <v>35</v>
      </c>
      <c r="CP38" s="1315" t="s">
        <v>35</v>
      </c>
      <c r="CQ38" s="1315" t="s">
        <v>35</v>
      </c>
      <c r="CR38" s="1315" t="s">
        <v>35</v>
      </c>
      <c r="CS38" s="1315" t="s">
        <v>35</v>
      </c>
      <c r="CT38" s="1315" t="s">
        <v>35</v>
      </c>
      <c r="CU38" s="1315" t="s">
        <v>35</v>
      </c>
      <c r="CV38" s="1315" t="s">
        <v>35</v>
      </c>
      <c r="CW38" s="1315" t="s">
        <v>35</v>
      </c>
      <c r="CX38" s="1315" t="s">
        <v>35</v>
      </c>
      <c r="CY38" s="1315" t="s">
        <v>35</v>
      </c>
      <c r="CZ38" s="1336" t="s">
        <v>35</v>
      </c>
    </row>
    <row r="39" s="130" customFormat="true" ht="15" customHeight="true" x14ac:dyDescent="0.2">
      <c r="A39" s="2372" t="s">
        <v>122</v>
      </c>
      <c r="B39" s="248" t="s">
        <v>49</v>
      </c>
      <c r="C39" s="1141" t="s">
        <v>35</v>
      </c>
      <c r="D39" s="1153" t="s">
        <v>35</v>
      </c>
      <c r="E39" s="1153" t="s">
        <v>35</v>
      </c>
      <c r="F39" s="1153" t="s">
        <v>35</v>
      </c>
      <c r="G39" s="1165" t="s">
        <v>35</v>
      </c>
      <c r="H39" s="1177" t="s">
        <v>35</v>
      </c>
      <c r="I39" s="1153" t="s">
        <v>35</v>
      </c>
      <c r="J39" s="1153" t="s">
        <v>35</v>
      </c>
      <c r="K39" s="1153" t="s">
        <v>35</v>
      </c>
      <c r="L39" s="1189" t="s">
        <v>35</v>
      </c>
      <c r="M39" s="1201" t="s">
        <v>35</v>
      </c>
      <c r="N39" s="1153" t="s">
        <v>35</v>
      </c>
      <c r="O39" s="1153" t="s">
        <v>35</v>
      </c>
      <c r="P39" s="1153" t="s">
        <v>35</v>
      </c>
      <c r="Q39" s="1165" t="s">
        <v>35</v>
      </c>
      <c r="R39" s="1177" t="s">
        <v>35</v>
      </c>
      <c r="S39" s="1153" t="s">
        <v>35</v>
      </c>
      <c r="T39" s="1153" t="s">
        <v>35</v>
      </c>
      <c r="U39" s="1153" t="s">
        <v>35</v>
      </c>
      <c r="V39" s="1153" t="s">
        <v>35</v>
      </c>
      <c r="W39" s="1153" t="s">
        <v>35</v>
      </c>
      <c r="X39" s="1153" t="s">
        <v>35</v>
      </c>
      <c r="Y39" s="1218" t="s">
        <v>35</v>
      </c>
      <c r="Z39" s="1218" t="s">
        <v>35</v>
      </c>
      <c r="AA39" s="1218" t="s">
        <v>35</v>
      </c>
      <c r="AB39" s="1218" t="s">
        <v>35</v>
      </c>
      <c r="AC39" s="1218" t="s">
        <v>35</v>
      </c>
      <c r="AD39" s="1218" t="s">
        <v>35</v>
      </c>
      <c r="AE39" s="1218" t="s">
        <v>35</v>
      </c>
      <c r="AF39" s="1218" t="s">
        <v>35</v>
      </c>
      <c r="AG39" s="1218" t="s">
        <v>35</v>
      </c>
      <c r="AH39" s="1218" t="s">
        <v>35</v>
      </c>
      <c r="AI39" s="1218" t="s">
        <v>35</v>
      </c>
      <c r="AJ39" s="1218" t="s">
        <v>35</v>
      </c>
      <c r="AK39" s="1218" t="s">
        <v>35</v>
      </c>
      <c r="AL39" s="1218" t="s">
        <v>35</v>
      </c>
      <c r="AM39" s="1218" t="s">
        <v>35</v>
      </c>
      <c r="AN39" s="1218" t="s">
        <v>35</v>
      </c>
      <c r="AO39" s="1218" t="s">
        <v>35</v>
      </c>
      <c r="AP39" s="1218" t="s">
        <v>35</v>
      </c>
      <c r="AQ39" s="1218" t="s">
        <v>35</v>
      </c>
      <c r="AR39" s="1218" t="s">
        <v>35</v>
      </c>
      <c r="AS39" s="1218" t="s">
        <v>35</v>
      </c>
      <c r="AT39" s="1218" t="s">
        <v>35</v>
      </c>
      <c r="AU39" s="1218" t="s">
        <v>35</v>
      </c>
      <c r="AV39" s="1218" t="s">
        <v>35</v>
      </c>
      <c r="AW39" s="1218" t="s">
        <v>35</v>
      </c>
      <c r="AX39" s="1218" t="s">
        <v>35</v>
      </c>
      <c r="AY39" s="1223" t="s">
        <v>35</v>
      </c>
      <c r="AZ39" s="215"/>
      <c r="BA39" s="2482" t="s">
        <v>122</v>
      </c>
      <c r="BB39" s="151" t="s">
        <v>49</v>
      </c>
      <c r="BC39" s="1231" t="s">
        <v>35</v>
      </c>
      <c r="BD39" s="1251" t="s">
        <v>35</v>
      </c>
      <c r="BE39" s="1251" t="s">
        <v>35</v>
      </c>
      <c r="BF39" s="1251" t="s">
        <v>35</v>
      </c>
      <c r="BG39" s="1272" t="s">
        <v>35</v>
      </c>
      <c r="BH39" s="1293" t="s">
        <v>35</v>
      </c>
      <c r="BI39" s="1251" t="s">
        <v>35</v>
      </c>
      <c r="BJ39" s="1251" t="s">
        <v>35</v>
      </c>
      <c r="BK39" s="1251" t="s">
        <v>35</v>
      </c>
      <c r="BL39" s="1272" t="s">
        <v>35</v>
      </c>
      <c r="BM39" s="1293" t="s">
        <v>35</v>
      </c>
      <c r="BN39" s="1251" t="s">
        <v>35</v>
      </c>
      <c r="BO39" s="1251" t="s">
        <v>35</v>
      </c>
      <c r="BP39" s="1251" t="s">
        <v>35</v>
      </c>
      <c r="BQ39" s="1272" t="s">
        <v>35</v>
      </c>
      <c r="BR39" s="1293" t="s">
        <v>35</v>
      </c>
      <c r="BS39" s="1251" t="s">
        <v>35</v>
      </c>
      <c r="BT39" s="1251" t="s">
        <v>35</v>
      </c>
      <c r="BU39" s="1251" t="s">
        <v>35</v>
      </c>
      <c r="BV39" s="1251" t="s">
        <v>35</v>
      </c>
      <c r="BW39" s="1251" t="s">
        <v>35</v>
      </c>
      <c r="BX39" s="1251" t="s">
        <v>35</v>
      </c>
      <c r="BY39" s="1315" t="s">
        <v>35</v>
      </c>
      <c r="BZ39" s="1315" t="s">
        <v>35</v>
      </c>
      <c r="CA39" s="1315" t="s">
        <v>35</v>
      </c>
      <c r="CB39" s="1315" t="s">
        <v>35</v>
      </c>
      <c r="CC39" s="1315" t="s">
        <v>35</v>
      </c>
      <c r="CD39" s="1315" t="s">
        <v>35</v>
      </c>
      <c r="CE39" s="1315" t="s">
        <v>35</v>
      </c>
      <c r="CF39" s="1315" t="s">
        <v>35</v>
      </c>
      <c r="CG39" s="1315" t="s">
        <v>35</v>
      </c>
      <c r="CH39" s="1315" t="s">
        <v>35</v>
      </c>
      <c r="CI39" s="1315" t="s">
        <v>35</v>
      </c>
      <c r="CJ39" s="1315" t="s">
        <v>35</v>
      </c>
      <c r="CK39" s="1315" t="s">
        <v>35</v>
      </c>
      <c r="CL39" s="1315" t="s">
        <v>35</v>
      </c>
      <c r="CM39" s="1315" t="s">
        <v>35</v>
      </c>
      <c r="CN39" s="1315" t="s">
        <v>35</v>
      </c>
      <c r="CO39" s="1315" t="s">
        <v>35</v>
      </c>
      <c r="CP39" s="1315" t="s">
        <v>35</v>
      </c>
      <c r="CQ39" s="1315" t="s">
        <v>35</v>
      </c>
      <c r="CR39" s="1315" t="s">
        <v>35</v>
      </c>
      <c r="CS39" s="1315" t="s">
        <v>35</v>
      </c>
      <c r="CT39" s="1315" t="s">
        <v>35</v>
      </c>
      <c r="CU39" s="1315" t="s">
        <v>35</v>
      </c>
      <c r="CV39" s="1315" t="s">
        <v>35</v>
      </c>
      <c r="CW39" s="1315" t="s">
        <v>35</v>
      </c>
      <c r="CX39" s="1315" t="s">
        <v>35</v>
      </c>
      <c r="CY39" s="1315" t="s">
        <v>35</v>
      </c>
      <c r="CZ39" s="1336" t="s">
        <v>35</v>
      </c>
    </row>
    <row r="40" s="130" customFormat="true" ht="15" customHeight="true" x14ac:dyDescent="0.2">
      <c r="A40" s="2372"/>
      <c r="B40" s="248" t="s">
        <v>48</v>
      </c>
      <c r="C40" s="1141" t="s">
        <v>35</v>
      </c>
      <c r="D40" s="1153" t="s">
        <v>35</v>
      </c>
      <c r="E40" s="1153" t="s">
        <v>35</v>
      </c>
      <c r="F40" s="1153" t="s">
        <v>35</v>
      </c>
      <c r="G40" s="1165" t="s">
        <v>35</v>
      </c>
      <c r="H40" s="1177" t="s">
        <v>35</v>
      </c>
      <c r="I40" s="1153" t="s">
        <v>35</v>
      </c>
      <c r="J40" s="1153" t="s">
        <v>35</v>
      </c>
      <c r="K40" s="1153" t="s">
        <v>35</v>
      </c>
      <c r="L40" s="1189" t="s">
        <v>35</v>
      </c>
      <c r="M40" s="1201" t="s">
        <v>35</v>
      </c>
      <c r="N40" s="1153" t="s">
        <v>35</v>
      </c>
      <c r="O40" s="1153" t="s">
        <v>35</v>
      </c>
      <c r="P40" s="1153" t="s">
        <v>35</v>
      </c>
      <c r="Q40" s="1165" t="s">
        <v>35</v>
      </c>
      <c r="R40" s="1177" t="s">
        <v>35</v>
      </c>
      <c r="S40" s="1153" t="s">
        <v>35</v>
      </c>
      <c r="T40" s="1153" t="s">
        <v>35</v>
      </c>
      <c r="U40" s="1153" t="s">
        <v>35</v>
      </c>
      <c r="V40" s="1153" t="s">
        <v>35</v>
      </c>
      <c r="W40" s="1153" t="s">
        <v>35</v>
      </c>
      <c r="X40" s="1153" t="s">
        <v>35</v>
      </c>
      <c r="Y40" s="1218" t="s">
        <v>35</v>
      </c>
      <c r="Z40" s="1218" t="s">
        <v>35</v>
      </c>
      <c r="AA40" s="1218" t="s">
        <v>35</v>
      </c>
      <c r="AB40" s="1218" t="s">
        <v>35</v>
      </c>
      <c r="AC40" s="1218" t="s">
        <v>35</v>
      </c>
      <c r="AD40" s="1218" t="s">
        <v>35</v>
      </c>
      <c r="AE40" s="1218" t="s">
        <v>35</v>
      </c>
      <c r="AF40" s="1218" t="s">
        <v>35</v>
      </c>
      <c r="AG40" s="1218" t="s">
        <v>35</v>
      </c>
      <c r="AH40" s="1218" t="s">
        <v>35</v>
      </c>
      <c r="AI40" s="1218" t="s">
        <v>35</v>
      </c>
      <c r="AJ40" s="1218" t="s">
        <v>35</v>
      </c>
      <c r="AK40" s="1218" t="s">
        <v>35</v>
      </c>
      <c r="AL40" s="1218" t="s">
        <v>35</v>
      </c>
      <c r="AM40" s="1218" t="s">
        <v>35</v>
      </c>
      <c r="AN40" s="1218" t="s">
        <v>35</v>
      </c>
      <c r="AO40" s="1218" t="s">
        <v>35</v>
      </c>
      <c r="AP40" s="1218" t="s">
        <v>35</v>
      </c>
      <c r="AQ40" s="1218" t="s">
        <v>35</v>
      </c>
      <c r="AR40" s="1218" t="s">
        <v>35</v>
      </c>
      <c r="AS40" s="1218" t="s">
        <v>35</v>
      </c>
      <c r="AT40" s="1218" t="s">
        <v>35</v>
      </c>
      <c r="AU40" s="1218" t="s">
        <v>35</v>
      </c>
      <c r="AV40" s="1218" t="s">
        <v>35</v>
      </c>
      <c r="AW40" s="1218" t="s">
        <v>35</v>
      </c>
      <c r="AX40" s="1218" t="s">
        <v>35</v>
      </c>
      <c r="AY40" s="1223" t="s">
        <v>35</v>
      </c>
      <c r="AZ40" s="215"/>
      <c r="BA40" s="2482"/>
      <c r="BB40" s="151" t="s">
        <v>48</v>
      </c>
      <c r="BC40" s="1231" t="s">
        <v>35</v>
      </c>
      <c r="BD40" s="1251" t="s">
        <v>35</v>
      </c>
      <c r="BE40" s="1251" t="s">
        <v>35</v>
      </c>
      <c r="BF40" s="1251" t="s">
        <v>35</v>
      </c>
      <c r="BG40" s="1272" t="s">
        <v>35</v>
      </c>
      <c r="BH40" s="1293" t="s">
        <v>35</v>
      </c>
      <c r="BI40" s="1251" t="s">
        <v>35</v>
      </c>
      <c r="BJ40" s="1251" t="s">
        <v>35</v>
      </c>
      <c r="BK40" s="1251" t="s">
        <v>35</v>
      </c>
      <c r="BL40" s="1272" t="s">
        <v>35</v>
      </c>
      <c r="BM40" s="1293" t="s">
        <v>35</v>
      </c>
      <c r="BN40" s="1251" t="s">
        <v>35</v>
      </c>
      <c r="BO40" s="1251" t="s">
        <v>35</v>
      </c>
      <c r="BP40" s="1251" t="s">
        <v>35</v>
      </c>
      <c r="BQ40" s="1272" t="s">
        <v>35</v>
      </c>
      <c r="BR40" s="1293" t="s">
        <v>35</v>
      </c>
      <c r="BS40" s="1251" t="s">
        <v>35</v>
      </c>
      <c r="BT40" s="1251" t="s">
        <v>35</v>
      </c>
      <c r="BU40" s="1251" t="s">
        <v>35</v>
      </c>
      <c r="BV40" s="1251" t="s">
        <v>35</v>
      </c>
      <c r="BW40" s="1251" t="s">
        <v>35</v>
      </c>
      <c r="BX40" s="1251" t="s">
        <v>35</v>
      </c>
      <c r="BY40" s="1315" t="s">
        <v>35</v>
      </c>
      <c r="BZ40" s="1315" t="s">
        <v>35</v>
      </c>
      <c r="CA40" s="1315" t="s">
        <v>35</v>
      </c>
      <c r="CB40" s="1315" t="s">
        <v>35</v>
      </c>
      <c r="CC40" s="1315" t="s">
        <v>35</v>
      </c>
      <c r="CD40" s="1315" t="s">
        <v>35</v>
      </c>
      <c r="CE40" s="1315" t="s">
        <v>35</v>
      </c>
      <c r="CF40" s="1315" t="s">
        <v>35</v>
      </c>
      <c r="CG40" s="1315" t="s">
        <v>35</v>
      </c>
      <c r="CH40" s="1315" t="s">
        <v>35</v>
      </c>
      <c r="CI40" s="1315" t="s">
        <v>35</v>
      </c>
      <c r="CJ40" s="1315" t="s">
        <v>35</v>
      </c>
      <c r="CK40" s="1315" t="s">
        <v>35</v>
      </c>
      <c r="CL40" s="1315" t="s">
        <v>35</v>
      </c>
      <c r="CM40" s="1315" t="s">
        <v>35</v>
      </c>
      <c r="CN40" s="1315" t="s">
        <v>35</v>
      </c>
      <c r="CO40" s="1315" t="s">
        <v>35</v>
      </c>
      <c r="CP40" s="1315" t="s">
        <v>35</v>
      </c>
      <c r="CQ40" s="1315" t="s">
        <v>35</v>
      </c>
      <c r="CR40" s="1315" t="s">
        <v>35</v>
      </c>
      <c r="CS40" s="1315" t="s">
        <v>35</v>
      </c>
      <c r="CT40" s="1315" t="s">
        <v>35</v>
      </c>
      <c r="CU40" s="1315" t="s">
        <v>35</v>
      </c>
      <c r="CV40" s="1315" t="s">
        <v>35</v>
      </c>
      <c r="CW40" s="1315" t="s">
        <v>35</v>
      </c>
      <c r="CX40" s="1315" t="s">
        <v>35</v>
      </c>
      <c r="CY40" s="1315" t="s">
        <v>35</v>
      </c>
      <c r="CZ40" s="1336" t="s">
        <v>35</v>
      </c>
    </row>
    <row r="41" s="135" customFormat="true" ht="15" customHeight="true" x14ac:dyDescent="0.2">
      <c r="A41" s="2374" t="s">
        <v>56</v>
      </c>
      <c r="B41" s="1114" t="s">
        <v>49</v>
      </c>
      <c r="C41" s="961">
        <v>4.5387075502192404</v>
      </c>
      <c r="D41" s="962">
        <v>2.63315324798738</v>
      </c>
      <c r="E41" s="962">
        <v>2.4517090222657298</v>
      </c>
      <c r="F41" s="962">
        <v>0.6050049681696168</v>
      </c>
      <c r="G41" s="963">
        <v>0.3308771398663401</v>
      </c>
      <c r="H41" s="964">
        <v>0.10784775242780813</v>
      </c>
      <c r="I41" s="962">
        <v>6.2360062845619067E-3</v>
      </c>
      <c r="J41" s="962">
        <v>9.2022718323407318E-2</v>
      </c>
      <c r="K41" s="962">
        <v>0.11859060503943528</v>
      </c>
      <c r="L41" s="965">
        <v>0.24964425878161478</v>
      </c>
      <c r="M41" s="966">
        <v>5.7819492476076988</v>
      </c>
      <c r="N41" s="962">
        <v>2.8535140972704429</v>
      </c>
      <c r="O41" s="962">
        <v>4.7357932027058558</v>
      </c>
      <c r="P41" s="962">
        <v>4.8724024901868201</v>
      </c>
      <c r="Q41" s="963">
        <v>1.4936872421793328</v>
      </c>
      <c r="R41" s="964">
        <v>1.8274094639162484</v>
      </c>
      <c r="S41" s="962">
        <v>1.1636728936687886</v>
      </c>
      <c r="T41" s="962">
        <v>0</v>
      </c>
      <c r="U41" s="962">
        <v>0.90320603740979255</v>
      </c>
      <c r="V41" s="962">
        <v>5.7945537347233937</v>
      </c>
      <c r="W41" s="962">
        <v>0.36862085579471582</v>
      </c>
      <c r="X41" s="962">
        <v>0.36988079707337207</v>
      </c>
      <c r="Y41" s="1216" t="s">
        <v>35</v>
      </c>
      <c r="Z41" s="962">
        <v>7.5788570810434939</v>
      </c>
      <c r="AA41" s="962">
        <v>0</v>
      </c>
      <c r="AB41" s="962">
        <v>2.8596814166099089</v>
      </c>
      <c r="AC41" s="962">
        <v>1.5486253819065126</v>
      </c>
      <c r="AD41" s="962">
        <v>19.725411422986767</v>
      </c>
      <c r="AE41" s="1216" t="s">
        <v>35</v>
      </c>
      <c r="AF41" s="962">
        <v>8.9524637888528247</v>
      </c>
      <c r="AG41" s="962">
        <v>0</v>
      </c>
      <c r="AH41" s="962">
        <v>0.15016406561916151</v>
      </c>
      <c r="AI41" s="962">
        <v>0.98759593064621531</v>
      </c>
      <c r="AJ41" s="1216" t="s">
        <v>35</v>
      </c>
      <c r="AK41" s="962">
        <v>1.8679125377470147</v>
      </c>
      <c r="AL41" s="962">
        <v>1.0408634495636302</v>
      </c>
      <c r="AM41" s="962">
        <v>0.72219289212207172</v>
      </c>
      <c r="AN41" s="962">
        <v>0.58197541060858704</v>
      </c>
      <c r="AO41" s="962">
        <v>0.42963768111806488</v>
      </c>
      <c r="AP41" s="962">
        <v>0</v>
      </c>
      <c r="AQ41" s="962">
        <v>5.2210509044902391</v>
      </c>
      <c r="AR41" s="962">
        <v>2.9559142939759493</v>
      </c>
      <c r="AS41" s="962">
        <v>0.94577866722681847</v>
      </c>
      <c r="AT41" s="962">
        <v>1.5433422168836701</v>
      </c>
      <c r="AU41" s="967">
        <v>8.7891216699359107E-2</v>
      </c>
      <c r="AV41" s="827"/>
      <c r="AW41" s="827"/>
      <c r="AX41" s="827"/>
      <c r="AY41" s="882"/>
      <c r="BA41" s="2482" t="s">
        <v>56</v>
      </c>
      <c r="BB41" s="151" t="s">
        <v>49</v>
      </c>
      <c r="BC41" s="1231" t="s">
        <v>35</v>
      </c>
      <c r="BD41" s="1251" t="s">
        <v>35</v>
      </c>
      <c r="BE41" s="1251" t="s">
        <v>35</v>
      </c>
      <c r="BF41" s="1251" t="s">
        <v>35</v>
      </c>
      <c r="BG41" s="1272" t="s">
        <v>35</v>
      </c>
      <c r="BH41" s="1293" t="s">
        <v>35</v>
      </c>
      <c r="BI41" s="1251" t="s">
        <v>35</v>
      </c>
      <c r="BJ41" s="1251" t="s">
        <v>35</v>
      </c>
      <c r="BK41" s="1251" t="s">
        <v>35</v>
      </c>
      <c r="BL41" s="1272" t="s">
        <v>35</v>
      </c>
      <c r="BM41" s="1293" t="s">
        <v>35</v>
      </c>
      <c r="BN41" s="1251" t="s">
        <v>35</v>
      </c>
      <c r="BO41" s="1251" t="s">
        <v>35</v>
      </c>
      <c r="BP41" s="1251" t="s">
        <v>35</v>
      </c>
      <c r="BQ41" s="1272" t="s">
        <v>35</v>
      </c>
      <c r="BR41" s="1293" t="s">
        <v>35</v>
      </c>
      <c r="BS41" s="1251" t="s">
        <v>35</v>
      </c>
      <c r="BT41" s="1251" t="s">
        <v>35</v>
      </c>
      <c r="BU41" s="1251" t="s">
        <v>35</v>
      </c>
      <c r="BV41" s="1251" t="s">
        <v>35</v>
      </c>
      <c r="BW41" s="1251" t="s">
        <v>35</v>
      </c>
      <c r="BX41" s="1251" t="s">
        <v>35</v>
      </c>
      <c r="BY41" s="1315" t="s">
        <v>35</v>
      </c>
      <c r="BZ41" s="1315" t="s">
        <v>35</v>
      </c>
      <c r="CA41" s="1315" t="s">
        <v>35</v>
      </c>
      <c r="CB41" s="1315" t="s">
        <v>35</v>
      </c>
      <c r="CC41" s="1315" t="s">
        <v>35</v>
      </c>
      <c r="CD41" s="1315" t="s">
        <v>35</v>
      </c>
      <c r="CE41" s="1315" t="s">
        <v>35</v>
      </c>
      <c r="CF41" s="1315" t="s">
        <v>35</v>
      </c>
      <c r="CG41" s="1315" t="s">
        <v>35</v>
      </c>
      <c r="CH41" s="1315" t="s">
        <v>35</v>
      </c>
      <c r="CI41" s="1315" t="s">
        <v>35</v>
      </c>
      <c r="CJ41" s="1315" t="s">
        <v>35</v>
      </c>
      <c r="CK41" s="1315" t="s">
        <v>35</v>
      </c>
      <c r="CL41" s="1315" t="s">
        <v>35</v>
      </c>
      <c r="CM41" s="1315" t="s">
        <v>35</v>
      </c>
      <c r="CN41" s="1315" t="s">
        <v>35</v>
      </c>
      <c r="CO41" s="1315" t="s">
        <v>35</v>
      </c>
      <c r="CP41" s="1315" t="s">
        <v>35</v>
      </c>
      <c r="CQ41" s="1315" t="s">
        <v>35</v>
      </c>
      <c r="CR41" s="1315" t="s">
        <v>35</v>
      </c>
      <c r="CS41" s="1315" t="s">
        <v>35</v>
      </c>
      <c r="CT41" s="1315" t="s">
        <v>35</v>
      </c>
      <c r="CU41" s="1315" t="s">
        <v>35</v>
      </c>
      <c r="CV41" s="1315" t="s">
        <v>35</v>
      </c>
      <c r="CW41" s="1315" t="s">
        <v>35</v>
      </c>
      <c r="CX41" s="1315" t="s">
        <v>35</v>
      </c>
      <c r="CY41" s="1315" t="s">
        <v>35</v>
      </c>
      <c r="CZ41" s="1336" t="s">
        <v>35</v>
      </c>
    </row>
    <row r="42" s="135" customFormat="true" ht="15" customHeight="true" x14ac:dyDescent="0.2">
      <c r="A42" s="2374"/>
      <c r="B42" s="1114" t="s">
        <v>48</v>
      </c>
      <c r="C42" s="961">
        <v>95.461292449781027</v>
      </c>
      <c r="D42" s="962">
        <v>97.36684675201262</v>
      </c>
      <c r="E42" s="962">
        <v>97.54829097773424</v>
      </c>
      <c r="F42" s="962">
        <v>99.394995031830376</v>
      </c>
      <c r="G42" s="963">
        <v>99.669122860133669</v>
      </c>
      <c r="H42" s="964">
        <v>99.892152247572213</v>
      </c>
      <c r="I42" s="962">
        <v>99.993763993715461</v>
      </c>
      <c r="J42" s="962">
        <v>99.907977281676594</v>
      </c>
      <c r="K42" s="962">
        <v>99.881409394960556</v>
      </c>
      <c r="L42" s="965">
        <v>99.750355741218385</v>
      </c>
      <c r="M42" s="966">
        <v>94.218050752392031</v>
      </c>
      <c r="N42" s="962">
        <v>97.146485902729452</v>
      </c>
      <c r="O42" s="962">
        <v>95.26420679729415</v>
      </c>
      <c r="P42" s="962">
        <v>95.127597509813199</v>
      </c>
      <c r="Q42" s="963">
        <v>98.506312757820552</v>
      </c>
      <c r="R42" s="964">
        <v>98.172590536083746</v>
      </c>
      <c r="S42" s="962">
        <v>98.836327106331211</v>
      </c>
      <c r="T42" s="962">
        <v>100</v>
      </c>
      <c r="U42" s="962">
        <v>99.096793962590212</v>
      </c>
      <c r="V42" s="962">
        <v>94.205446265276649</v>
      </c>
      <c r="W42" s="962">
        <v>99.631379144205283</v>
      </c>
      <c r="X42" s="962">
        <v>99.630119202926636</v>
      </c>
      <c r="Y42" s="1216" t="s">
        <v>35</v>
      </c>
      <c r="Z42" s="962">
        <v>92.421142918956605</v>
      </c>
      <c r="AA42" s="962">
        <v>100</v>
      </c>
      <c r="AB42" s="962">
        <v>97.140318583390069</v>
      </c>
      <c r="AC42" s="962">
        <v>98.451374618093467</v>
      </c>
      <c r="AD42" s="962">
        <v>80.274588577013276</v>
      </c>
      <c r="AE42" s="1216" t="s">
        <v>35</v>
      </c>
      <c r="AF42" s="962">
        <v>91.047536211147246</v>
      </c>
      <c r="AG42" s="962">
        <v>0</v>
      </c>
      <c r="AH42" s="962">
        <v>99.849835934380835</v>
      </c>
      <c r="AI42" s="962">
        <v>99.012404069353792</v>
      </c>
      <c r="AJ42" s="1216" t="s">
        <v>35</v>
      </c>
      <c r="AK42" s="962">
        <v>98.132087462252954</v>
      </c>
      <c r="AL42" s="962">
        <v>98.959136550436369</v>
      </c>
      <c r="AM42" s="962">
        <v>99.277807107877933</v>
      </c>
      <c r="AN42" s="962">
        <v>99.418024589391408</v>
      </c>
      <c r="AO42" s="962">
        <v>99.570362318881948</v>
      </c>
      <c r="AP42" s="962">
        <v>100</v>
      </c>
      <c r="AQ42" s="962">
        <v>94.778949095509688</v>
      </c>
      <c r="AR42" s="962">
        <v>97.044085706024063</v>
      </c>
      <c r="AS42" s="962">
        <v>99.054221332773167</v>
      </c>
      <c r="AT42" s="962">
        <v>98.456657783116356</v>
      </c>
      <c r="AU42" s="967">
        <v>99.912108783300638</v>
      </c>
      <c r="AV42" s="827"/>
      <c r="AW42" s="827"/>
      <c r="AX42" s="827"/>
      <c r="AY42" s="882"/>
      <c r="BA42" s="2482"/>
      <c r="BB42" s="151" t="s">
        <v>48</v>
      </c>
      <c r="BC42" s="1231" t="s">
        <v>35</v>
      </c>
      <c r="BD42" s="1251" t="s">
        <v>35</v>
      </c>
      <c r="BE42" s="1251" t="s">
        <v>35</v>
      </c>
      <c r="BF42" s="1251" t="s">
        <v>35</v>
      </c>
      <c r="BG42" s="1272" t="s">
        <v>35</v>
      </c>
      <c r="BH42" s="1293" t="s">
        <v>35</v>
      </c>
      <c r="BI42" s="1251" t="s">
        <v>35</v>
      </c>
      <c r="BJ42" s="1251" t="s">
        <v>35</v>
      </c>
      <c r="BK42" s="1251" t="s">
        <v>35</v>
      </c>
      <c r="BL42" s="1272" t="s">
        <v>35</v>
      </c>
      <c r="BM42" s="1293" t="s">
        <v>35</v>
      </c>
      <c r="BN42" s="1251" t="s">
        <v>35</v>
      </c>
      <c r="BO42" s="1251" t="s">
        <v>35</v>
      </c>
      <c r="BP42" s="1251" t="s">
        <v>35</v>
      </c>
      <c r="BQ42" s="1272" t="s">
        <v>35</v>
      </c>
      <c r="BR42" s="1293" t="s">
        <v>35</v>
      </c>
      <c r="BS42" s="1251" t="s">
        <v>35</v>
      </c>
      <c r="BT42" s="1251" t="s">
        <v>35</v>
      </c>
      <c r="BU42" s="1251" t="s">
        <v>35</v>
      </c>
      <c r="BV42" s="1251" t="s">
        <v>35</v>
      </c>
      <c r="BW42" s="1251" t="s">
        <v>35</v>
      </c>
      <c r="BX42" s="1251" t="s">
        <v>35</v>
      </c>
      <c r="BY42" s="1315" t="s">
        <v>35</v>
      </c>
      <c r="BZ42" s="1315" t="s">
        <v>35</v>
      </c>
      <c r="CA42" s="1315" t="s">
        <v>35</v>
      </c>
      <c r="CB42" s="1315" t="s">
        <v>35</v>
      </c>
      <c r="CC42" s="1315" t="s">
        <v>35</v>
      </c>
      <c r="CD42" s="1315" t="s">
        <v>35</v>
      </c>
      <c r="CE42" s="1315" t="s">
        <v>35</v>
      </c>
      <c r="CF42" s="1315" t="s">
        <v>35</v>
      </c>
      <c r="CG42" s="1315" t="s">
        <v>35</v>
      </c>
      <c r="CH42" s="1315" t="s">
        <v>35</v>
      </c>
      <c r="CI42" s="1315" t="s">
        <v>35</v>
      </c>
      <c r="CJ42" s="1315" t="s">
        <v>35</v>
      </c>
      <c r="CK42" s="1315" t="s">
        <v>35</v>
      </c>
      <c r="CL42" s="1315" t="s">
        <v>35</v>
      </c>
      <c r="CM42" s="1315" t="s">
        <v>35</v>
      </c>
      <c r="CN42" s="1315" t="s">
        <v>35</v>
      </c>
      <c r="CO42" s="1315" t="s">
        <v>35</v>
      </c>
      <c r="CP42" s="1315" t="s">
        <v>35</v>
      </c>
      <c r="CQ42" s="1315" t="s">
        <v>35</v>
      </c>
      <c r="CR42" s="1315" t="s">
        <v>35</v>
      </c>
      <c r="CS42" s="1315" t="s">
        <v>35</v>
      </c>
      <c r="CT42" s="1315" t="s">
        <v>35</v>
      </c>
      <c r="CU42" s="1315" t="s">
        <v>35</v>
      </c>
      <c r="CV42" s="1315" t="s">
        <v>35</v>
      </c>
      <c r="CW42" s="1315" t="s">
        <v>35</v>
      </c>
      <c r="CX42" s="1315" t="s">
        <v>35</v>
      </c>
      <c r="CY42" s="1315" t="s">
        <v>35</v>
      </c>
      <c r="CZ42" s="1336" t="s">
        <v>35</v>
      </c>
    </row>
    <row r="43" s="135" customFormat="true" ht="15" customHeight="true" x14ac:dyDescent="0.2">
      <c r="A43" s="2374" t="s">
        <v>53</v>
      </c>
      <c r="B43" s="1114" t="s">
        <v>49</v>
      </c>
      <c r="C43" s="1142" t="s">
        <v>35</v>
      </c>
      <c r="D43" s="1154" t="s">
        <v>35</v>
      </c>
      <c r="E43" s="1154" t="s">
        <v>35</v>
      </c>
      <c r="F43" s="1154" t="s">
        <v>35</v>
      </c>
      <c r="G43" s="1166" t="s">
        <v>35</v>
      </c>
      <c r="H43" s="1178" t="s">
        <v>35</v>
      </c>
      <c r="I43" s="1154" t="s">
        <v>35</v>
      </c>
      <c r="J43" s="1154" t="s">
        <v>35</v>
      </c>
      <c r="K43" s="1154" t="s">
        <v>35</v>
      </c>
      <c r="L43" s="1190" t="s">
        <v>35</v>
      </c>
      <c r="M43" s="1142" t="s">
        <v>35</v>
      </c>
      <c r="N43" s="1154" t="s">
        <v>35</v>
      </c>
      <c r="O43" s="1154" t="s">
        <v>35</v>
      </c>
      <c r="P43" s="1154" t="s">
        <v>35</v>
      </c>
      <c r="Q43" s="1166" t="s">
        <v>35</v>
      </c>
      <c r="R43" s="1178" t="s">
        <v>35</v>
      </c>
      <c r="S43" s="1154" t="s">
        <v>35</v>
      </c>
      <c r="T43" s="1154" t="s">
        <v>35</v>
      </c>
      <c r="U43" s="1154" t="s">
        <v>35</v>
      </c>
      <c r="V43" s="1154" t="s">
        <v>35</v>
      </c>
      <c r="W43" s="1154" t="s">
        <v>35</v>
      </c>
      <c r="X43" s="1154" t="s">
        <v>35</v>
      </c>
      <c r="Y43" s="1154" t="s">
        <v>35</v>
      </c>
      <c r="Z43" s="1154" t="s">
        <v>35</v>
      </c>
      <c r="AA43" s="1154" t="s">
        <v>35</v>
      </c>
      <c r="AB43" s="1154" t="s">
        <v>35</v>
      </c>
      <c r="AC43" s="1154" t="s">
        <v>35</v>
      </c>
      <c r="AD43" s="1154" t="s">
        <v>35</v>
      </c>
      <c r="AE43" s="1154" t="s">
        <v>35</v>
      </c>
      <c r="AF43" s="1154" t="s">
        <v>35</v>
      </c>
      <c r="AG43" s="1154" t="s">
        <v>35</v>
      </c>
      <c r="AH43" s="1154" t="s">
        <v>35</v>
      </c>
      <c r="AI43" s="1154" t="s">
        <v>35</v>
      </c>
      <c r="AJ43" s="1154" t="s">
        <v>35</v>
      </c>
      <c r="AK43" s="1154" t="s">
        <v>35</v>
      </c>
      <c r="AL43" s="1154" t="s">
        <v>35</v>
      </c>
      <c r="AM43" s="1154" t="s">
        <v>35</v>
      </c>
      <c r="AN43" s="1154" t="s">
        <v>35</v>
      </c>
      <c r="AO43" s="1154" t="s">
        <v>35</v>
      </c>
      <c r="AP43" s="1154" t="s">
        <v>35</v>
      </c>
      <c r="AQ43" s="1154" t="s">
        <v>35</v>
      </c>
      <c r="AR43" s="1154" t="s">
        <v>35</v>
      </c>
      <c r="AS43" s="1154" t="s">
        <v>35</v>
      </c>
      <c r="AT43" s="1154" t="s">
        <v>35</v>
      </c>
      <c r="AU43" s="1154" t="s">
        <v>35</v>
      </c>
      <c r="AV43" s="827"/>
      <c r="AW43" s="827"/>
      <c r="AX43" s="827"/>
      <c r="AY43" s="882"/>
      <c r="BA43" s="2482" t="s">
        <v>53</v>
      </c>
      <c r="BB43" s="151" t="s">
        <v>49</v>
      </c>
      <c r="BC43" s="1231" t="s">
        <v>35</v>
      </c>
      <c r="BD43" s="1251" t="s">
        <v>35</v>
      </c>
      <c r="BE43" s="1251" t="s">
        <v>35</v>
      </c>
      <c r="BF43" s="1251" t="s">
        <v>35</v>
      </c>
      <c r="BG43" s="1272" t="s">
        <v>35</v>
      </c>
      <c r="BH43" s="1293" t="s">
        <v>35</v>
      </c>
      <c r="BI43" s="1251" t="s">
        <v>35</v>
      </c>
      <c r="BJ43" s="1251" t="s">
        <v>35</v>
      </c>
      <c r="BK43" s="1251" t="s">
        <v>35</v>
      </c>
      <c r="BL43" s="1272" t="s">
        <v>35</v>
      </c>
      <c r="BM43" s="1293" t="s">
        <v>35</v>
      </c>
      <c r="BN43" s="1251" t="s">
        <v>35</v>
      </c>
      <c r="BO43" s="1251" t="s">
        <v>35</v>
      </c>
      <c r="BP43" s="1251" t="s">
        <v>35</v>
      </c>
      <c r="BQ43" s="1272" t="s">
        <v>35</v>
      </c>
      <c r="BR43" s="1293" t="s">
        <v>35</v>
      </c>
      <c r="BS43" s="1251" t="s">
        <v>35</v>
      </c>
      <c r="BT43" s="1251" t="s">
        <v>35</v>
      </c>
      <c r="BU43" s="1251" t="s">
        <v>35</v>
      </c>
      <c r="BV43" s="1251" t="s">
        <v>35</v>
      </c>
      <c r="BW43" s="1251" t="s">
        <v>35</v>
      </c>
      <c r="BX43" s="1251" t="s">
        <v>35</v>
      </c>
      <c r="BY43" s="1315" t="s">
        <v>35</v>
      </c>
      <c r="BZ43" s="1315" t="s">
        <v>35</v>
      </c>
      <c r="CA43" s="1315" t="s">
        <v>35</v>
      </c>
      <c r="CB43" s="1315" t="s">
        <v>35</v>
      </c>
      <c r="CC43" s="1315" t="s">
        <v>35</v>
      </c>
      <c r="CD43" s="1315" t="s">
        <v>35</v>
      </c>
      <c r="CE43" s="1315" t="s">
        <v>35</v>
      </c>
      <c r="CF43" s="1315" t="s">
        <v>35</v>
      </c>
      <c r="CG43" s="1315" t="s">
        <v>35</v>
      </c>
      <c r="CH43" s="1315" t="s">
        <v>35</v>
      </c>
      <c r="CI43" s="1315" t="s">
        <v>35</v>
      </c>
      <c r="CJ43" s="1315" t="s">
        <v>35</v>
      </c>
      <c r="CK43" s="1315" t="s">
        <v>35</v>
      </c>
      <c r="CL43" s="1315" t="s">
        <v>35</v>
      </c>
      <c r="CM43" s="1315" t="s">
        <v>35</v>
      </c>
      <c r="CN43" s="1315" t="s">
        <v>35</v>
      </c>
      <c r="CO43" s="1315" t="s">
        <v>35</v>
      </c>
      <c r="CP43" s="1315" t="s">
        <v>35</v>
      </c>
      <c r="CQ43" s="1315" t="s">
        <v>35</v>
      </c>
      <c r="CR43" s="1315" t="s">
        <v>35</v>
      </c>
      <c r="CS43" s="1315" t="s">
        <v>35</v>
      </c>
      <c r="CT43" s="1315" t="s">
        <v>35</v>
      </c>
      <c r="CU43" s="1315" t="s">
        <v>35</v>
      </c>
      <c r="CV43" s="1315" t="s">
        <v>35</v>
      </c>
      <c r="CW43" s="1315" t="s">
        <v>35</v>
      </c>
      <c r="CX43" s="1315" t="s">
        <v>35</v>
      </c>
      <c r="CY43" s="1315" t="s">
        <v>35</v>
      </c>
      <c r="CZ43" s="1336" t="s">
        <v>35</v>
      </c>
    </row>
    <row r="44" s="135" customFormat="true" ht="15" customHeight="true" x14ac:dyDescent="0.2">
      <c r="A44" s="2374"/>
      <c r="B44" s="1114" t="s">
        <v>48</v>
      </c>
      <c r="C44" s="1142" t="s">
        <v>35</v>
      </c>
      <c r="D44" s="1154" t="s">
        <v>35</v>
      </c>
      <c r="E44" s="1154" t="s">
        <v>35</v>
      </c>
      <c r="F44" s="1154" t="s">
        <v>35</v>
      </c>
      <c r="G44" s="1166" t="s">
        <v>35</v>
      </c>
      <c r="H44" s="1178" t="s">
        <v>35</v>
      </c>
      <c r="I44" s="1154" t="s">
        <v>35</v>
      </c>
      <c r="J44" s="1154" t="s">
        <v>35</v>
      </c>
      <c r="K44" s="1154" t="s">
        <v>35</v>
      </c>
      <c r="L44" s="1190" t="s">
        <v>35</v>
      </c>
      <c r="M44" s="1142" t="s">
        <v>35</v>
      </c>
      <c r="N44" s="1154" t="s">
        <v>35</v>
      </c>
      <c r="O44" s="1154" t="s">
        <v>35</v>
      </c>
      <c r="P44" s="1154" t="s">
        <v>35</v>
      </c>
      <c r="Q44" s="1166" t="s">
        <v>35</v>
      </c>
      <c r="R44" s="1178" t="s">
        <v>35</v>
      </c>
      <c r="S44" s="1154" t="s">
        <v>35</v>
      </c>
      <c r="T44" s="1154" t="s">
        <v>35</v>
      </c>
      <c r="U44" s="1154" t="s">
        <v>35</v>
      </c>
      <c r="V44" s="1154" t="s">
        <v>35</v>
      </c>
      <c r="W44" s="1154" t="s">
        <v>35</v>
      </c>
      <c r="X44" s="1154" t="s">
        <v>35</v>
      </c>
      <c r="Y44" s="1154" t="s">
        <v>35</v>
      </c>
      <c r="Z44" s="1154" t="s">
        <v>35</v>
      </c>
      <c r="AA44" s="1154" t="s">
        <v>35</v>
      </c>
      <c r="AB44" s="1154" t="s">
        <v>35</v>
      </c>
      <c r="AC44" s="1154" t="s">
        <v>35</v>
      </c>
      <c r="AD44" s="1154" t="s">
        <v>35</v>
      </c>
      <c r="AE44" s="1154" t="s">
        <v>35</v>
      </c>
      <c r="AF44" s="1154" t="s">
        <v>35</v>
      </c>
      <c r="AG44" s="1154" t="s">
        <v>35</v>
      </c>
      <c r="AH44" s="1154" t="s">
        <v>35</v>
      </c>
      <c r="AI44" s="1154" t="s">
        <v>35</v>
      </c>
      <c r="AJ44" s="1154" t="s">
        <v>35</v>
      </c>
      <c r="AK44" s="1154" t="s">
        <v>35</v>
      </c>
      <c r="AL44" s="1154" t="s">
        <v>35</v>
      </c>
      <c r="AM44" s="1154" t="s">
        <v>35</v>
      </c>
      <c r="AN44" s="1154" t="s">
        <v>35</v>
      </c>
      <c r="AO44" s="1154" t="s">
        <v>35</v>
      </c>
      <c r="AP44" s="1154" t="s">
        <v>35</v>
      </c>
      <c r="AQ44" s="1154" t="s">
        <v>35</v>
      </c>
      <c r="AR44" s="1154" t="s">
        <v>35</v>
      </c>
      <c r="AS44" s="1154" t="s">
        <v>35</v>
      </c>
      <c r="AT44" s="1154" t="s">
        <v>35</v>
      </c>
      <c r="AU44" s="1154" t="s">
        <v>35</v>
      </c>
      <c r="AV44" s="827"/>
      <c r="AW44" s="827"/>
      <c r="AX44" s="827"/>
      <c r="AY44" s="882"/>
      <c r="BA44" s="2482"/>
      <c r="BB44" s="151" t="s">
        <v>48</v>
      </c>
      <c r="BC44" s="1231" t="s">
        <v>35</v>
      </c>
      <c r="BD44" s="1251" t="s">
        <v>35</v>
      </c>
      <c r="BE44" s="1251" t="s">
        <v>35</v>
      </c>
      <c r="BF44" s="1251" t="s">
        <v>35</v>
      </c>
      <c r="BG44" s="1272" t="s">
        <v>35</v>
      </c>
      <c r="BH44" s="1293" t="s">
        <v>35</v>
      </c>
      <c r="BI44" s="1251" t="s">
        <v>35</v>
      </c>
      <c r="BJ44" s="1251" t="s">
        <v>35</v>
      </c>
      <c r="BK44" s="1251" t="s">
        <v>35</v>
      </c>
      <c r="BL44" s="1272" t="s">
        <v>35</v>
      </c>
      <c r="BM44" s="1293" t="s">
        <v>35</v>
      </c>
      <c r="BN44" s="1251" t="s">
        <v>35</v>
      </c>
      <c r="BO44" s="1251" t="s">
        <v>35</v>
      </c>
      <c r="BP44" s="1251" t="s">
        <v>35</v>
      </c>
      <c r="BQ44" s="1272" t="s">
        <v>35</v>
      </c>
      <c r="BR44" s="1293" t="s">
        <v>35</v>
      </c>
      <c r="BS44" s="1251" t="s">
        <v>35</v>
      </c>
      <c r="BT44" s="1251" t="s">
        <v>35</v>
      </c>
      <c r="BU44" s="1251" t="s">
        <v>35</v>
      </c>
      <c r="BV44" s="1251" t="s">
        <v>35</v>
      </c>
      <c r="BW44" s="1251" t="s">
        <v>35</v>
      </c>
      <c r="BX44" s="1251" t="s">
        <v>35</v>
      </c>
      <c r="BY44" s="1315" t="s">
        <v>35</v>
      </c>
      <c r="BZ44" s="1315" t="s">
        <v>35</v>
      </c>
      <c r="CA44" s="1315" t="s">
        <v>35</v>
      </c>
      <c r="CB44" s="1315" t="s">
        <v>35</v>
      </c>
      <c r="CC44" s="1315" t="s">
        <v>35</v>
      </c>
      <c r="CD44" s="1315" t="s">
        <v>35</v>
      </c>
      <c r="CE44" s="1315" t="s">
        <v>35</v>
      </c>
      <c r="CF44" s="1315" t="s">
        <v>35</v>
      </c>
      <c r="CG44" s="1315" t="s">
        <v>35</v>
      </c>
      <c r="CH44" s="1315" t="s">
        <v>35</v>
      </c>
      <c r="CI44" s="1315" t="s">
        <v>35</v>
      </c>
      <c r="CJ44" s="1315" t="s">
        <v>35</v>
      </c>
      <c r="CK44" s="1315" t="s">
        <v>35</v>
      </c>
      <c r="CL44" s="1315" t="s">
        <v>35</v>
      </c>
      <c r="CM44" s="1315" t="s">
        <v>35</v>
      </c>
      <c r="CN44" s="1315" t="s">
        <v>35</v>
      </c>
      <c r="CO44" s="1315" t="s">
        <v>35</v>
      </c>
      <c r="CP44" s="1315" t="s">
        <v>35</v>
      </c>
      <c r="CQ44" s="1315" t="s">
        <v>35</v>
      </c>
      <c r="CR44" s="1315" t="s">
        <v>35</v>
      </c>
      <c r="CS44" s="1315" t="s">
        <v>35</v>
      </c>
      <c r="CT44" s="1315" t="s">
        <v>35</v>
      </c>
      <c r="CU44" s="1315" t="s">
        <v>35</v>
      </c>
      <c r="CV44" s="1315" t="s">
        <v>35</v>
      </c>
      <c r="CW44" s="1315" t="s">
        <v>35</v>
      </c>
      <c r="CX44" s="1315" t="s">
        <v>35</v>
      </c>
      <c r="CY44" s="1315" t="s">
        <v>35</v>
      </c>
      <c r="CZ44" s="1336" t="s">
        <v>35</v>
      </c>
    </row>
    <row r="45" s="135" customFormat="true" ht="15" customHeight="true" x14ac:dyDescent="0.2">
      <c r="A45" s="2374" t="s">
        <v>52</v>
      </c>
      <c r="B45" s="1114" t="s">
        <v>49</v>
      </c>
      <c r="C45" s="1142" t="s">
        <v>35</v>
      </c>
      <c r="D45" s="1154" t="s">
        <v>35</v>
      </c>
      <c r="E45" s="1154" t="s">
        <v>35</v>
      </c>
      <c r="F45" s="1154" t="s">
        <v>35</v>
      </c>
      <c r="G45" s="1166" t="s">
        <v>35</v>
      </c>
      <c r="H45" s="1178" t="s">
        <v>35</v>
      </c>
      <c r="I45" s="1154" t="s">
        <v>35</v>
      </c>
      <c r="J45" s="1154" t="s">
        <v>35</v>
      </c>
      <c r="K45" s="1154" t="s">
        <v>35</v>
      </c>
      <c r="L45" s="1190" t="s">
        <v>35</v>
      </c>
      <c r="M45" s="1142" t="s">
        <v>35</v>
      </c>
      <c r="N45" s="1154" t="s">
        <v>35</v>
      </c>
      <c r="O45" s="1154" t="s">
        <v>35</v>
      </c>
      <c r="P45" s="1154" t="s">
        <v>35</v>
      </c>
      <c r="Q45" s="1166" t="s">
        <v>35</v>
      </c>
      <c r="R45" s="1178" t="s">
        <v>35</v>
      </c>
      <c r="S45" s="1154" t="s">
        <v>35</v>
      </c>
      <c r="T45" s="1154" t="s">
        <v>35</v>
      </c>
      <c r="U45" s="1154" t="s">
        <v>35</v>
      </c>
      <c r="V45" s="1154" t="s">
        <v>35</v>
      </c>
      <c r="W45" s="1154" t="s">
        <v>35</v>
      </c>
      <c r="X45" s="1154" t="s">
        <v>35</v>
      </c>
      <c r="Y45" s="1154" t="s">
        <v>35</v>
      </c>
      <c r="Z45" s="1154" t="s">
        <v>35</v>
      </c>
      <c r="AA45" s="1154" t="s">
        <v>35</v>
      </c>
      <c r="AB45" s="1154" t="s">
        <v>35</v>
      </c>
      <c r="AC45" s="1154" t="s">
        <v>35</v>
      </c>
      <c r="AD45" s="1154" t="s">
        <v>35</v>
      </c>
      <c r="AE45" s="1154" t="s">
        <v>35</v>
      </c>
      <c r="AF45" s="1154" t="s">
        <v>35</v>
      </c>
      <c r="AG45" s="1154" t="s">
        <v>35</v>
      </c>
      <c r="AH45" s="1154" t="s">
        <v>35</v>
      </c>
      <c r="AI45" s="1154" t="s">
        <v>35</v>
      </c>
      <c r="AJ45" s="1154" t="s">
        <v>35</v>
      </c>
      <c r="AK45" s="1154" t="s">
        <v>35</v>
      </c>
      <c r="AL45" s="1154" t="s">
        <v>35</v>
      </c>
      <c r="AM45" s="1154" t="s">
        <v>35</v>
      </c>
      <c r="AN45" s="1154" t="s">
        <v>35</v>
      </c>
      <c r="AO45" s="1154" t="s">
        <v>35</v>
      </c>
      <c r="AP45" s="1154" t="s">
        <v>35</v>
      </c>
      <c r="AQ45" s="1154" t="s">
        <v>35</v>
      </c>
      <c r="AR45" s="1154" t="s">
        <v>35</v>
      </c>
      <c r="AS45" s="1154" t="s">
        <v>35</v>
      </c>
      <c r="AT45" s="1154" t="s">
        <v>35</v>
      </c>
      <c r="AU45" s="1154" t="s">
        <v>35</v>
      </c>
      <c r="AV45" s="827"/>
      <c r="AW45" s="827"/>
      <c r="AX45" s="827"/>
      <c r="AY45" s="882"/>
      <c r="BA45" s="2482" t="s">
        <v>52</v>
      </c>
      <c r="BB45" s="151" t="s">
        <v>49</v>
      </c>
      <c r="BC45" s="1231" t="s">
        <v>35</v>
      </c>
      <c r="BD45" s="1251" t="s">
        <v>35</v>
      </c>
      <c r="BE45" s="1251" t="s">
        <v>35</v>
      </c>
      <c r="BF45" s="1251" t="s">
        <v>35</v>
      </c>
      <c r="BG45" s="1272" t="s">
        <v>35</v>
      </c>
      <c r="BH45" s="1293" t="s">
        <v>35</v>
      </c>
      <c r="BI45" s="1251" t="s">
        <v>35</v>
      </c>
      <c r="BJ45" s="1251" t="s">
        <v>35</v>
      </c>
      <c r="BK45" s="1251" t="s">
        <v>35</v>
      </c>
      <c r="BL45" s="1272" t="s">
        <v>35</v>
      </c>
      <c r="BM45" s="1293" t="s">
        <v>35</v>
      </c>
      <c r="BN45" s="1251" t="s">
        <v>35</v>
      </c>
      <c r="BO45" s="1251" t="s">
        <v>35</v>
      </c>
      <c r="BP45" s="1251" t="s">
        <v>35</v>
      </c>
      <c r="BQ45" s="1272" t="s">
        <v>35</v>
      </c>
      <c r="BR45" s="1293" t="s">
        <v>35</v>
      </c>
      <c r="BS45" s="1251" t="s">
        <v>35</v>
      </c>
      <c r="BT45" s="1251" t="s">
        <v>35</v>
      </c>
      <c r="BU45" s="1251" t="s">
        <v>35</v>
      </c>
      <c r="BV45" s="1251" t="s">
        <v>35</v>
      </c>
      <c r="BW45" s="1251" t="s">
        <v>35</v>
      </c>
      <c r="BX45" s="1251" t="s">
        <v>35</v>
      </c>
      <c r="BY45" s="1315" t="s">
        <v>35</v>
      </c>
      <c r="BZ45" s="1315" t="s">
        <v>35</v>
      </c>
      <c r="CA45" s="1315" t="s">
        <v>35</v>
      </c>
      <c r="CB45" s="1315" t="s">
        <v>35</v>
      </c>
      <c r="CC45" s="1315" t="s">
        <v>35</v>
      </c>
      <c r="CD45" s="1315" t="s">
        <v>35</v>
      </c>
      <c r="CE45" s="1315" t="s">
        <v>35</v>
      </c>
      <c r="CF45" s="1315" t="s">
        <v>35</v>
      </c>
      <c r="CG45" s="1315" t="s">
        <v>35</v>
      </c>
      <c r="CH45" s="1315" t="s">
        <v>35</v>
      </c>
      <c r="CI45" s="1315" t="s">
        <v>35</v>
      </c>
      <c r="CJ45" s="1315" t="s">
        <v>35</v>
      </c>
      <c r="CK45" s="1315" t="s">
        <v>35</v>
      </c>
      <c r="CL45" s="1315" t="s">
        <v>35</v>
      </c>
      <c r="CM45" s="1315" t="s">
        <v>35</v>
      </c>
      <c r="CN45" s="1315" t="s">
        <v>35</v>
      </c>
      <c r="CO45" s="1315" t="s">
        <v>35</v>
      </c>
      <c r="CP45" s="1315" t="s">
        <v>35</v>
      </c>
      <c r="CQ45" s="1315" t="s">
        <v>35</v>
      </c>
      <c r="CR45" s="1315" t="s">
        <v>35</v>
      </c>
      <c r="CS45" s="1315" t="s">
        <v>35</v>
      </c>
      <c r="CT45" s="1315" t="s">
        <v>35</v>
      </c>
      <c r="CU45" s="1315" t="s">
        <v>35</v>
      </c>
      <c r="CV45" s="1315" t="s">
        <v>35</v>
      </c>
      <c r="CW45" s="1315" t="s">
        <v>35</v>
      </c>
      <c r="CX45" s="1315" t="s">
        <v>35</v>
      </c>
      <c r="CY45" s="1315" t="s">
        <v>35</v>
      </c>
      <c r="CZ45" s="1336" t="s">
        <v>35</v>
      </c>
    </row>
    <row r="46" s="135" customFormat="true" ht="15" customHeight="true" x14ac:dyDescent="0.2">
      <c r="A46" s="2374"/>
      <c r="B46" s="1114" t="s">
        <v>48</v>
      </c>
      <c r="C46" s="1142" t="s">
        <v>35</v>
      </c>
      <c r="D46" s="1154" t="s">
        <v>35</v>
      </c>
      <c r="E46" s="1154" t="s">
        <v>35</v>
      </c>
      <c r="F46" s="1154" t="s">
        <v>35</v>
      </c>
      <c r="G46" s="1166" t="s">
        <v>35</v>
      </c>
      <c r="H46" s="1178" t="s">
        <v>35</v>
      </c>
      <c r="I46" s="1154" t="s">
        <v>35</v>
      </c>
      <c r="J46" s="1154" t="s">
        <v>35</v>
      </c>
      <c r="K46" s="1154" t="s">
        <v>35</v>
      </c>
      <c r="L46" s="1190" t="s">
        <v>35</v>
      </c>
      <c r="M46" s="1142" t="s">
        <v>35</v>
      </c>
      <c r="N46" s="1154" t="s">
        <v>35</v>
      </c>
      <c r="O46" s="1154" t="s">
        <v>35</v>
      </c>
      <c r="P46" s="1154" t="s">
        <v>35</v>
      </c>
      <c r="Q46" s="1166" t="s">
        <v>35</v>
      </c>
      <c r="R46" s="1178" t="s">
        <v>35</v>
      </c>
      <c r="S46" s="1154" t="s">
        <v>35</v>
      </c>
      <c r="T46" s="1154" t="s">
        <v>35</v>
      </c>
      <c r="U46" s="1154" t="s">
        <v>35</v>
      </c>
      <c r="V46" s="1154" t="s">
        <v>35</v>
      </c>
      <c r="W46" s="1154" t="s">
        <v>35</v>
      </c>
      <c r="X46" s="1154" t="s">
        <v>35</v>
      </c>
      <c r="Y46" s="1154" t="s">
        <v>35</v>
      </c>
      <c r="Z46" s="1154" t="s">
        <v>35</v>
      </c>
      <c r="AA46" s="1154" t="s">
        <v>35</v>
      </c>
      <c r="AB46" s="1154" t="s">
        <v>35</v>
      </c>
      <c r="AC46" s="1154" t="s">
        <v>35</v>
      </c>
      <c r="AD46" s="1154" t="s">
        <v>35</v>
      </c>
      <c r="AE46" s="1154" t="s">
        <v>35</v>
      </c>
      <c r="AF46" s="1154" t="s">
        <v>35</v>
      </c>
      <c r="AG46" s="1154" t="s">
        <v>35</v>
      </c>
      <c r="AH46" s="1154" t="s">
        <v>35</v>
      </c>
      <c r="AI46" s="1154" t="s">
        <v>35</v>
      </c>
      <c r="AJ46" s="1154" t="s">
        <v>35</v>
      </c>
      <c r="AK46" s="1154" t="s">
        <v>35</v>
      </c>
      <c r="AL46" s="1154" t="s">
        <v>35</v>
      </c>
      <c r="AM46" s="1154" t="s">
        <v>35</v>
      </c>
      <c r="AN46" s="1154" t="s">
        <v>35</v>
      </c>
      <c r="AO46" s="1154" t="s">
        <v>35</v>
      </c>
      <c r="AP46" s="1154" t="s">
        <v>35</v>
      </c>
      <c r="AQ46" s="1154" t="s">
        <v>35</v>
      </c>
      <c r="AR46" s="1154" t="s">
        <v>35</v>
      </c>
      <c r="AS46" s="1154" t="s">
        <v>35</v>
      </c>
      <c r="AT46" s="1154" t="s">
        <v>35</v>
      </c>
      <c r="AU46" s="1154" t="s">
        <v>35</v>
      </c>
      <c r="AV46" s="827"/>
      <c r="AW46" s="827"/>
      <c r="AX46" s="827"/>
      <c r="AY46" s="882"/>
      <c r="BA46" s="2482"/>
      <c r="BB46" s="151" t="s">
        <v>48</v>
      </c>
      <c r="BC46" s="1231" t="s">
        <v>35</v>
      </c>
      <c r="BD46" s="1251" t="s">
        <v>35</v>
      </c>
      <c r="BE46" s="1251" t="s">
        <v>35</v>
      </c>
      <c r="BF46" s="1251" t="s">
        <v>35</v>
      </c>
      <c r="BG46" s="1272" t="s">
        <v>35</v>
      </c>
      <c r="BH46" s="1293" t="s">
        <v>35</v>
      </c>
      <c r="BI46" s="1251" t="s">
        <v>35</v>
      </c>
      <c r="BJ46" s="1251" t="s">
        <v>35</v>
      </c>
      <c r="BK46" s="1251" t="s">
        <v>35</v>
      </c>
      <c r="BL46" s="1272" t="s">
        <v>35</v>
      </c>
      <c r="BM46" s="1293" t="s">
        <v>35</v>
      </c>
      <c r="BN46" s="1251" t="s">
        <v>35</v>
      </c>
      <c r="BO46" s="1251" t="s">
        <v>35</v>
      </c>
      <c r="BP46" s="1251" t="s">
        <v>35</v>
      </c>
      <c r="BQ46" s="1272" t="s">
        <v>35</v>
      </c>
      <c r="BR46" s="1293" t="s">
        <v>35</v>
      </c>
      <c r="BS46" s="1251" t="s">
        <v>35</v>
      </c>
      <c r="BT46" s="1251" t="s">
        <v>35</v>
      </c>
      <c r="BU46" s="1251" t="s">
        <v>35</v>
      </c>
      <c r="BV46" s="1251" t="s">
        <v>35</v>
      </c>
      <c r="BW46" s="1251" t="s">
        <v>35</v>
      </c>
      <c r="BX46" s="1251" t="s">
        <v>35</v>
      </c>
      <c r="BY46" s="1315" t="s">
        <v>35</v>
      </c>
      <c r="BZ46" s="1315" t="s">
        <v>35</v>
      </c>
      <c r="CA46" s="1315" t="s">
        <v>35</v>
      </c>
      <c r="CB46" s="1315" t="s">
        <v>35</v>
      </c>
      <c r="CC46" s="1315" t="s">
        <v>35</v>
      </c>
      <c r="CD46" s="1315" t="s">
        <v>35</v>
      </c>
      <c r="CE46" s="1315" t="s">
        <v>35</v>
      </c>
      <c r="CF46" s="1315" t="s">
        <v>35</v>
      </c>
      <c r="CG46" s="1315" t="s">
        <v>35</v>
      </c>
      <c r="CH46" s="1315" t="s">
        <v>35</v>
      </c>
      <c r="CI46" s="1315" t="s">
        <v>35</v>
      </c>
      <c r="CJ46" s="1315" t="s">
        <v>35</v>
      </c>
      <c r="CK46" s="1315" t="s">
        <v>35</v>
      </c>
      <c r="CL46" s="1315" t="s">
        <v>35</v>
      </c>
      <c r="CM46" s="1315" t="s">
        <v>35</v>
      </c>
      <c r="CN46" s="1315" t="s">
        <v>35</v>
      </c>
      <c r="CO46" s="1315" t="s">
        <v>35</v>
      </c>
      <c r="CP46" s="1315" t="s">
        <v>35</v>
      </c>
      <c r="CQ46" s="1315" t="s">
        <v>35</v>
      </c>
      <c r="CR46" s="1315" t="s">
        <v>35</v>
      </c>
      <c r="CS46" s="1315" t="s">
        <v>35</v>
      </c>
      <c r="CT46" s="1315" t="s">
        <v>35</v>
      </c>
      <c r="CU46" s="1315" t="s">
        <v>35</v>
      </c>
      <c r="CV46" s="1315" t="s">
        <v>35</v>
      </c>
      <c r="CW46" s="1315" t="s">
        <v>35</v>
      </c>
      <c r="CX46" s="1315" t="s">
        <v>35</v>
      </c>
      <c r="CY46" s="1315" t="s">
        <v>35</v>
      </c>
      <c r="CZ46" s="1336" t="s">
        <v>35</v>
      </c>
    </row>
    <row r="47" s="130" customFormat="true" ht="15" customHeight="true" x14ac:dyDescent="0.2">
      <c r="A47" s="2372" t="s">
        <v>101</v>
      </c>
      <c r="B47" s="249" t="s">
        <v>100</v>
      </c>
      <c r="C47" s="1141" t="s">
        <v>35</v>
      </c>
      <c r="D47" s="1153" t="s">
        <v>35</v>
      </c>
      <c r="E47" s="1153" t="s">
        <v>35</v>
      </c>
      <c r="F47" s="1153" t="s">
        <v>35</v>
      </c>
      <c r="G47" s="1165" t="s">
        <v>35</v>
      </c>
      <c r="H47" s="1177" t="s">
        <v>35</v>
      </c>
      <c r="I47" s="1153" t="s">
        <v>35</v>
      </c>
      <c r="J47" s="1153" t="s">
        <v>35</v>
      </c>
      <c r="K47" s="1153" t="s">
        <v>35</v>
      </c>
      <c r="L47" s="1189" t="s">
        <v>35</v>
      </c>
      <c r="M47" s="1201" t="s">
        <v>35</v>
      </c>
      <c r="N47" s="1153" t="s">
        <v>35</v>
      </c>
      <c r="O47" s="1153" t="s">
        <v>35</v>
      </c>
      <c r="P47" s="1153" t="s">
        <v>35</v>
      </c>
      <c r="Q47" s="1165" t="s">
        <v>35</v>
      </c>
      <c r="R47" s="1177" t="s">
        <v>35</v>
      </c>
      <c r="S47" s="1153" t="s">
        <v>35</v>
      </c>
      <c r="T47" s="1153" t="s">
        <v>35</v>
      </c>
      <c r="U47" s="1153" t="s">
        <v>35</v>
      </c>
      <c r="V47" s="1153" t="s">
        <v>35</v>
      </c>
      <c r="W47" s="1153" t="s">
        <v>35</v>
      </c>
      <c r="X47" s="1153" t="s">
        <v>35</v>
      </c>
      <c r="Y47" s="1218" t="s">
        <v>35</v>
      </c>
      <c r="Z47" s="1218" t="s">
        <v>35</v>
      </c>
      <c r="AA47" s="1218" t="s">
        <v>35</v>
      </c>
      <c r="AB47" s="1218" t="s">
        <v>35</v>
      </c>
      <c r="AC47" s="1218" t="s">
        <v>35</v>
      </c>
      <c r="AD47" s="1218" t="s">
        <v>35</v>
      </c>
      <c r="AE47" s="1218" t="s">
        <v>35</v>
      </c>
      <c r="AF47" s="1218" t="s">
        <v>35</v>
      </c>
      <c r="AG47" s="1218" t="s">
        <v>35</v>
      </c>
      <c r="AH47" s="1218" t="s">
        <v>35</v>
      </c>
      <c r="AI47" s="1218" t="s">
        <v>35</v>
      </c>
      <c r="AJ47" s="1218" t="s">
        <v>35</v>
      </c>
      <c r="AK47" s="1218" t="s">
        <v>35</v>
      </c>
      <c r="AL47" s="1218" t="s">
        <v>35</v>
      </c>
      <c r="AM47" s="1218" t="s">
        <v>35</v>
      </c>
      <c r="AN47" s="1218" t="s">
        <v>35</v>
      </c>
      <c r="AO47" s="1218" t="s">
        <v>35</v>
      </c>
      <c r="AP47" s="1218" t="s">
        <v>35</v>
      </c>
      <c r="AQ47" s="1218" t="s">
        <v>35</v>
      </c>
      <c r="AR47" s="1218" t="s">
        <v>35</v>
      </c>
      <c r="AS47" s="1218" t="s">
        <v>35</v>
      </c>
      <c r="AT47" s="1218" t="s">
        <v>35</v>
      </c>
      <c r="AU47" s="1218" t="s">
        <v>35</v>
      </c>
      <c r="AV47" s="1218" t="s">
        <v>35</v>
      </c>
      <c r="AW47" s="1218" t="s">
        <v>35</v>
      </c>
      <c r="AX47" s="1218" t="s">
        <v>35</v>
      </c>
      <c r="AY47" s="1223" t="s">
        <v>35</v>
      </c>
      <c r="AZ47" s="215"/>
      <c r="BA47" s="2482" t="s">
        <v>101</v>
      </c>
      <c r="BB47" s="151" t="s">
        <v>100</v>
      </c>
      <c r="BC47" s="1231" t="s">
        <v>35</v>
      </c>
      <c r="BD47" s="1251" t="s">
        <v>35</v>
      </c>
      <c r="BE47" s="1251" t="s">
        <v>35</v>
      </c>
      <c r="BF47" s="1251" t="s">
        <v>35</v>
      </c>
      <c r="BG47" s="1272" t="s">
        <v>35</v>
      </c>
      <c r="BH47" s="1293" t="s">
        <v>35</v>
      </c>
      <c r="BI47" s="1251" t="s">
        <v>35</v>
      </c>
      <c r="BJ47" s="1251" t="s">
        <v>35</v>
      </c>
      <c r="BK47" s="1251" t="s">
        <v>35</v>
      </c>
      <c r="BL47" s="1272" t="s">
        <v>35</v>
      </c>
      <c r="BM47" s="1293" t="s">
        <v>35</v>
      </c>
      <c r="BN47" s="1251" t="s">
        <v>35</v>
      </c>
      <c r="BO47" s="1251" t="s">
        <v>35</v>
      </c>
      <c r="BP47" s="1251" t="s">
        <v>35</v>
      </c>
      <c r="BQ47" s="1272" t="s">
        <v>35</v>
      </c>
      <c r="BR47" s="1293" t="s">
        <v>35</v>
      </c>
      <c r="BS47" s="1251" t="s">
        <v>35</v>
      </c>
      <c r="BT47" s="1251" t="s">
        <v>35</v>
      </c>
      <c r="BU47" s="1251" t="s">
        <v>35</v>
      </c>
      <c r="BV47" s="1251" t="s">
        <v>35</v>
      </c>
      <c r="BW47" s="1251" t="s">
        <v>35</v>
      </c>
      <c r="BX47" s="1251" t="s">
        <v>35</v>
      </c>
      <c r="BY47" s="1315" t="s">
        <v>35</v>
      </c>
      <c r="BZ47" s="1315" t="s">
        <v>35</v>
      </c>
      <c r="CA47" s="1315" t="s">
        <v>35</v>
      </c>
      <c r="CB47" s="1315" t="s">
        <v>35</v>
      </c>
      <c r="CC47" s="1315" t="s">
        <v>35</v>
      </c>
      <c r="CD47" s="1315" t="s">
        <v>35</v>
      </c>
      <c r="CE47" s="1315" t="s">
        <v>35</v>
      </c>
      <c r="CF47" s="1315" t="s">
        <v>35</v>
      </c>
      <c r="CG47" s="1315" t="s">
        <v>35</v>
      </c>
      <c r="CH47" s="1315" t="s">
        <v>35</v>
      </c>
      <c r="CI47" s="1315" t="s">
        <v>35</v>
      </c>
      <c r="CJ47" s="1315" t="s">
        <v>35</v>
      </c>
      <c r="CK47" s="1315" t="s">
        <v>35</v>
      </c>
      <c r="CL47" s="1315" t="s">
        <v>35</v>
      </c>
      <c r="CM47" s="1315" t="s">
        <v>35</v>
      </c>
      <c r="CN47" s="1315" t="s">
        <v>35</v>
      </c>
      <c r="CO47" s="1315" t="s">
        <v>35</v>
      </c>
      <c r="CP47" s="1315" t="s">
        <v>35</v>
      </c>
      <c r="CQ47" s="1315" t="s">
        <v>35</v>
      </c>
      <c r="CR47" s="1315" t="s">
        <v>35</v>
      </c>
      <c r="CS47" s="1315" t="s">
        <v>35</v>
      </c>
      <c r="CT47" s="1315" t="s">
        <v>35</v>
      </c>
      <c r="CU47" s="1315" t="s">
        <v>35</v>
      </c>
      <c r="CV47" s="1315" t="s">
        <v>35</v>
      </c>
      <c r="CW47" s="1315" t="s">
        <v>35</v>
      </c>
      <c r="CX47" s="1315" t="s">
        <v>35</v>
      </c>
      <c r="CY47" s="1315" t="s">
        <v>35</v>
      </c>
      <c r="CZ47" s="1336" t="s">
        <v>35</v>
      </c>
    </row>
    <row r="48" s="130" customFormat="true" ht="15" customHeight="true" x14ac:dyDescent="0.2">
      <c r="A48" s="2372"/>
      <c r="B48" s="249" t="s">
        <v>99</v>
      </c>
      <c r="C48" s="1141" t="s">
        <v>35</v>
      </c>
      <c r="D48" s="1153" t="s">
        <v>35</v>
      </c>
      <c r="E48" s="1153" t="s">
        <v>35</v>
      </c>
      <c r="F48" s="1153" t="s">
        <v>35</v>
      </c>
      <c r="G48" s="1165" t="s">
        <v>35</v>
      </c>
      <c r="H48" s="1177" t="s">
        <v>35</v>
      </c>
      <c r="I48" s="1153" t="s">
        <v>35</v>
      </c>
      <c r="J48" s="1153" t="s">
        <v>35</v>
      </c>
      <c r="K48" s="1153" t="s">
        <v>35</v>
      </c>
      <c r="L48" s="1189" t="s">
        <v>35</v>
      </c>
      <c r="M48" s="1201" t="s">
        <v>35</v>
      </c>
      <c r="N48" s="1153" t="s">
        <v>35</v>
      </c>
      <c r="O48" s="1153" t="s">
        <v>35</v>
      </c>
      <c r="P48" s="1153" t="s">
        <v>35</v>
      </c>
      <c r="Q48" s="1165" t="s">
        <v>35</v>
      </c>
      <c r="R48" s="1177" t="s">
        <v>35</v>
      </c>
      <c r="S48" s="1153" t="s">
        <v>35</v>
      </c>
      <c r="T48" s="1153" t="s">
        <v>35</v>
      </c>
      <c r="U48" s="1153" t="s">
        <v>35</v>
      </c>
      <c r="V48" s="1153" t="s">
        <v>35</v>
      </c>
      <c r="W48" s="1153" t="s">
        <v>35</v>
      </c>
      <c r="X48" s="1153" t="s">
        <v>35</v>
      </c>
      <c r="Y48" s="1218" t="s">
        <v>35</v>
      </c>
      <c r="Z48" s="1218" t="s">
        <v>35</v>
      </c>
      <c r="AA48" s="1218" t="s">
        <v>35</v>
      </c>
      <c r="AB48" s="1218" t="s">
        <v>35</v>
      </c>
      <c r="AC48" s="1218" t="s">
        <v>35</v>
      </c>
      <c r="AD48" s="1218" t="s">
        <v>35</v>
      </c>
      <c r="AE48" s="1218" t="s">
        <v>35</v>
      </c>
      <c r="AF48" s="1218" t="s">
        <v>35</v>
      </c>
      <c r="AG48" s="1218" t="s">
        <v>35</v>
      </c>
      <c r="AH48" s="1218" t="s">
        <v>35</v>
      </c>
      <c r="AI48" s="1218" t="s">
        <v>35</v>
      </c>
      <c r="AJ48" s="1218" t="s">
        <v>35</v>
      </c>
      <c r="AK48" s="1218" t="s">
        <v>35</v>
      </c>
      <c r="AL48" s="1218" t="s">
        <v>35</v>
      </c>
      <c r="AM48" s="1218" t="s">
        <v>35</v>
      </c>
      <c r="AN48" s="1218" t="s">
        <v>35</v>
      </c>
      <c r="AO48" s="1218" t="s">
        <v>35</v>
      </c>
      <c r="AP48" s="1218" t="s">
        <v>35</v>
      </c>
      <c r="AQ48" s="1218" t="s">
        <v>35</v>
      </c>
      <c r="AR48" s="1218" t="s">
        <v>35</v>
      </c>
      <c r="AS48" s="1218" t="s">
        <v>35</v>
      </c>
      <c r="AT48" s="1218" t="s">
        <v>35</v>
      </c>
      <c r="AU48" s="1218" t="s">
        <v>35</v>
      </c>
      <c r="AV48" s="1218" t="s">
        <v>35</v>
      </c>
      <c r="AW48" s="1218" t="s">
        <v>35</v>
      </c>
      <c r="AX48" s="1218" t="s">
        <v>35</v>
      </c>
      <c r="AY48" s="1223" t="s">
        <v>35</v>
      </c>
      <c r="AZ48" s="215"/>
      <c r="BA48" s="2482"/>
      <c r="BB48" s="151" t="s">
        <v>99</v>
      </c>
      <c r="BC48" s="1231" t="s">
        <v>35</v>
      </c>
      <c r="BD48" s="1251" t="s">
        <v>35</v>
      </c>
      <c r="BE48" s="1251" t="s">
        <v>35</v>
      </c>
      <c r="BF48" s="1251" t="s">
        <v>35</v>
      </c>
      <c r="BG48" s="1272" t="s">
        <v>35</v>
      </c>
      <c r="BH48" s="1293" t="s">
        <v>35</v>
      </c>
      <c r="BI48" s="1251" t="s">
        <v>35</v>
      </c>
      <c r="BJ48" s="1251" t="s">
        <v>35</v>
      </c>
      <c r="BK48" s="1251" t="s">
        <v>35</v>
      </c>
      <c r="BL48" s="1272" t="s">
        <v>35</v>
      </c>
      <c r="BM48" s="1293" t="s">
        <v>35</v>
      </c>
      <c r="BN48" s="1251" t="s">
        <v>35</v>
      </c>
      <c r="BO48" s="1251" t="s">
        <v>35</v>
      </c>
      <c r="BP48" s="1251" t="s">
        <v>35</v>
      </c>
      <c r="BQ48" s="1272" t="s">
        <v>35</v>
      </c>
      <c r="BR48" s="1293" t="s">
        <v>35</v>
      </c>
      <c r="BS48" s="1251" t="s">
        <v>35</v>
      </c>
      <c r="BT48" s="1251" t="s">
        <v>35</v>
      </c>
      <c r="BU48" s="1251" t="s">
        <v>35</v>
      </c>
      <c r="BV48" s="1251" t="s">
        <v>35</v>
      </c>
      <c r="BW48" s="1251" t="s">
        <v>35</v>
      </c>
      <c r="BX48" s="1251" t="s">
        <v>35</v>
      </c>
      <c r="BY48" s="1315" t="s">
        <v>35</v>
      </c>
      <c r="BZ48" s="1315" t="s">
        <v>35</v>
      </c>
      <c r="CA48" s="1315" t="s">
        <v>35</v>
      </c>
      <c r="CB48" s="1315" t="s">
        <v>35</v>
      </c>
      <c r="CC48" s="1315" t="s">
        <v>35</v>
      </c>
      <c r="CD48" s="1315" t="s">
        <v>35</v>
      </c>
      <c r="CE48" s="1315" t="s">
        <v>35</v>
      </c>
      <c r="CF48" s="1315" t="s">
        <v>35</v>
      </c>
      <c r="CG48" s="1315" t="s">
        <v>35</v>
      </c>
      <c r="CH48" s="1315" t="s">
        <v>35</v>
      </c>
      <c r="CI48" s="1315" t="s">
        <v>35</v>
      </c>
      <c r="CJ48" s="1315" t="s">
        <v>35</v>
      </c>
      <c r="CK48" s="1315" t="s">
        <v>35</v>
      </c>
      <c r="CL48" s="1315" t="s">
        <v>35</v>
      </c>
      <c r="CM48" s="1315" t="s">
        <v>35</v>
      </c>
      <c r="CN48" s="1315" t="s">
        <v>35</v>
      </c>
      <c r="CO48" s="1315" t="s">
        <v>35</v>
      </c>
      <c r="CP48" s="1315" t="s">
        <v>35</v>
      </c>
      <c r="CQ48" s="1315" t="s">
        <v>35</v>
      </c>
      <c r="CR48" s="1315" t="s">
        <v>35</v>
      </c>
      <c r="CS48" s="1315" t="s">
        <v>35</v>
      </c>
      <c r="CT48" s="1315" t="s">
        <v>35</v>
      </c>
      <c r="CU48" s="1315" t="s">
        <v>35</v>
      </c>
      <c r="CV48" s="1315" t="s">
        <v>35</v>
      </c>
      <c r="CW48" s="1315" t="s">
        <v>35</v>
      </c>
      <c r="CX48" s="1315" t="s">
        <v>35</v>
      </c>
      <c r="CY48" s="1315" t="s">
        <v>35</v>
      </c>
      <c r="CZ48" s="1336" t="s">
        <v>35</v>
      </c>
    </row>
    <row r="49" s="130" customFormat="true" ht="15" customHeight="true" x14ac:dyDescent="0.2">
      <c r="A49" s="2372"/>
      <c r="B49" s="249" t="s">
        <v>68</v>
      </c>
      <c r="C49" s="1141" t="s">
        <v>35</v>
      </c>
      <c r="D49" s="1153" t="s">
        <v>35</v>
      </c>
      <c r="E49" s="1153" t="s">
        <v>35</v>
      </c>
      <c r="F49" s="1153" t="s">
        <v>35</v>
      </c>
      <c r="G49" s="1165" t="s">
        <v>35</v>
      </c>
      <c r="H49" s="1177" t="s">
        <v>35</v>
      </c>
      <c r="I49" s="1153" t="s">
        <v>35</v>
      </c>
      <c r="J49" s="1153" t="s">
        <v>35</v>
      </c>
      <c r="K49" s="1153" t="s">
        <v>35</v>
      </c>
      <c r="L49" s="1189" t="s">
        <v>35</v>
      </c>
      <c r="M49" s="1201" t="s">
        <v>35</v>
      </c>
      <c r="N49" s="1153" t="s">
        <v>35</v>
      </c>
      <c r="O49" s="1153" t="s">
        <v>35</v>
      </c>
      <c r="P49" s="1153" t="s">
        <v>35</v>
      </c>
      <c r="Q49" s="1165" t="s">
        <v>35</v>
      </c>
      <c r="R49" s="1177" t="s">
        <v>35</v>
      </c>
      <c r="S49" s="1153" t="s">
        <v>35</v>
      </c>
      <c r="T49" s="1153" t="s">
        <v>35</v>
      </c>
      <c r="U49" s="1153" t="s">
        <v>35</v>
      </c>
      <c r="V49" s="1153" t="s">
        <v>35</v>
      </c>
      <c r="W49" s="1153" t="s">
        <v>35</v>
      </c>
      <c r="X49" s="1153" t="s">
        <v>35</v>
      </c>
      <c r="Y49" s="1218" t="s">
        <v>35</v>
      </c>
      <c r="Z49" s="1218" t="s">
        <v>35</v>
      </c>
      <c r="AA49" s="1218" t="s">
        <v>35</v>
      </c>
      <c r="AB49" s="1218" t="s">
        <v>35</v>
      </c>
      <c r="AC49" s="1218" t="s">
        <v>35</v>
      </c>
      <c r="AD49" s="1218" t="s">
        <v>35</v>
      </c>
      <c r="AE49" s="1218" t="s">
        <v>35</v>
      </c>
      <c r="AF49" s="1218" t="s">
        <v>35</v>
      </c>
      <c r="AG49" s="1218" t="s">
        <v>35</v>
      </c>
      <c r="AH49" s="1218" t="s">
        <v>35</v>
      </c>
      <c r="AI49" s="1218" t="s">
        <v>35</v>
      </c>
      <c r="AJ49" s="1218" t="s">
        <v>35</v>
      </c>
      <c r="AK49" s="1218" t="s">
        <v>35</v>
      </c>
      <c r="AL49" s="1218" t="s">
        <v>35</v>
      </c>
      <c r="AM49" s="1218" t="s">
        <v>35</v>
      </c>
      <c r="AN49" s="1218" t="s">
        <v>35</v>
      </c>
      <c r="AO49" s="1218" t="s">
        <v>35</v>
      </c>
      <c r="AP49" s="1218" t="s">
        <v>35</v>
      </c>
      <c r="AQ49" s="1218" t="s">
        <v>35</v>
      </c>
      <c r="AR49" s="1218" t="s">
        <v>35</v>
      </c>
      <c r="AS49" s="1218" t="s">
        <v>35</v>
      </c>
      <c r="AT49" s="1218" t="s">
        <v>35</v>
      </c>
      <c r="AU49" s="1218" t="s">
        <v>35</v>
      </c>
      <c r="AV49" s="1218" t="s">
        <v>35</v>
      </c>
      <c r="AW49" s="1218" t="s">
        <v>35</v>
      </c>
      <c r="AX49" s="1218" t="s">
        <v>35</v>
      </c>
      <c r="AY49" s="1223" t="s">
        <v>35</v>
      </c>
      <c r="AZ49" s="215"/>
      <c r="BA49" s="2482"/>
      <c r="BB49" s="151" t="s">
        <v>68</v>
      </c>
      <c r="BC49" s="1231" t="s">
        <v>35</v>
      </c>
      <c r="BD49" s="1251" t="s">
        <v>35</v>
      </c>
      <c r="BE49" s="1251" t="s">
        <v>35</v>
      </c>
      <c r="BF49" s="1251" t="s">
        <v>35</v>
      </c>
      <c r="BG49" s="1272" t="s">
        <v>35</v>
      </c>
      <c r="BH49" s="1293" t="s">
        <v>35</v>
      </c>
      <c r="BI49" s="1251" t="s">
        <v>35</v>
      </c>
      <c r="BJ49" s="1251" t="s">
        <v>35</v>
      </c>
      <c r="BK49" s="1251" t="s">
        <v>35</v>
      </c>
      <c r="BL49" s="1272" t="s">
        <v>35</v>
      </c>
      <c r="BM49" s="1293" t="s">
        <v>35</v>
      </c>
      <c r="BN49" s="1251" t="s">
        <v>35</v>
      </c>
      <c r="BO49" s="1251" t="s">
        <v>35</v>
      </c>
      <c r="BP49" s="1251" t="s">
        <v>35</v>
      </c>
      <c r="BQ49" s="1272" t="s">
        <v>35</v>
      </c>
      <c r="BR49" s="1293" t="s">
        <v>35</v>
      </c>
      <c r="BS49" s="1251" t="s">
        <v>35</v>
      </c>
      <c r="BT49" s="1251" t="s">
        <v>35</v>
      </c>
      <c r="BU49" s="1251" t="s">
        <v>35</v>
      </c>
      <c r="BV49" s="1251" t="s">
        <v>35</v>
      </c>
      <c r="BW49" s="1251" t="s">
        <v>35</v>
      </c>
      <c r="BX49" s="1251" t="s">
        <v>35</v>
      </c>
      <c r="BY49" s="1315" t="s">
        <v>35</v>
      </c>
      <c r="BZ49" s="1315" t="s">
        <v>35</v>
      </c>
      <c r="CA49" s="1315" t="s">
        <v>35</v>
      </c>
      <c r="CB49" s="1315" t="s">
        <v>35</v>
      </c>
      <c r="CC49" s="1315" t="s">
        <v>35</v>
      </c>
      <c r="CD49" s="1315" t="s">
        <v>35</v>
      </c>
      <c r="CE49" s="1315" t="s">
        <v>35</v>
      </c>
      <c r="CF49" s="1315" t="s">
        <v>35</v>
      </c>
      <c r="CG49" s="1315" t="s">
        <v>35</v>
      </c>
      <c r="CH49" s="1315" t="s">
        <v>35</v>
      </c>
      <c r="CI49" s="1315" t="s">
        <v>35</v>
      </c>
      <c r="CJ49" s="1315" t="s">
        <v>35</v>
      </c>
      <c r="CK49" s="1315" t="s">
        <v>35</v>
      </c>
      <c r="CL49" s="1315" t="s">
        <v>35</v>
      </c>
      <c r="CM49" s="1315" t="s">
        <v>35</v>
      </c>
      <c r="CN49" s="1315" t="s">
        <v>35</v>
      </c>
      <c r="CO49" s="1315" t="s">
        <v>35</v>
      </c>
      <c r="CP49" s="1315" t="s">
        <v>35</v>
      </c>
      <c r="CQ49" s="1315" t="s">
        <v>35</v>
      </c>
      <c r="CR49" s="1315" t="s">
        <v>35</v>
      </c>
      <c r="CS49" s="1315" t="s">
        <v>35</v>
      </c>
      <c r="CT49" s="1315" t="s">
        <v>35</v>
      </c>
      <c r="CU49" s="1315" t="s">
        <v>35</v>
      </c>
      <c r="CV49" s="1315" t="s">
        <v>35</v>
      </c>
      <c r="CW49" s="1315" t="s">
        <v>35</v>
      </c>
      <c r="CX49" s="1315" t="s">
        <v>35</v>
      </c>
      <c r="CY49" s="1315" t="s">
        <v>35</v>
      </c>
      <c r="CZ49" s="1336" t="s">
        <v>35</v>
      </c>
    </row>
    <row r="50" s="130" customFormat="true" ht="15" customHeight="true" x14ac:dyDescent="0.2">
      <c r="A50" s="2372" t="s">
        <v>102</v>
      </c>
      <c r="B50" s="249" t="s">
        <v>100</v>
      </c>
      <c r="C50" s="1141" t="s">
        <v>35</v>
      </c>
      <c r="D50" s="1153" t="s">
        <v>35</v>
      </c>
      <c r="E50" s="1153" t="s">
        <v>35</v>
      </c>
      <c r="F50" s="1153" t="s">
        <v>35</v>
      </c>
      <c r="G50" s="1165" t="s">
        <v>35</v>
      </c>
      <c r="H50" s="1177" t="s">
        <v>35</v>
      </c>
      <c r="I50" s="1153" t="s">
        <v>35</v>
      </c>
      <c r="J50" s="1153" t="s">
        <v>35</v>
      </c>
      <c r="K50" s="1153" t="s">
        <v>35</v>
      </c>
      <c r="L50" s="1189" t="s">
        <v>35</v>
      </c>
      <c r="M50" s="1201" t="s">
        <v>35</v>
      </c>
      <c r="N50" s="1153" t="s">
        <v>35</v>
      </c>
      <c r="O50" s="1153" t="s">
        <v>35</v>
      </c>
      <c r="P50" s="1153" t="s">
        <v>35</v>
      </c>
      <c r="Q50" s="1165" t="s">
        <v>35</v>
      </c>
      <c r="R50" s="1177" t="s">
        <v>35</v>
      </c>
      <c r="S50" s="1153" t="s">
        <v>35</v>
      </c>
      <c r="T50" s="1153" t="s">
        <v>35</v>
      </c>
      <c r="U50" s="1153" t="s">
        <v>35</v>
      </c>
      <c r="V50" s="1153" t="s">
        <v>35</v>
      </c>
      <c r="W50" s="1153" t="s">
        <v>35</v>
      </c>
      <c r="X50" s="1153" t="s">
        <v>35</v>
      </c>
      <c r="Y50" s="1218" t="s">
        <v>35</v>
      </c>
      <c r="Z50" s="1218" t="s">
        <v>35</v>
      </c>
      <c r="AA50" s="1218" t="s">
        <v>35</v>
      </c>
      <c r="AB50" s="1218" t="s">
        <v>35</v>
      </c>
      <c r="AC50" s="1218" t="s">
        <v>35</v>
      </c>
      <c r="AD50" s="1218" t="s">
        <v>35</v>
      </c>
      <c r="AE50" s="1218" t="s">
        <v>35</v>
      </c>
      <c r="AF50" s="1218" t="s">
        <v>35</v>
      </c>
      <c r="AG50" s="1218" t="s">
        <v>35</v>
      </c>
      <c r="AH50" s="1218" t="s">
        <v>35</v>
      </c>
      <c r="AI50" s="1218" t="s">
        <v>35</v>
      </c>
      <c r="AJ50" s="1218" t="s">
        <v>35</v>
      </c>
      <c r="AK50" s="1218" t="s">
        <v>35</v>
      </c>
      <c r="AL50" s="1218" t="s">
        <v>35</v>
      </c>
      <c r="AM50" s="1218" t="s">
        <v>35</v>
      </c>
      <c r="AN50" s="1218" t="s">
        <v>35</v>
      </c>
      <c r="AO50" s="1218" t="s">
        <v>35</v>
      </c>
      <c r="AP50" s="1218" t="s">
        <v>35</v>
      </c>
      <c r="AQ50" s="1218" t="s">
        <v>35</v>
      </c>
      <c r="AR50" s="1218" t="s">
        <v>35</v>
      </c>
      <c r="AS50" s="1218" t="s">
        <v>35</v>
      </c>
      <c r="AT50" s="1218" t="s">
        <v>35</v>
      </c>
      <c r="AU50" s="1218" t="s">
        <v>35</v>
      </c>
      <c r="AV50" s="1218" t="s">
        <v>35</v>
      </c>
      <c r="AW50" s="1218" t="s">
        <v>35</v>
      </c>
      <c r="AX50" s="1218" t="s">
        <v>35</v>
      </c>
      <c r="AY50" s="1223" t="s">
        <v>35</v>
      </c>
      <c r="AZ50" s="215"/>
      <c r="BA50" s="2482" t="s">
        <v>102</v>
      </c>
      <c r="BB50" s="151" t="s">
        <v>100</v>
      </c>
      <c r="BC50" s="1231" t="s">
        <v>35</v>
      </c>
      <c r="BD50" s="1251" t="s">
        <v>35</v>
      </c>
      <c r="BE50" s="1251" t="s">
        <v>35</v>
      </c>
      <c r="BF50" s="1251" t="s">
        <v>35</v>
      </c>
      <c r="BG50" s="1272" t="s">
        <v>35</v>
      </c>
      <c r="BH50" s="1293" t="s">
        <v>35</v>
      </c>
      <c r="BI50" s="1251" t="s">
        <v>35</v>
      </c>
      <c r="BJ50" s="1251" t="s">
        <v>35</v>
      </c>
      <c r="BK50" s="1251" t="s">
        <v>35</v>
      </c>
      <c r="BL50" s="1272" t="s">
        <v>35</v>
      </c>
      <c r="BM50" s="1293" t="s">
        <v>35</v>
      </c>
      <c r="BN50" s="1251" t="s">
        <v>35</v>
      </c>
      <c r="BO50" s="1251" t="s">
        <v>35</v>
      </c>
      <c r="BP50" s="1251" t="s">
        <v>35</v>
      </c>
      <c r="BQ50" s="1272" t="s">
        <v>35</v>
      </c>
      <c r="BR50" s="1293" t="s">
        <v>35</v>
      </c>
      <c r="BS50" s="1251" t="s">
        <v>35</v>
      </c>
      <c r="BT50" s="1251" t="s">
        <v>35</v>
      </c>
      <c r="BU50" s="1251" t="s">
        <v>35</v>
      </c>
      <c r="BV50" s="1251" t="s">
        <v>35</v>
      </c>
      <c r="BW50" s="1251" t="s">
        <v>35</v>
      </c>
      <c r="BX50" s="1251" t="s">
        <v>35</v>
      </c>
      <c r="BY50" s="1315" t="s">
        <v>35</v>
      </c>
      <c r="BZ50" s="1315" t="s">
        <v>35</v>
      </c>
      <c r="CA50" s="1315" t="s">
        <v>35</v>
      </c>
      <c r="CB50" s="1315" t="s">
        <v>35</v>
      </c>
      <c r="CC50" s="1315" t="s">
        <v>35</v>
      </c>
      <c r="CD50" s="1315" t="s">
        <v>35</v>
      </c>
      <c r="CE50" s="1315" t="s">
        <v>35</v>
      </c>
      <c r="CF50" s="1315" t="s">
        <v>35</v>
      </c>
      <c r="CG50" s="1315" t="s">
        <v>35</v>
      </c>
      <c r="CH50" s="1315" t="s">
        <v>35</v>
      </c>
      <c r="CI50" s="1315" t="s">
        <v>35</v>
      </c>
      <c r="CJ50" s="1315" t="s">
        <v>35</v>
      </c>
      <c r="CK50" s="1315" t="s">
        <v>35</v>
      </c>
      <c r="CL50" s="1315" t="s">
        <v>35</v>
      </c>
      <c r="CM50" s="1315" t="s">
        <v>35</v>
      </c>
      <c r="CN50" s="1315" t="s">
        <v>35</v>
      </c>
      <c r="CO50" s="1315" t="s">
        <v>35</v>
      </c>
      <c r="CP50" s="1315" t="s">
        <v>35</v>
      </c>
      <c r="CQ50" s="1315" t="s">
        <v>35</v>
      </c>
      <c r="CR50" s="1315" t="s">
        <v>35</v>
      </c>
      <c r="CS50" s="1315" t="s">
        <v>35</v>
      </c>
      <c r="CT50" s="1315" t="s">
        <v>35</v>
      </c>
      <c r="CU50" s="1315" t="s">
        <v>35</v>
      </c>
      <c r="CV50" s="1315" t="s">
        <v>35</v>
      </c>
      <c r="CW50" s="1315" t="s">
        <v>35</v>
      </c>
      <c r="CX50" s="1315" t="s">
        <v>35</v>
      </c>
      <c r="CY50" s="1315" t="s">
        <v>35</v>
      </c>
      <c r="CZ50" s="1336" t="s">
        <v>35</v>
      </c>
    </row>
    <row r="51" s="130" customFormat="true" ht="15" customHeight="true" x14ac:dyDescent="0.2">
      <c r="A51" s="2372"/>
      <c r="B51" s="249" t="s">
        <v>99</v>
      </c>
      <c r="C51" s="1141" t="s">
        <v>35</v>
      </c>
      <c r="D51" s="1153" t="s">
        <v>35</v>
      </c>
      <c r="E51" s="1153" t="s">
        <v>35</v>
      </c>
      <c r="F51" s="1153" t="s">
        <v>35</v>
      </c>
      <c r="G51" s="1165" t="s">
        <v>35</v>
      </c>
      <c r="H51" s="1177" t="s">
        <v>35</v>
      </c>
      <c r="I51" s="1153" t="s">
        <v>35</v>
      </c>
      <c r="J51" s="1153" t="s">
        <v>35</v>
      </c>
      <c r="K51" s="1153" t="s">
        <v>35</v>
      </c>
      <c r="L51" s="1189" t="s">
        <v>35</v>
      </c>
      <c r="M51" s="1201" t="s">
        <v>35</v>
      </c>
      <c r="N51" s="1153" t="s">
        <v>35</v>
      </c>
      <c r="O51" s="1153" t="s">
        <v>35</v>
      </c>
      <c r="P51" s="1153" t="s">
        <v>35</v>
      </c>
      <c r="Q51" s="1165" t="s">
        <v>35</v>
      </c>
      <c r="R51" s="1177" t="s">
        <v>35</v>
      </c>
      <c r="S51" s="1153" t="s">
        <v>35</v>
      </c>
      <c r="T51" s="1153" t="s">
        <v>35</v>
      </c>
      <c r="U51" s="1153" t="s">
        <v>35</v>
      </c>
      <c r="V51" s="1153" t="s">
        <v>35</v>
      </c>
      <c r="W51" s="1153" t="s">
        <v>35</v>
      </c>
      <c r="X51" s="1153" t="s">
        <v>35</v>
      </c>
      <c r="Y51" s="1218" t="s">
        <v>35</v>
      </c>
      <c r="Z51" s="1218" t="s">
        <v>35</v>
      </c>
      <c r="AA51" s="1218" t="s">
        <v>35</v>
      </c>
      <c r="AB51" s="1218" t="s">
        <v>35</v>
      </c>
      <c r="AC51" s="1218" t="s">
        <v>35</v>
      </c>
      <c r="AD51" s="1218" t="s">
        <v>35</v>
      </c>
      <c r="AE51" s="1218" t="s">
        <v>35</v>
      </c>
      <c r="AF51" s="1218" t="s">
        <v>35</v>
      </c>
      <c r="AG51" s="1218" t="s">
        <v>35</v>
      </c>
      <c r="AH51" s="1218" t="s">
        <v>35</v>
      </c>
      <c r="AI51" s="1218" t="s">
        <v>35</v>
      </c>
      <c r="AJ51" s="1218" t="s">
        <v>35</v>
      </c>
      <c r="AK51" s="1218" t="s">
        <v>35</v>
      </c>
      <c r="AL51" s="1218" t="s">
        <v>35</v>
      </c>
      <c r="AM51" s="1218" t="s">
        <v>35</v>
      </c>
      <c r="AN51" s="1218" t="s">
        <v>35</v>
      </c>
      <c r="AO51" s="1218" t="s">
        <v>35</v>
      </c>
      <c r="AP51" s="1218" t="s">
        <v>35</v>
      </c>
      <c r="AQ51" s="1218" t="s">
        <v>35</v>
      </c>
      <c r="AR51" s="1218" t="s">
        <v>35</v>
      </c>
      <c r="AS51" s="1218" t="s">
        <v>35</v>
      </c>
      <c r="AT51" s="1218" t="s">
        <v>35</v>
      </c>
      <c r="AU51" s="1218" t="s">
        <v>35</v>
      </c>
      <c r="AV51" s="1218" t="s">
        <v>35</v>
      </c>
      <c r="AW51" s="1218" t="s">
        <v>35</v>
      </c>
      <c r="AX51" s="1218" t="s">
        <v>35</v>
      </c>
      <c r="AY51" s="1223" t="s">
        <v>35</v>
      </c>
      <c r="AZ51" s="215"/>
      <c r="BA51" s="2482"/>
      <c r="BB51" s="151" t="s">
        <v>99</v>
      </c>
      <c r="BC51" s="1231" t="s">
        <v>35</v>
      </c>
      <c r="BD51" s="1251" t="s">
        <v>35</v>
      </c>
      <c r="BE51" s="1251" t="s">
        <v>35</v>
      </c>
      <c r="BF51" s="1251" t="s">
        <v>35</v>
      </c>
      <c r="BG51" s="1272" t="s">
        <v>35</v>
      </c>
      <c r="BH51" s="1293" t="s">
        <v>35</v>
      </c>
      <c r="BI51" s="1251" t="s">
        <v>35</v>
      </c>
      <c r="BJ51" s="1251" t="s">
        <v>35</v>
      </c>
      <c r="BK51" s="1251" t="s">
        <v>35</v>
      </c>
      <c r="BL51" s="1272" t="s">
        <v>35</v>
      </c>
      <c r="BM51" s="1293" t="s">
        <v>35</v>
      </c>
      <c r="BN51" s="1251" t="s">
        <v>35</v>
      </c>
      <c r="BO51" s="1251" t="s">
        <v>35</v>
      </c>
      <c r="BP51" s="1251" t="s">
        <v>35</v>
      </c>
      <c r="BQ51" s="1272" t="s">
        <v>35</v>
      </c>
      <c r="BR51" s="1293" t="s">
        <v>35</v>
      </c>
      <c r="BS51" s="1251" t="s">
        <v>35</v>
      </c>
      <c r="BT51" s="1251" t="s">
        <v>35</v>
      </c>
      <c r="BU51" s="1251" t="s">
        <v>35</v>
      </c>
      <c r="BV51" s="1251" t="s">
        <v>35</v>
      </c>
      <c r="BW51" s="1251" t="s">
        <v>35</v>
      </c>
      <c r="BX51" s="1251" t="s">
        <v>35</v>
      </c>
      <c r="BY51" s="1315" t="s">
        <v>35</v>
      </c>
      <c r="BZ51" s="1315" t="s">
        <v>35</v>
      </c>
      <c r="CA51" s="1315" t="s">
        <v>35</v>
      </c>
      <c r="CB51" s="1315" t="s">
        <v>35</v>
      </c>
      <c r="CC51" s="1315" t="s">
        <v>35</v>
      </c>
      <c r="CD51" s="1315" t="s">
        <v>35</v>
      </c>
      <c r="CE51" s="1315" t="s">
        <v>35</v>
      </c>
      <c r="CF51" s="1315" t="s">
        <v>35</v>
      </c>
      <c r="CG51" s="1315" t="s">
        <v>35</v>
      </c>
      <c r="CH51" s="1315" t="s">
        <v>35</v>
      </c>
      <c r="CI51" s="1315" t="s">
        <v>35</v>
      </c>
      <c r="CJ51" s="1315" t="s">
        <v>35</v>
      </c>
      <c r="CK51" s="1315" t="s">
        <v>35</v>
      </c>
      <c r="CL51" s="1315" t="s">
        <v>35</v>
      </c>
      <c r="CM51" s="1315" t="s">
        <v>35</v>
      </c>
      <c r="CN51" s="1315" t="s">
        <v>35</v>
      </c>
      <c r="CO51" s="1315" t="s">
        <v>35</v>
      </c>
      <c r="CP51" s="1315" t="s">
        <v>35</v>
      </c>
      <c r="CQ51" s="1315" t="s">
        <v>35</v>
      </c>
      <c r="CR51" s="1315" t="s">
        <v>35</v>
      </c>
      <c r="CS51" s="1315" t="s">
        <v>35</v>
      </c>
      <c r="CT51" s="1315" t="s">
        <v>35</v>
      </c>
      <c r="CU51" s="1315" t="s">
        <v>35</v>
      </c>
      <c r="CV51" s="1315" t="s">
        <v>35</v>
      </c>
      <c r="CW51" s="1315" t="s">
        <v>35</v>
      </c>
      <c r="CX51" s="1315" t="s">
        <v>35</v>
      </c>
      <c r="CY51" s="1315" t="s">
        <v>35</v>
      </c>
      <c r="CZ51" s="1336" t="s">
        <v>35</v>
      </c>
    </row>
    <row r="52" s="130" customFormat="true" ht="15" customHeight="true" x14ac:dyDescent="0.2">
      <c r="A52" s="2372"/>
      <c r="B52" s="249" t="s">
        <v>68</v>
      </c>
      <c r="C52" s="1141" t="s">
        <v>35</v>
      </c>
      <c r="D52" s="1153" t="s">
        <v>35</v>
      </c>
      <c r="E52" s="1153" t="s">
        <v>35</v>
      </c>
      <c r="F52" s="1153" t="s">
        <v>35</v>
      </c>
      <c r="G52" s="1165" t="s">
        <v>35</v>
      </c>
      <c r="H52" s="1177" t="s">
        <v>35</v>
      </c>
      <c r="I52" s="1153" t="s">
        <v>35</v>
      </c>
      <c r="J52" s="1153" t="s">
        <v>35</v>
      </c>
      <c r="K52" s="1153" t="s">
        <v>35</v>
      </c>
      <c r="L52" s="1189" t="s">
        <v>35</v>
      </c>
      <c r="M52" s="1201" t="s">
        <v>35</v>
      </c>
      <c r="N52" s="1153" t="s">
        <v>35</v>
      </c>
      <c r="O52" s="1153" t="s">
        <v>35</v>
      </c>
      <c r="P52" s="1153" t="s">
        <v>35</v>
      </c>
      <c r="Q52" s="1165" t="s">
        <v>35</v>
      </c>
      <c r="R52" s="1177" t="s">
        <v>35</v>
      </c>
      <c r="S52" s="1153" t="s">
        <v>35</v>
      </c>
      <c r="T52" s="1153" t="s">
        <v>35</v>
      </c>
      <c r="U52" s="1153" t="s">
        <v>35</v>
      </c>
      <c r="V52" s="1153" t="s">
        <v>35</v>
      </c>
      <c r="W52" s="1153" t="s">
        <v>35</v>
      </c>
      <c r="X52" s="1153" t="s">
        <v>35</v>
      </c>
      <c r="Y52" s="1218" t="s">
        <v>35</v>
      </c>
      <c r="Z52" s="1218" t="s">
        <v>35</v>
      </c>
      <c r="AA52" s="1218" t="s">
        <v>35</v>
      </c>
      <c r="AB52" s="1218" t="s">
        <v>35</v>
      </c>
      <c r="AC52" s="1218" t="s">
        <v>35</v>
      </c>
      <c r="AD52" s="1218" t="s">
        <v>35</v>
      </c>
      <c r="AE52" s="1218" t="s">
        <v>35</v>
      </c>
      <c r="AF52" s="1218" t="s">
        <v>35</v>
      </c>
      <c r="AG52" s="1218" t="s">
        <v>35</v>
      </c>
      <c r="AH52" s="1218" t="s">
        <v>35</v>
      </c>
      <c r="AI52" s="1218" t="s">
        <v>35</v>
      </c>
      <c r="AJ52" s="1218" t="s">
        <v>35</v>
      </c>
      <c r="AK52" s="1218" t="s">
        <v>35</v>
      </c>
      <c r="AL52" s="1218" t="s">
        <v>35</v>
      </c>
      <c r="AM52" s="1218" t="s">
        <v>35</v>
      </c>
      <c r="AN52" s="1218" t="s">
        <v>35</v>
      </c>
      <c r="AO52" s="1218" t="s">
        <v>35</v>
      </c>
      <c r="AP52" s="1218" t="s">
        <v>35</v>
      </c>
      <c r="AQ52" s="1218" t="s">
        <v>35</v>
      </c>
      <c r="AR52" s="1218" t="s">
        <v>35</v>
      </c>
      <c r="AS52" s="1218" t="s">
        <v>35</v>
      </c>
      <c r="AT52" s="1218" t="s">
        <v>35</v>
      </c>
      <c r="AU52" s="1218" t="s">
        <v>35</v>
      </c>
      <c r="AV52" s="1218" t="s">
        <v>35</v>
      </c>
      <c r="AW52" s="1218" t="s">
        <v>35</v>
      </c>
      <c r="AX52" s="1218" t="s">
        <v>35</v>
      </c>
      <c r="AY52" s="1223" t="s">
        <v>35</v>
      </c>
      <c r="AZ52" s="215"/>
      <c r="BA52" s="2482"/>
      <c r="BB52" s="151" t="s">
        <v>68</v>
      </c>
      <c r="BC52" s="1231" t="s">
        <v>35</v>
      </c>
      <c r="BD52" s="1251" t="s">
        <v>35</v>
      </c>
      <c r="BE52" s="1251" t="s">
        <v>35</v>
      </c>
      <c r="BF52" s="1251" t="s">
        <v>35</v>
      </c>
      <c r="BG52" s="1272" t="s">
        <v>35</v>
      </c>
      <c r="BH52" s="1293" t="s">
        <v>35</v>
      </c>
      <c r="BI52" s="1251" t="s">
        <v>35</v>
      </c>
      <c r="BJ52" s="1251" t="s">
        <v>35</v>
      </c>
      <c r="BK52" s="1251" t="s">
        <v>35</v>
      </c>
      <c r="BL52" s="1272" t="s">
        <v>35</v>
      </c>
      <c r="BM52" s="1293" t="s">
        <v>35</v>
      </c>
      <c r="BN52" s="1251" t="s">
        <v>35</v>
      </c>
      <c r="BO52" s="1251" t="s">
        <v>35</v>
      </c>
      <c r="BP52" s="1251" t="s">
        <v>35</v>
      </c>
      <c r="BQ52" s="1272" t="s">
        <v>35</v>
      </c>
      <c r="BR52" s="1293" t="s">
        <v>35</v>
      </c>
      <c r="BS52" s="1251" t="s">
        <v>35</v>
      </c>
      <c r="BT52" s="1251" t="s">
        <v>35</v>
      </c>
      <c r="BU52" s="1251" t="s">
        <v>35</v>
      </c>
      <c r="BV52" s="1251" t="s">
        <v>35</v>
      </c>
      <c r="BW52" s="1251" t="s">
        <v>35</v>
      </c>
      <c r="BX52" s="1251" t="s">
        <v>35</v>
      </c>
      <c r="BY52" s="1315" t="s">
        <v>35</v>
      </c>
      <c r="BZ52" s="1315" t="s">
        <v>35</v>
      </c>
      <c r="CA52" s="1315" t="s">
        <v>35</v>
      </c>
      <c r="CB52" s="1315" t="s">
        <v>35</v>
      </c>
      <c r="CC52" s="1315" t="s">
        <v>35</v>
      </c>
      <c r="CD52" s="1315" t="s">
        <v>35</v>
      </c>
      <c r="CE52" s="1315" t="s">
        <v>35</v>
      </c>
      <c r="CF52" s="1315" t="s">
        <v>35</v>
      </c>
      <c r="CG52" s="1315" t="s">
        <v>35</v>
      </c>
      <c r="CH52" s="1315" t="s">
        <v>35</v>
      </c>
      <c r="CI52" s="1315" t="s">
        <v>35</v>
      </c>
      <c r="CJ52" s="1315" t="s">
        <v>35</v>
      </c>
      <c r="CK52" s="1315" t="s">
        <v>35</v>
      </c>
      <c r="CL52" s="1315" t="s">
        <v>35</v>
      </c>
      <c r="CM52" s="1315" t="s">
        <v>35</v>
      </c>
      <c r="CN52" s="1315" t="s">
        <v>35</v>
      </c>
      <c r="CO52" s="1315" t="s">
        <v>35</v>
      </c>
      <c r="CP52" s="1315" t="s">
        <v>35</v>
      </c>
      <c r="CQ52" s="1315" t="s">
        <v>35</v>
      </c>
      <c r="CR52" s="1315" t="s">
        <v>35</v>
      </c>
      <c r="CS52" s="1315" t="s">
        <v>35</v>
      </c>
      <c r="CT52" s="1315" t="s">
        <v>35</v>
      </c>
      <c r="CU52" s="1315" t="s">
        <v>35</v>
      </c>
      <c r="CV52" s="1315" t="s">
        <v>35</v>
      </c>
      <c r="CW52" s="1315" t="s">
        <v>35</v>
      </c>
      <c r="CX52" s="1315" t="s">
        <v>35</v>
      </c>
      <c r="CY52" s="1315" t="s">
        <v>35</v>
      </c>
      <c r="CZ52" s="1336" t="s">
        <v>35</v>
      </c>
    </row>
    <row r="53" s="130" customFormat="true" ht="15" customHeight="true" x14ac:dyDescent="0.2">
      <c r="A53" s="2372" t="s">
        <v>105</v>
      </c>
      <c r="B53" s="249" t="s">
        <v>100</v>
      </c>
      <c r="C53" s="1141" t="s">
        <v>35</v>
      </c>
      <c r="D53" s="1153" t="s">
        <v>35</v>
      </c>
      <c r="E53" s="1153" t="s">
        <v>35</v>
      </c>
      <c r="F53" s="1153" t="s">
        <v>35</v>
      </c>
      <c r="G53" s="1165" t="s">
        <v>35</v>
      </c>
      <c r="H53" s="1177" t="s">
        <v>35</v>
      </c>
      <c r="I53" s="1153" t="s">
        <v>35</v>
      </c>
      <c r="J53" s="1153" t="s">
        <v>35</v>
      </c>
      <c r="K53" s="1153" t="s">
        <v>35</v>
      </c>
      <c r="L53" s="1189" t="s">
        <v>35</v>
      </c>
      <c r="M53" s="1201" t="s">
        <v>35</v>
      </c>
      <c r="N53" s="1153" t="s">
        <v>35</v>
      </c>
      <c r="O53" s="1153" t="s">
        <v>35</v>
      </c>
      <c r="P53" s="1153" t="s">
        <v>35</v>
      </c>
      <c r="Q53" s="1165" t="s">
        <v>35</v>
      </c>
      <c r="R53" s="1177" t="s">
        <v>35</v>
      </c>
      <c r="S53" s="1153" t="s">
        <v>35</v>
      </c>
      <c r="T53" s="1153" t="s">
        <v>35</v>
      </c>
      <c r="U53" s="1153" t="s">
        <v>35</v>
      </c>
      <c r="V53" s="1153" t="s">
        <v>35</v>
      </c>
      <c r="W53" s="1153" t="s">
        <v>35</v>
      </c>
      <c r="X53" s="1153" t="s">
        <v>35</v>
      </c>
      <c r="Y53" s="1218" t="s">
        <v>35</v>
      </c>
      <c r="Z53" s="1218" t="s">
        <v>35</v>
      </c>
      <c r="AA53" s="1218" t="s">
        <v>35</v>
      </c>
      <c r="AB53" s="1218" t="s">
        <v>35</v>
      </c>
      <c r="AC53" s="1218" t="s">
        <v>35</v>
      </c>
      <c r="AD53" s="1218" t="s">
        <v>35</v>
      </c>
      <c r="AE53" s="1218" t="s">
        <v>35</v>
      </c>
      <c r="AF53" s="1218" t="s">
        <v>35</v>
      </c>
      <c r="AG53" s="1218" t="s">
        <v>35</v>
      </c>
      <c r="AH53" s="1218" t="s">
        <v>35</v>
      </c>
      <c r="AI53" s="1218" t="s">
        <v>35</v>
      </c>
      <c r="AJ53" s="1218" t="s">
        <v>35</v>
      </c>
      <c r="AK53" s="1218" t="s">
        <v>35</v>
      </c>
      <c r="AL53" s="1218" t="s">
        <v>35</v>
      </c>
      <c r="AM53" s="1218" t="s">
        <v>35</v>
      </c>
      <c r="AN53" s="1218" t="s">
        <v>35</v>
      </c>
      <c r="AO53" s="1218" t="s">
        <v>35</v>
      </c>
      <c r="AP53" s="1218" t="s">
        <v>35</v>
      </c>
      <c r="AQ53" s="1218" t="s">
        <v>35</v>
      </c>
      <c r="AR53" s="1218" t="s">
        <v>35</v>
      </c>
      <c r="AS53" s="1218" t="s">
        <v>35</v>
      </c>
      <c r="AT53" s="1218" t="s">
        <v>35</v>
      </c>
      <c r="AU53" s="1218" t="s">
        <v>35</v>
      </c>
      <c r="AV53" s="1218" t="s">
        <v>35</v>
      </c>
      <c r="AW53" s="1218" t="s">
        <v>35</v>
      </c>
      <c r="AX53" s="1218" t="s">
        <v>35</v>
      </c>
      <c r="AY53" s="1223" t="s">
        <v>35</v>
      </c>
      <c r="AZ53" s="215"/>
      <c r="BA53" s="2482" t="s">
        <v>105</v>
      </c>
      <c r="BB53" s="151" t="s">
        <v>100</v>
      </c>
      <c r="BC53" s="1231" t="s">
        <v>35</v>
      </c>
      <c r="BD53" s="1251" t="s">
        <v>35</v>
      </c>
      <c r="BE53" s="1251" t="s">
        <v>35</v>
      </c>
      <c r="BF53" s="1251" t="s">
        <v>35</v>
      </c>
      <c r="BG53" s="1272" t="s">
        <v>35</v>
      </c>
      <c r="BH53" s="1293" t="s">
        <v>35</v>
      </c>
      <c r="BI53" s="1251" t="s">
        <v>35</v>
      </c>
      <c r="BJ53" s="1251" t="s">
        <v>35</v>
      </c>
      <c r="BK53" s="1251" t="s">
        <v>35</v>
      </c>
      <c r="BL53" s="1272" t="s">
        <v>35</v>
      </c>
      <c r="BM53" s="1293" t="s">
        <v>35</v>
      </c>
      <c r="BN53" s="1251" t="s">
        <v>35</v>
      </c>
      <c r="BO53" s="1251" t="s">
        <v>35</v>
      </c>
      <c r="BP53" s="1251" t="s">
        <v>35</v>
      </c>
      <c r="BQ53" s="1272" t="s">
        <v>35</v>
      </c>
      <c r="BR53" s="1293" t="s">
        <v>35</v>
      </c>
      <c r="BS53" s="1251" t="s">
        <v>35</v>
      </c>
      <c r="BT53" s="1251" t="s">
        <v>35</v>
      </c>
      <c r="BU53" s="1251" t="s">
        <v>35</v>
      </c>
      <c r="BV53" s="1251" t="s">
        <v>35</v>
      </c>
      <c r="BW53" s="1251" t="s">
        <v>35</v>
      </c>
      <c r="BX53" s="1251" t="s">
        <v>35</v>
      </c>
      <c r="BY53" s="1315" t="s">
        <v>35</v>
      </c>
      <c r="BZ53" s="1315" t="s">
        <v>35</v>
      </c>
      <c r="CA53" s="1315" t="s">
        <v>35</v>
      </c>
      <c r="CB53" s="1315" t="s">
        <v>35</v>
      </c>
      <c r="CC53" s="1315" t="s">
        <v>35</v>
      </c>
      <c r="CD53" s="1315" t="s">
        <v>35</v>
      </c>
      <c r="CE53" s="1315" t="s">
        <v>35</v>
      </c>
      <c r="CF53" s="1315" t="s">
        <v>35</v>
      </c>
      <c r="CG53" s="1315" t="s">
        <v>35</v>
      </c>
      <c r="CH53" s="1315" t="s">
        <v>35</v>
      </c>
      <c r="CI53" s="1315" t="s">
        <v>35</v>
      </c>
      <c r="CJ53" s="1315" t="s">
        <v>35</v>
      </c>
      <c r="CK53" s="1315" t="s">
        <v>35</v>
      </c>
      <c r="CL53" s="1315" t="s">
        <v>35</v>
      </c>
      <c r="CM53" s="1315" t="s">
        <v>35</v>
      </c>
      <c r="CN53" s="1315" t="s">
        <v>35</v>
      </c>
      <c r="CO53" s="1315" t="s">
        <v>35</v>
      </c>
      <c r="CP53" s="1315" t="s">
        <v>35</v>
      </c>
      <c r="CQ53" s="1315" t="s">
        <v>35</v>
      </c>
      <c r="CR53" s="1315" t="s">
        <v>35</v>
      </c>
      <c r="CS53" s="1315" t="s">
        <v>35</v>
      </c>
      <c r="CT53" s="1315" t="s">
        <v>35</v>
      </c>
      <c r="CU53" s="1315" t="s">
        <v>35</v>
      </c>
      <c r="CV53" s="1315" t="s">
        <v>35</v>
      </c>
      <c r="CW53" s="1315" t="s">
        <v>35</v>
      </c>
      <c r="CX53" s="1315" t="s">
        <v>35</v>
      </c>
      <c r="CY53" s="1315" t="s">
        <v>35</v>
      </c>
      <c r="CZ53" s="1336" t="s">
        <v>35</v>
      </c>
    </row>
    <row r="54" s="130" customFormat="true" ht="15" customHeight="true" x14ac:dyDescent="0.2">
      <c r="A54" s="2372"/>
      <c r="B54" s="249" t="s">
        <v>99</v>
      </c>
      <c r="C54" s="1141" t="s">
        <v>35</v>
      </c>
      <c r="D54" s="1153" t="s">
        <v>35</v>
      </c>
      <c r="E54" s="1153" t="s">
        <v>35</v>
      </c>
      <c r="F54" s="1153" t="s">
        <v>35</v>
      </c>
      <c r="G54" s="1165" t="s">
        <v>35</v>
      </c>
      <c r="H54" s="1177" t="s">
        <v>35</v>
      </c>
      <c r="I54" s="1153" t="s">
        <v>35</v>
      </c>
      <c r="J54" s="1153" t="s">
        <v>35</v>
      </c>
      <c r="K54" s="1153" t="s">
        <v>35</v>
      </c>
      <c r="L54" s="1189" t="s">
        <v>35</v>
      </c>
      <c r="M54" s="1201" t="s">
        <v>35</v>
      </c>
      <c r="N54" s="1153" t="s">
        <v>35</v>
      </c>
      <c r="O54" s="1153" t="s">
        <v>35</v>
      </c>
      <c r="P54" s="1153" t="s">
        <v>35</v>
      </c>
      <c r="Q54" s="1165" t="s">
        <v>35</v>
      </c>
      <c r="R54" s="1177" t="s">
        <v>35</v>
      </c>
      <c r="S54" s="1153" t="s">
        <v>35</v>
      </c>
      <c r="T54" s="1153" t="s">
        <v>35</v>
      </c>
      <c r="U54" s="1153" t="s">
        <v>35</v>
      </c>
      <c r="V54" s="1153" t="s">
        <v>35</v>
      </c>
      <c r="W54" s="1153" t="s">
        <v>35</v>
      </c>
      <c r="X54" s="1153" t="s">
        <v>35</v>
      </c>
      <c r="Y54" s="1218" t="s">
        <v>35</v>
      </c>
      <c r="Z54" s="1218" t="s">
        <v>35</v>
      </c>
      <c r="AA54" s="1218" t="s">
        <v>35</v>
      </c>
      <c r="AB54" s="1218" t="s">
        <v>35</v>
      </c>
      <c r="AC54" s="1218" t="s">
        <v>35</v>
      </c>
      <c r="AD54" s="1218" t="s">
        <v>35</v>
      </c>
      <c r="AE54" s="1218" t="s">
        <v>35</v>
      </c>
      <c r="AF54" s="1218" t="s">
        <v>35</v>
      </c>
      <c r="AG54" s="1218" t="s">
        <v>35</v>
      </c>
      <c r="AH54" s="1218" t="s">
        <v>35</v>
      </c>
      <c r="AI54" s="1218" t="s">
        <v>35</v>
      </c>
      <c r="AJ54" s="1218" t="s">
        <v>35</v>
      </c>
      <c r="AK54" s="1218" t="s">
        <v>35</v>
      </c>
      <c r="AL54" s="1218" t="s">
        <v>35</v>
      </c>
      <c r="AM54" s="1218" t="s">
        <v>35</v>
      </c>
      <c r="AN54" s="1218" t="s">
        <v>35</v>
      </c>
      <c r="AO54" s="1218" t="s">
        <v>35</v>
      </c>
      <c r="AP54" s="1218" t="s">
        <v>35</v>
      </c>
      <c r="AQ54" s="1218" t="s">
        <v>35</v>
      </c>
      <c r="AR54" s="1218" t="s">
        <v>35</v>
      </c>
      <c r="AS54" s="1218" t="s">
        <v>35</v>
      </c>
      <c r="AT54" s="1218" t="s">
        <v>35</v>
      </c>
      <c r="AU54" s="1218" t="s">
        <v>35</v>
      </c>
      <c r="AV54" s="1218" t="s">
        <v>35</v>
      </c>
      <c r="AW54" s="1218" t="s">
        <v>35</v>
      </c>
      <c r="AX54" s="1218" t="s">
        <v>35</v>
      </c>
      <c r="AY54" s="1223" t="s">
        <v>35</v>
      </c>
      <c r="AZ54" s="215"/>
      <c r="BA54" s="2482"/>
      <c r="BB54" s="151" t="s">
        <v>99</v>
      </c>
      <c r="BC54" s="1231" t="s">
        <v>35</v>
      </c>
      <c r="BD54" s="1251" t="s">
        <v>35</v>
      </c>
      <c r="BE54" s="1251" t="s">
        <v>35</v>
      </c>
      <c r="BF54" s="1251" t="s">
        <v>35</v>
      </c>
      <c r="BG54" s="1272" t="s">
        <v>35</v>
      </c>
      <c r="BH54" s="1293" t="s">
        <v>35</v>
      </c>
      <c r="BI54" s="1251" t="s">
        <v>35</v>
      </c>
      <c r="BJ54" s="1251" t="s">
        <v>35</v>
      </c>
      <c r="BK54" s="1251" t="s">
        <v>35</v>
      </c>
      <c r="BL54" s="1272" t="s">
        <v>35</v>
      </c>
      <c r="BM54" s="1293" t="s">
        <v>35</v>
      </c>
      <c r="BN54" s="1251" t="s">
        <v>35</v>
      </c>
      <c r="BO54" s="1251" t="s">
        <v>35</v>
      </c>
      <c r="BP54" s="1251" t="s">
        <v>35</v>
      </c>
      <c r="BQ54" s="1272" t="s">
        <v>35</v>
      </c>
      <c r="BR54" s="1293" t="s">
        <v>35</v>
      </c>
      <c r="BS54" s="1251" t="s">
        <v>35</v>
      </c>
      <c r="BT54" s="1251" t="s">
        <v>35</v>
      </c>
      <c r="BU54" s="1251" t="s">
        <v>35</v>
      </c>
      <c r="BV54" s="1251" t="s">
        <v>35</v>
      </c>
      <c r="BW54" s="1251" t="s">
        <v>35</v>
      </c>
      <c r="BX54" s="1251" t="s">
        <v>35</v>
      </c>
      <c r="BY54" s="1315" t="s">
        <v>35</v>
      </c>
      <c r="BZ54" s="1315" t="s">
        <v>35</v>
      </c>
      <c r="CA54" s="1315" t="s">
        <v>35</v>
      </c>
      <c r="CB54" s="1315" t="s">
        <v>35</v>
      </c>
      <c r="CC54" s="1315" t="s">
        <v>35</v>
      </c>
      <c r="CD54" s="1315" t="s">
        <v>35</v>
      </c>
      <c r="CE54" s="1315" t="s">
        <v>35</v>
      </c>
      <c r="CF54" s="1315" t="s">
        <v>35</v>
      </c>
      <c r="CG54" s="1315" t="s">
        <v>35</v>
      </c>
      <c r="CH54" s="1315" t="s">
        <v>35</v>
      </c>
      <c r="CI54" s="1315" t="s">
        <v>35</v>
      </c>
      <c r="CJ54" s="1315" t="s">
        <v>35</v>
      </c>
      <c r="CK54" s="1315" t="s">
        <v>35</v>
      </c>
      <c r="CL54" s="1315" t="s">
        <v>35</v>
      </c>
      <c r="CM54" s="1315" t="s">
        <v>35</v>
      </c>
      <c r="CN54" s="1315" t="s">
        <v>35</v>
      </c>
      <c r="CO54" s="1315" t="s">
        <v>35</v>
      </c>
      <c r="CP54" s="1315" t="s">
        <v>35</v>
      </c>
      <c r="CQ54" s="1315" t="s">
        <v>35</v>
      </c>
      <c r="CR54" s="1315" t="s">
        <v>35</v>
      </c>
      <c r="CS54" s="1315" t="s">
        <v>35</v>
      </c>
      <c r="CT54" s="1315" t="s">
        <v>35</v>
      </c>
      <c r="CU54" s="1315" t="s">
        <v>35</v>
      </c>
      <c r="CV54" s="1315" t="s">
        <v>35</v>
      </c>
      <c r="CW54" s="1315" t="s">
        <v>35</v>
      </c>
      <c r="CX54" s="1315" t="s">
        <v>35</v>
      </c>
      <c r="CY54" s="1315" t="s">
        <v>35</v>
      </c>
      <c r="CZ54" s="1336" t="s">
        <v>35</v>
      </c>
    </row>
    <row r="55" s="130" customFormat="true" ht="15" customHeight="true" x14ac:dyDescent="0.2">
      <c r="A55" s="2483"/>
      <c r="B55" s="250" t="s">
        <v>68</v>
      </c>
      <c r="C55" s="1143" t="s">
        <v>35</v>
      </c>
      <c r="D55" s="1155" t="s">
        <v>35</v>
      </c>
      <c r="E55" s="1155" t="s">
        <v>35</v>
      </c>
      <c r="F55" s="1155" t="s">
        <v>35</v>
      </c>
      <c r="G55" s="1167" t="s">
        <v>35</v>
      </c>
      <c r="H55" s="1179" t="s">
        <v>35</v>
      </c>
      <c r="I55" s="1155" t="s">
        <v>35</v>
      </c>
      <c r="J55" s="1155" t="s">
        <v>35</v>
      </c>
      <c r="K55" s="1155" t="s">
        <v>35</v>
      </c>
      <c r="L55" s="1191" t="s">
        <v>35</v>
      </c>
      <c r="M55" s="1202" t="s">
        <v>35</v>
      </c>
      <c r="N55" s="1155" t="s">
        <v>35</v>
      </c>
      <c r="O55" s="1155" t="s">
        <v>35</v>
      </c>
      <c r="P55" s="1155" t="s">
        <v>35</v>
      </c>
      <c r="Q55" s="1167" t="s">
        <v>35</v>
      </c>
      <c r="R55" s="1205" t="s">
        <v>35</v>
      </c>
      <c r="S55" s="1209" t="s">
        <v>35</v>
      </c>
      <c r="T55" s="1209" t="s">
        <v>35</v>
      </c>
      <c r="U55" s="1209" t="s">
        <v>35</v>
      </c>
      <c r="V55" s="1209" t="s">
        <v>35</v>
      </c>
      <c r="W55" s="1209" t="s">
        <v>35</v>
      </c>
      <c r="X55" s="1209" t="s">
        <v>35</v>
      </c>
      <c r="Y55" s="1209" t="s">
        <v>35</v>
      </c>
      <c r="Z55" s="1209" t="s">
        <v>35</v>
      </c>
      <c r="AA55" s="1209" t="s">
        <v>35</v>
      </c>
      <c r="AB55" s="1209" t="s">
        <v>35</v>
      </c>
      <c r="AC55" s="1209" t="s">
        <v>35</v>
      </c>
      <c r="AD55" s="1209" t="s">
        <v>35</v>
      </c>
      <c r="AE55" s="1209" t="s">
        <v>35</v>
      </c>
      <c r="AF55" s="1209" t="s">
        <v>35</v>
      </c>
      <c r="AG55" s="1209" t="s">
        <v>35</v>
      </c>
      <c r="AH55" s="1209" t="s">
        <v>35</v>
      </c>
      <c r="AI55" s="1209" t="s">
        <v>35</v>
      </c>
      <c r="AJ55" s="1209" t="s">
        <v>35</v>
      </c>
      <c r="AK55" s="1209" t="s">
        <v>35</v>
      </c>
      <c r="AL55" s="1209" t="s">
        <v>35</v>
      </c>
      <c r="AM55" s="1209" t="s">
        <v>35</v>
      </c>
      <c r="AN55" s="1209" t="s">
        <v>35</v>
      </c>
      <c r="AO55" s="1209" t="s">
        <v>35</v>
      </c>
      <c r="AP55" s="1209" t="s">
        <v>35</v>
      </c>
      <c r="AQ55" s="1209" t="s">
        <v>35</v>
      </c>
      <c r="AR55" s="1209" t="s">
        <v>35</v>
      </c>
      <c r="AS55" s="1209" t="s">
        <v>35</v>
      </c>
      <c r="AT55" s="1209" t="s">
        <v>35</v>
      </c>
      <c r="AU55" s="1209" t="s">
        <v>35</v>
      </c>
      <c r="AV55" s="1209" t="s">
        <v>35</v>
      </c>
      <c r="AW55" s="1209" t="s">
        <v>35</v>
      </c>
      <c r="AX55" s="1209" t="s">
        <v>35</v>
      </c>
      <c r="AY55" s="1224" t="s">
        <v>35</v>
      </c>
      <c r="AZ55" s="215"/>
      <c r="BA55" s="2484"/>
      <c r="BB55" s="152" t="s">
        <v>68</v>
      </c>
      <c r="BC55" s="1232" t="s">
        <v>35</v>
      </c>
      <c r="BD55" s="1252" t="s">
        <v>35</v>
      </c>
      <c r="BE55" s="1252" t="s">
        <v>35</v>
      </c>
      <c r="BF55" s="1252" t="s">
        <v>35</v>
      </c>
      <c r="BG55" s="1273" t="s">
        <v>35</v>
      </c>
      <c r="BH55" s="1294" t="s">
        <v>35</v>
      </c>
      <c r="BI55" s="1252" t="s">
        <v>35</v>
      </c>
      <c r="BJ55" s="1252" t="s">
        <v>35</v>
      </c>
      <c r="BK55" s="1252" t="s">
        <v>35</v>
      </c>
      <c r="BL55" s="1273" t="s">
        <v>35</v>
      </c>
      <c r="BM55" s="1294" t="s">
        <v>35</v>
      </c>
      <c r="BN55" s="1252" t="s">
        <v>35</v>
      </c>
      <c r="BO55" s="1252" t="s">
        <v>35</v>
      </c>
      <c r="BP55" s="1252" t="s">
        <v>35</v>
      </c>
      <c r="BQ55" s="1273" t="s">
        <v>35</v>
      </c>
      <c r="BR55" s="1309" t="s">
        <v>35</v>
      </c>
      <c r="BS55" s="1310" t="s">
        <v>35</v>
      </c>
      <c r="BT55" s="1310" t="s">
        <v>35</v>
      </c>
      <c r="BU55" s="1310" t="s">
        <v>35</v>
      </c>
      <c r="BV55" s="1310" t="s">
        <v>35</v>
      </c>
      <c r="BW55" s="1310" t="s">
        <v>35</v>
      </c>
      <c r="BX55" s="1310" t="s">
        <v>35</v>
      </c>
      <c r="BY55" s="1310" t="s">
        <v>35</v>
      </c>
      <c r="BZ55" s="1331" t="s">
        <v>35</v>
      </c>
      <c r="CA55" s="1331" t="s">
        <v>35</v>
      </c>
      <c r="CB55" s="1331" t="s">
        <v>35</v>
      </c>
      <c r="CC55" s="1331" t="s">
        <v>35</v>
      </c>
      <c r="CD55" s="1331" t="s">
        <v>35</v>
      </c>
      <c r="CE55" s="1331" t="s">
        <v>35</v>
      </c>
      <c r="CF55" s="1331" t="s">
        <v>35</v>
      </c>
      <c r="CG55" s="1331" t="s">
        <v>35</v>
      </c>
      <c r="CH55" s="1331" t="s">
        <v>35</v>
      </c>
      <c r="CI55" s="1331" t="s">
        <v>35</v>
      </c>
      <c r="CJ55" s="1331" t="s">
        <v>35</v>
      </c>
      <c r="CK55" s="1331" t="s">
        <v>35</v>
      </c>
      <c r="CL55" s="1331" t="s">
        <v>35</v>
      </c>
      <c r="CM55" s="1331" t="s">
        <v>35</v>
      </c>
      <c r="CN55" s="1331" t="s">
        <v>35</v>
      </c>
      <c r="CO55" s="1331" t="s">
        <v>35</v>
      </c>
      <c r="CP55" s="1331" t="s">
        <v>35</v>
      </c>
      <c r="CQ55" s="1331" t="s">
        <v>35</v>
      </c>
      <c r="CR55" s="1331" t="s">
        <v>35</v>
      </c>
      <c r="CS55" s="1331" t="s">
        <v>35</v>
      </c>
      <c r="CT55" s="1331" t="s">
        <v>35</v>
      </c>
      <c r="CU55" s="1331" t="s">
        <v>35</v>
      </c>
      <c r="CV55" s="1331" t="s">
        <v>35</v>
      </c>
      <c r="CW55" s="1331" t="s">
        <v>35</v>
      </c>
      <c r="CX55" s="1331" t="s">
        <v>35</v>
      </c>
      <c r="CY55" s="1331" t="s">
        <v>35</v>
      </c>
      <c r="CZ55" s="1337" t="s">
        <v>35</v>
      </c>
    </row>
    <row r="56" s="135" customFormat="true" ht="15" customHeight="true" x14ac:dyDescent="0.2">
      <c r="A56" s="132"/>
      <c r="B56" s="185"/>
      <c r="C56" s="2433" t="s">
        <v>114</v>
      </c>
      <c r="D56" s="2434"/>
      <c r="E56" s="2434"/>
      <c r="F56" s="2434"/>
      <c r="G56" s="2435"/>
      <c r="H56" s="2426" t="s">
        <v>38</v>
      </c>
      <c r="I56" s="2427"/>
      <c r="J56" s="2427"/>
      <c r="K56" s="2427"/>
      <c r="L56" s="2436"/>
      <c r="M56" s="2437" t="s">
        <v>37</v>
      </c>
      <c r="N56" s="2427"/>
      <c r="O56" s="2427"/>
      <c r="P56" s="2427"/>
      <c r="Q56" s="2438"/>
      <c r="R56" s="2426" t="s">
        <v>150</v>
      </c>
      <c r="S56" s="2427"/>
      <c r="T56" s="2427"/>
      <c r="U56" s="2427"/>
      <c r="V56" s="2427"/>
      <c r="W56" s="2427"/>
      <c r="X56" s="2427"/>
      <c r="Y56" s="2427"/>
      <c r="Z56" s="2427"/>
      <c r="AA56" s="2427"/>
      <c r="AB56" s="2427"/>
      <c r="AC56" s="2427"/>
      <c r="AD56" s="2427"/>
      <c r="AE56" s="2427"/>
      <c r="AF56" s="2427"/>
      <c r="AG56" s="2427"/>
      <c r="AH56" s="2427"/>
      <c r="AI56" s="2427"/>
      <c r="AJ56" s="2427"/>
      <c r="AK56" s="2427"/>
      <c r="AL56" s="2427"/>
      <c r="AM56" s="2427"/>
      <c r="AN56" s="2427"/>
      <c r="AO56" s="2427"/>
      <c r="AP56" s="2427"/>
      <c r="AQ56" s="2427"/>
      <c r="AR56" s="2427"/>
      <c r="AS56" s="2427"/>
      <c r="AT56" s="2427"/>
      <c r="AU56" s="2428"/>
      <c r="AV56" s="310"/>
      <c r="AW56" s="310"/>
      <c r="AX56" s="310"/>
      <c r="AY56" s="310"/>
      <c r="BA56" s="217" t="s">
        <v>128</v>
      </c>
      <c r="BB56" s="115" t="s">
        <v>95</v>
      </c>
      <c r="BC56" s="2500" t="s">
        <v>114</v>
      </c>
      <c r="BD56" s="2501"/>
      <c r="BE56" s="2501"/>
      <c r="BF56" s="2501"/>
      <c r="BG56" s="2502"/>
      <c r="BH56" s="2503" t="s">
        <v>38</v>
      </c>
      <c r="BI56" s="2501"/>
      <c r="BJ56" s="2501"/>
      <c r="BK56" s="2501"/>
      <c r="BL56" s="2502"/>
      <c r="BM56" s="2503" t="s">
        <v>37</v>
      </c>
      <c r="BN56" s="2501"/>
      <c r="BO56" s="2501"/>
      <c r="BP56" s="2501"/>
      <c r="BQ56" s="2502"/>
      <c r="BR56" s="424" t="s">
        <v>137</v>
      </c>
      <c r="BS56" s="296"/>
      <c r="BT56" s="296"/>
      <c r="BU56" s="296"/>
      <c r="BV56" s="296"/>
      <c r="BW56" s="296"/>
      <c r="BX56" s="296"/>
      <c r="BY56" s="297"/>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316"/>
    </row>
    <row r="57" s="135" customFormat="true" ht="24" x14ac:dyDescent="0.2">
      <c r="A57" s="186" t="s">
        <v>69</v>
      </c>
      <c r="B57" s="243"/>
      <c r="C57" s="274" t="s">
        <v>0</v>
      </c>
      <c r="D57" s="275" t="s">
        <v>1</v>
      </c>
      <c r="E57" s="275" t="s">
        <v>2</v>
      </c>
      <c r="F57" s="275" t="s">
        <v>3</v>
      </c>
      <c r="G57" s="276" t="s">
        <v>4</v>
      </c>
      <c r="H57" s="871" t="s">
        <v>0</v>
      </c>
      <c r="I57" s="810" t="s">
        <v>1</v>
      </c>
      <c r="J57" s="810" t="s">
        <v>2</v>
      </c>
      <c r="K57" s="810" t="s">
        <v>3</v>
      </c>
      <c r="L57" s="811" t="s">
        <v>4</v>
      </c>
      <c r="M57" s="859" t="s">
        <v>0</v>
      </c>
      <c r="N57" s="810" t="s">
        <v>1</v>
      </c>
      <c r="O57" s="810" t="s">
        <v>2</v>
      </c>
      <c r="P57" s="810" t="s">
        <v>3</v>
      </c>
      <c r="Q57" s="886" t="s">
        <v>4</v>
      </c>
      <c r="R57" s="871" t="s">
        <v>151</v>
      </c>
      <c r="S57" s="810" t="s">
        <v>152</v>
      </c>
      <c r="T57" s="810" t="s">
        <v>153</v>
      </c>
      <c r="U57" s="810" t="s">
        <v>154</v>
      </c>
      <c r="V57" s="810" t="s">
        <v>155</v>
      </c>
      <c r="W57" s="810" t="s">
        <v>156</v>
      </c>
      <c r="X57" s="810" t="s">
        <v>157</v>
      </c>
      <c r="Y57" s="810" t="s">
        <v>158</v>
      </c>
      <c r="Z57" s="810" t="s">
        <v>159</v>
      </c>
      <c r="AA57" s="810" t="s">
        <v>160</v>
      </c>
      <c r="AB57" s="810" t="s">
        <v>161</v>
      </c>
      <c r="AC57" s="810" t="s">
        <v>162</v>
      </c>
      <c r="AD57" s="810" t="s">
        <v>163</v>
      </c>
      <c r="AE57" s="810" t="s">
        <v>164</v>
      </c>
      <c r="AF57" s="810" t="s">
        <v>165</v>
      </c>
      <c r="AG57" s="810" t="s">
        <v>166</v>
      </c>
      <c r="AH57" s="810" t="s">
        <v>167</v>
      </c>
      <c r="AI57" s="810" t="s">
        <v>168</v>
      </c>
      <c r="AJ57" s="810" t="s">
        <v>169</v>
      </c>
      <c r="AK57" s="810" t="s">
        <v>170</v>
      </c>
      <c r="AL57" s="810" t="s">
        <v>171</v>
      </c>
      <c r="AM57" s="810" t="s">
        <v>172</v>
      </c>
      <c r="AN57" s="810" t="s">
        <v>173</v>
      </c>
      <c r="AO57" s="810" t="s">
        <v>174</v>
      </c>
      <c r="AP57" s="810" t="s">
        <v>175</v>
      </c>
      <c r="AQ57" s="810" t="s">
        <v>176</v>
      </c>
      <c r="AR57" s="810" t="s">
        <v>177</v>
      </c>
      <c r="AS57" s="810" t="s">
        <v>178</v>
      </c>
      <c r="AT57" s="810" t="s">
        <v>179</v>
      </c>
      <c r="AU57" s="812" t="s">
        <v>180</v>
      </c>
      <c r="AV57" s="310"/>
      <c r="AW57" s="310"/>
      <c r="AX57" s="310"/>
      <c r="AY57" s="310"/>
      <c r="BA57" s="196" t="s">
        <v>119</v>
      </c>
      <c r="BB57" s="195"/>
      <c r="BC57" s="325" t="s">
        <v>0</v>
      </c>
      <c r="BD57" s="170" t="s">
        <v>1</v>
      </c>
      <c r="BE57" s="170" t="s">
        <v>2</v>
      </c>
      <c r="BF57" s="170" t="s">
        <v>3</v>
      </c>
      <c r="BG57" s="326" t="s">
        <v>4</v>
      </c>
      <c r="BH57" s="335" t="s">
        <v>0</v>
      </c>
      <c r="BI57" s="170" t="s">
        <v>1</v>
      </c>
      <c r="BJ57" s="170" t="s">
        <v>2</v>
      </c>
      <c r="BK57" s="170" t="s">
        <v>3</v>
      </c>
      <c r="BL57" s="326" t="s">
        <v>4</v>
      </c>
      <c r="BM57" s="335" t="s">
        <v>0</v>
      </c>
      <c r="BN57" s="170" t="s">
        <v>1</v>
      </c>
      <c r="BO57" s="170" t="s">
        <v>2</v>
      </c>
      <c r="BP57" s="170" t="s">
        <v>3</v>
      </c>
      <c r="BQ57" s="326" t="s">
        <v>4</v>
      </c>
      <c r="BR57" s="335"/>
      <c r="BS57" s="170"/>
      <c r="BT57" s="170"/>
      <c r="BU57" s="170"/>
      <c r="BV57" s="170"/>
      <c r="BW57" s="170"/>
      <c r="BX57" s="170"/>
      <c r="BY57" s="171"/>
      <c r="BZ57" s="171"/>
      <c r="CA57" s="171"/>
      <c r="CB57" s="171"/>
      <c r="CC57" s="171"/>
      <c r="CD57" s="171"/>
      <c r="CE57" s="171"/>
      <c r="CF57" s="171"/>
      <c r="CG57" s="171"/>
      <c r="CH57" s="171"/>
      <c r="CI57" s="171"/>
      <c r="CJ57" s="171"/>
      <c r="CK57" s="171"/>
      <c r="CL57" s="171"/>
      <c r="CM57" s="171"/>
      <c r="CN57" s="171"/>
      <c r="CO57" s="171"/>
      <c r="CP57" s="171"/>
      <c r="CQ57" s="171"/>
      <c r="CR57" s="171"/>
      <c r="CS57" s="171"/>
      <c r="CT57" s="171"/>
      <c r="CU57" s="171"/>
      <c r="CV57" s="171"/>
      <c r="CW57" s="171"/>
      <c r="CX57" s="171"/>
      <c r="CY57" s="171"/>
      <c r="CZ57" s="342"/>
    </row>
    <row r="58" s="135" customFormat="true" ht="15" customHeight="true" x14ac:dyDescent="0.2">
      <c r="A58" s="2429" t="s">
        <v>182</v>
      </c>
      <c r="B58" s="1115" t="s">
        <v>183</v>
      </c>
      <c r="C58" s="975">
        <v>2.1678056112103343</v>
      </c>
      <c r="D58" s="976">
        <v>8.4488486849253661</v>
      </c>
      <c r="E58" s="976">
        <v>10.156092294038855</v>
      </c>
      <c r="F58" s="976">
        <v>14.565798087073171</v>
      </c>
      <c r="G58" s="977">
        <v>30.110024397716412</v>
      </c>
      <c r="H58" s="978">
        <v>16.311713573527481</v>
      </c>
      <c r="I58" s="976">
        <v>16.620788843218058</v>
      </c>
      <c r="J58" s="976">
        <v>17.568692152917116</v>
      </c>
      <c r="K58" s="976">
        <v>23.47717554633866</v>
      </c>
      <c r="L58" s="979">
        <v>40.970508158937072</v>
      </c>
      <c r="M58" s="980">
        <v>1.0289383823132376</v>
      </c>
      <c r="N58" s="976">
        <v>2.2669620997532718</v>
      </c>
      <c r="O58" s="976">
        <v>4.3013585755918244</v>
      </c>
      <c r="P58" s="976">
        <v>4.6130511651959427</v>
      </c>
      <c r="Q58" s="977">
        <v>9.376407212192909</v>
      </c>
      <c r="R58" s="978">
        <v>40.076909085031815</v>
      </c>
      <c r="S58" s="976">
        <v>3.3392163462543771</v>
      </c>
      <c r="T58" s="976">
        <v>7.3388348047316656</v>
      </c>
      <c r="U58" s="976">
        <v>9.4088710665006943</v>
      </c>
      <c r="V58" s="976">
        <v>14.947266651440689</v>
      </c>
      <c r="W58" s="976">
        <v>6.9252838926524678</v>
      </c>
      <c r="X58" s="976">
        <v>9.2278212769454342</v>
      </c>
      <c r="Y58" s="1219" t="s">
        <v>35</v>
      </c>
      <c r="Z58" s="976">
        <v>7.1025207589593524</v>
      </c>
      <c r="AA58" s="976">
        <v>29.652004498594088</v>
      </c>
      <c r="AB58" s="976">
        <v>12.485478799378541</v>
      </c>
      <c r="AC58" s="976">
        <v>54.260378600157523</v>
      </c>
      <c r="AD58" s="976">
        <v>3.427625872647738</v>
      </c>
      <c r="AE58" s="1219" t="s">
        <v>35</v>
      </c>
      <c r="AF58" s="976">
        <v>8.2456650714788076</v>
      </c>
      <c r="AG58" s="976">
        <v>0</v>
      </c>
      <c r="AH58" s="976">
        <v>26.442649874538297</v>
      </c>
      <c r="AI58" s="976">
        <v>3.4280100919286705</v>
      </c>
      <c r="AJ58" s="1219" t="s">
        <v>35</v>
      </c>
      <c r="AK58" s="976">
        <v>30.389817893721467</v>
      </c>
      <c r="AL58" s="976">
        <v>18.189964183885049</v>
      </c>
      <c r="AM58" s="976">
        <v>4.2881176139531396</v>
      </c>
      <c r="AN58" s="976">
        <v>21.757743703264943</v>
      </c>
      <c r="AO58" s="976">
        <v>19.551020665226069</v>
      </c>
      <c r="AP58" s="976">
        <v>18.877060093839891</v>
      </c>
      <c r="AQ58" s="976">
        <v>11.309338458580346</v>
      </c>
      <c r="AR58" s="976">
        <v>9.5532986515327138</v>
      </c>
      <c r="AS58" s="976">
        <v>6.0644115345930594</v>
      </c>
      <c r="AT58" s="976">
        <v>5.1303063641709352</v>
      </c>
      <c r="AU58" s="981">
        <v>23.559635595430198</v>
      </c>
      <c r="AV58" s="935"/>
      <c r="AW58" s="935"/>
      <c r="AX58" s="935"/>
      <c r="AY58" s="936"/>
      <c r="BA58" s="235"/>
      <c r="BB58" s="153"/>
      <c r="BC58" s="327"/>
      <c r="BD58" s="300"/>
      <c r="BE58" s="300"/>
      <c r="BF58" s="300"/>
      <c r="BG58" s="328"/>
      <c r="BH58" s="336"/>
      <c r="BI58" s="300"/>
      <c r="BJ58" s="300"/>
      <c r="BK58" s="300"/>
      <c r="BL58" s="328"/>
      <c r="BM58" s="336"/>
      <c r="BN58" s="300"/>
      <c r="BO58" s="300"/>
      <c r="BP58" s="300"/>
      <c r="BQ58" s="328"/>
      <c r="BR58" s="336"/>
      <c r="BS58" s="300"/>
      <c r="BT58" s="300"/>
      <c r="BU58" s="300"/>
      <c r="BV58" s="300"/>
      <c r="BW58" s="300"/>
      <c r="BX58" s="300"/>
      <c r="BY58" s="301"/>
      <c r="BZ58" s="301"/>
      <c r="CA58" s="301"/>
      <c r="CB58" s="301"/>
      <c r="CC58" s="301"/>
      <c r="CD58" s="301"/>
      <c r="CE58" s="301"/>
      <c r="CF58" s="301"/>
      <c r="CG58" s="301"/>
      <c r="CH58" s="301"/>
      <c r="CI58" s="301"/>
      <c r="CJ58" s="301"/>
      <c r="CK58" s="301"/>
      <c r="CL58" s="301"/>
      <c r="CM58" s="301"/>
      <c r="CN58" s="301"/>
      <c r="CO58" s="301"/>
      <c r="CP58" s="301"/>
      <c r="CQ58" s="301"/>
      <c r="CR58" s="301"/>
      <c r="CS58" s="301"/>
      <c r="CT58" s="301"/>
      <c r="CU58" s="301"/>
      <c r="CV58" s="301"/>
      <c r="CW58" s="301"/>
      <c r="CX58" s="301"/>
      <c r="CY58" s="301"/>
      <c r="CZ58" s="343"/>
    </row>
    <row r="59" s="135" customFormat="true" ht="15" customHeight="true" x14ac:dyDescent="0.2">
      <c r="A59" s="2430"/>
      <c r="B59" s="1116" t="s">
        <v>184</v>
      </c>
      <c r="C59" s="982">
        <v>1.7773991027368548</v>
      </c>
      <c r="D59" s="983">
        <v>2.505171799052202</v>
      </c>
      <c r="E59" s="983">
        <v>1.713516836718677</v>
      </c>
      <c r="F59" s="983">
        <v>1.8892084650466108</v>
      </c>
      <c r="G59" s="984">
        <v>2.4996387056768641</v>
      </c>
      <c r="H59" s="985">
        <v>3.8227872669310159</v>
      </c>
      <c r="I59" s="983">
        <v>1.9101955629371472</v>
      </c>
      <c r="J59" s="983">
        <v>2.4069788135031889</v>
      </c>
      <c r="K59" s="983">
        <v>3.1714592234456309</v>
      </c>
      <c r="L59" s="986">
        <v>2.3695900985164573</v>
      </c>
      <c r="M59" s="987">
        <v>1.2154926514864246</v>
      </c>
      <c r="N59" s="983">
        <v>2.0245487991100211</v>
      </c>
      <c r="O59" s="983">
        <v>1.772137476406652</v>
      </c>
      <c r="P59" s="983">
        <v>1.3500956594989348</v>
      </c>
      <c r="Q59" s="984">
        <v>1.1150073242694438</v>
      </c>
      <c r="R59" s="985">
        <v>5.9172886251676919</v>
      </c>
      <c r="S59" s="983">
        <v>0.68638611095625657</v>
      </c>
      <c r="T59" s="983">
        <v>0.10046131993640063</v>
      </c>
      <c r="U59" s="983">
        <v>2.8618466026825344</v>
      </c>
      <c r="V59" s="983">
        <v>1.8056744436615633</v>
      </c>
      <c r="W59" s="983">
        <v>1.2119010059007578</v>
      </c>
      <c r="X59" s="983">
        <v>7.939407184060304</v>
      </c>
      <c r="Y59" s="1220" t="s">
        <v>35</v>
      </c>
      <c r="Z59" s="983">
        <v>2.8019692762345025</v>
      </c>
      <c r="AA59" s="983">
        <v>2.7070144118335913</v>
      </c>
      <c r="AB59" s="983">
        <v>1.9481547741509619</v>
      </c>
      <c r="AC59" s="983">
        <v>3.5064579220704757</v>
      </c>
      <c r="AD59" s="983">
        <v>8.0786741707772549</v>
      </c>
      <c r="AE59" s="1220" t="s">
        <v>35</v>
      </c>
      <c r="AF59" s="983">
        <v>1.0909022907709582</v>
      </c>
      <c r="AG59" s="983">
        <v>0</v>
      </c>
      <c r="AH59" s="983">
        <v>3.1826599683877168</v>
      </c>
      <c r="AI59" s="983">
        <v>1.5101664273722604</v>
      </c>
      <c r="AJ59" s="1220" t="s">
        <v>35</v>
      </c>
      <c r="AK59" s="983">
        <v>6.3887542781859308</v>
      </c>
      <c r="AL59" s="983">
        <v>0.27215873183509293</v>
      </c>
      <c r="AM59" s="983">
        <v>0.73862905523554712</v>
      </c>
      <c r="AN59" s="983">
        <v>4.642799744248995</v>
      </c>
      <c r="AO59" s="983">
        <v>6.5660429148133526</v>
      </c>
      <c r="AP59" s="983">
        <v>1.4691559428065717</v>
      </c>
      <c r="AQ59" s="983">
        <v>6.221925280568823</v>
      </c>
      <c r="AR59" s="983">
        <v>1.434698787340422</v>
      </c>
      <c r="AS59" s="983">
        <v>0.80338842187479587</v>
      </c>
      <c r="AT59" s="983">
        <v>2.34598454102691</v>
      </c>
      <c r="AU59" s="988">
        <v>1.9552682640042169</v>
      </c>
      <c r="AV59" s="827"/>
      <c r="AW59" s="827"/>
      <c r="AX59" s="827"/>
      <c r="AY59" s="882"/>
      <c r="BA59" s="236"/>
      <c r="BB59" s="154"/>
      <c r="BC59" s="329"/>
      <c r="BD59" s="302"/>
      <c r="BE59" s="302"/>
      <c r="BF59" s="302"/>
      <c r="BG59" s="330"/>
      <c r="BH59" s="337"/>
      <c r="BI59" s="302"/>
      <c r="BJ59" s="302"/>
      <c r="BK59" s="302"/>
      <c r="BL59" s="330"/>
      <c r="BM59" s="337"/>
      <c r="BN59" s="302"/>
      <c r="BO59" s="302"/>
      <c r="BP59" s="302"/>
      <c r="BQ59" s="330"/>
      <c r="BR59" s="337"/>
      <c r="BS59" s="302"/>
      <c r="BT59" s="302"/>
      <c r="BU59" s="302"/>
      <c r="BV59" s="302"/>
      <c r="BW59" s="302"/>
      <c r="BX59" s="302"/>
      <c r="BY59" s="303"/>
      <c r="BZ59" s="303"/>
      <c r="CA59" s="303"/>
      <c r="CB59" s="303"/>
      <c r="CC59" s="303"/>
      <c r="CD59" s="303"/>
      <c r="CE59" s="303"/>
      <c r="CF59" s="303"/>
      <c r="CG59" s="303"/>
      <c r="CH59" s="303"/>
      <c r="CI59" s="303"/>
      <c r="CJ59" s="303"/>
      <c r="CK59" s="303"/>
      <c r="CL59" s="303"/>
      <c r="CM59" s="303"/>
      <c r="CN59" s="303"/>
      <c r="CO59" s="303"/>
      <c r="CP59" s="303"/>
      <c r="CQ59" s="303"/>
      <c r="CR59" s="303"/>
      <c r="CS59" s="303"/>
      <c r="CT59" s="303"/>
      <c r="CU59" s="303"/>
      <c r="CV59" s="303"/>
      <c r="CW59" s="303"/>
      <c r="CX59" s="303"/>
      <c r="CY59" s="303"/>
      <c r="CZ59" s="344"/>
    </row>
    <row r="60" s="135" customFormat="true" ht="15" customHeight="true" x14ac:dyDescent="0.2">
      <c r="A60" s="2430"/>
      <c r="B60" s="1116" t="s">
        <v>185</v>
      </c>
      <c r="C60" s="982">
        <v>2.1414183742016712</v>
      </c>
      <c r="D60" s="983">
        <v>3.0055997122317817</v>
      </c>
      <c r="E60" s="983">
        <v>2.8465998264053516</v>
      </c>
      <c r="F60" s="983">
        <v>3.0967885486914768</v>
      </c>
      <c r="G60" s="984">
        <v>1.7878024535905159</v>
      </c>
      <c r="H60" s="985">
        <v>5.845005278071203</v>
      </c>
      <c r="I60" s="983">
        <v>4.9710581485492078</v>
      </c>
      <c r="J60" s="983">
        <v>2.9261124693398637</v>
      </c>
      <c r="K60" s="983">
        <v>2.8943672697751284</v>
      </c>
      <c r="L60" s="986">
        <v>1.3073760957644978</v>
      </c>
      <c r="M60" s="987">
        <v>2.1838183417750527</v>
      </c>
      <c r="N60" s="983">
        <v>1.4273685085952386</v>
      </c>
      <c r="O60" s="983">
        <v>1.6910615074793893</v>
      </c>
      <c r="P60" s="983">
        <v>1.7162784255749366</v>
      </c>
      <c r="Q60" s="984">
        <v>1.3394016099852586</v>
      </c>
      <c r="R60" s="985">
        <v>4.6873902772645106</v>
      </c>
      <c r="S60" s="983">
        <v>0.26186172391422974</v>
      </c>
      <c r="T60" s="983">
        <v>0.22525066989673884</v>
      </c>
      <c r="U60" s="983">
        <v>3.8406546283439709</v>
      </c>
      <c r="V60" s="983">
        <v>3.591614998268946</v>
      </c>
      <c r="W60" s="983">
        <v>2.6519766366471966</v>
      </c>
      <c r="X60" s="983">
        <v>1.9194402167281281</v>
      </c>
      <c r="Y60" s="1220" t="s">
        <v>35</v>
      </c>
      <c r="Z60" s="983">
        <v>0.30282218254232868</v>
      </c>
      <c r="AA60" s="983">
        <v>7.9186272157680229</v>
      </c>
      <c r="AB60" s="983">
        <v>0.94490743153746937</v>
      </c>
      <c r="AC60" s="983">
        <v>0.60432818795210752</v>
      </c>
      <c r="AD60" s="983">
        <v>5.7972108882528133</v>
      </c>
      <c r="AE60" s="1220" t="s">
        <v>35</v>
      </c>
      <c r="AF60" s="983">
        <v>0.80776404531392088</v>
      </c>
      <c r="AG60" s="983">
        <v>0</v>
      </c>
      <c r="AH60" s="983">
        <v>1.4728312252290361</v>
      </c>
      <c r="AI60" s="983">
        <v>0.72694417011616563</v>
      </c>
      <c r="AJ60" s="1220" t="s">
        <v>35</v>
      </c>
      <c r="AK60" s="983">
        <v>2.357393681152022</v>
      </c>
      <c r="AL60" s="983">
        <v>1.0238198054830947</v>
      </c>
      <c r="AM60" s="983">
        <v>1.9919404608783677</v>
      </c>
      <c r="AN60" s="983">
        <v>6.9360151886309565</v>
      </c>
      <c r="AO60" s="983">
        <v>12.904501641170677</v>
      </c>
      <c r="AP60" s="983">
        <v>1.0876678505844761</v>
      </c>
      <c r="AQ60" s="983">
        <v>3.8350581883214399</v>
      </c>
      <c r="AR60" s="983">
        <v>2.477437319854745</v>
      </c>
      <c r="AS60" s="983">
        <v>0.23302099292167913</v>
      </c>
      <c r="AT60" s="983">
        <v>1.9274510645657723</v>
      </c>
      <c r="AU60" s="988">
        <v>1.5088953758608192</v>
      </c>
      <c r="AV60" s="827"/>
      <c r="AW60" s="827"/>
      <c r="AX60" s="827"/>
      <c r="AY60" s="882"/>
      <c r="BA60" s="236"/>
      <c r="BB60" s="154"/>
      <c r="BC60" s="329"/>
      <c r="BD60" s="302"/>
      <c r="BE60" s="302"/>
      <c r="BF60" s="302"/>
      <c r="BG60" s="330"/>
      <c r="BH60" s="337"/>
      <c r="BI60" s="302"/>
      <c r="BJ60" s="302"/>
      <c r="BK60" s="302"/>
      <c r="BL60" s="330"/>
      <c r="BM60" s="337"/>
      <c r="BN60" s="302"/>
      <c r="BO60" s="302"/>
      <c r="BP60" s="302"/>
      <c r="BQ60" s="330"/>
      <c r="BR60" s="337"/>
      <c r="BS60" s="302"/>
      <c r="BT60" s="302"/>
      <c r="BU60" s="302"/>
      <c r="BV60" s="302"/>
      <c r="BW60" s="302"/>
      <c r="BX60" s="302"/>
      <c r="BY60" s="303"/>
      <c r="BZ60" s="303"/>
      <c r="CA60" s="303"/>
      <c r="CB60" s="303"/>
      <c r="CC60" s="303"/>
      <c r="CD60" s="303"/>
      <c r="CE60" s="303"/>
      <c r="CF60" s="303"/>
      <c r="CG60" s="303"/>
      <c r="CH60" s="303"/>
      <c r="CI60" s="303"/>
      <c r="CJ60" s="303"/>
      <c r="CK60" s="303"/>
      <c r="CL60" s="303"/>
      <c r="CM60" s="303"/>
      <c r="CN60" s="303"/>
      <c r="CO60" s="303"/>
      <c r="CP60" s="303"/>
      <c r="CQ60" s="303"/>
      <c r="CR60" s="303"/>
      <c r="CS60" s="303"/>
      <c r="CT60" s="303"/>
      <c r="CU60" s="303"/>
      <c r="CV60" s="303"/>
      <c r="CW60" s="303"/>
      <c r="CX60" s="303"/>
      <c r="CY60" s="303"/>
      <c r="CZ60" s="344"/>
    </row>
    <row r="61" s="135" customFormat="true" ht="15" customHeight="true" x14ac:dyDescent="0.2">
      <c r="A61" s="2430"/>
      <c r="B61" s="1116" t="s">
        <v>186</v>
      </c>
      <c r="C61" s="982">
        <v>2.2349564417294556</v>
      </c>
      <c r="D61" s="983">
        <v>4.219219559209372</v>
      </c>
      <c r="E61" s="983">
        <v>5.7655622190690599</v>
      </c>
      <c r="F61" s="983">
        <v>6.8397224246266752</v>
      </c>
      <c r="G61" s="984">
        <v>5.1636528497887975</v>
      </c>
      <c r="H61" s="985">
        <v>5.1780372514455726</v>
      </c>
      <c r="I61" s="983">
        <v>7.4955606904689027</v>
      </c>
      <c r="J61" s="983">
        <v>7.3856595709207831</v>
      </c>
      <c r="K61" s="983">
        <v>5.6362528904787856</v>
      </c>
      <c r="L61" s="986">
        <v>4.014464211922915</v>
      </c>
      <c r="M61" s="987">
        <v>1.8879738652294149</v>
      </c>
      <c r="N61" s="983">
        <v>2.1031410612377797</v>
      </c>
      <c r="O61" s="983">
        <v>4.4000837441272882</v>
      </c>
      <c r="P61" s="983">
        <v>4.8494165459348784</v>
      </c>
      <c r="Q61" s="984">
        <v>6.0577278373005878</v>
      </c>
      <c r="R61" s="985">
        <v>3.0789736779865327</v>
      </c>
      <c r="S61" s="983">
        <v>3.6597647371158906</v>
      </c>
      <c r="T61" s="983">
        <v>5.974941362727022</v>
      </c>
      <c r="U61" s="983">
        <v>8.9427044483906784</v>
      </c>
      <c r="V61" s="983">
        <v>4.057030643342757</v>
      </c>
      <c r="W61" s="983">
        <v>4.4393062507991754</v>
      </c>
      <c r="X61" s="983">
        <v>0.40475779648402999</v>
      </c>
      <c r="Y61" s="1220" t="s">
        <v>35</v>
      </c>
      <c r="Z61" s="983">
        <v>3.1039173968541176</v>
      </c>
      <c r="AA61" s="983">
        <v>9.5497722283804389</v>
      </c>
      <c r="AB61" s="983">
        <v>2.112766446146503</v>
      </c>
      <c r="AC61" s="983">
        <v>0.11506184377869207</v>
      </c>
      <c r="AD61" s="983">
        <v>1.0436127674684443</v>
      </c>
      <c r="AE61" s="1220" t="s">
        <v>35</v>
      </c>
      <c r="AF61" s="983">
        <v>1.6014972638189655</v>
      </c>
      <c r="AG61" s="983">
        <v>0</v>
      </c>
      <c r="AH61" s="983">
        <v>5.7642163940876747</v>
      </c>
      <c r="AI61" s="983">
        <v>5.7694521187973757</v>
      </c>
      <c r="AJ61" s="1220" t="s">
        <v>35</v>
      </c>
      <c r="AK61" s="983">
        <v>5.2199238095788196</v>
      </c>
      <c r="AL61" s="983">
        <v>11.658591082175199</v>
      </c>
      <c r="AM61" s="983">
        <v>7.1755137599423913</v>
      </c>
      <c r="AN61" s="983">
        <v>2.2850649925606619</v>
      </c>
      <c r="AO61" s="983">
        <v>1.8235262116923194</v>
      </c>
      <c r="AP61" s="983">
        <v>3.7708706632326607</v>
      </c>
      <c r="AQ61" s="983">
        <v>2.1624550183818996</v>
      </c>
      <c r="AR61" s="983">
        <v>5.9174209405147424</v>
      </c>
      <c r="AS61" s="983">
        <v>0</v>
      </c>
      <c r="AT61" s="983">
        <v>3.043406061994363</v>
      </c>
      <c r="AU61" s="988">
        <v>6.7945877269050134</v>
      </c>
      <c r="AV61" s="827"/>
      <c r="AW61" s="827"/>
      <c r="AX61" s="827"/>
      <c r="AY61" s="882"/>
      <c r="BA61" s="236"/>
      <c r="BB61" s="154"/>
      <c r="BC61" s="329"/>
      <c r="BD61" s="302"/>
      <c r="BE61" s="302"/>
      <c r="BF61" s="302"/>
      <c r="BG61" s="330"/>
      <c r="BH61" s="337"/>
      <c r="BI61" s="302"/>
      <c r="BJ61" s="302"/>
      <c r="BK61" s="302"/>
      <c r="BL61" s="330"/>
      <c r="BM61" s="337"/>
      <c r="BN61" s="302"/>
      <c r="BO61" s="302"/>
      <c r="BP61" s="302"/>
      <c r="BQ61" s="330"/>
      <c r="BR61" s="337"/>
      <c r="BS61" s="302"/>
      <c r="BT61" s="302"/>
      <c r="BU61" s="302"/>
      <c r="BV61" s="302"/>
      <c r="BW61" s="302"/>
      <c r="BX61" s="302"/>
      <c r="BY61" s="303"/>
      <c r="BZ61" s="303"/>
      <c r="CA61" s="303"/>
      <c r="CB61" s="303"/>
      <c r="CC61" s="303"/>
      <c r="CD61" s="303"/>
      <c r="CE61" s="303"/>
      <c r="CF61" s="303"/>
      <c r="CG61" s="303"/>
      <c r="CH61" s="303"/>
      <c r="CI61" s="303"/>
      <c r="CJ61" s="303"/>
      <c r="CK61" s="303"/>
      <c r="CL61" s="303"/>
      <c r="CM61" s="303"/>
      <c r="CN61" s="303"/>
      <c r="CO61" s="303"/>
      <c r="CP61" s="303"/>
      <c r="CQ61" s="303"/>
      <c r="CR61" s="303"/>
      <c r="CS61" s="303"/>
      <c r="CT61" s="303"/>
      <c r="CU61" s="303"/>
      <c r="CV61" s="303"/>
      <c r="CW61" s="303"/>
      <c r="CX61" s="303"/>
      <c r="CY61" s="303"/>
      <c r="CZ61" s="344"/>
    </row>
    <row r="62" s="135" customFormat="true" ht="15" customHeight="true" x14ac:dyDescent="0.2">
      <c r="A62" s="2430"/>
      <c r="B62" s="1116" t="s">
        <v>187</v>
      </c>
      <c r="C62" s="982">
        <v>14.577162536722794</v>
      </c>
      <c r="D62" s="983">
        <v>12.295312475567222</v>
      </c>
      <c r="E62" s="983">
        <v>9.6588875080897427</v>
      </c>
      <c r="F62" s="983">
        <v>6.0929166682617613</v>
      </c>
      <c r="G62" s="984">
        <v>3.1181283966070708</v>
      </c>
      <c r="H62" s="985">
        <v>11.015334831328898</v>
      </c>
      <c r="I62" s="983">
        <v>8.1694493301306021</v>
      </c>
      <c r="J62" s="983">
        <v>4.6163073210420729</v>
      </c>
      <c r="K62" s="983">
        <v>3.7459123149524576</v>
      </c>
      <c r="L62" s="986">
        <v>1.290908752156652</v>
      </c>
      <c r="M62" s="987">
        <v>14.935395608115783</v>
      </c>
      <c r="N62" s="983">
        <v>13.447556923510698</v>
      </c>
      <c r="O62" s="983">
        <v>13.529250007013488</v>
      </c>
      <c r="P62" s="983">
        <v>10.668755827989536</v>
      </c>
      <c r="Q62" s="984">
        <v>8.1493627166687705</v>
      </c>
      <c r="R62" s="985">
        <v>3.4094552289098883</v>
      </c>
      <c r="S62" s="983">
        <v>16.916729032479825</v>
      </c>
      <c r="T62" s="983">
        <v>3.8448224372413726</v>
      </c>
      <c r="U62" s="983">
        <v>26.812440007171844</v>
      </c>
      <c r="V62" s="983">
        <v>15.241303827816093</v>
      </c>
      <c r="W62" s="983">
        <v>8.051521193887675</v>
      </c>
      <c r="X62" s="983">
        <v>12.147315359500924</v>
      </c>
      <c r="Y62" s="1220" t="s">
        <v>35</v>
      </c>
      <c r="Z62" s="983">
        <v>9.1904338528782308</v>
      </c>
      <c r="AA62" s="983">
        <v>0.69716956692319931</v>
      </c>
      <c r="AB62" s="983">
        <v>5.6144316144458912</v>
      </c>
      <c r="AC62" s="983">
        <v>5.5753583200748862</v>
      </c>
      <c r="AD62" s="983">
        <v>1.3576513471247831</v>
      </c>
      <c r="AE62" s="1220" t="s">
        <v>35</v>
      </c>
      <c r="AF62" s="983">
        <v>10.425040735139806</v>
      </c>
      <c r="AG62" s="983">
        <v>0</v>
      </c>
      <c r="AH62" s="983">
        <v>13.870878914946994</v>
      </c>
      <c r="AI62" s="983">
        <v>22.55684273467681</v>
      </c>
      <c r="AJ62" s="1220" t="s">
        <v>35</v>
      </c>
      <c r="AK62" s="983">
        <v>21.466140842485654</v>
      </c>
      <c r="AL62" s="983">
        <v>12.890743815211689</v>
      </c>
      <c r="AM62" s="983">
        <v>13.706348872299873</v>
      </c>
      <c r="AN62" s="983">
        <v>7.8348947718184334</v>
      </c>
      <c r="AO62" s="983">
        <v>5.8828117432413531</v>
      </c>
      <c r="AP62" s="983">
        <v>20.24245936787926</v>
      </c>
      <c r="AQ62" s="983">
        <v>8.7386292980394185</v>
      </c>
      <c r="AR62" s="983">
        <v>10.82933396422529</v>
      </c>
      <c r="AS62" s="983">
        <v>5.3909696245437031</v>
      </c>
      <c r="AT62" s="983">
        <v>6.0789276216769954</v>
      </c>
      <c r="AU62" s="988">
        <v>7.9775322497623788</v>
      </c>
      <c r="AV62" s="827"/>
      <c r="AW62" s="827"/>
      <c r="AX62" s="827"/>
      <c r="AY62" s="882"/>
      <c r="BA62" s="236"/>
      <c r="BB62" s="154"/>
      <c r="BC62" s="329"/>
      <c r="BD62" s="302"/>
      <c r="BE62" s="302"/>
      <c r="BF62" s="302"/>
      <c r="BG62" s="330"/>
      <c r="BH62" s="337"/>
      <c r="BI62" s="302"/>
      <c r="BJ62" s="302"/>
      <c r="BK62" s="302"/>
      <c r="BL62" s="330"/>
      <c r="BM62" s="337"/>
      <c r="BN62" s="302"/>
      <c r="BO62" s="302"/>
      <c r="BP62" s="302"/>
      <c r="BQ62" s="330"/>
      <c r="BR62" s="337"/>
      <c r="BS62" s="302"/>
      <c r="BT62" s="302"/>
      <c r="BU62" s="302"/>
      <c r="BV62" s="302"/>
      <c r="BW62" s="302"/>
      <c r="BX62" s="302"/>
      <c r="BY62" s="303"/>
      <c r="BZ62" s="303"/>
      <c r="CA62" s="303"/>
      <c r="CB62" s="303"/>
      <c r="CC62" s="303"/>
      <c r="CD62" s="303"/>
      <c r="CE62" s="303"/>
      <c r="CF62" s="303"/>
      <c r="CG62" s="303"/>
      <c r="CH62" s="303"/>
      <c r="CI62" s="303"/>
      <c r="CJ62" s="303"/>
      <c r="CK62" s="303"/>
      <c r="CL62" s="303"/>
      <c r="CM62" s="303"/>
      <c r="CN62" s="303"/>
      <c r="CO62" s="303"/>
      <c r="CP62" s="303"/>
      <c r="CQ62" s="303"/>
      <c r="CR62" s="303"/>
      <c r="CS62" s="303"/>
      <c r="CT62" s="303"/>
      <c r="CU62" s="303"/>
      <c r="CV62" s="303"/>
      <c r="CW62" s="303"/>
      <c r="CX62" s="303"/>
      <c r="CY62" s="303"/>
      <c r="CZ62" s="344"/>
    </row>
    <row r="63" s="135" customFormat="true" ht="15" customHeight="true" x14ac:dyDescent="0.2">
      <c r="A63" s="2430"/>
      <c r="B63" s="1116" t="s">
        <v>188</v>
      </c>
      <c r="C63" s="982">
        <v>6.796356927176987</v>
      </c>
      <c r="D63" s="983">
        <v>4.7550238275316445</v>
      </c>
      <c r="E63" s="983">
        <v>2.6843483419273753</v>
      </c>
      <c r="F63" s="983">
        <v>1.4446409876639774</v>
      </c>
      <c r="G63" s="984">
        <v>0.4210739738299582</v>
      </c>
      <c r="H63" s="985">
        <v>4.322620853916975</v>
      </c>
      <c r="I63" s="983">
        <v>1.4125084355862989</v>
      </c>
      <c r="J63" s="983">
        <v>1.0402156059533265</v>
      </c>
      <c r="K63" s="983">
        <v>0.7057275194209065</v>
      </c>
      <c r="L63" s="986">
        <v>3.1021244743279792E-2</v>
      </c>
      <c r="M63" s="987">
        <v>8.1131498757845542</v>
      </c>
      <c r="N63" s="983">
        <v>5.228626343805316</v>
      </c>
      <c r="O63" s="983">
        <v>4.2910795127561689</v>
      </c>
      <c r="P63" s="983">
        <v>3.7234061718858027</v>
      </c>
      <c r="Q63" s="984">
        <v>2.3483221033062227</v>
      </c>
      <c r="R63" s="985">
        <v>1.2812047237448776</v>
      </c>
      <c r="S63" s="983">
        <v>4.8323787399780773</v>
      </c>
      <c r="T63" s="983">
        <v>3.4966509480212578</v>
      </c>
      <c r="U63" s="983">
        <v>3.7134175803683598</v>
      </c>
      <c r="V63" s="983">
        <v>3.2388517126599128</v>
      </c>
      <c r="W63" s="983">
        <v>1.3420413799974704</v>
      </c>
      <c r="X63" s="983">
        <v>2.333805556059068</v>
      </c>
      <c r="Y63" s="1220" t="s">
        <v>35</v>
      </c>
      <c r="Z63" s="983">
        <v>2.46819741271048</v>
      </c>
      <c r="AA63" s="983">
        <v>0.46743228448860258</v>
      </c>
      <c r="AB63" s="983">
        <v>1.0073546854754942</v>
      </c>
      <c r="AC63" s="983">
        <v>3.3256636586622945</v>
      </c>
      <c r="AD63" s="983">
        <v>7.6556967302600727</v>
      </c>
      <c r="AE63" s="1220" t="s">
        <v>35</v>
      </c>
      <c r="AF63" s="983">
        <v>4.276588309517213</v>
      </c>
      <c r="AG63" s="983">
        <v>0</v>
      </c>
      <c r="AH63" s="983">
        <v>1.3878693905151762</v>
      </c>
      <c r="AI63" s="983">
        <v>2.0963335039003899</v>
      </c>
      <c r="AJ63" s="1220" t="s">
        <v>35</v>
      </c>
      <c r="AK63" s="983">
        <v>3.4063463679912225</v>
      </c>
      <c r="AL63" s="983">
        <v>1.4949121632022664</v>
      </c>
      <c r="AM63" s="983">
        <v>2.7482256837575996</v>
      </c>
      <c r="AN63" s="983">
        <v>6.8750640839891144</v>
      </c>
      <c r="AO63" s="983">
        <v>5.6070592466000786</v>
      </c>
      <c r="AP63" s="983">
        <v>4.6632869116559919</v>
      </c>
      <c r="AQ63" s="983">
        <v>9.9616350639423441</v>
      </c>
      <c r="AR63" s="983">
        <v>5.5083824288020331</v>
      </c>
      <c r="AS63" s="983">
        <v>1.4208881176264752</v>
      </c>
      <c r="AT63" s="983">
        <v>13.202699108067851</v>
      </c>
      <c r="AU63" s="988">
        <v>2.7913695646040235</v>
      </c>
      <c r="AV63" s="827"/>
      <c r="AW63" s="827"/>
      <c r="AX63" s="827"/>
      <c r="AY63" s="882"/>
      <c r="BA63" s="236"/>
      <c r="BB63" s="154"/>
      <c r="BC63" s="329"/>
      <c r="BD63" s="302"/>
      <c r="BE63" s="302"/>
      <c r="BF63" s="302"/>
      <c r="BG63" s="330"/>
      <c r="BH63" s="337"/>
      <c r="BI63" s="302"/>
      <c r="BJ63" s="302"/>
      <c r="BK63" s="302"/>
      <c r="BL63" s="330"/>
      <c r="BM63" s="337"/>
      <c r="BN63" s="302"/>
      <c r="BO63" s="302"/>
      <c r="BP63" s="302"/>
      <c r="BQ63" s="330"/>
      <c r="BR63" s="337"/>
      <c r="BS63" s="302"/>
      <c r="BT63" s="302"/>
      <c r="BU63" s="302"/>
      <c r="BV63" s="302"/>
      <c r="BW63" s="302"/>
      <c r="BX63" s="302"/>
      <c r="BY63" s="303"/>
      <c r="BZ63" s="303"/>
      <c r="CA63" s="303"/>
      <c r="CB63" s="303"/>
      <c r="CC63" s="303"/>
      <c r="CD63" s="303"/>
      <c r="CE63" s="303"/>
      <c r="CF63" s="303"/>
      <c r="CG63" s="303"/>
      <c r="CH63" s="303"/>
      <c r="CI63" s="303"/>
      <c r="CJ63" s="303"/>
      <c r="CK63" s="303"/>
      <c r="CL63" s="303"/>
      <c r="CM63" s="303"/>
      <c r="CN63" s="303"/>
      <c r="CO63" s="303"/>
      <c r="CP63" s="303"/>
      <c r="CQ63" s="303"/>
      <c r="CR63" s="303"/>
      <c r="CS63" s="303"/>
      <c r="CT63" s="303"/>
      <c r="CU63" s="303"/>
      <c r="CV63" s="303"/>
      <c r="CW63" s="303"/>
      <c r="CX63" s="303"/>
      <c r="CY63" s="303"/>
      <c r="CZ63" s="344"/>
    </row>
    <row r="64" s="135" customFormat="true" ht="15" customHeight="true" x14ac:dyDescent="0.2">
      <c r="A64" s="2430"/>
      <c r="B64" s="1116" t="s">
        <v>189</v>
      </c>
      <c r="C64" s="982">
        <v>4.1226326263470234</v>
      </c>
      <c r="D64" s="983">
        <v>11.349539633782481</v>
      </c>
      <c r="E64" s="983">
        <v>21.078838054070069</v>
      </c>
      <c r="F64" s="983">
        <v>30.892389818597916</v>
      </c>
      <c r="G64" s="984">
        <v>31.080062397482855</v>
      </c>
      <c r="H64" s="985">
        <v>13.277921796830643</v>
      </c>
      <c r="I64" s="983">
        <v>24.488680194668795</v>
      </c>
      <c r="J64" s="983">
        <v>33.263070197196356</v>
      </c>
      <c r="K64" s="983">
        <v>34.949457029004058</v>
      </c>
      <c r="L64" s="986">
        <v>26.954486042898314</v>
      </c>
      <c r="M64" s="987">
        <v>3.3995416745813425</v>
      </c>
      <c r="N64" s="983">
        <v>5.3119498597069486</v>
      </c>
      <c r="O64" s="983">
        <v>11.247383945849226</v>
      </c>
      <c r="P64" s="983">
        <v>19.011737485882737</v>
      </c>
      <c r="Q64" s="984">
        <v>29.028056671623549</v>
      </c>
      <c r="R64" s="985">
        <v>7.1129208874950045</v>
      </c>
      <c r="S64" s="983">
        <v>12.479455002668118</v>
      </c>
      <c r="T64" s="983">
        <v>45.63924639667453</v>
      </c>
      <c r="U64" s="983">
        <v>20.398505808106265</v>
      </c>
      <c r="V64" s="983">
        <v>19.432073077861624</v>
      </c>
      <c r="W64" s="983">
        <v>23.456912766239938</v>
      </c>
      <c r="X64" s="983">
        <v>7.5022326458493129</v>
      </c>
      <c r="Y64" s="1220" t="s">
        <v>35</v>
      </c>
      <c r="Z64" s="983">
        <v>26.27354647259537</v>
      </c>
      <c r="AA64" s="983">
        <v>19.42938522270854</v>
      </c>
      <c r="AB64" s="983">
        <v>19.628093730801151</v>
      </c>
      <c r="AC64" s="983">
        <v>0.92620144760137191</v>
      </c>
      <c r="AD64" s="983">
        <v>3.2798408805451116</v>
      </c>
      <c r="AE64" s="1220" t="s">
        <v>35</v>
      </c>
      <c r="AF64" s="983">
        <v>7.9830121258890427</v>
      </c>
      <c r="AG64" s="983">
        <v>0</v>
      </c>
      <c r="AH64" s="983">
        <v>8.6270881850102885</v>
      </c>
      <c r="AI64" s="983">
        <v>14.985730377966613</v>
      </c>
      <c r="AJ64" s="1220" t="s">
        <v>35</v>
      </c>
      <c r="AK64" s="983">
        <v>5.040357562453111</v>
      </c>
      <c r="AL64" s="983">
        <v>21.326546325060789</v>
      </c>
      <c r="AM64" s="983">
        <v>16.460574278553516</v>
      </c>
      <c r="AN64" s="983">
        <v>3.9711490214350524</v>
      </c>
      <c r="AO64" s="983">
        <v>7.9966137123352956</v>
      </c>
      <c r="AP64" s="983">
        <v>6.2487942075912892</v>
      </c>
      <c r="AQ64" s="983">
        <v>4.7292853461845201</v>
      </c>
      <c r="AR64" s="983">
        <v>26.514264244797808</v>
      </c>
      <c r="AS64" s="983">
        <v>0.55278702615280939</v>
      </c>
      <c r="AT64" s="983">
        <v>7.0122435752123637</v>
      </c>
      <c r="AU64" s="988">
        <v>20.322838849513083</v>
      </c>
      <c r="AV64" s="827"/>
      <c r="AW64" s="827"/>
      <c r="AX64" s="827"/>
      <c r="AY64" s="882"/>
      <c r="BA64" s="236"/>
      <c r="BB64" s="154"/>
      <c r="BC64" s="329"/>
      <c r="BD64" s="302"/>
      <c r="BE64" s="302"/>
      <c r="BF64" s="302"/>
      <c r="BG64" s="330"/>
      <c r="BH64" s="337"/>
      <c r="BI64" s="302"/>
      <c r="BJ64" s="302"/>
      <c r="BK64" s="302"/>
      <c r="BL64" s="330"/>
      <c r="BM64" s="337"/>
      <c r="BN64" s="302"/>
      <c r="BO64" s="302"/>
      <c r="BP64" s="302"/>
      <c r="BQ64" s="330"/>
      <c r="BR64" s="337"/>
      <c r="BS64" s="302"/>
      <c r="BT64" s="302"/>
      <c r="BU64" s="302"/>
      <c r="BV64" s="302"/>
      <c r="BW64" s="302"/>
      <c r="BX64" s="302"/>
      <c r="BY64" s="303"/>
      <c r="BZ64" s="303"/>
      <c r="CA64" s="303"/>
      <c r="CB64" s="303"/>
      <c r="CC64" s="303"/>
      <c r="CD64" s="303"/>
      <c r="CE64" s="303"/>
      <c r="CF64" s="303"/>
      <c r="CG64" s="303"/>
      <c r="CH64" s="303"/>
      <c r="CI64" s="303"/>
      <c r="CJ64" s="303"/>
      <c r="CK64" s="303"/>
      <c r="CL64" s="303"/>
      <c r="CM64" s="303"/>
      <c r="CN64" s="303"/>
      <c r="CO64" s="303"/>
      <c r="CP64" s="303"/>
      <c r="CQ64" s="303"/>
      <c r="CR64" s="303"/>
      <c r="CS64" s="303"/>
      <c r="CT64" s="303"/>
      <c r="CU64" s="303"/>
      <c r="CV64" s="303"/>
      <c r="CW64" s="303"/>
      <c r="CX64" s="303"/>
      <c r="CY64" s="303"/>
      <c r="CZ64" s="344"/>
    </row>
    <row r="65" s="135" customFormat="true" ht="15" customHeight="true" x14ac:dyDescent="0.2">
      <c r="A65" s="2430"/>
      <c r="B65" s="1116" t="s">
        <v>190</v>
      </c>
      <c r="C65" s="982">
        <v>12.540390524025852</v>
      </c>
      <c r="D65" s="983">
        <v>17.207029473766429</v>
      </c>
      <c r="E65" s="983">
        <v>20.412856518003462</v>
      </c>
      <c r="F65" s="983">
        <v>15.204648203461243</v>
      </c>
      <c r="G65" s="984">
        <v>7.7648858111844481</v>
      </c>
      <c r="H65" s="985">
        <v>13.108144804350227</v>
      </c>
      <c r="I65" s="983">
        <v>14.978883303874829</v>
      </c>
      <c r="J65" s="983">
        <v>14.121996233142648</v>
      </c>
      <c r="K65" s="983">
        <v>9.3599561979997521</v>
      </c>
      <c r="L65" s="986">
        <v>4.5928951515618133</v>
      </c>
      <c r="M65" s="987">
        <v>8.1411715876290902</v>
      </c>
      <c r="N65" s="983">
        <v>18.354908900843146</v>
      </c>
      <c r="O65" s="983">
        <v>19.448885649939733</v>
      </c>
      <c r="P65" s="983">
        <v>25.180671214669093</v>
      </c>
      <c r="Q65" s="984">
        <v>17.098333758079391</v>
      </c>
      <c r="R65" s="985">
        <v>8.7433370691773362</v>
      </c>
      <c r="S65" s="983">
        <v>29.967411390426506</v>
      </c>
      <c r="T65" s="983">
        <v>9.8343455136918028</v>
      </c>
      <c r="U65" s="983">
        <v>13.988574228545156</v>
      </c>
      <c r="V65" s="983">
        <v>14.684357432356549</v>
      </c>
      <c r="W65" s="983">
        <v>21.715324018172186</v>
      </c>
      <c r="X65" s="983">
        <v>9.5262460631007606</v>
      </c>
      <c r="Y65" s="1220" t="s">
        <v>35</v>
      </c>
      <c r="Z65" s="983">
        <v>25.309144886207203</v>
      </c>
      <c r="AA65" s="983">
        <v>0.78619342914735546</v>
      </c>
      <c r="AB65" s="983">
        <v>22.804669293455827</v>
      </c>
      <c r="AC65" s="983">
        <v>6.3665312939631873</v>
      </c>
      <c r="AD65" s="983">
        <v>3.194306398379021</v>
      </c>
      <c r="AE65" s="1220" t="s">
        <v>35</v>
      </c>
      <c r="AF65" s="983">
        <v>25.475064961794576</v>
      </c>
      <c r="AG65" s="983">
        <v>0</v>
      </c>
      <c r="AH65" s="983">
        <v>13.623733506671435</v>
      </c>
      <c r="AI65" s="983">
        <v>33.780148315757366</v>
      </c>
      <c r="AJ65" s="1220" t="s">
        <v>35</v>
      </c>
      <c r="AK65" s="983">
        <v>6.9593643966560714</v>
      </c>
      <c r="AL65" s="983">
        <v>8.7578244186697916</v>
      </c>
      <c r="AM65" s="983">
        <v>11.228651553394711</v>
      </c>
      <c r="AN65" s="983">
        <v>5.5941899490307696</v>
      </c>
      <c r="AO65" s="983">
        <v>11.004558171769622</v>
      </c>
      <c r="AP65" s="983">
        <v>19.154718612364388</v>
      </c>
      <c r="AQ65" s="983">
        <v>10.331845131552029</v>
      </c>
      <c r="AR65" s="983">
        <v>9.8663112634667609</v>
      </c>
      <c r="AS65" s="983">
        <v>4.7067664015226942</v>
      </c>
      <c r="AT65" s="983">
        <v>16.141836898189723</v>
      </c>
      <c r="AU65" s="988">
        <v>6.4474570349968978</v>
      </c>
      <c r="AV65" s="827"/>
      <c r="AW65" s="827"/>
      <c r="AX65" s="827"/>
      <c r="AY65" s="882"/>
      <c r="BA65" s="236"/>
      <c r="BB65" s="154"/>
      <c r="BC65" s="329"/>
      <c r="BD65" s="302"/>
      <c r="BE65" s="302"/>
      <c r="BF65" s="302"/>
      <c r="BG65" s="330"/>
      <c r="BH65" s="337"/>
      <c r="BI65" s="302"/>
      <c r="BJ65" s="302"/>
      <c r="BK65" s="302"/>
      <c r="BL65" s="330"/>
      <c r="BM65" s="337"/>
      <c r="BN65" s="302"/>
      <c r="BO65" s="302"/>
      <c r="BP65" s="302"/>
      <c r="BQ65" s="330"/>
      <c r="BR65" s="337"/>
      <c r="BS65" s="302"/>
      <c r="BT65" s="302"/>
      <c r="BU65" s="302"/>
      <c r="BV65" s="302"/>
      <c r="BW65" s="302"/>
      <c r="BX65" s="302"/>
      <c r="BY65" s="303"/>
      <c r="BZ65" s="303"/>
      <c r="CA65" s="303"/>
      <c r="CB65" s="303"/>
      <c r="CC65" s="303"/>
      <c r="CD65" s="303"/>
      <c r="CE65" s="303"/>
      <c r="CF65" s="303"/>
      <c r="CG65" s="303"/>
      <c r="CH65" s="303"/>
      <c r="CI65" s="303"/>
      <c r="CJ65" s="303"/>
      <c r="CK65" s="303"/>
      <c r="CL65" s="303"/>
      <c r="CM65" s="303"/>
      <c r="CN65" s="303"/>
      <c r="CO65" s="303"/>
      <c r="CP65" s="303"/>
      <c r="CQ65" s="303"/>
      <c r="CR65" s="303"/>
      <c r="CS65" s="303"/>
      <c r="CT65" s="303"/>
      <c r="CU65" s="303"/>
      <c r="CV65" s="303"/>
      <c r="CW65" s="303"/>
      <c r="CX65" s="303"/>
      <c r="CY65" s="303"/>
      <c r="CZ65" s="344"/>
    </row>
    <row r="66" s="135" customFormat="true" ht="15" customHeight="true" x14ac:dyDescent="0.2">
      <c r="A66" s="2430"/>
      <c r="B66" s="1116" t="s">
        <v>191</v>
      </c>
      <c r="C66" s="982">
        <v>13.166586686001756</v>
      </c>
      <c r="D66" s="983">
        <v>10.161142073052964</v>
      </c>
      <c r="E66" s="983">
        <v>7.0520320117245436</v>
      </c>
      <c r="F66" s="983">
        <v>4.5454197787961768</v>
      </c>
      <c r="G66" s="984">
        <v>1.7045269320325518</v>
      </c>
      <c r="H66" s="985">
        <v>10.742999904666938</v>
      </c>
      <c r="I66" s="983">
        <v>6.4307180950325948</v>
      </c>
      <c r="J66" s="983">
        <v>5.5194333325849572</v>
      </c>
      <c r="K66" s="983">
        <v>2.4764451456177663</v>
      </c>
      <c r="L66" s="986">
        <v>0.91465663719137502</v>
      </c>
      <c r="M66" s="987">
        <v>12.130528966592991</v>
      </c>
      <c r="N66" s="983">
        <v>14.342075969967393</v>
      </c>
      <c r="O66" s="983">
        <v>9.1394132246586057</v>
      </c>
      <c r="P66" s="983">
        <v>6.7183756211605603</v>
      </c>
      <c r="Q66" s="984">
        <v>3.6172464587065001</v>
      </c>
      <c r="R66" s="985">
        <v>1.0595945147597243</v>
      </c>
      <c r="S66" s="983">
        <v>12.539210477243486</v>
      </c>
      <c r="T66" s="983">
        <v>10.515332983529602</v>
      </c>
      <c r="U66" s="983">
        <v>3.9513281214956786</v>
      </c>
      <c r="V66" s="983">
        <v>5.2819245010301037</v>
      </c>
      <c r="W66" s="983">
        <v>8.2896671214846318</v>
      </c>
      <c r="X66" s="983">
        <v>1.3594458821737112</v>
      </c>
      <c r="Y66" s="1220" t="s">
        <v>35</v>
      </c>
      <c r="Z66" s="983">
        <v>10.353971115483878</v>
      </c>
      <c r="AA66" s="983">
        <v>2.3748572794900848</v>
      </c>
      <c r="AB66" s="983">
        <v>6.224896146426512</v>
      </c>
      <c r="AC66" s="983">
        <v>1.7001443664646461</v>
      </c>
      <c r="AD66" s="983">
        <v>8.9958177117442215</v>
      </c>
      <c r="AE66" s="1220" t="s">
        <v>35</v>
      </c>
      <c r="AF66" s="983">
        <v>20.161438134240992</v>
      </c>
      <c r="AG66" s="983">
        <v>0</v>
      </c>
      <c r="AH66" s="983">
        <v>3.2675448023595384</v>
      </c>
      <c r="AI66" s="983">
        <v>5.0594386548934427</v>
      </c>
      <c r="AJ66" s="1220" t="s">
        <v>35</v>
      </c>
      <c r="AK66" s="983">
        <v>2.0041355516788384</v>
      </c>
      <c r="AL66" s="983">
        <v>3.3918769349562785</v>
      </c>
      <c r="AM66" s="983">
        <v>3.8756064150327467</v>
      </c>
      <c r="AN66" s="983">
        <v>4.4507054556644734</v>
      </c>
      <c r="AO66" s="983">
        <v>14.130828528845047</v>
      </c>
      <c r="AP66" s="983">
        <v>4.70253371906872</v>
      </c>
      <c r="AQ66" s="983">
        <v>18.684858006061724</v>
      </c>
      <c r="AR66" s="983">
        <v>8.6210704596607783</v>
      </c>
      <c r="AS66" s="983">
        <v>1.0487543027123756</v>
      </c>
      <c r="AT66" s="983">
        <v>28.675857630087837</v>
      </c>
      <c r="AU66" s="988">
        <v>3.0746859881833286</v>
      </c>
      <c r="AV66" s="827"/>
      <c r="AW66" s="827"/>
      <c r="AX66" s="827"/>
      <c r="AY66" s="882"/>
      <c r="BA66" s="236"/>
      <c r="BB66" s="154"/>
      <c r="BC66" s="329"/>
      <c r="BD66" s="302"/>
      <c r="BE66" s="302"/>
      <c r="BF66" s="302"/>
      <c r="BG66" s="330"/>
      <c r="BH66" s="337"/>
      <c r="BI66" s="302"/>
      <c r="BJ66" s="302"/>
      <c r="BK66" s="302"/>
      <c r="BL66" s="330"/>
      <c r="BM66" s="337"/>
      <c r="BN66" s="302"/>
      <c r="BO66" s="302"/>
      <c r="BP66" s="302"/>
      <c r="BQ66" s="330"/>
      <c r="BR66" s="337"/>
      <c r="BS66" s="302"/>
      <c r="BT66" s="302"/>
      <c r="BU66" s="302"/>
      <c r="BV66" s="302"/>
      <c r="BW66" s="302"/>
      <c r="BX66" s="302"/>
      <c r="BY66" s="303"/>
      <c r="BZ66" s="303"/>
      <c r="CA66" s="303"/>
      <c r="CB66" s="303"/>
      <c r="CC66" s="303"/>
      <c r="CD66" s="303"/>
      <c r="CE66" s="303"/>
      <c r="CF66" s="303"/>
      <c r="CG66" s="303"/>
      <c r="CH66" s="303"/>
      <c r="CI66" s="303"/>
      <c r="CJ66" s="303"/>
      <c r="CK66" s="303"/>
      <c r="CL66" s="303"/>
      <c r="CM66" s="303"/>
      <c r="CN66" s="303"/>
      <c r="CO66" s="303"/>
      <c r="CP66" s="303"/>
      <c r="CQ66" s="303"/>
      <c r="CR66" s="303"/>
      <c r="CS66" s="303"/>
      <c r="CT66" s="303"/>
      <c r="CU66" s="303"/>
      <c r="CV66" s="303"/>
      <c r="CW66" s="303"/>
      <c r="CX66" s="303"/>
      <c r="CY66" s="303"/>
      <c r="CZ66" s="344"/>
    </row>
    <row r="67" s="135" customFormat="true" ht="15" customHeight="true" x14ac:dyDescent="0.2">
      <c r="A67" s="2430"/>
      <c r="B67" s="1116" t="s">
        <v>192</v>
      </c>
      <c r="C67" s="982">
        <v>23.201500462615993</v>
      </c>
      <c r="D67" s="983">
        <v>15.428518407014941</v>
      </c>
      <c r="E67" s="983">
        <v>10.55091456094188</v>
      </c>
      <c r="F67" s="983">
        <v>5.998528029286093</v>
      </c>
      <c r="G67" s="984">
        <v>1.9038073139482592</v>
      </c>
      <c r="H67" s="985">
        <v>5.5726956380839043</v>
      </c>
      <c r="I67" s="983">
        <v>4.371330609111185</v>
      </c>
      <c r="J67" s="983">
        <v>3.2557902497678031</v>
      </c>
      <c r="K67" s="983">
        <v>1.3647103596740788</v>
      </c>
      <c r="L67" s="986">
        <v>0.73674325832940524</v>
      </c>
      <c r="M67" s="987">
        <v>25.806300604844957</v>
      </c>
      <c r="N67" s="983">
        <v>22.206491171725197</v>
      </c>
      <c r="O67" s="983">
        <v>20.560612241600911</v>
      </c>
      <c r="P67" s="983">
        <v>14.69162423217375</v>
      </c>
      <c r="Q67" s="984">
        <v>10.880052387749682</v>
      </c>
      <c r="R67" s="985">
        <v>9.6425898150502114</v>
      </c>
      <c r="S67" s="983">
        <v>0.77464927197465616</v>
      </c>
      <c r="T67" s="983">
        <v>1.3981074372302011</v>
      </c>
      <c r="U67" s="983">
        <v>4.261286826896808</v>
      </c>
      <c r="V67" s="983">
        <v>8.8677367512353857</v>
      </c>
      <c r="W67" s="983">
        <v>16.669943540980373</v>
      </c>
      <c r="X67" s="983">
        <v>3.0310958803609841E-2</v>
      </c>
      <c r="Y67" s="1220" t="s">
        <v>35</v>
      </c>
      <c r="Z67" s="983">
        <v>6.6434468051006403</v>
      </c>
      <c r="AA67" s="983">
        <v>0</v>
      </c>
      <c r="AB67" s="983">
        <v>14.204694640685696</v>
      </c>
      <c r="AC67" s="983">
        <v>0.27692778606617563</v>
      </c>
      <c r="AD67" s="983">
        <v>50.831745687253957</v>
      </c>
      <c r="AE67" s="1220" t="s">
        <v>35</v>
      </c>
      <c r="AF67" s="983">
        <v>7.6992416768602343</v>
      </c>
      <c r="AG67" s="983">
        <v>0</v>
      </c>
      <c r="AH67" s="983">
        <v>3.1928214333325449</v>
      </c>
      <c r="AI67" s="983">
        <v>5.6800646998529603</v>
      </c>
      <c r="AJ67" s="1220" t="s">
        <v>35</v>
      </c>
      <c r="AK67" s="983">
        <v>13.477334449352</v>
      </c>
      <c r="AL67" s="983">
        <v>10.474602608133077</v>
      </c>
      <c r="AM67" s="983">
        <v>3.3805131975139999</v>
      </c>
      <c r="AN67" s="983">
        <v>6.93650692565308</v>
      </c>
      <c r="AO67" s="983">
        <v>10.533446104600516</v>
      </c>
      <c r="AP67" s="983">
        <v>4.8932129362325485</v>
      </c>
      <c r="AQ67" s="983">
        <v>17.636062781237438</v>
      </c>
      <c r="AR67" s="983">
        <v>11.452197683433864</v>
      </c>
      <c r="AS67" s="983">
        <v>3.4725459314309157</v>
      </c>
      <c r="AT67" s="983">
        <v>12.007039762522586</v>
      </c>
      <c r="AU67" s="988">
        <v>22.776129547646217</v>
      </c>
      <c r="AV67" s="827"/>
      <c r="AW67" s="827"/>
      <c r="AX67" s="827"/>
      <c r="AY67" s="882"/>
      <c r="BA67" s="236"/>
      <c r="BB67" s="154"/>
      <c r="BC67" s="329"/>
      <c r="BD67" s="302"/>
      <c r="BE67" s="302"/>
      <c r="BF67" s="302"/>
      <c r="BG67" s="330"/>
      <c r="BH67" s="337"/>
      <c r="BI67" s="302"/>
      <c r="BJ67" s="302"/>
      <c r="BK67" s="302"/>
      <c r="BL67" s="330"/>
      <c r="BM67" s="337"/>
      <c r="BN67" s="302"/>
      <c r="BO67" s="302"/>
      <c r="BP67" s="302"/>
      <c r="BQ67" s="330"/>
      <c r="BR67" s="337"/>
      <c r="BS67" s="302"/>
      <c r="BT67" s="302"/>
      <c r="BU67" s="302"/>
      <c r="BV67" s="302"/>
      <c r="BW67" s="302"/>
      <c r="BX67" s="302"/>
      <c r="BY67" s="303"/>
      <c r="BZ67" s="303"/>
      <c r="CA67" s="303"/>
      <c r="CB67" s="303"/>
      <c r="CC67" s="303"/>
      <c r="CD67" s="303"/>
      <c r="CE67" s="303"/>
      <c r="CF67" s="303"/>
      <c r="CG67" s="303"/>
      <c r="CH67" s="303"/>
      <c r="CI67" s="303"/>
      <c r="CJ67" s="303"/>
      <c r="CK67" s="303"/>
      <c r="CL67" s="303"/>
      <c r="CM67" s="303"/>
      <c r="CN67" s="303"/>
      <c r="CO67" s="303"/>
      <c r="CP67" s="303"/>
      <c r="CQ67" s="303"/>
      <c r="CR67" s="303"/>
      <c r="CS67" s="303"/>
      <c r="CT67" s="303"/>
      <c r="CU67" s="303"/>
      <c r="CV67" s="303"/>
      <c r="CW67" s="303"/>
      <c r="CX67" s="303"/>
      <c r="CY67" s="303"/>
      <c r="CZ67" s="344"/>
    </row>
    <row r="68" s="135" customFormat="true" ht="15" customHeight="true" x14ac:dyDescent="0.2">
      <c r="A68" s="2430"/>
      <c r="B68" s="1116" t="s">
        <v>193</v>
      </c>
      <c r="C68" s="982">
        <v>10.429046886546264</v>
      </c>
      <c r="D68" s="983">
        <v>3.3620953626817989</v>
      </c>
      <c r="E68" s="983">
        <v>1.4489491018039293</v>
      </c>
      <c r="F68" s="983">
        <v>1.1120830403339756</v>
      </c>
      <c r="G68" s="984">
        <v>5.5065174321009748E-2</v>
      </c>
      <c r="H68" s="985">
        <v>0.9597266806633904</v>
      </c>
      <c r="I68" s="983">
        <v>9.5600492610751028E-2</v>
      </c>
      <c r="J68" s="983">
        <v>0.29129965732214702</v>
      </c>
      <c r="K68" s="983">
        <v>6.2446771349487708E-2</v>
      </c>
      <c r="L68" s="986">
        <v>6.4336055846816757E-3</v>
      </c>
      <c r="M68" s="987">
        <v>13.590215198906613</v>
      </c>
      <c r="N68" s="983">
        <v>7.4529110847904363</v>
      </c>
      <c r="O68" s="983">
        <v>4.0584418226574659</v>
      </c>
      <c r="P68" s="983">
        <v>2.5637732719668098</v>
      </c>
      <c r="Q68" s="984">
        <v>2.0100014933249128</v>
      </c>
      <c r="R68" s="985">
        <v>1.6346480423212846</v>
      </c>
      <c r="S68" s="983">
        <v>1.0828831760811399</v>
      </c>
      <c r="T68" s="983">
        <v>2.2394826098267782</v>
      </c>
      <c r="U68" s="983">
        <v>1.450792905385045</v>
      </c>
      <c r="V68" s="983">
        <v>7.2347817393969462</v>
      </c>
      <c r="W68" s="983">
        <v>0.53190107059430258</v>
      </c>
      <c r="X68" s="983">
        <v>35.243725504117954</v>
      </c>
      <c r="Y68" s="1220" t="s">
        <v>35</v>
      </c>
      <c r="Z68" s="983">
        <v>0</v>
      </c>
      <c r="AA68" s="983">
        <v>0</v>
      </c>
      <c r="AB68" s="983">
        <v>1.7201702664886096</v>
      </c>
      <c r="AC68" s="983">
        <v>14.045581584288716</v>
      </c>
      <c r="AD68" s="983">
        <v>3.9344698883791605</v>
      </c>
      <c r="AE68" s="1220" t="s">
        <v>35</v>
      </c>
      <c r="AF68" s="983">
        <v>9.235147926683501</v>
      </c>
      <c r="AG68" s="983">
        <v>0</v>
      </c>
      <c r="AH68" s="983">
        <v>10.23713262614654</v>
      </c>
      <c r="AI68" s="983">
        <v>0.92790563977946561</v>
      </c>
      <c r="AJ68" s="1220" t="s">
        <v>35</v>
      </c>
      <c r="AK68" s="983">
        <v>9.0441338739156954E-2</v>
      </c>
      <c r="AL68" s="983">
        <v>6.3659794492482655</v>
      </c>
      <c r="AM68" s="983">
        <v>0.38220926137881395</v>
      </c>
      <c r="AN68" s="983">
        <v>20.738795850643331</v>
      </c>
      <c r="AO68" s="983">
        <v>2.1093982722217435</v>
      </c>
      <c r="AP68" s="983">
        <v>11.795153286052081</v>
      </c>
      <c r="AQ68" s="983">
        <v>5.215180256047641</v>
      </c>
      <c r="AR68" s="983">
        <v>0.99867366295186732</v>
      </c>
      <c r="AS68" s="983">
        <v>19.453714975532364</v>
      </c>
      <c r="AT68" s="983">
        <v>0.33342778540311346</v>
      </c>
      <c r="AU68" s="988">
        <v>1.9833427760588094</v>
      </c>
      <c r="AV68" s="827"/>
      <c r="AW68" s="827"/>
      <c r="AX68" s="827"/>
      <c r="AY68" s="882"/>
      <c r="BA68" s="236"/>
      <c r="BB68" s="154"/>
      <c r="BC68" s="329"/>
      <c r="BD68" s="302"/>
      <c r="BE68" s="302"/>
      <c r="BF68" s="302"/>
      <c r="BG68" s="330"/>
      <c r="BH68" s="337"/>
      <c r="BI68" s="302"/>
      <c r="BJ68" s="302"/>
      <c r="BK68" s="302"/>
      <c r="BL68" s="330"/>
      <c r="BM68" s="337"/>
      <c r="BN68" s="302"/>
      <c r="BO68" s="302"/>
      <c r="BP68" s="302"/>
      <c r="BQ68" s="330"/>
      <c r="BR68" s="337"/>
      <c r="BS68" s="302"/>
      <c r="BT68" s="302"/>
      <c r="BU68" s="302"/>
      <c r="BV68" s="302"/>
      <c r="BW68" s="302"/>
      <c r="BX68" s="302"/>
      <c r="BY68" s="303"/>
      <c r="BZ68" s="303"/>
      <c r="CA68" s="303"/>
      <c r="CB68" s="303"/>
      <c r="CC68" s="303"/>
      <c r="CD68" s="303"/>
      <c r="CE68" s="303"/>
      <c r="CF68" s="303"/>
      <c r="CG68" s="303"/>
      <c r="CH68" s="303"/>
      <c r="CI68" s="303"/>
      <c r="CJ68" s="303"/>
      <c r="CK68" s="303"/>
      <c r="CL68" s="303"/>
      <c r="CM68" s="303"/>
      <c r="CN68" s="303"/>
      <c r="CO68" s="303"/>
      <c r="CP68" s="303"/>
      <c r="CQ68" s="303"/>
      <c r="CR68" s="303"/>
      <c r="CS68" s="303"/>
      <c r="CT68" s="303"/>
      <c r="CU68" s="303"/>
      <c r="CV68" s="303"/>
      <c r="CW68" s="303"/>
      <c r="CX68" s="303"/>
      <c r="CY68" s="303"/>
      <c r="CZ68" s="344"/>
    </row>
    <row r="69" s="135" customFormat="true" ht="15" customHeight="true" x14ac:dyDescent="0.2">
      <c r="A69" s="2430"/>
      <c r="B69" s="1116" t="s">
        <v>194</v>
      </c>
      <c r="C69" s="982">
        <v>6.9832339237651406E-2</v>
      </c>
      <c r="D69" s="983">
        <v>0.13654269077737663</v>
      </c>
      <c r="E69" s="983">
        <v>4.2977782589164536E-2</v>
      </c>
      <c r="F69" s="983">
        <v>0.28079568869854471</v>
      </c>
      <c r="G69" s="984">
        <v>9.8854707140525036E-2</v>
      </c>
      <c r="H69" s="985">
        <v>0</v>
      </c>
      <c r="I69" s="983">
        <v>2.188589576101756E-2</v>
      </c>
      <c r="J69" s="983">
        <v>0</v>
      </c>
      <c r="K69" s="983">
        <v>0</v>
      </c>
      <c r="L69" s="986">
        <v>0</v>
      </c>
      <c r="M69" s="987">
        <v>0.13074709419334973</v>
      </c>
      <c r="N69" s="983">
        <v>0.11956350674689954</v>
      </c>
      <c r="O69" s="983">
        <v>0.13884761716192312</v>
      </c>
      <c r="P69" s="983">
        <v>6.2113008845872147E-2</v>
      </c>
      <c r="Q69" s="984">
        <v>0.71665409477395181</v>
      </c>
      <c r="R69" s="985">
        <v>0</v>
      </c>
      <c r="S69" s="983">
        <v>0.13580355359302496</v>
      </c>
      <c r="T69" s="983">
        <v>0.1081573942995</v>
      </c>
      <c r="U69" s="983">
        <v>0</v>
      </c>
      <c r="V69" s="983">
        <v>0</v>
      </c>
      <c r="W69" s="983">
        <v>0</v>
      </c>
      <c r="X69" s="983">
        <v>0.31292196986736165</v>
      </c>
      <c r="Y69" s="1220" t="s">
        <v>35</v>
      </c>
      <c r="Z69" s="983">
        <v>0</v>
      </c>
      <c r="AA69" s="983">
        <v>0</v>
      </c>
      <c r="AB69" s="983">
        <v>0.50377862640300719</v>
      </c>
      <c r="AC69" s="983">
        <v>0.57795723005311839</v>
      </c>
      <c r="AD69" s="983">
        <v>0</v>
      </c>
      <c r="AE69" s="1220" t="s">
        <v>35</v>
      </c>
      <c r="AF69" s="983">
        <v>0</v>
      </c>
      <c r="AG69" s="983">
        <v>0</v>
      </c>
      <c r="AH69" s="983">
        <v>4.8414977201586898E-2</v>
      </c>
      <c r="AI69" s="983">
        <v>0</v>
      </c>
      <c r="AJ69" s="1220" t="s">
        <v>35</v>
      </c>
      <c r="AK69" s="983">
        <v>0</v>
      </c>
      <c r="AL69" s="983">
        <v>7.8707711246522899E-2</v>
      </c>
      <c r="AM69" s="983">
        <v>0</v>
      </c>
      <c r="AN69" s="983">
        <v>0.13484023409880611</v>
      </c>
      <c r="AO69" s="983">
        <v>0.14837151453480479</v>
      </c>
      <c r="AP69" s="983">
        <v>0</v>
      </c>
      <c r="AQ69" s="983">
        <v>0</v>
      </c>
      <c r="AR69" s="983">
        <v>0</v>
      </c>
      <c r="AS69" s="983">
        <v>0.43514252833155004</v>
      </c>
      <c r="AT69" s="983">
        <v>0</v>
      </c>
      <c r="AU69" s="988">
        <v>0</v>
      </c>
      <c r="AV69" s="827"/>
      <c r="AW69" s="827"/>
      <c r="AX69" s="827"/>
      <c r="AY69" s="882"/>
      <c r="BA69" s="236"/>
      <c r="BB69" s="154"/>
      <c r="BC69" s="329"/>
      <c r="BD69" s="302"/>
      <c r="BE69" s="302"/>
      <c r="BF69" s="302"/>
      <c r="BG69" s="330"/>
      <c r="BH69" s="337"/>
      <c r="BI69" s="302"/>
      <c r="BJ69" s="302"/>
      <c r="BK69" s="302"/>
      <c r="BL69" s="330"/>
      <c r="BM69" s="337"/>
      <c r="BN69" s="302"/>
      <c r="BO69" s="302"/>
      <c r="BP69" s="302"/>
      <c r="BQ69" s="330"/>
      <c r="BR69" s="337"/>
      <c r="BS69" s="302"/>
      <c r="BT69" s="302"/>
      <c r="BU69" s="302"/>
      <c r="BV69" s="302"/>
      <c r="BW69" s="302"/>
      <c r="BX69" s="302"/>
      <c r="BY69" s="303"/>
      <c r="BZ69" s="303"/>
      <c r="CA69" s="303"/>
      <c r="CB69" s="303"/>
      <c r="CC69" s="303"/>
      <c r="CD69" s="303"/>
      <c r="CE69" s="303"/>
      <c r="CF69" s="303"/>
      <c r="CG69" s="303"/>
      <c r="CH69" s="303"/>
      <c r="CI69" s="303"/>
      <c r="CJ69" s="303"/>
      <c r="CK69" s="303"/>
      <c r="CL69" s="303"/>
      <c r="CM69" s="303"/>
      <c r="CN69" s="303"/>
      <c r="CO69" s="303"/>
      <c r="CP69" s="303"/>
      <c r="CQ69" s="303"/>
      <c r="CR69" s="303"/>
      <c r="CS69" s="303"/>
      <c r="CT69" s="303"/>
      <c r="CU69" s="303"/>
      <c r="CV69" s="303"/>
      <c r="CW69" s="303"/>
      <c r="CX69" s="303"/>
      <c r="CY69" s="303"/>
      <c r="CZ69" s="344"/>
    </row>
    <row r="70" s="135" customFormat="true" ht="15" customHeight="true" x14ac:dyDescent="0.2">
      <c r="A70" s="2430"/>
      <c r="B70" s="1116" t="s">
        <v>195</v>
      </c>
      <c r="C70" s="982">
        <v>0.11472202335777067</v>
      </c>
      <c r="D70" s="983">
        <v>3.1604811072421407E-3</v>
      </c>
      <c r="E70" s="983">
        <v>3.2683920500958273E-2</v>
      </c>
      <c r="F70" s="983">
        <v>0</v>
      </c>
      <c r="G70" s="984">
        <v>4.3458134481295776E-2</v>
      </c>
      <c r="H70" s="985">
        <v>0</v>
      </c>
      <c r="I70" s="983">
        <v>0</v>
      </c>
      <c r="J70" s="983">
        <v>0</v>
      </c>
      <c r="K70" s="983">
        <v>0</v>
      </c>
      <c r="L70" s="986">
        <v>0</v>
      </c>
      <c r="M70" s="987">
        <v>0.21360589089824217</v>
      </c>
      <c r="N70" s="983">
        <v>1.2117334825856657E-3</v>
      </c>
      <c r="O70" s="983">
        <v>5.937042004836939E-3</v>
      </c>
      <c r="P70" s="983">
        <v>6.2113008845872147E-2</v>
      </c>
      <c r="Q70" s="984">
        <v>8.241688418056077E-2</v>
      </c>
      <c r="R70" s="985">
        <v>0</v>
      </c>
      <c r="S70" s="983">
        <v>2.5298647644165378E-2</v>
      </c>
      <c r="T70" s="983">
        <v>0</v>
      </c>
      <c r="U70" s="983">
        <v>0</v>
      </c>
      <c r="V70" s="983">
        <v>0</v>
      </c>
      <c r="W70" s="983">
        <v>0</v>
      </c>
      <c r="X70" s="983">
        <v>0</v>
      </c>
      <c r="Y70" s="1220" t="s">
        <v>35</v>
      </c>
      <c r="Z70" s="983">
        <v>0</v>
      </c>
      <c r="AA70" s="983">
        <v>0</v>
      </c>
      <c r="AB70" s="983">
        <v>9.0421804739001285E-2</v>
      </c>
      <c r="AC70" s="983">
        <v>0</v>
      </c>
      <c r="AD70" s="983">
        <v>0</v>
      </c>
      <c r="AE70" s="1220" t="s">
        <v>35</v>
      </c>
      <c r="AF70" s="983">
        <v>0</v>
      </c>
      <c r="AG70" s="983">
        <v>0</v>
      </c>
      <c r="AH70" s="983">
        <v>0</v>
      </c>
      <c r="AI70" s="983">
        <v>0</v>
      </c>
      <c r="AJ70" s="1220" t="s">
        <v>35</v>
      </c>
      <c r="AK70" s="983">
        <v>6.4333660229292142E-2</v>
      </c>
      <c r="AL70" s="983">
        <v>0.13531493838496014</v>
      </c>
      <c r="AM70" s="983">
        <v>0</v>
      </c>
      <c r="AN70" s="983">
        <v>0</v>
      </c>
      <c r="AO70" s="983">
        <v>0</v>
      </c>
      <c r="AP70" s="983">
        <v>0.46227434992892208</v>
      </c>
      <c r="AQ70" s="983">
        <v>0</v>
      </c>
      <c r="AR70" s="983">
        <v>0</v>
      </c>
      <c r="AS70" s="983">
        <v>0</v>
      </c>
      <c r="AT70" s="983">
        <v>0</v>
      </c>
      <c r="AU70" s="988">
        <v>0</v>
      </c>
      <c r="AV70" s="827"/>
      <c r="AW70" s="827"/>
      <c r="AX70" s="827"/>
      <c r="AY70" s="882"/>
      <c r="BA70" s="236"/>
      <c r="BB70" s="154"/>
      <c r="BC70" s="329"/>
      <c r="BD70" s="302"/>
      <c r="BE70" s="302"/>
      <c r="BF70" s="302"/>
      <c r="BG70" s="330"/>
      <c r="BH70" s="337"/>
      <c r="BI70" s="302"/>
      <c r="BJ70" s="302"/>
      <c r="BK70" s="302"/>
      <c r="BL70" s="330"/>
      <c r="BM70" s="337"/>
      <c r="BN70" s="302"/>
      <c r="BO70" s="302"/>
      <c r="BP70" s="302"/>
      <c r="BQ70" s="330"/>
      <c r="BR70" s="337"/>
      <c r="BS70" s="302"/>
      <c r="BT70" s="302"/>
      <c r="BU70" s="302"/>
      <c r="BV70" s="302"/>
      <c r="BW70" s="302"/>
      <c r="BX70" s="302"/>
      <c r="BY70" s="303"/>
      <c r="BZ70" s="303"/>
      <c r="CA70" s="303"/>
      <c r="CB70" s="303"/>
      <c r="CC70" s="303"/>
      <c r="CD70" s="303"/>
      <c r="CE70" s="303"/>
      <c r="CF70" s="303"/>
      <c r="CG70" s="303"/>
      <c r="CH70" s="303"/>
      <c r="CI70" s="303"/>
      <c r="CJ70" s="303"/>
      <c r="CK70" s="303"/>
      <c r="CL70" s="303"/>
      <c r="CM70" s="303"/>
      <c r="CN70" s="303"/>
      <c r="CO70" s="303"/>
      <c r="CP70" s="303"/>
      <c r="CQ70" s="303"/>
      <c r="CR70" s="303"/>
      <c r="CS70" s="303"/>
      <c r="CT70" s="303"/>
      <c r="CU70" s="303"/>
      <c r="CV70" s="303"/>
      <c r="CW70" s="303"/>
      <c r="CX70" s="303"/>
      <c r="CY70" s="303"/>
      <c r="CZ70" s="344"/>
    </row>
    <row r="71" s="135" customFormat="true" ht="15" customHeight="true" x14ac:dyDescent="0.2">
      <c r="A71" s="2430"/>
      <c r="B71" s="1116" t="s">
        <v>196</v>
      </c>
      <c r="C71" s="982">
        <v>5.4389285228252406</v>
      </c>
      <c r="D71" s="983">
        <v>3.5362944566483443</v>
      </c>
      <c r="E71" s="983">
        <v>1.4568733242334531</v>
      </c>
      <c r="F71" s="983">
        <v>1.1033940779312819</v>
      </c>
      <c r="G71" s="984">
        <v>0.70322282530953251</v>
      </c>
      <c r="H71" s="985">
        <v>4.1536493094948295</v>
      </c>
      <c r="I71" s="983">
        <v>1.1786469440579155</v>
      </c>
      <c r="J71" s="983">
        <v>0.62554171614747411</v>
      </c>
      <c r="K71" s="983">
        <v>0.96288323866333181</v>
      </c>
      <c r="L71" s="986">
        <v>0.35750860977623444</v>
      </c>
      <c r="M71" s="987">
        <v>6.1312145009099934</v>
      </c>
      <c r="N71" s="983">
        <v>4.1523736198601808</v>
      </c>
      <c r="O71" s="983">
        <v>3.1937066321700609</v>
      </c>
      <c r="P71" s="983">
        <v>1.5035779113809191</v>
      </c>
      <c r="Q71" s="984">
        <v>1.6518054882083966</v>
      </c>
      <c r="R71" s="985">
        <v>1.4574742770617515</v>
      </c>
      <c r="S71" s="983">
        <v>1.0506151812601161</v>
      </c>
      <c r="T71" s="983">
        <v>1.2863373469703234</v>
      </c>
      <c r="U71" s="983">
        <v>0.11078038502811038</v>
      </c>
      <c r="V71" s="983">
        <v>4.667515299656614E-2</v>
      </c>
      <c r="W71" s="983">
        <v>0.26720724052060807</v>
      </c>
      <c r="X71" s="983">
        <v>11.777970487723868</v>
      </c>
      <c r="Y71" s="1220" t="s">
        <v>35</v>
      </c>
      <c r="Z71" s="983">
        <v>0.69237798944371232</v>
      </c>
      <c r="AA71" s="983">
        <v>0</v>
      </c>
      <c r="AB71" s="983">
        <v>0.24053758679538575</v>
      </c>
      <c r="AC71" s="983">
        <v>5.8954516731363737</v>
      </c>
      <c r="AD71" s="983">
        <v>2.0261118134125504</v>
      </c>
      <c r="AE71" s="1220" t="s">
        <v>35</v>
      </c>
      <c r="AF71" s="983">
        <v>0</v>
      </c>
      <c r="AG71" s="983">
        <v>0</v>
      </c>
      <c r="AH71" s="983">
        <v>8.4181142562860529</v>
      </c>
      <c r="AI71" s="983">
        <v>0</v>
      </c>
      <c r="AJ71" s="1220" t="s">
        <v>35</v>
      </c>
      <c r="AK71" s="983">
        <v>1.1598498147739158</v>
      </c>
      <c r="AL71" s="983">
        <v>3.041579750476239</v>
      </c>
      <c r="AM71" s="983">
        <v>29.832755268779572</v>
      </c>
      <c r="AN71" s="983">
        <v>0.91272799761498058</v>
      </c>
      <c r="AO71" s="983">
        <v>0.26710433377115905</v>
      </c>
      <c r="AP71" s="983">
        <v>1.850478249789111</v>
      </c>
      <c r="AQ71" s="983">
        <v>0</v>
      </c>
      <c r="AR71" s="983">
        <v>0</v>
      </c>
      <c r="AS71" s="983">
        <v>51.598162977345382</v>
      </c>
      <c r="AT71" s="983">
        <v>5.7665266632114472E-2</v>
      </c>
      <c r="AU71" s="988">
        <v>0.71694179327522656</v>
      </c>
      <c r="AV71" s="827"/>
      <c r="AW71" s="827"/>
      <c r="AX71" s="827"/>
      <c r="AY71" s="882"/>
      <c r="BA71" s="236"/>
      <c r="BB71" s="154"/>
      <c r="BC71" s="329"/>
      <c r="BD71" s="302"/>
      <c r="BE71" s="302"/>
      <c r="BF71" s="302"/>
      <c r="BG71" s="330"/>
      <c r="BH71" s="337"/>
      <c r="BI71" s="302"/>
      <c r="BJ71" s="302"/>
      <c r="BK71" s="302"/>
      <c r="BL71" s="330"/>
      <c r="BM71" s="337"/>
      <c r="BN71" s="302"/>
      <c r="BO71" s="302"/>
      <c r="BP71" s="302"/>
      <c r="BQ71" s="330"/>
      <c r="BR71" s="337"/>
      <c r="BS71" s="302"/>
      <c r="BT71" s="302"/>
      <c r="BU71" s="302"/>
      <c r="BV71" s="302"/>
      <c r="BW71" s="302"/>
      <c r="BX71" s="302"/>
      <c r="BY71" s="303"/>
      <c r="BZ71" s="303"/>
      <c r="CA71" s="303"/>
      <c r="CB71" s="303"/>
      <c r="CC71" s="303"/>
      <c r="CD71" s="303"/>
      <c r="CE71" s="303"/>
      <c r="CF71" s="303"/>
      <c r="CG71" s="303"/>
      <c r="CH71" s="303"/>
      <c r="CI71" s="303"/>
      <c r="CJ71" s="303"/>
      <c r="CK71" s="303"/>
      <c r="CL71" s="303"/>
      <c r="CM71" s="303"/>
      <c r="CN71" s="303"/>
      <c r="CO71" s="303"/>
      <c r="CP71" s="303"/>
      <c r="CQ71" s="303"/>
      <c r="CR71" s="303"/>
      <c r="CS71" s="303"/>
      <c r="CT71" s="303"/>
      <c r="CU71" s="303"/>
      <c r="CV71" s="303"/>
      <c r="CW71" s="303"/>
      <c r="CX71" s="303"/>
      <c r="CY71" s="303"/>
      <c r="CZ71" s="344"/>
    </row>
    <row r="72" s="135" customFormat="true" ht="15" customHeight="true" x14ac:dyDescent="0.2">
      <c r="A72" s="2430"/>
      <c r="B72" s="1116" t="s">
        <v>197</v>
      </c>
      <c r="C72" s="982">
        <v>0.80795055711237496</v>
      </c>
      <c r="D72" s="983">
        <v>2.2656250862469607</v>
      </c>
      <c r="E72" s="983">
        <v>3.3505891486628907</v>
      </c>
      <c r="F72" s="983">
        <v>3.2720840795179695</v>
      </c>
      <c r="G72" s="984">
        <v>2.5210526187857485</v>
      </c>
      <c r="H72" s="985">
        <v>3.3494303757336503</v>
      </c>
      <c r="I72" s="983">
        <v>4.6715064290986339</v>
      </c>
      <c r="J72" s="983">
        <v>3.3142976305082761</v>
      </c>
      <c r="K72" s="983">
        <v>3.579708973590332</v>
      </c>
      <c r="L72" s="986">
        <v>1.5407234324477945</v>
      </c>
      <c r="M72" s="987">
        <v>0.73855605145062542</v>
      </c>
      <c r="N72" s="983">
        <v>1.0121761848468589</v>
      </c>
      <c r="O72" s="983">
        <v>1.4080804018998103</v>
      </c>
      <c r="P72" s="983">
        <v>2.3528897167063674</v>
      </c>
      <c r="Q72" s="984">
        <v>2.9470522128658594</v>
      </c>
      <c r="R72" s="985">
        <v>2.7508755641426581</v>
      </c>
      <c r="S72" s="983">
        <v>7.0199582401178046E-2</v>
      </c>
      <c r="T72" s="983">
        <v>1.3074957315596845</v>
      </c>
      <c r="U72" s="983">
        <v>0.25879739108490685</v>
      </c>
      <c r="V72" s="983">
        <v>0.7162319815349093</v>
      </c>
      <c r="W72" s="983">
        <v>3.1023045553174846</v>
      </c>
      <c r="X72" s="983">
        <v>0</v>
      </c>
      <c r="Y72" s="1220" t="s">
        <v>35</v>
      </c>
      <c r="Z72" s="983">
        <v>3.7183159480942951</v>
      </c>
      <c r="AA72" s="983">
        <v>7.0992094436116133</v>
      </c>
      <c r="AB72" s="983">
        <v>4.8216079104287841</v>
      </c>
      <c r="AC72" s="983">
        <v>1.8032164767833785</v>
      </c>
      <c r="AD72" s="983">
        <v>0.22721989658541125</v>
      </c>
      <c r="AE72" s="1220" t="s">
        <v>35</v>
      </c>
      <c r="AF72" s="983">
        <v>2.8748415121491004</v>
      </c>
      <c r="AG72" s="983">
        <v>0</v>
      </c>
      <c r="AH72" s="983">
        <v>8.490385011252273E-2</v>
      </c>
      <c r="AI72" s="983">
        <v>1.7093019109125289</v>
      </c>
      <c r="AJ72" s="1220" t="s">
        <v>35</v>
      </c>
      <c r="AK72" s="983">
        <v>7.7398679509118495E-2</v>
      </c>
      <c r="AL72" s="983">
        <v>0.14554656419043363</v>
      </c>
      <c r="AM72" s="983">
        <v>0.88427935389587853</v>
      </c>
      <c r="AN72" s="983">
        <v>6.3214141009759608</v>
      </c>
      <c r="AO72" s="983">
        <v>0.77732625386114118</v>
      </c>
      <c r="AP72" s="983">
        <v>0.59045893014381001</v>
      </c>
      <c r="AQ72" s="983">
        <v>1.173727171082128</v>
      </c>
      <c r="AR72" s="983">
        <v>2.1929349695351359</v>
      </c>
      <c r="AS72" s="983">
        <v>0.14280783019566706</v>
      </c>
      <c r="AT72" s="983">
        <v>3.285706308936355</v>
      </c>
      <c r="AU72" s="988">
        <v>0</v>
      </c>
      <c r="AV72" s="827"/>
      <c r="AW72" s="827"/>
      <c r="AX72" s="827"/>
      <c r="AY72" s="882"/>
      <c r="BA72" s="236"/>
      <c r="BB72" s="154"/>
      <c r="BC72" s="329"/>
      <c r="BD72" s="302"/>
      <c r="BE72" s="302"/>
      <c r="BF72" s="302"/>
      <c r="BG72" s="330"/>
      <c r="BH72" s="337"/>
      <c r="BI72" s="302"/>
      <c r="BJ72" s="302"/>
      <c r="BK72" s="302"/>
      <c r="BL72" s="330"/>
      <c r="BM72" s="337"/>
      <c r="BN72" s="302"/>
      <c r="BO72" s="302"/>
      <c r="BP72" s="302"/>
      <c r="BQ72" s="330"/>
      <c r="BR72" s="337"/>
      <c r="BS72" s="302"/>
      <c r="BT72" s="302"/>
      <c r="BU72" s="302"/>
      <c r="BV72" s="302"/>
      <c r="BW72" s="302"/>
      <c r="BX72" s="302"/>
      <c r="BY72" s="303"/>
      <c r="BZ72" s="303"/>
      <c r="CA72" s="303"/>
      <c r="CB72" s="303"/>
      <c r="CC72" s="303"/>
      <c r="CD72" s="303"/>
      <c r="CE72" s="303"/>
      <c r="CF72" s="303"/>
      <c r="CG72" s="303"/>
      <c r="CH72" s="303"/>
      <c r="CI72" s="303"/>
      <c r="CJ72" s="303"/>
      <c r="CK72" s="303"/>
      <c r="CL72" s="303"/>
      <c r="CM72" s="303"/>
      <c r="CN72" s="303"/>
      <c r="CO72" s="303"/>
      <c r="CP72" s="303"/>
      <c r="CQ72" s="303"/>
      <c r="CR72" s="303"/>
      <c r="CS72" s="303"/>
      <c r="CT72" s="303"/>
      <c r="CU72" s="303"/>
      <c r="CV72" s="303"/>
      <c r="CW72" s="303"/>
      <c r="CX72" s="303"/>
      <c r="CY72" s="303"/>
      <c r="CZ72" s="344"/>
    </row>
    <row r="73" s="135" customFormat="true" ht="15" customHeight="true" x14ac:dyDescent="0.2">
      <c r="A73" s="2430"/>
      <c r="B73" s="1116" t="s">
        <v>198</v>
      </c>
      <c r="C73" s="982">
        <v>2.1503853140483978E-2</v>
      </c>
      <c r="D73" s="983">
        <v>0.58630936022837721</v>
      </c>
      <c r="E73" s="983">
        <v>1.0298311862708005</v>
      </c>
      <c r="F73" s="983">
        <v>3.2294216968560709</v>
      </c>
      <c r="G73" s="984">
        <v>10.671561227358529</v>
      </c>
      <c r="H73" s="985">
        <v>1.1256385447849209</v>
      </c>
      <c r="I73" s="983">
        <v>2.3827943199686517</v>
      </c>
      <c r="J73" s="983">
        <v>3.3552615280140814</v>
      </c>
      <c r="K73" s="983">
        <v>6.9129167325100065</v>
      </c>
      <c r="L73" s="986">
        <v>14.761821853808584</v>
      </c>
      <c r="M73" s="987">
        <v>1.934968490029025E-3</v>
      </c>
      <c r="N73" s="983">
        <v>9.6462716289361525E-2</v>
      </c>
      <c r="O73" s="983">
        <v>0.28666592089500803</v>
      </c>
      <c r="P73" s="983">
        <v>0.31194047925509943</v>
      </c>
      <c r="Q73" s="984">
        <v>3.3769789638077059</v>
      </c>
      <c r="R73" s="985">
        <v>9.0531649623696104</v>
      </c>
      <c r="S73" s="983">
        <v>0.52806559068234626</v>
      </c>
      <c r="T73" s="983">
        <v>6.6475727588136451</v>
      </c>
      <c r="U73" s="983">
        <v>0</v>
      </c>
      <c r="V73" s="983">
        <v>0.85447708639773001</v>
      </c>
      <c r="W73" s="983">
        <v>1.2226475246526867</v>
      </c>
      <c r="X73" s="983">
        <v>0.27459909858546244</v>
      </c>
      <c r="Y73" s="1220" t="s">
        <v>35</v>
      </c>
      <c r="Z73" s="983">
        <v>1.8706054718490275</v>
      </c>
      <c r="AA73" s="983">
        <v>19.318334419054661</v>
      </c>
      <c r="AB73" s="983">
        <v>5.6480362426413784</v>
      </c>
      <c r="AC73" s="983">
        <v>0.56667569189719103</v>
      </c>
      <c r="AD73" s="983">
        <v>0</v>
      </c>
      <c r="AE73" s="1220" t="s">
        <v>35</v>
      </c>
      <c r="AF73" s="983">
        <v>4.252261758368308E-2</v>
      </c>
      <c r="AG73" s="983">
        <v>0</v>
      </c>
      <c r="AH73" s="983">
        <v>0.18088638677487104</v>
      </c>
      <c r="AI73" s="983">
        <v>0.96258104406322498</v>
      </c>
      <c r="AJ73" s="1220" t="s">
        <v>35</v>
      </c>
      <c r="AK73" s="983">
        <v>0.23647911309568437</v>
      </c>
      <c r="AL73" s="983">
        <v>0.35212737367147823</v>
      </c>
      <c r="AM73" s="983">
        <v>2.2110685498529663</v>
      </c>
      <c r="AN73" s="983">
        <v>7.6853571499288037E-2</v>
      </c>
      <c r="AO73" s="983">
        <v>0.63510233638814462</v>
      </c>
      <c r="AP73" s="983">
        <v>7.4695743926581348E-2</v>
      </c>
      <c r="AQ73" s="983">
        <v>0</v>
      </c>
      <c r="AR73" s="983">
        <v>3.3055493032526013</v>
      </c>
      <c r="AS73" s="983">
        <v>1.7325613987756807</v>
      </c>
      <c r="AT73" s="983">
        <v>0.59453158674589701</v>
      </c>
      <c r="AU73" s="988">
        <v>9.1315233759763026E-2</v>
      </c>
      <c r="AV73" s="827"/>
      <c r="AW73" s="827"/>
      <c r="AX73" s="827"/>
      <c r="AY73" s="882"/>
      <c r="BA73" s="236"/>
      <c r="BB73" s="154"/>
      <c r="BC73" s="329"/>
      <c r="BD73" s="302"/>
      <c r="BE73" s="302"/>
      <c r="BF73" s="302"/>
      <c r="BG73" s="330"/>
      <c r="BH73" s="337"/>
      <c r="BI73" s="302"/>
      <c r="BJ73" s="302"/>
      <c r="BK73" s="302"/>
      <c r="BL73" s="330"/>
      <c r="BM73" s="337"/>
      <c r="BN73" s="302"/>
      <c r="BO73" s="302"/>
      <c r="BP73" s="302"/>
      <c r="BQ73" s="330"/>
      <c r="BR73" s="337"/>
      <c r="BS73" s="302"/>
      <c r="BT73" s="302"/>
      <c r="BU73" s="302"/>
      <c r="BV73" s="302"/>
      <c r="BW73" s="302"/>
      <c r="BX73" s="302"/>
      <c r="BY73" s="303"/>
      <c r="BZ73" s="303"/>
      <c r="CA73" s="303"/>
      <c r="CB73" s="303"/>
      <c r="CC73" s="303"/>
      <c r="CD73" s="303"/>
      <c r="CE73" s="303"/>
      <c r="CF73" s="303"/>
      <c r="CG73" s="303"/>
      <c r="CH73" s="303"/>
      <c r="CI73" s="303"/>
      <c r="CJ73" s="303"/>
      <c r="CK73" s="303"/>
      <c r="CL73" s="303"/>
      <c r="CM73" s="303"/>
      <c r="CN73" s="303"/>
      <c r="CO73" s="303"/>
      <c r="CP73" s="303"/>
      <c r="CQ73" s="303"/>
      <c r="CR73" s="303"/>
      <c r="CS73" s="303"/>
      <c r="CT73" s="303"/>
      <c r="CU73" s="303"/>
      <c r="CV73" s="303"/>
      <c r="CW73" s="303"/>
      <c r="CX73" s="303"/>
      <c r="CY73" s="303"/>
      <c r="CZ73" s="344"/>
    </row>
    <row r="74" s="135" customFormat="true" ht="15" customHeight="true" x14ac:dyDescent="0.2">
      <c r="A74" s="2430"/>
      <c r="B74" s="1116" t="s">
        <v>46</v>
      </c>
      <c r="C74" s="982">
        <v>0.39180652501223445</v>
      </c>
      <c r="D74" s="983">
        <v>0.73456691617553671</v>
      </c>
      <c r="E74" s="983">
        <v>0.71844736495011308</v>
      </c>
      <c r="F74" s="983">
        <v>0.43216040515766674</v>
      </c>
      <c r="G74" s="984">
        <v>0.3531820807459819</v>
      </c>
      <c r="H74" s="985">
        <v>1.2142938901708378</v>
      </c>
      <c r="I74" s="983">
        <v>0.80039270492550563</v>
      </c>
      <c r="J74" s="983">
        <v>0.30934352163966955</v>
      </c>
      <c r="K74" s="983">
        <v>0.7005807871795513</v>
      </c>
      <c r="L74" s="986">
        <v>0.15086284636095768</v>
      </c>
      <c r="M74" s="987">
        <v>0.35141473679867602</v>
      </c>
      <c r="N74" s="983">
        <v>0.45167151572896275</v>
      </c>
      <c r="O74" s="983">
        <v>0.5270546777877323</v>
      </c>
      <c r="P74" s="983">
        <v>0.62018025303296231</v>
      </c>
      <c r="Q74" s="984">
        <v>0.2051727829564455</v>
      </c>
      <c r="R74" s="985">
        <v>9.4173249516893986E-2</v>
      </c>
      <c r="S74" s="983">
        <v>11.650071435326694</v>
      </c>
      <c r="T74" s="983">
        <v>4.2960284848928165E-2</v>
      </c>
      <c r="U74" s="983">
        <v>0</v>
      </c>
      <c r="V74" s="983">
        <v>0</v>
      </c>
      <c r="W74" s="983">
        <v>0.12206180215326404</v>
      </c>
      <c r="X74" s="983">
        <v>0</v>
      </c>
      <c r="Y74" s="1220" t="s">
        <v>35</v>
      </c>
      <c r="Z74" s="983">
        <v>0.16873043104680521</v>
      </c>
      <c r="AA74" s="983">
        <v>0</v>
      </c>
      <c r="AB74" s="983">
        <v>0</v>
      </c>
      <c r="AC74" s="983">
        <v>0.45406391704977828</v>
      </c>
      <c r="AD74" s="983">
        <v>0.15001594716943201</v>
      </c>
      <c r="AE74" s="1220" t="s">
        <v>35</v>
      </c>
      <c r="AF74" s="983">
        <v>8.1273328759413829E-2</v>
      </c>
      <c r="AG74" s="983">
        <v>0</v>
      </c>
      <c r="AH74" s="983">
        <v>0.19825420839963756</v>
      </c>
      <c r="AI74" s="983">
        <v>0.80708030998289693</v>
      </c>
      <c r="AJ74" s="1220" t="s">
        <v>35</v>
      </c>
      <c r="AK74" s="983">
        <v>1.6619285603975102</v>
      </c>
      <c r="AL74" s="983">
        <v>0.39970414416982175</v>
      </c>
      <c r="AM74" s="983">
        <v>1.095566675531277</v>
      </c>
      <c r="AN74" s="983">
        <v>0.53123440887123974</v>
      </c>
      <c r="AO74" s="983">
        <v>6.2288348928675658E-2</v>
      </c>
      <c r="AP74" s="983">
        <v>0.11717913490375982</v>
      </c>
      <c r="AQ74" s="983">
        <v>0</v>
      </c>
      <c r="AR74" s="983">
        <v>1.3284263206305578</v>
      </c>
      <c r="AS74" s="983">
        <v>2.9440779364408298</v>
      </c>
      <c r="AT74" s="983">
        <v>0.16291642476704232</v>
      </c>
      <c r="AU74" s="988">
        <v>0</v>
      </c>
      <c r="AV74" s="827"/>
      <c r="AW74" s="827"/>
      <c r="AX74" s="827"/>
      <c r="AY74" s="882"/>
      <c r="BA74" s="236"/>
      <c r="BB74" s="154"/>
      <c r="BC74" s="329"/>
      <c r="BD74" s="302"/>
      <c r="BE74" s="302"/>
      <c r="BF74" s="302"/>
      <c r="BG74" s="330"/>
      <c r="BH74" s="337"/>
      <c r="BI74" s="302"/>
      <c r="BJ74" s="302"/>
      <c r="BK74" s="302"/>
      <c r="BL74" s="330"/>
      <c r="BM74" s="337"/>
      <c r="BN74" s="302"/>
      <c r="BO74" s="302"/>
      <c r="BP74" s="302"/>
      <c r="BQ74" s="330"/>
      <c r="BR74" s="337"/>
      <c r="BS74" s="302"/>
      <c r="BT74" s="302"/>
      <c r="BU74" s="302"/>
      <c r="BV74" s="302"/>
      <c r="BW74" s="302"/>
      <c r="BX74" s="302"/>
      <c r="BY74" s="303"/>
      <c r="BZ74" s="303"/>
      <c r="CA74" s="303"/>
      <c r="CB74" s="303"/>
      <c r="CC74" s="303"/>
      <c r="CD74" s="303"/>
      <c r="CE74" s="303"/>
      <c r="CF74" s="303"/>
      <c r="CG74" s="303"/>
      <c r="CH74" s="303"/>
      <c r="CI74" s="303"/>
      <c r="CJ74" s="303"/>
      <c r="CK74" s="303"/>
      <c r="CL74" s="303"/>
      <c r="CM74" s="303"/>
      <c r="CN74" s="303"/>
      <c r="CO74" s="303"/>
      <c r="CP74" s="303"/>
      <c r="CQ74" s="303"/>
      <c r="CR74" s="303"/>
      <c r="CS74" s="303"/>
      <c r="CT74" s="303"/>
      <c r="CU74" s="303"/>
      <c r="CV74" s="303"/>
      <c r="CW74" s="303"/>
      <c r="CX74" s="303"/>
      <c r="CY74" s="303"/>
      <c r="CZ74" s="344"/>
    </row>
    <row r="75" s="135" customFormat="true" ht="15" customHeight="true" x14ac:dyDescent="0.2">
      <c r="A75" s="896"/>
      <c r="B75" s="1117"/>
      <c r="C75" s="982"/>
      <c r="D75" s="983"/>
      <c r="E75" s="983"/>
      <c r="F75" s="983"/>
      <c r="G75" s="984"/>
      <c r="H75" s="985"/>
      <c r="I75" s="983"/>
      <c r="J75" s="983"/>
      <c r="K75" s="983"/>
      <c r="L75" s="986"/>
      <c r="M75" s="987"/>
      <c r="N75" s="983"/>
      <c r="O75" s="983"/>
      <c r="P75" s="983"/>
      <c r="Q75" s="984"/>
      <c r="R75" s="985"/>
      <c r="S75" s="983"/>
      <c r="T75" s="983"/>
      <c r="U75" s="983"/>
      <c r="V75" s="983"/>
      <c r="W75" s="983"/>
      <c r="X75" s="983"/>
      <c r="Y75" s="983"/>
      <c r="Z75" s="983"/>
      <c r="AA75" s="983"/>
      <c r="AB75" s="983"/>
      <c r="AC75" s="983"/>
      <c r="AD75" s="983"/>
      <c r="AE75" s="983"/>
      <c r="AF75" s="983"/>
      <c r="AG75" s="983"/>
      <c r="AH75" s="983"/>
      <c r="AI75" s="983"/>
      <c r="AJ75" s="983"/>
      <c r="AK75" s="983"/>
      <c r="AL75" s="983"/>
      <c r="AM75" s="983"/>
      <c r="AN75" s="983"/>
      <c r="AO75" s="983"/>
      <c r="AP75" s="983"/>
      <c r="AQ75" s="983"/>
      <c r="AR75" s="983"/>
      <c r="AS75" s="983"/>
      <c r="AT75" s="983"/>
      <c r="AU75" s="988"/>
      <c r="AV75" s="827"/>
      <c r="AW75" s="827"/>
      <c r="AX75" s="827"/>
      <c r="AY75" s="882"/>
      <c r="BA75" s="236"/>
      <c r="BB75" s="154"/>
      <c r="BC75" s="329"/>
      <c r="BD75" s="302"/>
      <c r="BE75" s="302"/>
      <c r="BF75" s="302"/>
      <c r="BG75" s="330"/>
      <c r="BH75" s="337"/>
      <c r="BI75" s="302"/>
      <c r="BJ75" s="302"/>
      <c r="BK75" s="302"/>
      <c r="BL75" s="330"/>
      <c r="BM75" s="337"/>
      <c r="BN75" s="302"/>
      <c r="BO75" s="302"/>
      <c r="BP75" s="302"/>
      <c r="BQ75" s="330"/>
      <c r="BR75" s="337"/>
      <c r="BS75" s="302"/>
      <c r="BT75" s="302"/>
      <c r="BU75" s="302"/>
      <c r="BV75" s="302"/>
      <c r="BW75" s="302"/>
      <c r="BX75" s="302"/>
      <c r="BY75" s="303"/>
      <c r="BZ75" s="303"/>
      <c r="CA75" s="303"/>
      <c r="CB75" s="303"/>
      <c r="CC75" s="303"/>
      <c r="CD75" s="303"/>
      <c r="CE75" s="303"/>
      <c r="CF75" s="303"/>
      <c r="CG75" s="303"/>
      <c r="CH75" s="303"/>
      <c r="CI75" s="303"/>
      <c r="CJ75" s="303"/>
      <c r="CK75" s="303"/>
      <c r="CL75" s="303"/>
      <c r="CM75" s="303"/>
      <c r="CN75" s="303"/>
      <c r="CO75" s="303"/>
      <c r="CP75" s="303"/>
      <c r="CQ75" s="303"/>
      <c r="CR75" s="303"/>
      <c r="CS75" s="303"/>
      <c r="CT75" s="303"/>
      <c r="CU75" s="303"/>
      <c r="CV75" s="303"/>
      <c r="CW75" s="303"/>
      <c r="CX75" s="303"/>
      <c r="CY75" s="303"/>
      <c r="CZ75" s="344"/>
    </row>
    <row r="76" s="135" customFormat="true" ht="15" customHeight="true" x14ac:dyDescent="0.2">
      <c r="A76" s="896"/>
      <c r="B76" s="1117"/>
      <c r="C76" s="982"/>
      <c r="D76" s="983"/>
      <c r="E76" s="983"/>
      <c r="F76" s="983"/>
      <c r="G76" s="984"/>
      <c r="H76" s="985"/>
      <c r="I76" s="983"/>
      <c r="J76" s="983"/>
      <c r="K76" s="983"/>
      <c r="L76" s="986"/>
      <c r="M76" s="987"/>
      <c r="N76" s="983"/>
      <c r="O76" s="983"/>
      <c r="P76" s="983"/>
      <c r="Q76" s="984"/>
      <c r="R76" s="985"/>
      <c r="S76" s="983"/>
      <c r="T76" s="983"/>
      <c r="U76" s="983"/>
      <c r="V76" s="983"/>
      <c r="W76" s="983"/>
      <c r="X76" s="983"/>
      <c r="Y76" s="983"/>
      <c r="Z76" s="983"/>
      <c r="AA76" s="983"/>
      <c r="AB76" s="983"/>
      <c r="AC76" s="983"/>
      <c r="AD76" s="983"/>
      <c r="AE76" s="983"/>
      <c r="AF76" s="983"/>
      <c r="AG76" s="983"/>
      <c r="AH76" s="983"/>
      <c r="AI76" s="983"/>
      <c r="AJ76" s="983"/>
      <c r="AK76" s="983"/>
      <c r="AL76" s="983"/>
      <c r="AM76" s="983"/>
      <c r="AN76" s="983"/>
      <c r="AO76" s="983"/>
      <c r="AP76" s="983"/>
      <c r="AQ76" s="983"/>
      <c r="AR76" s="983"/>
      <c r="AS76" s="983"/>
      <c r="AT76" s="983"/>
      <c r="AU76" s="988"/>
      <c r="AV76" s="827"/>
      <c r="AW76" s="827"/>
      <c r="AX76" s="827"/>
      <c r="AY76" s="882"/>
      <c r="BA76" s="236"/>
      <c r="BB76" s="154"/>
      <c r="BC76" s="329"/>
      <c r="BD76" s="302"/>
      <c r="BE76" s="302"/>
      <c r="BF76" s="302"/>
      <c r="BG76" s="330"/>
      <c r="BH76" s="337"/>
      <c r="BI76" s="302"/>
      <c r="BJ76" s="302"/>
      <c r="BK76" s="302"/>
      <c r="BL76" s="330"/>
      <c r="BM76" s="337"/>
      <c r="BN76" s="302"/>
      <c r="BO76" s="302"/>
      <c r="BP76" s="302"/>
      <c r="BQ76" s="330"/>
      <c r="BR76" s="337"/>
      <c r="BS76" s="302"/>
      <c r="BT76" s="302"/>
      <c r="BU76" s="302"/>
      <c r="BV76" s="302"/>
      <c r="BW76" s="302"/>
      <c r="BX76" s="302"/>
      <c r="BY76" s="303"/>
      <c r="BZ76" s="303"/>
      <c r="CA76" s="303"/>
      <c r="CB76" s="303"/>
      <c r="CC76" s="303"/>
      <c r="CD76" s="303"/>
      <c r="CE76" s="303"/>
      <c r="CF76" s="303"/>
      <c r="CG76" s="303"/>
      <c r="CH76" s="303"/>
      <c r="CI76" s="303"/>
      <c r="CJ76" s="303"/>
      <c r="CK76" s="303"/>
      <c r="CL76" s="303"/>
      <c r="CM76" s="303"/>
      <c r="CN76" s="303"/>
      <c r="CO76" s="303"/>
      <c r="CP76" s="303"/>
      <c r="CQ76" s="303"/>
      <c r="CR76" s="303"/>
      <c r="CS76" s="303"/>
      <c r="CT76" s="303"/>
      <c r="CU76" s="303"/>
      <c r="CV76" s="303"/>
      <c r="CW76" s="303"/>
      <c r="CX76" s="303"/>
      <c r="CY76" s="303"/>
      <c r="CZ76" s="344"/>
    </row>
    <row r="77" s="135" customFormat="true" ht="15" customHeight="true" x14ac:dyDescent="0.2">
      <c r="A77" s="896"/>
      <c r="B77" s="1117"/>
      <c r="C77" s="982"/>
      <c r="D77" s="983"/>
      <c r="E77" s="983"/>
      <c r="F77" s="983"/>
      <c r="G77" s="984"/>
      <c r="H77" s="985"/>
      <c r="I77" s="983"/>
      <c r="J77" s="983"/>
      <c r="K77" s="983"/>
      <c r="L77" s="986"/>
      <c r="M77" s="987"/>
      <c r="N77" s="983"/>
      <c r="O77" s="983"/>
      <c r="P77" s="983"/>
      <c r="Q77" s="984"/>
      <c r="R77" s="985"/>
      <c r="S77" s="983"/>
      <c r="T77" s="983"/>
      <c r="U77" s="983"/>
      <c r="V77" s="983"/>
      <c r="W77" s="983"/>
      <c r="X77" s="983"/>
      <c r="Y77" s="983"/>
      <c r="Z77" s="983"/>
      <c r="AA77" s="983"/>
      <c r="AB77" s="983"/>
      <c r="AC77" s="983"/>
      <c r="AD77" s="983"/>
      <c r="AE77" s="983"/>
      <c r="AF77" s="983"/>
      <c r="AG77" s="983"/>
      <c r="AH77" s="983"/>
      <c r="AI77" s="983"/>
      <c r="AJ77" s="983"/>
      <c r="AK77" s="983"/>
      <c r="AL77" s="983"/>
      <c r="AM77" s="983"/>
      <c r="AN77" s="983"/>
      <c r="AO77" s="983"/>
      <c r="AP77" s="983"/>
      <c r="AQ77" s="983"/>
      <c r="AR77" s="983"/>
      <c r="AS77" s="983"/>
      <c r="AT77" s="983"/>
      <c r="AU77" s="988"/>
      <c r="AV77" s="827"/>
      <c r="AW77" s="827"/>
      <c r="AX77" s="827"/>
      <c r="AY77" s="882"/>
      <c r="BA77" s="236"/>
      <c r="BB77" s="154"/>
      <c r="BC77" s="329"/>
      <c r="BD77" s="302"/>
      <c r="BE77" s="302"/>
      <c r="BF77" s="302"/>
      <c r="BG77" s="330"/>
      <c r="BH77" s="337"/>
      <c r="BI77" s="302"/>
      <c r="BJ77" s="302"/>
      <c r="BK77" s="302"/>
      <c r="BL77" s="330"/>
      <c r="BM77" s="337"/>
      <c r="BN77" s="302"/>
      <c r="BO77" s="302"/>
      <c r="BP77" s="302"/>
      <c r="BQ77" s="330"/>
      <c r="BR77" s="337"/>
      <c r="BS77" s="302"/>
      <c r="BT77" s="302"/>
      <c r="BU77" s="302"/>
      <c r="BV77" s="302"/>
      <c r="BW77" s="302"/>
      <c r="BX77" s="302"/>
      <c r="BY77" s="303"/>
      <c r="BZ77" s="303"/>
      <c r="CA77" s="303"/>
      <c r="CB77" s="303"/>
      <c r="CC77" s="303"/>
      <c r="CD77" s="303"/>
      <c r="CE77" s="303"/>
      <c r="CF77" s="303"/>
      <c r="CG77" s="303"/>
      <c r="CH77" s="303"/>
      <c r="CI77" s="303"/>
      <c r="CJ77" s="303"/>
      <c r="CK77" s="303"/>
      <c r="CL77" s="303"/>
      <c r="CM77" s="303"/>
      <c r="CN77" s="303"/>
      <c r="CO77" s="303"/>
      <c r="CP77" s="303"/>
      <c r="CQ77" s="303"/>
      <c r="CR77" s="303"/>
      <c r="CS77" s="303"/>
      <c r="CT77" s="303"/>
      <c r="CU77" s="303"/>
      <c r="CV77" s="303"/>
      <c r="CW77" s="303"/>
      <c r="CX77" s="303"/>
      <c r="CY77" s="303"/>
      <c r="CZ77" s="344"/>
    </row>
    <row r="78" s="135" customFormat="true" ht="15" customHeight="true" x14ac:dyDescent="0.2">
      <c r="A78" s="896"/>
      <c r="B78" s="1117"/>
      <c r="C78" s="982"/>
      <c r="D78" s="983"/>
      <c r="E78" s="983"/>
      <c r="F78" s="983"/>
      <c r="G78" s="984"/>
      <c r="H78" s="985"/>
      <c r="I78" s="983"/>
      <c r="J78" s="983"/>
      <c r="K78" s="983"/>
      <c r="L78" s="986"/>
      <c r="M78" s="987"/>
      <c r="N78" s="983"/>
      <c r="O78" s="983"/>
      <c r="P78" s="983"/>
      <c r="Q78" s="984"/>
      <c r="R78" s="985"/>
      <c r="S78" s="983"/>
      <c r="T78" s="983"/>
      <c r="U78" s="983"/>
      <c r="V78" s="983"/>
      <c r="W78" s="983"/>
      <c r="X78" s="983"/>
      <c r="Y78" s="983"/>
      <c r="Z78" s="983"/>
      <c r="AA78" s="983"/>
      <c r="AB78" s="983"/>
      <c r="AC78" s="983"/>
      <c r="AD78" s="983"/>
      <c r="AE78" s="983"/>
      <c r="AF78" s="983"/>
      <c r="AG78" s="983"/>
      <c r="AH78" s="983"/>
      <c r="AI78" s="983"/>
      <c r="AJ78" s="983"/>
      <c r="AK78" s="983"/>
      <c r="AL78" s="983"/>
      <c r="AM78" s="983"/>
      <c r="AN78" s="983"/>
      <c r="AO78" s="983"/>
      <c r="AP78" s="983"/>
      <c r="AQ78" s="983"/>
      <c r="AR78" s="983"/>
      <c r="AS78" s="983"/>
      <c r="AT78" s="983"/>
      <c r="AU78" s="988"/>
      <c r="AV78" s="827"/>
      <c r="AW78" s="827"/>
      <c r="AX78" s="827"/>
      <c r="AY78" s="882"/>
      <c r="BA78" s="236"/>
      <c r="BB78" s="154"/>
      <c r="BC78" s="329"/>
      <c r="BD78" s="302"/>
      <c r="BE78" s="302"/>
      <c r="BF78" s="302"/>
      <c r="BG78" s="330"/>
      <c r="BH78" s="337"/>
      <c r="BI78" s="302"/>
      <c r="BJ78" s="302"/>
      <c r="BK78" s="302"/>
      <c r="BL78" s="330"/>
      <c r="BM78" s="337"/>
      <c r="BN78" s="302"/>
      <c r="BO78" s="302"/>
      <c r="BP78" s="302"/>
      <c r="BQ78" s="330"/>
      <c r="BR78" s="337"/>
      <c r="BS78" s="302"/>
      <c r="BT78" s="302"/>
      <c r="BU78" s="302"/>
      <c r="BV78" s="302"/>
      <c r="BW78" s="302"/>
      <c r="BX78" s="302"/>
      <c r="BY78" s="303"/>
      <c r="BZ78" s="303"/>
      <c r="CA78" s="303"/>
      <c r="CB78" s="303"/>
      <c r="CC78" s="303"/>
      <c r="CD78" s="303"/>
      <c r="CE78" s="303"/>
      <c r="CF78" s="303"/>
      <c r="CG78" s="303"/>
      <c r="CH78" s="303"/>
      <c r="CI78" s="303"/>
      <c r="CJ78" s="303"/>
      <c r="CK78" s="303"/>
      <c r="CL78" s="303"/>
      <c r="CM78" s="303"/>
      <c r="CN78" s="303"/>
      <c r="CO78" s="303"/>
      <c r="CP78" s="303"/>
      <c r="CQ78" s="303"/>
      <c r="CR78" s="303"/>
      <c r="CS78" s="303"/>
      <c r="CT78" s="303"/>
      <c r="CU78" s="303"/>
      <c r="CV78" s="303"/>
      <c r="CW78" s="303"/>
      <c r="CX78" s="303"/>
      <c r="CY78" s="303"/>
      <c r="CZ78" s="344"/>
    </row>
    <row r="79" s="135" customFormat="true" ht="15" customHeight="true" x14ac:dyDescent="0.2">
      <c r="A79" s="896"/>
      <c r="B79" s="1117"/>
      <c r="C79" s="982"/>
      <c r="D79" s="983"/>
      <c r="E79" s="983"/>
      <c r="F79" s="983"/>
      <c r="G79" s="984"/>
      <c r="H79" s="985"/>
      <c r="I79" s="983"/>
      <c r="J79" s="983"/>
      <c r="K79" s="983"/>
      <c r="L79" s="986"/>
      <c r="M79" s="987"/>
      <c r="N79" s="983"/>
      <c r="O79" s="983"/>
      <c r="P79" s="983"/>
      <c r="Q79" s="984"/>
      <c r="R79" s="985"/>
      <c r="S79" s="983"/>
      <c r="T79" s="983"/>
      <c r="U79" s="983"/>
      <c r="V79" s="983"/>
      <c r="W79" s="983"/>
      <c r="X79" s="983"/>
      <c r="Y79" s="983"/>
      <c r="Z79" s="983"/>
      <c r="AA79" s="983"/>
      <c r="AB79" s="983"/>
      <c r="AC79" s="983"/>
      <c r="AD79" s="983"/>
      <c r="AE79" s="983"/>
      <c r="AF79" s="983"/>
      <c r="AG79" s="983"/>
      <c r="AH79" s="983"/>
      <c r="AI79" s="983"/>
      <c r="AJ79" s="983"/>
      <c r="AK79" s="983"/>
      <c r="AL79" s="983"/>
      <c r="AM79" s="983"/>
      <c r="AN79" s="983"/>
      <c r="AO79" s="983"/>
      <c r="AP79" s="983"/>
      <c r="AQ79" s="983"/>
      <c r="AR79" s="983"/>
      <c r="AS79" s="983"/>
      <c r="AT79" s="983"/>
      <c r="AU79" s="988"/>
      <c r="AV79" s="827"/>
      <c r="AW79" s="827"/>
      <c r="AX79" s="827"/>
      <c r="AY79" s="882"/>
      <c r="BA79" s="236"/>
      <c r="BB79" s="154"/>
      <c r="BC79" s="329"/>
      <c r="BD79" s="302"/>
      <c r="BE79" s="302"/>
      <c r="BF79" s="302"/>
      <c r="BG79" s="330"/>
      <c r="BH79" s="337"/>
      <c r="BI79" s="302"/>
      <c r="BJ79" s="302"/>
      <c r="BK79" s="302"/>
      <c r="BL79" s="330"/>
      <c r="BM79" s="337"/>
      <c r="BN79" s="302"/>
      <c r="BO79" s="302"/>
      <c r="BP79" s="302"/>
      <c r="BQ79" s="330"/>
      <c r="BR79" s="337"/>
      <c r="BS79" s="302"/>
      <c r="BT79" s="302"/>
      <c r="BU79" s="302"/>
      <c r="BV79" s="302"/>
      <c r="BW79" s="302"/>
      <c r="BX79" s="302"/>
      <c r="BY79" s="303"/>
      <c r="BZ79" s="303"/>
      <c r="CA79" s="303"/>
      <c r="CB79" s="303"/>
      <c r="CC79" s="303"/>
      <c r="CD79" s="303"/>
      <c r="CE79" s="303"/>
      <c r="CF79" s="303"/>
      <c r="CG79" s="303"/>
      <c r="CH79" s="303"/>
      <c r="CI79" s="303"/>
      <c r="CJ79" s="303"/>
      <c r="CK79" s="303"/>
      <c r="CL79" s="303"/>
      <c r="CM79" s="303"/>
      <c r="CN79" s="303"/>
      <c r="CO79" s="303"/>
      <c r="CP79" s="303"/>
      <c r="CQ79" s="303"/>
      <c r="CR79" s="303"/>
      <c r="CS79" s="303"/>
      <c r="CT79" s="303"/>
      <c r="CU79" s="303"/>
      <c r="CV79" s="303"/>
      <c r="CW79" s="303"/>
      <c r="CX79" s="303"/>
      <c r="CY79" s="303"/>
      <c r="CZ79" s="344"/>
    </row>
    <row r="80" s="135" customFormat="true" ht="15" customHeight="true" x14ac:dyDescent="0.2">
      <c r="A80" s="896"/>
      <c r="B80" s="1117"/>
      <c r="C80" s="982"/>
      <c r="D80" s="983"/>
      <c r="E80" s="983"/>
      <c r="F80" s="983"/>
      <c r="G80" s="984"/>
      <c r="H80" s="985"/>
      <c r="I80" s="983"/>
      <c r="J80" s="983"/>
      <c r="K80" s="983"/>
      <c r="L80" s="986"/>
      <c r="M80" s="987"/>
      <c r="N80" s="983"/>
      <c r="O80" s="983"/>
      <c r="P80" s="983"/>
      <c r="Q80" s="984"/>
      <c r="R80" s="985"/>
      <c r="S80" s="983"/>
      <c r="T80" s="983"/>
      <c r="U80" s="983"/>
      <c r="V80" s="983"/>
      <c r="W80" s="983"/>
      <c r="X80" s="983"/>
      <c r="Y80" s="983"/>
      <c r="Z80" s="983"/>
      <c r="AA80" s="983"/>
      <c r="AB80" s="983"/>
      <c r="AC80" s="983"/>
      <c r="AD80" s="983"/>
      <c r="AE80" s="983"/>
      <c r="AF80" s="983"/>
      <c r="AG80" s="983"/>
      <c r="AH80" s="983"/>
      <c r="AI80" s="983"/>
      <c r="AJ80" s="983"/>
      <c r="AK80" s="983"/>
      <c r="AL80" s="983"/>
      <c r="AM80" s="983"/>
      <c r="AN80" s="983"/>
      <c r="AO80" s="983"/>
      <c r="AP80" s="983"/>
      <c r="AQ80" s="983"/>
      <c r="AR80" s="983"/>
      <c r="AS80" s="983"/>
      <c r="AT80" s="983"/>
      <c r="AU80" s="988"/>
      <c r="AV80" s="827"/>
      <c r="AW80" s="827"/>
      <c r="AX80" s="827"/>
      <c r="AY80" s="882"/>
      <c r="BA80" s="236"/>
      <c r="BB80" s="154"/>
      <c r="BC80" s="329"/>
      <c r="BD80" s="302"/>
      <c r="BE80" s="302"/>
      <c r="BF80" s="302"/>
      <c r="BG80" s="330"/>
      <c r="BH80" s="337"/>
      <c r="BI80" s="302"/>
      <c r="BJ80" s="302"/>
      <c r="BK80" s="302"/>
      <c r="BL80" s="330"/>
      <c r="BM80" s="337"/>
      <c r="BN80" s="302"/>
      <c r="BO80" s="302"/>
      <c r="BP80" s="302"/>
      <c r="BQ80" s="330"/>
      <c r="BR80" s="337"/>
      <c r="BS80" s="302"/>
      <c r="BT80" s="302"/>
      <c r="BU80" s="302"/>
      <c r="BV80" s="302"/>
      <c r="BW80" s="302"/>
      <c r="BX80" s="302"/>
      <c r="BY80" s="303"/>
      <c r="BZ80" s="303"/>
      <c r="CA80" s="303"/>
      <c r="CB80" s="303"/>
      <c r="CC80" s="303"/>
      <c r="CD80" s="303"/>
      <c r="CE80" s="303"/>
      <c r="CF80" s="303"/>
      <c r="CG80" s="303"/>
      <c r="CH80" s="303"/>
      <c r="CI80" s="303"/>
      <c r="CJ80" s="303"/>
      <c r="CK80" s="303"/>
      <c r="CL80" s="303"/>
      <c r="CM80" s="303"/>
      <c r="CN80" s="303"/>
      <c r="CO80" s="303"/>
      <c r="CP80" s="303"/>
      <c r="CQ80" s="303"/>
      <c r="CR80" s="303"/>
      <c r="CS80" s="303"/>
      <c r="CT80" s="303"/>
      <c r="CU80" s="303"/>
      <c r="CV80" s="303"/>
      <c r="CW80" s="303"/>
      <c r="CX80" s="303"/>
      <c r="CY80" s="303"/>
      <c r="CZ80" s="344"/>
    </row>
    <row r="81" s="135" customFormat="true" ht="15" customHeight="true" x14ac:dyDescent="0.2">
      <c r="A81" s="896"/>
      <c r="B81" s="1117"/>
      <c r="C81" s="982"/>
      <c r="D81" s="983"/>
      <c r="E81" s="983"/>
      <c r="F81" s="983"/>
      <c r="G81" s="984"/>
      <c r="H81" s="985"/>
      <c r="I81" s="983"/>
      <c r="J81" s="983"/>
      <c r="K81" s="983"/>
      <c r="L81" s="986"/>
      <c r="M81" s="987"/>
      <c r="N81" s="983"/>
      <c r="O81" s="983"/>
      <c r="P81" s="983"/>
      <c r="Q81" s="984"/>
      <c r="R81" s="985"/>
      <c r="S81" s="983"/>
      <c r="T81" s="983"/>
      <c r="U81" s="983"/>
      <c r="V81" s="983"/>
      <c r="W81" s="983"/>
      <c r="X81" s="983"/>
      <c r="Y81" s="983"/>
      <c r="Z81" s="983"/>
      <c r="AA81" s="983"/>
      <c r="AB81" s="983"/>
      <c r="AC81" s="983"/>
      <c r="AD81" s="983"/>
      <c r="AE81" s="983"/>
      <c r="AF81" s="983"/>
      <c r="AG81" s="983"/>
      <c r="AH81" s="983"/>
      <c r="AI81" s="983"/>
      <c r="AJ81" s="983"/>
      <c r="AK81" s="983"/>
      <c r="AL81" s="983"/>
      <c r="AM81" s="983"/>
      <c r="AN81" s="983"/>
      <c r="AO81" s="983"/>
      <c r="AP81" s="983"/>
      <c r="AQ81" s="983"/>
      <c r="AR81" s="983"/>
      <c r="AS81" s="983"/>
      <c r="AT81" s="983"/>
      <c r="AU81" s="988"/>
      <c r="AV81" s="827"/>
      <c r="AW81" s="827"/>
      <c r="AX81" s="827"/>
      <c r="AY81" s="882"/>
      <c r="BA81" s="236"/>
      <c r="BB81" s="154"/>
      <c r="BC81" s="329"/>
      <c r="BD81" s="302"/>
      <c r="BE81" s="302"/>
      <c r="BF81" s="302"/>
      <c r="BG81" s="330"/>
      <c r="BH81" s="337"/>
      <c r="BI81" s="302"/>
      <c r="BJ81" s="302"/>
      <c r="BK81" s="302"/>
      <c r="BL81" s="330"/>
      <c r="BM81" s="337"/>
      <c r="BN81" s="302"/>
      <c r="BO81" s="302"/>
      <c r="BP81" s="302"/>
      <c r="BQ81" s="330"/>
      <c r="BR81" s="337"/>
      <c r="BS81" s="302"/>
      <c r="BT81" s="302"/>
      <c r="BU81" s="302"/>
      <c r="BV81" s="302"/>
      <c r="BW81" s="302"/>
      <c r="BX81" s="302"/>
      <c r="BY81" s="303"/>
      <c r="BZ81" s="303"/>
      <c r="CA81" s="303"/>
      <c r="CB81" s="303"/>
      <c r="CC81" s="303"/>
      <c r="CD81" s="303"/>
      <c r="CE81" s="303"/>
      <c r="CF81" s="303"/>
      <c r="CG81" s="303"/>
      <c r="CH81" s="303"/>
      <c r="CI81" s="303"/>
      <c r="CJ81" s="303"/>
      <c r="CK81" s="303"/>
      <c r="CL81" s="303"/>
      <c r="CM81" s="303"/>
      <c r="CN81" s="303"/>
      <c r="CO81" s="303"/>
      <c r="CP81" s="303"/>
      <c r="CQ81" s="303"/>
      <c r="CR81" s="303"/>
      <c r="CS81" s="303"/>
      <c r="CT81" s="303"/>
      <c r="CU81" s="303"/>
      <c r="CV81" s="303"/>
      <c r="CW81" s="303"/>
      <c r="CX81" s="303"/>
      <c r="CY81" s="303"/>
      <c r="CZ81" s="344"/>
    </row>
    <row r="82" s="135" customFormat="true" ht="15" customHeight="true" x14ac:dyDescent="0.2">
      <c r="A82" s="896"/>
      <c r="B82" s="1117"/>
      <c r="C82" s="982"/>
      <c r="D82" s="983"/>
      <c r="E82" s="983"/>
      <c r="F82" s="983"/>
      <c r="G82" s="984"/>
      <c r="H82" s="985"/>
      <c r="I82" s="983"/>
      <c r="J82" s="983"/>
      <c r="K82" s="983"/>
      <c r="L82" s="986"/>
      <c r="M82" s="987"/>
      <c r="N82" s="983"/>
      <c r="O82" s="983"/>
      <c r="P82" s="983"/>
      <c r="Q82" s="984"/>
      <c r="R82" s="985"/>
      <c r="S82" s="983"/>
      <c r="T82" s="983"/>
      <c r="U82" s="983"/>
      <c r="V82" s="983"/>
      <c r="W82" s="983"/>
      <c r="X82" s="983"/>
      <c r="Y82" s="983"/>
      <c r="Z82" s="983"/>
      <c r="AA82" s="983"/>
      <c r="AB82" s="983"/>
      <c r="AC82" s="983"/>
      <c r="AD82" s="983"/>
      <c r="AE82" s="983"/>
      <c r="AF82" s="983"/>
      <c r="AG82" s="983"/>
      <c r="AH82" s="983"/>
      <c r="AI82" s="983"/>
      <c r="AJ82" s="983"/>
      <c r="AK82" s="983"/>
      <c r="AL82" s="983"/>
      <c r="AM82" s="983"/>
      <c r="AN82" s="983"/>
      <c r="AO82" s="983"/>
      <c r="AP82" s="983"/>
      <c r="AQ82" s="983"/>
      <c r="AR82" s="983"/>
      <c r="AS82" s="983"/>
      <c r="AT82" s="983"/>
      <c r="AU82" s="988"/>
      <c r="AV82" s="827"/>
      <c r="AW82" s="827"/>
      <c r="AX82" s="827"/>
      <c r="AY82" s="882"/>
      <c r="BA82" s="236"/>
      <c r="BB82" s="154"/>
      <c r="BC82" s="329"/>
      <c r="BD82" s="302"/>
      <c r="BE82" s="302"/>
      <c r="BF82" s="302"/>
      <c r="BG82" s="330"/>
      <c r="BH82" s="337"/>
      <c r="BI82" s="302"/>
      <c r="BJ82" s="302"/>
      <c r="BK82" s="302"/>
      <c r="BL82" s="330"/>
      <c r="BM82" s="337"/>
      <c r="BN82" s="302"/>
      <c r="BO82" s="302"/>
      <c r="BP82" s="302"/>
      <c r="BQ82" s="330"/>
      <c r="BR82" s="337"/>
      <c r="BS82" s="302"/>
      <c r="BT82" s="302"/>
      <c r="BU82" s="302"/>
      <c r="BV82" s="302"/>
      <c r="BW82" s="302"/>
      <c r="BX82" s="302"/>
      <c r="BY82" s="303"/>
      <c r="BZ82" s="303"/>
      <c r="CA82" s="303"/>
      <c r="CB82" s="303"/>
      <c r="CC82" s="303"/>
      <c r="CD82" s="303"/>
      <c r="CE82" s="303"/>
      <c r="CF82" s="303"/>
      <c r="CG82" s="303"/>
      <c r="CH82" s="303"/>
      <c r="CI82" s="303"/>
      <c r="CJ82" s="303"/>
      <c r="CK82" s="303"/>
      <c r="CL82" s="303"/>
      <c r="CM82" s="303"/>
      <c r="CN82" s="303"/>
      <c r="CO82" s="303"/>
      <c r="CP82" s="303"/>
      <c r="CQ82" s="303"/>
      <c r="CR82" s="303"/>
      <c r="CS82" s="303"/>
      <c r="CT82" s="303"/>
      <c r="CU82" s="303"/>
      <c r="CV82" s="303"/>
      <c r="CW82" s="303"/>
      <c r="CX82" s="303"/>
      <c r="CY82" s="303"/>
      <c r="CZ82" s="344"/>
    </row>
    <row r="83" s="135" customFormat="true" ht="15" customHeight="true" x14ac:dyDescent="0.2">
      <c r="A83" s="896"/>
      <c r="B83" s="1117"/>
      <c r="C83" s="982"/>
      <c r="D83" s="983"/>
      <c r="E83" s="983"/>
      <c r="F83" s="983"/>
      <c r="G83" s="984"/>
      <c r="H83" s="985"/>
      <c r="I83" s="983"/>
      <c r="J83" s="983"/>
      <c r="K83" s="983"/>
      <c r="L83" s="986"/>
      <c r="M83" s="987"/>
      <c r="N83" s="983"/>
      <c r="O83" s="983"/>
      <c r="P83" s="983"/>
      <c r="Q83" s="984"/>
      <c r="R83" s="985"/>
      <c r="S83" s="983"/>
      <c r="T83" s="983"/>
      <c r="U83" s="983"/>
      <c r="V83" s="983"/>
      <c r="W83" s="983"/>
      <c r="X83" s="983"/>
      <c r="Y83" s="983"/>
      <c r="Z83" s="983"/>
      <c r="AA83" s="983"/>
      <c r="AB83" s="983"/>
      <c r="AC83" s="983"/>
      <c r="AD83" s="983"/>
      <c r="AE83" s="983"/>
      <c r="AF83" s="983"/>
      <c r="AG83" s="983"/>
      <c r="AH83" s="983"/>
      <c r="AI83" s="983"/>
      <c r="AJ83" s="983"/>
      <c r="AK83" s="983"/>
      <c r="AL83" s="983"/>
      <c r="AM83" s="983"/>
      <c r="AN83" s="983"/>
      <c r="AO83" s="983"/>
      <c r="AP83" s="983"/>
      <c r="AQ83" s="983"/>
      <c r="AR83" s="983"/>
      <c r="AS83" s="983"/>
      <c r="AT83" s="983"/>
      <c r="AU83" s="988"/>
      <c r="AV83" s="827"/>
      <c r="AW83" s="827"/>
      <c r="AX83" s="827"/>
      <c r="AY83" s="882"/>
      <c r="BA83" s="236"/>
      <c r="BB83" s="154"/>
      <c r="BC83" s="329"/>
      <c r="BD83" s="302"/>
      <c r="BE83" s="302"/>
      <c r="BF83" s="302"/>
      <c r="BG83" s="330"/>
      <c r="BH83" s="337"/>
      <c r="BI83" s="302"/>
      <c r="BJ83" s="302"/>
      <c r="BK83" s="302"/>
      <c r="BL83" s="330"/>
      <c r="BM83" s="337"/>
      <c r="BN83" s="302"/>
      <c r="BO83" s="302"/>
      <c r="BP83" s="302"/>
      <c r="BQ83" s="330"/>
      <c r="BR83" s="337"/>
      <c r="BS83" s="302"/>
      <c r="BT83" s="302"/>
      <c r="BU83" s="302"/>
      <c r="BV83" s="302"/>
      <c r="BW83" s="302"/>
      <c r="BX83" s="302"/>
      <c r="BY83" s="303"/>
      <c r="BZ83" s="303"/>
      <c r="CA83" s="303"/>
      <c r="CB83" s="303"/>
      <c r="CC83" s="303"/>
      <c r="CD83" s="303"/>
      <c r="CE83" s="303"/>
      <c r="CF83" s="303"/>
      <c r="CG83" s="303"/>
      <c r="CH83" s="303"/>
      <c r="CI83" s="303"/>
      <c r="CJ83" s="303"/>
      <c r="CK83" s="303"/>
      <c r="CL83" s="303"/>
      <c r="CM83" s="303"/>
      <c r="CN83" s="303"/>
      <c r="CO83" s="303"/>
      <c r="CP83" s="303"/>
      <c r="CQ83" s="303"/>
      <c r="CR83" s="303"/>
      <c r="CS83" s="303"/>
      <c r="CT83" s="303"/>
      <c r="CU83" s="303"/>
      <c r="CV83" s="303"/>
      <c r="CW83" s="303"/>
      <c r="CX83" s="303"/>
      <c r="CY83" s="303"/>
      <c r="CZ83" s="344"/>
    </row>
    <row r="84" s="135" customFormat="true" ht="15" customHeight="true" x14ac:dyDescent="0.2">
      <c r="A84" s="896"/>
      <c r="B84" s="1117"/>
      <c r="C84" s="982"/>
      <c r="D84" s="983"/>
      <c r="E84" s="983"/>
      <c r="F84" s="983"/>
      <c r="G84" s="984"/>
      <c r="H84" s="985"/>
      <c r="I84" s="983"/>
      <c r="J84" s="983"/>
      <c r="K84" s="983"/>
      <c r="L84" s="986"/>
      <c r="M84" s="987"/>
      <c r="N84" s="983"/>
      <c r="O84" s="983"/>
      <c r="P84" s="983"/>
      <c r="Q84" s="984"/>
      <c r="R84" s="985"/>
      <c r="S84" s="983"/>
      <c r="T84" s="983"/>
      <c r="U84" s="983"/>
      <c r="V84" s="983"/>
      <c r="W84" s="983"/>
      <c r="X84" s="983"/>
      <c r="Y84" s="983"/>
      <c r="Z84" s="983"/>
      <c r="AA84" s="983"/>
      <c r="AB84" s="983"/>
      <c r="AC84" s="983"/>
      <c r="AD84" s="983"/>
      <c r="AE84" s="983"/>
      <c r="AF84" s="983"/>
      <c r="AG84" s="983"/>
      <c r="AH84" s="983"/>
      <c r="AI84" s="983"/>
      <c r="AJ84" s="983"/>
      <c r="AK84" s="983"/>
      <c r="AL84" s="983"/>
      <c r="AM84" s="983"/>
      <c r="AN84" s="983"/>
      <c r="AO84" s="983"/>
      <c r="AP84" s="983"/>
      <c r="AQ84" s="983"/>
      <c r="AR84" s="983"/>
      <c r="AS84" s="983"/>
      <c r="AT84" s="983"/>
      <c r="AU84" s="988"/>
      <c r="AV84" s="827"/>
      <c r="AW84" s="827"/>
      <c r="AX84" s="827"/>
      <c r="AY84" s="882"/>
      <c r="BA84" s="236"/>
      <c r="BB84" s="154"/>
      <c r="BC84" s="329"/>
      <c r="BD84" s="302"/>
      <c r="BE84" s="302"/>
      <c r="BF84" s="302"/>
      <c r="BG84" s="330"/>
      <c r="BH84" s="337"/>
      <c r="BI84" s="302"/>
      <c r="BJ84" s="302"/>
      <c r="BK84" s="302"/>
      <c r="BL84" s="330"/>
      <c r="BM84" s="337"/>
      <c r="BN84" s="302"/>
      <c r="BO84" s="302"/>
      <c r="BP84" s="302"/>
      <c r="BQ84" s="330"/>
      <c r="BR84" s="337"/>
      <c r="BS84" s="302"/>
      <c r="BT84" s="302"/>
      <c r="BU84" s="302"/>
      <c r="BV84" s="302"/>
      <c r="BW84" s="302"/>
      <c r="BX84" s="302"/>
      <c r="BY84" s="303"/>
      <c r="BZ84" s="303"/>
      <c r="CA84" s="303"/>
      <c r="CB84" s="303"/>
      <c r="CC84" s="303"/>
      <c r="CD84" s="303"/>
      <c r="CE84" s="303"/>
      <c r="CF84" s="303"/>
      <c r="CG84" s="303"/>
      <c r="CH84" s="303"/>
      <c r="CI84" s="303"/>
      <c r="CJ84" s="303"/>
      <c r="CK84" s="303"/>
      <c r="CL84" s="303"/>
      <c r="CM84" s="303"/>
      <c r="CN84" s="303"/>
      <c r="CO84" s="303"/>
      <c r="CP84" s="303"/>
      <c r="CQ84" s="303"/>
      <c r="CR84" s="303"/>
      <c r="CS84" s="303"/>
      <c r="CT84" s="303"/>
      <c r="CU84" s="303"/>
      <c r="CV84" s="303"/>
      <c r="CW84" s="303"/>
      <c r="CX84" s="303"/>
      <c r="CY84" s="303"/>
      <c r="CZ84" s="344"/>
    </row>
    <row r="85" s="135" customFormat="true" ht="15" customHeight="true" x14ac:dyDescent="0.2">
      <c r="A85" s="897"/>
      <c r="B85" s="1118"/>
      <c r="C85" s="989"/>
      <c r="D85" s="990"/>
      <c r="E85" s="990"/>
      <c r="F85" s="990"/>
      <c r="G85" s="991"/>
      <c r="H85" s="992"/>
      <c r="I85" s="990"/>
      <c r="J85" s="990"/>
      <c r="K85" s="990"/>
      <c r="L85" s="993"/>
      <c r="M85" s="994"/>
      <c r="N85" s="990"/>
      <c r="O85" s="990"/>
      <c r="P85" s="990"/>
      <c r="Q85" s="991"/>
      <c r="R85" s="992"/>
      <c r="S85" s="990"/>
      <c r="T85" s="990"/>
      <c r="U85" s="990"/>
      <c r="V85" s="990"/>
      <c r="W85" s="990"/>
      <c r="X85" s="990"/>
      <c r="Y85" s="990"/>
      <c r="Z85" s="990"/>
      <c r="AA85" s="990"/>
      <c r="AB85" s="990"/>
      <c r="AC85" s="990"/>
      <c r="AD85" s="990"/>
      <c r="AE85" s="990"/>
      <c r="AF85" s="990"/>
      <c r="AG85" s="990"/>
      <c r="AH85" s="990"/>
      <c r="AI85" s="990"/>
      <c r="AJ85" s="990"/>
      <c r="AK85" s="990"/>
      <c r="AL85" s="990"/>
      <c r="AM85" s="990"/>
      <c r="AN85" s="990"/>
      <c r="AO85" s="990"/>
      <c r="AP85" s="990"/>
      <c r="AQ85" s="990"/>
      <c r="AR85" s="990"/>
      <c r="AS85" s="990"/>
      <c r="AT85" s="990"/>
      <c r="AU85" s="995"/>
      <c r="AV85" s="827"/>
      <c r="AW85" s="827"/>
      <c r="AX85" s="827"/>
      <c r="AY85" s="882"/>
      <c r="BA85" s="236"/>
      <c r="BB85" s="154"/>
      <c r="BC85" s="329"/>
      <c r="BD85" s="302"/>
      <c r="BE85" s="302"/>
      <c r="BF85" s="302"/>
      <c r="BG85" s="330"/>
      <c r="BH85" s="337"/>
      <c r="BI85" s="302"/>
      <c r="BJ85" s="302"/>
      <c r="BK85" s="302"/>
      <c r="BL85" s="330"/>
      <c r="BM85" s="337"/>
      <c r="BN85" s="302"/>
      <c r="BO85" s="302"/>
      <c r="BP85" s="302"/>
      <c r="BQ85" s="330"/>
      <c r="BR85" s="337"/>
      <c r="BS85" s="302"/>
      <c r="BT85" s="302"/>
      <c r="BU85" s="302"/>
      <c r="BV85" s="302"/>
      <c r="BW85" s="302"/>
      <c r="BX85" s="302"/>
      <c r="BY85" s="303"/>
      <c r="BZ85" s="303"/>
      <c r="CA85" s="303"/>
      <c r="CB85" s="303"/>
      <c r="CC85" s="303"/>
      <c r="CD85" s="303"/>
      <c r="CE85" s="303"/>
      <c r="CF85" s="303"/>
      <c r="CG85" s="303"/>
      <c r="CH85" s="303"/>
      <c r="CI85" s="303"/>
      <c r="CJ85" s="303"/>
      <c r="CK85" s="303"/>
      <c r="CL85" s="303"/>
      <c r="CM85" s="303"/>
      <c r="CN85" s="303"/>
      <c r="CO85" s="303"/>
      <c r="CP85" s="303"/>
      <c r="CQ85" s="303"/>
      <c r="CR85" s="303"/>
      <c r="CS85" s="303"/>
      <c r="CT85" s="303"/>
      <c r="CU85" s="303"/>
      <c r="CV85" s="303"/>
      <c r="CW85" s="303"/>
      <c r="CX85" s="303"/>
      <c r="CY85" s="303"/>
      <c r="CZ85" s="344"/>
    </row>
    <row r="86" s="437" customFormat="true" ht="15" customHeight="true" x14ac:dyDescent="0.2">
      <c r="A86" s="898"/>
      <c r="B86" s="915"/>
      <c r="C86" s="996"/>
      <c r="D86" s="997"/>
      <c r="E86" s="997"/>
      <c r="F86" s="997"/>
      <c r="G86" s="998"/>
      <c r="H86" s="999"/>
      <c r="I86" s="997"/>
      <c r="J86" s="997"/>
      <c r="K86" s="997"/>
      <c r="L86" s="1000"/>
      <c r="M86" s="1001"/>
      <c r="N86" s="997"/>
      <c r="O86" s="997"/>
      <c r="P86" s="997"/>
      <c r="Q86" s="998"/>
      <c r="R86" s="999"/>
      <c r="S86" s="997"/>
      <c r="T86" s="997"/>
      <c r="U86" s="997"/>
      <c r="V86" s="997"/>
      <c r="W86" s="997"/>
      <c r="X86" s="997"/>
      <c r="Y86" s="997"/>
      <c r="Z86" s="997"/>
      <c r="AA86" s="997"/>
      <c r="AB86" s="1002"/>
      <c r="AC86" s="1003"/>
      <c r="AD86" s="1003"/>
      <c r="AE86" s="1003"/>
      <c r="AF86" s="1003"/>
      <c r="AG86" s="1003"/>
      <c r="AH86" s="1003"/>
      <c r="AI86" s="1003"/>
      <c r="AJ86" s="1003"/>
      <c r="AK86" s="1003"/>
      <c r="AL86" s="1003"/>
      <c r="AM86" s="1003"/>
      <c r="AN86" s="1003"/>
      <c r="AO86" s="1003"/>
      <c r="AP86" s="1003"/>
      <c r="AQ86" s="1003"/>
      <c r="AR86" s="1003"/>
      <c r="AS86" s="1003"/>
      <c r="AT86" s="1003"/>
      <c r="AU86" s="1003"/>
      <c r="AV86" s="1003"/>
      <c r="AW86" s="1003"/>
      <c r="AX86" s="1003"/>
      <c r="AY86" s="1004"/>
      <c r="BA86" s="236"/>
      <c r="BB86" s="154"/>
      <c r="BC86" s="329"/>
      <c r="BD86" s="302"/>
      <c r="BE86" s="302"/>
      <c r="BF86" s="302"/>
      <c r="BG86" s="330"/>
      <c r="BH86" s="337"/>
      <c r="BI86" s="302"/>
      <c r="BJ86" s="302"/>
      <c r="BK86" s="302"/>
      <c r="BL86" s="330"/>
      <c r="BM86" s="337"/>
      <c r="BN86" s="302"/>
      <c r="BO86" s="302"/>
      <c r="BP86" s="302"/>
      <c r="BQ86" s="330"/>
      <c r="BR86" s="337"/>
      <c r="BS86" s="302"/>
      <c r="BT86" s="302"/>
      <c r="BU86" s="302"/>
      <c r="BV86" s="302"/>
      <c r="BW86" s="302"/>
      <c r="BX86" s="302"/>
      <c r="BY86" s="303"/>
      <c r="BZ86" s="303"/>
      <c r="CA86" s="303"/>
      <c r="CB86" s="303"/>
      <c r="CC86" s="303"/>
      <c r="CD86" s="303"/>
      <c r="CE86" s="303"/>
      <c r="CF86" s="303"/>
      <c r="CG86" s="303"/>
      <c r="CH86" s="303"/>
      <c r="CI86" s="303"/>
      <c r="CJ86" s="303"/>
      <c r="CK86" s="303"/>
      <c r="CL86" s="303"/>
      <c r="CM86" s="303"/>
      <c r="CN86" s="303"/>
      <c r="CO86" s="303"/>
      <c r="CP86" s="303"/>
      <c r="CQ86" s="303"/>
      <c r="CR86" s="303"/>
      <c r="CS86" s="303"/>
      <c r="CT86" s="303"/>
      <c r="CU86" s="303"/>
      <c r="CV86" s="303"/>
      <c r="CW86" s="303"/>
      <c r="CX86" s="303"/>
      <c r="CY86" s="303"/>
      <c r="CZ86" s="344"/>
    </row>
    <row r="87" s="437" customFormat="true" ht="15" customHeight="true" x14ac:dyDescent="0.2">
      <c r="A87" s="898"/>
      <c r="B87" s="915"/>
      <c r="C87" s="996"/>
      <c r="D87" s="997"/>
      <c r="E87" s="997"/>
      <c r="F87" s="997"/>
      <c r="G87" s="998"/>
      <c r="H87" s="999"/>
      <c r="I87" s="997"/>
      <c r="J87" s="997"/>
      <c r="K87" s="997"/>
      <c r="L87" s="1000"/>
      <c r="M87" s="1001"/>
      <c r="N87" s="997"/>
      <c r="O87" s="997"/>
      <c r="P87" s="997"/>
      <c r="Q87" s="998"/>
      <c r="R87" s="999"/>
      <c r="S87" s="997"/>
      <c r="T87" s="997"/>
      <c r="U87" s="997"/>
      <c r="V87" s="997"/>
      <c r="W87" s="997"/>
      <c r="X87" s="997"/>
      <c r="Y87" s="997"/>
      <c r="Z87" s="997"/>
      <c r="AA87" s="997"/>
      <c r="AB87" s="1002"/>
      <c r="AC87" s="1003"/>
      <c r="AD87" s="1003"/>
      <c r="AE87" s="1003"/>
      <c r="AF87" s="1003"/>
      <c r="AG87" s="1003"/>
      <c r="AH87" s="1003"/>
      <c r="AI87" s="1003"/>
      <c r="AJ87" s="1003"/>
      <c r="AK87" s="1003"/>
      <c r="AL87" s="1003"/>
      <c r="AM87" s="1003"/>
      <c r="AN87" s="1003"/>
      <c r="AO87" s="1003"/>
      <c r="AP87" s="1003"/>
      <c r="AQ87" s="1003"/>
      <c r="AR87" s="1003"/>
      <c r="AS87" s="1003"/>
      <c r="AT87" s="1003"/>
      <c r="AU87" s="1003"/>
      <c r="AV87" s="1003"/>
      <c r="AW87" s="1003"/>
      <c r="AX87" s="1003"/>
      <c r="AY87" s="1004"/>
      <c r="BA87" s="236"/>
      <c r="BB87" s="154"/>
      <c r="BC87" s="329"/>
      <c r="BD87" s="302"/>
      <c r="BE87" s="302"/>
      <c r="BF87" s="302"/>
      <c r="BG87" s="330"/>
      <c r="BH87" s="337"/>
      <c r="BI87" s="302"/>
      <c r="BJ87" s="302"/>
      <c r="BK87" s="302"/>
      <c r="BL87" s="330"/>
      <c r="BM87" s="337"/>
      <c r="BN87" s="302"/>
      <c r="BO87" s="302"/>
      <c r="BP87" s="302"/>
      <c r="BQ87" s="330"/>
      <c r="BR87" s="337"/>
      <c r="BS87" s="302"/>
      <c r="BT87" s="302"/>
      <c r="BU87" s="302"/>
      <c r="BV87" s="302"/>
      <c r="BW87" s="302"/>
      <c r="BX87" s="302"/>
      <c r="BY87" s="303"/>
      <c r="BZ87" s="303"/>
      <c r="CA87" s="303"/>
      <c r="CB87" s="303"/>
      <c r="CC87" s="303"/>
      <c r="CD87" s="303"/>
      <c r="CE87" s="303"/>
      <c r="CF87" s="303"/>
      <c r="CG87" s="303"/>
      <c r="CH87" s="303"/>
      <c r="CI87" s="303"/>
      <c r="CJ87" s="303"/>
      <c r="CK87" s="303"/>
      <c r="CL87" s="303"/>
      <c r="CM87" s="303"/>
      <c r="CN87" s="303"/>
      <c r="CO87" s="303"/>
      <c r="CP87" s="303"/>
      <c r="CQ87" s="303"/>
      <c r="CR87" s="303"/>
      <c r="CS87" s="303"/>
      <c r="CT87" s="303"/>
      <c r="CU87" s="303"/>
      <c r="CV87" s="303"/>
      <c r="CW87" s="303"/>
      <c r="CX87" s="303"/>
      <c r="CY87" s="303"/>
      <c r="CZ87" s="344"/>
    </row>
    <row r="88" s="437" customFormat="true" ht="15" customHeight="true" x14ac:dyDescent="0.2">
      <c r="A88" s="898"/>
      <c r="B88" s="915"/>
      <c r="C88" s="996"/>
      <c r="D88" s="997"/>
      <c r="E88" s="997"/>
      <c r="F88" s="997"/>
      <c r="G88" s="998"/>
      <c r="H88" s="999"/>
      <c r="I88" s="997"/>
      <c r="J88" s="997"/>
      <c r="K88" s="997"/>
      <c r="L88" s="1000"/>
      <c r="M88" s="1001"/>
      <c r="N88" s="997"/>
      <c r="O88" s="997"/>
      <c r="P88" s="997"/>
      <c r="Q88" s="998"/>
      <c r="R88" s="999"/>
      <c r="S88" s="997"/>
      <c r="T88" s="997"/>
      <c r="U88" s="997"/>
      <c r="V88" s="997"/>
      <c r="W88" s="997"/>
      <c r="X88" s="997"/>
      <c r="Y88" s="997"/>
      <c r="Z88" s="997"/>
      <c r="AA88" s="997"/>
      <c r="AB88" s="1002"/>
      <c r="AC88" s="1003"/>
      <c r="AD88" s="1003"/>
      <c r="AE88" s="1003"/>
      <c r="AF88" s="1003"/>
      <c r="AG88" s="1003"/>
      <c r="AH88" s="1003"/>
      <c r="AI88" s="1003"/>
      <c r="AJ88" s="1003"/>
      <c r="AK88" s="1003"/>
      <c r="AL88" s="1003"/>
      <c r="AM88" s="1003"/>
      <c r="AN88" s="1003"/>
      <c r="AO88" s="1003"/>
      <c r="AP88" s="1003"/>
      <c r="AQ88" s="1003"/>
      <c r="AR88" s="1003"/>
      <c r="AS88" s="1003"/>
      <c r="AT88" s="1003"/>
      <c r="AU88" s="1003"/>
      <c r="AV88" s="1003"/>
      <c r="AW88" s="1003"/>
      <c r="AX88" s="1003"/>
      <c r="AY88" s="1004"/>
      <c r="BA88" s="236"/>
      <c r="BB88" s="154"/>
      <c r="BC88" s="329"/>
      <c r="BD88" s="302"/>
      <c r="BE88" s="302"/>
      <c r="BF88" s="302"/>
      <c r="BG88" s="330"/>
      <c r="BH88" s="337"/>
      <c r="BI88" s="302"/>
      <c r="BJ88" s="302"/>
      <c r="BK88" s="302"/>
      <c r="BL88" s="330"/>
      <c r="BM88" s="337"/>
      <c r="BN88" s="302"/>
      <c r="BO88" s="302"/>
      <c r="BP88" s="302"/>
      <c r="BQ88" s="330"/>
      <c r="BR88" s="337"/>
      <c r="BS88" s="302"/>
      <c r="BT88" s="302"/>
      <c r="BU88" s="302"/>
      <c r="BV88" s="302"/>
      <c r="BW88" s="302"/>
      <c r="BX88" s="302"/>
      <c r="BY88" s="303"/>
      <c r="BZ88" s="303"/>
      <c r="CA88" s="303"/>
      <c r="CB88" s="303"/>
      <c r="CC88" s="303"/>
      <c r="CD88" s="303"/>
      <c r="CE88" s="303"/>
      <c r="CF88" s="303"/>
      <c r="CG88" s="303"/>
      <c r="CH88" s="303"/>
      <c r="CI88" s="303"/>
      <c r="CJ88" s="303"/>
      <c r="CK88" s="303"/>
      <c r="CL88" s="303"/>
      <c r="CM88" s="303"/>
      <c r="CN88" s="303"/>
      <c r="CO88" s="303"/>
      <c r="CP88" s="303"/>
      <c r="CQ88" s="303"/>
      <c r="CR88" s="303"/>
      <c r="CS88" s="303"/>
      <c r="CT88" s="303"/>
      <c r="CU88" s="303"/>
      <c r="CV88" s="303"/>
      <c r="CW88" s="303"/>
      <c r="CX88" s="303"/>
      <c r="CY88" s="303"/>
      <c r="CZ88" s="344"/>
    </row>
    <row r="89" s="437" customFormat="true" ht="15" customHeight="true" x14ac:dyDescent="0.2">
      <c r="A89" s="898"/>
      <c r="B89" s="915"/>
      <c r="C89" s="996"/>
      <c r="D89" s="997"/>
      <c r="E89" s="997"/>
      <c r="F89" s="997"/>
      <c r="G89" s="998"/>
      <c r="H89" s="999"/>
      <c r="I89" s="997"/>
      <c r="J89" s="997"/>
      <c r="K89" s="997"/>
      <c r="L89" s="1000"/>
      <c r="M89" s="1001"/>
      <c r="N89" s="997"/>
      <c r="O89" s="997"/>
      <c r="P89" s="997"/>
      <c r="Q89" s="998"/>
      <c r="R89" s="999"/>
      <c r="S89" s="997"/>
      <c r="T89" s="997"/>
      <c r="U89" s="997"/>
      <c r="V89" s="997"/>
      <c r="W89" s="997"/>
      <c r="X89" s="997"/>
      <c r="Y89" s="997"/>
      <c r="Z89" s="997"/>
      <c r="AA89" s="997"/>
      <c r="AB89" s="1002"/>
      <c r="AC89" s="1003"/>
      <c r="AD89" s="1003"/>
      <c r="AE89" s="1003"/>
      <c r="AF89" s="1003"/>
      <c r="AG89" s="1003"/>
      <c r="AH89" s="1003"/>
      <c r="AI89" s="1003"/>
      <c r="AJ89" s="1003"/>
      <c r="AK89" s="1003"/>
      <c r="AL89" s="1003"/>
      <c r="AM89" s="1003"/>
      <c r="AN89" s="1003"/>
      <c r="AO89" s="1003"/>
      <c r="AP89" s="1003"/>
      <c r="AQ89" s="1003"/>
      <c r="AR89" s="1003"/>
      <c r="AS89" s="1003"/>
      <c r="AT89" s="1003"/>
      <c r="AU89" s="1003"/>
      <c r="AV89" s="1003"/>
      <c r="AW89" s="1003"/>
      <c r="AX89" s="1003"/>
      <c r="AY89" s="1004"/>
      <c r="BA89" s="236"/>
      <c r="BB89" s="154"/>
      <c r="BC89" s="329"/>
      <c r="BD89" s="302"/>
      <c r="BE89" s="302"/>
      <c r="BF89" s="302"/>
      <c r="BG89" s="330"/>
      <c r="BH89" s="337"/>
      <c r="BI89" s="302"/>
      <c r="BJ89" s="302"/>
      <c r="BK89" s="302"/>
      <c r="BL89" s="330"/>
      <c r="BM89" s="337"/>
      <c r="BN89" s="302"/>
      <c r="BO89" s="302"/>
      <c r="BP89" s="302"/>
      <c r="BQ89" s="330"/>
      <c r="BR89" s="337"/>
      <c r="BS89" s="302"/>
      <c r="BT89" s="302"/>
      <c r="BU89" s="302"/>
      <c r="BV89" s="302"/>
      <c r="BW89" s="302"/>
      <c r="BX89" s="302"/>
      <c r="BY89" s="303"/>
      <c r="BZ89" s="303"/>
      <c r="CA89" s="303"/>
      <c r="CB89" s="303"/>
      <c r="CC89" s="303"/>
      <c r="CD89" s="303"/>
      <c r="CE89" s="303"/>
      <c r="CF89" s="303"/>
      <c r="CG89" s="303"/>
      <c r="CH89" s="303"/>
      <c r="CI89" s="303"/>
      <c r="CJ89" s="303"/>
      <c r="CK89" s="303"/>
      <c r="CL89" s="303"/>
      <c r="CM89" s="303"/>
      <c r="CN89" s="303"/>
      <c r="CO89" s="303"/>
      <c r="CP89" s="303"/>
      <c r="CQ89" s="303"/>
      <c r="CR89" s="303"/>
      <c r="CS89" s="303"/>
      <c r="CT89" s="303"/>
      <c r="CU89" s="303"/>
      <c r="CV89" s="303"/>
      <c r="CW89" s="303"/>
      <c r="CX89" s="303"/>
      <c r="CY89" s="303"/>
      <c r="CZ89" s="344"/>
    </row>
    <row r="90" s="437" customFormat="true" ht="15" customHeight="true" x14ac:dyDescent="0.2">
      <c r="A90" s="899"/>
      <c r="B90" s="916"/>
      <c r="C90" s="1005"/>
      <c r="D90" s="1006"/>
      <c r="E90" s="1006"/>
      <c r="F90" s="1006"/>
      <c r="G90" s="1007"/>
      <c r="H90" s="1008"/>
      <c r="I90" s="1006"/>
      <c r="J90" s="1006"/>
      <c r="K90" s="1006"/>
      <c r="L90" s="1009"/>
      <c r="M90" s="1010"/>
      <c r="N90" s="1006"/>
      <c r="O90" s="1006"/>
      <c r="P90" s="1006"/>
      <c r="Q90" s="1007"/>
      <c r="R90" s="1008"/>
      <c r="S90" s="1006"/>
      <c r="T90" s="1006"/>
      <c r="U90" s="1006"/>
      <c r="V90" s="1006"/>
      <c r="W90" s="1006"/>
      <c r="X90" s="1006"/>
      <c r="Y90" s="1006"/>
      <c r="Z90" s="1006"/>
      <c r="AA90" s="1006"/>
      <c r="AB90" s="1011"/>
      <c r="AC90" s="1003"/>
      <c r="AD90" s="1003"/>
      <c r="AE90" s="1003"/>
      <c r="AF90" s="1003"/>
      <c r="AG90" s="1003"/>
      <c r="AH90" s="1003"/>
      <c r="AI90" s="1003"/>
      <c r="AJ90" s="1003"/>
      <c r="AK90" s="1003"/>
      <c r="AL90" s="1003"/>
      <c r="AM90" s="1003"/>
      <c r="AN90" s="1003"/>
      <c r="AO90" s="1003"/>
      <c r="AP90" s="1003"/>
      <c r="AQ90" s="1003"/>
      <c r="AR90" s="1003"/>
      <c r="AS90" s="1003"/>
      <c r="AT90" s="1003"/>
      <c r="AU90" s="1003"/>
      <c r="AV90" s="1003"/>
      <c r="AW90" s="1003"/>
      <c r="AX90" s="1003"/>
      <c r="AY90" s="1004"/>
      <c r="BA90" s="236"/>
      <c r="BB90" s="154"/>
      <c r="BC90" s="329"/>
      <c r="BD90" s="302"/>
      <c r="BE90" s="302"/>
      <c r="BF90" s="302"/>
      <c r="BG90" s="330"/>
      <c r="BH90" s="337"/>
      <c r="BI90" s="302"/>
      <c r="BJ90" s="302"/>
      <c r="BK90" s="302"/>
      <c r="BL90" s="330"/>
      <c r="BM90" s="337"/>
      <c r="BN90" s="302"/>
      <c r="BO90" s="302"/>
      <c r="BP90" s="302"/>
      <c r="BQ90" s="330"/>
      <c r="BR90" s="337"/>
      <c r="BS90" s="302"/>
      <c r="BT90" s="302"/>
      <c r="BU90" s="302"/>
      <c r="BV90" s="302"/>
      <c r="BW90" s="302"/>
      <c r="BX90" s="302"/>
      <c r="BY90" s="303"/>
      <c r="BZ90" s="303"/>
      <c r="CA90" s="303"/>
      <c r="CB90" s="303"/>
      <c r="CC90" s="303"/>
      <c r="CD90" s="303"/>
      <c r="CE90" s="303"/>
      <c r="CF90" s="303"/>
      <c r="CG90" s="303"/>
      <c r="CH90" s="303"/>
      <c r="CI90" s="303"/>
      <c r="CJ90" s="303"/>
      <c r="CK90" s="303"/>
      <c r="CL90" s="303"/>
      <c r="CM90" s="303"/>
      <c r="CN90" s="303"/>
      <c r="CO90" s="303"/>
      <c r="CP90" s="303"/>
      <c r="CQ90" s="303"/>
      <c r="CR90" s="303"/>
      <c r="CS90" s="303"/>
      <c r="CT90" s="303"/>
      <c r="CU90" s="303"/>
      <c r="CV90" s="303"/>
      <c r="CW90" s="303"/>
      <c r="CX90" s="303"/>
      <c r="CY90" s="303"/>
      <c r="CZ90" s="344"/>
    </row>
    <row r="91" s="437" customFormat="true" ht="15" customHeight="true" x14ac:dyDescent="0.2">
      <c r="A91" s="822"/>
      <c r="B91" s="917"/>
      <c r="C91" s="1012"/>
      <c r="D91" s="1003"/>
      <c r="E91" s="1003"/>
      <c r="F91" s="1003"/>
      <c r="G91" s="1004"/>
      <c r="H91" s="1013"/>
      <c r="I91" s="1003"/>
      <c r="J91" s="1003"/>
      <c r="K91" s="1003"/>
      <c r="L91" s="1014"/>
      <c r="M91" s="1012"/>
      <c r="N91" s="1003"/>
      <c r="O91" s="1003"/>
      <c r="P91" s="1003"/>
      <c r="Q91" s="1004"/>
      <c r="R91" s="1013"/>
      <c r="S91" s="1003"/>
      <c r="T91" s="1003"/>
      <c r="U91" s="1003"/>
      <c r="V91" s="1003"/>
      <c r="W91" s="1003"/>
      <c r="X91" s="1003"/>
      <c r="Y91" s="1003"/>
      <c r="Z91" s="1003"/>
      <c r="AA91" s="1003"/>
      <c r="AB91" s="1003"/>
      <c r="AC91" s="1003"/>
      <c r="AD91" s="1003"/>
      <c r="AE91" s="1003"/>
      <c r="AF91" s="1003"/>
      <c r="AG91" s="1003"/>
      <c r="AH91" s="1003"/>
      <c r="AI91" s="1003"/>
      <c r="AJ91" s="1003"/>
      <c r="AK91" s="1003"/>
      <c r="AL91" s="1003"/>
      <c r="AM91" s="1003"/>
      <c r="AN91" s="1003"/>
      <c r="AO91" s="1003"/>
      <c r="AP91" s="1003"/>
      <c r="AQ91" s="1003"/>
      <c r="AR91" s="1003"/>
      <c r="AS91" s="1003"/>
      <c r="AT91" s="1003"/>
      <c r="AU91" s="1003"/>
      <c r="AV91" s="1003"/>
      <c r="AW91" s="1003"/>
      <c r="AX91" s="1003"/>
      <c r="AY91" s="1004"/>
      <c r="BA91" s="236"/>
      <c r="BB91" s="154"/>
      <c r="BC91" s="329"/>
      <c r="BD91" s="302"/>
      <c r="BE91" s="302"/>
      <c r="BF91" s="302"/>
      <c r="BG91" s="330"/>
      <c r="BH91" s="337"/>
      <c r="BI91" s="302"/>
      <c r="BJ91" s="302"/>
      <c r="BK91" s="302"/>
      <c r="BL91" s="330"/>
      <c r="BM91" s="337"/>
      <c r="BN91" s="302"/>
      <c r="BO91" s="302"/>
      <c r="BP91" s="302"/>
      <c r="BQ91" s="330"/>
      <c r="BR91" s="337"/>
      <c r="BS91" s="302"/>
      <c r="BT91" s="302"/>
      <c r="BU91" s="302"/>
      <c r="BV91" s="302"/>
      <c r="BW91" s="302"/>
      <c r="BX91" s="302"/>
      <c r="BY91" s="303"/>
      <c r="BZ91" s="303"/>
      <c r="CA91" s="303"/>
      <c r="CB91" s="303"/>
      <c r="CC91" s="303"/>
      <c r="CD91" s="303"/>
      <c r="CE91" s="303"/>
      <c r="CF91" s="303"/>
      <c r="CG91" s="303"/>
      <c r="CH91" s="303"/>
      <c r="CI91" s="303"/>
      <c r="CJ91" s="303"/>
      <c r="CK91" s="303"/>
      <c r="CL91" s="303"/>
      <c r="CM91" s="303"/>
      <c r="CN91" s="303"/>
      <c r="CO91" s="303"/>
      <c r="CP91" s="303"/>
      <c r="CQ91" s="303"/>
      <c r="CR91" s="303"/>
      <c r="CS91" s="303"/>
      <c r="CT91" s="303"/>
      <c r="CU91" s="303"/>
      <c r="CV91" s="303"/>
      <c r="CW91" s="303"/>
      <c r="CX91" s="303"/>
      <c r="CY91" s="303"/>
      <c r="CZ91" s="344"/>
    </row>
    <row r="92" s="437" customFormat="true" ht="15" customHeight="true" x14ac:dyDescent="0.2">
      <c r="A92" s="822"/>
      <c r="B92" s="917"/>
      <c r="C92" s="1012"/>
      <c r="D92" s="1003"/>
      <c r="E92" s="1003"/>
      <c r="F92" s="1003"/>
      <c r="G92" s="1004"/>
      <c r="H92" s="1013"/>
      <c r="I92" s="1003"/>
      <c r="J92" s="1003"/>
      <c r="K92" s="1003"/>
      <c r="L92" s="1014"/>
      <c r="M92" s="1012"/>
      <c r="N92" s="1003"/>
      <c r="O92" s="1003"/>
      <c r="P92" s="1003"/>
      <c r="Q92" s="1004"/>
      <c r="R92" s="1013"/>
      <c r="S92" s="1003"/>
      <c r="T92" s="1003"/>
      <c r="U92" s="1003"/>
      <c r="V92" s="1003"/>
      <c r="W92" s="1003"/>
      <c r="X92" s="1003"/>
      <c r="Y92" s="1003"/>
      <c r="Z92" s="1003"/>
      <c r="AA92" s="1003"/>
      <c r="AB92" s="1003"/>
      <c r="AC92" s="1003"/>
      <c r="AD92" s="1003"/>
      <c r="AE92" s="1003"/>
      <c r="AF92" s="1003"/>
      <c r="AG92" s="1003"/>
      <c r="AH92" s="1003"/>
      <c r="AI92" s="1003"/>
      <c r="AJ92" s="1003"/>
      <c r="AK92" s="1003"/>
      <c r="AL92" s="1003"/>
      <c r="AM92" s="1003"/>
      <c r="AN92" s="1003"/>
      <c r="AO92" s="1003"/>
      <c r="AP92" s="1003"/>
      <c r="AQ92" s="1003"/>
      <c r="AR92" s="1003"/>
      <c r="AS92" s="1003"/>
      <c r="AT92" s="1003"/>
      <c r="AU92" s="1003"/>
      <c r="AV92" s="1003"/>
      <c r="AW92" s="1003"/>
      <c r="AX92" s="1003"/>
      <c r="AY92" s="1004"/>
      <c r="BA92" s="236"/>
      <c r="BB92" s="154"/>
      <c r="BC92" s="329"/>
      <c r="BD92" s="302"/>
      <c r="BE92" s="302"/>
      <c r="BF92" s="302"/>
      <c r="BG92" s="330"/>
      <c r="BH92" s="337"/>
      <c r="BI92" s="302"/>
      <c r="BJ92" s="302"/>
      <c r="BK92" s="302"/>
      <c r="BL92" s="330"/>
      <c r="BM92" s="337"/>
      <c r="BN92" s="302"/>
      <c r="BO92" s="302"/>
      <c r="BP92" s="302"/>
      <c r="BQ92" s="330"/>
      <c r="BR92" s="337"/>
      <c r="BS92" s="302"/>
      <c r="BT92" s="302"/>
      <c r="BU92" s="302"/>
      <c r="BV92" s="302"/>
      <c r="BW92" s="302"/>
      <c r="BX92" s="302"/>
      <c r="BY92" s="303"/>
      <c r="BZ92" s="303"/>
      <c r="CA92" s="303"/>
      <c r="CB92" s="303"/>
      <c r="CC92" s="303"/>
      <c r="CD92" s="303"/>
      <c r="CE92" s="303"/>
      <c r="CF92" s="303"/>
      <c r="CG92" s="303"/>
      <c r="CH92" s="303"/>
      <c r="CI92" s="303"/>
      <c r="CJ92" s="303"/>
      <c r="CK92" s="303"/>
      <c r="CL92" s="303"/>
      <c r="CM92" s="303"/>
      <c r="CN92" s="303"/>
      <c r="CO92" s="303"/>
      <c r="CP92" s="303"/>
      <c r="CQ92" s="303"/>
      <c r="CR92" s="303"/>
      <c r="CS92" s="303"/>
      <c r="CT92" s="303"/>
      <c r="CU92" s="303"/>
      <c r="CV92" s="303"/>
      <c r="CW92" s="303"/>
      <c r="CX92" s="303"/>
      <c r="CY92" s="303"/>
      <c r="CZ92" s="344"/>
    </row>
    <row r="93" s="437" customFormat="true" ht="15" customHeight="true" x14ac:dyDescent="0.2">
      <c r="A93" s="900"/>
      <c r="B93" s="918"/>
      <c r="C93" s="826"/>
      <c r="D93" s="827"/>
      <c r="E93" s="827"/>
      <c r="F93" s="827"/>
      <c r="G93" s="882"/>
      <c r="H93" s="872"/>
      <c r="I93" s="827"/>
      <c r="J93" s="827"/>
      <c r="K93" s="827"/>
      <c r="L93" s="849"/>
      <c r="M93" s="826"/>
      <c r="N93" s="827"/>
      <c r="O93" s="827"/>
      <c r="P93" s="827"/>
      <c r="Q93" s="882"/>
      <c r="R93" s="872"/>
      <c r="S93" s="827"/>
      <c r="T93" s="827"/>
      <c r="U93" s="827"/>
      <c r="V93" s="827"/>
      <c r="W93" s="827"/>
      <c r="X93" s="827"/>
      <c r="Y93" s="827"/>
      <c r="Z93" s="827"/>
      <c r="AA93" s="827"/>
      <c r="AB93" s="827"/>
      <c r="AC93" s="1003"/>
      <c r="AD93" s="1003"/>
      <c r="AE93" s="1003"/>
      <c r="AF93" s="1003"/>
      <c r="AG93" s="1003"/>
      <c r="AH93" s="1003"/>
      <c r="AI93" s="1003"/>
      <c r="AJ93" s="1003"/>
      <c r="AK93" s="1003"/>
      <c r="AL93" s="1003"/>
      <c r="AM93" s="1003"/>
      <c r="AN93" s="1003"/>
      <c r="AO93" s="1003"/>
      <c r="AP93" s="1003"/>
      <c r="AQ93" s="1003"/>
      <c r="AR93" s="1003"/>
      <c r="AS93" s="1003"/>
      <c r="AT93" s="1003"/>
      <c r="AU93" s="1003"/>
      <c r="AV93" s="1003"/>
      <c r="AW93" s="1003"/>
      <c r="AX93" s="1003"/>
      <c r="AY93" s="1004"/>
      <c r="BA93" s="236"/>
      <c r="BB93" s="154"/>
      <c r="BC93" s="329"/>
      <c r="BD93" s="302"/>
      <c r="BE93" s="302"/>
      <c r="BF93" s="302"/>
      <c r="BG93" s="330"/>
      <c r="BH93" s="337"/>
      <c r="BI93" s="302"/>
      <c r="BJ93" s="302"/>
      <c r="BK93" s="302"/>
      <c r="BL93" s="330"/>
      <c r="BM93" s="337"/>
      <c r="BN93" s="302"/>
      <c r="BO93" s="302"/>
      <c r="BP93" s="302"/>
      <c r="BQ93" s="330"/>
      <c r="BR93" s="337"/>
      <c r="BS93" s="302"/>
      <c r="BT93" s="302"/>
      <c r="BU93" s="302"/>
      <c r="BV93" s="302"/>
      <c r="BW93" s="302"/>
      <c r="BX93" s="302"/>
      <c r="BY93" s="303"/>
      <c r="BZ93" s="303"/>
      <c r="CA93" s="303"/>
      <c r="CB93" s="303"/>
      <c r="CC93" s="303"/>
      <c r="CD93" s="303"/>
      <c r="CE93" s="303"/>
      <c r="CF93" s="303"/>
      <c r="CG93" s="303"/>
      <c r="CH93" s="303"/>
      <c r="CI93" s="303"/>
      <c r="CJ93" s="303"/>
      <c r="CK93" s="303"/>
      <c r="CL93" s="303"/>
      <c r="CM93" s="303"/>
      <c r="CN93" s="303"/>
      <c r="CO93" s="303"/>
      <c r="CP93" s="303"/>
      <c r="CQ93" s="303"/>
      <c r="CR93" s="303"/>
      <c r="CS93" s="303"/>
      <c r="CT93" s="303"/>
      <c r="CU93" s="303"/>
      <c r="CV93" s="303"/>
      <c r="CW93" s="303"/>
      <c r="CX93" s="303"/>
      <c r="CY93" s="303"/>
      <c r="CZ93" s="344"/>
    </row>
    <row r="94" s="437" customFormat="true" ht="15" customHeight="true" x14ac:dyDescent="0.2">
      <c r="A94" s="1109"/>
      <c r="B94" s="918"/>
      <c r="C94" s="826"/>
      <c r="D94" s="828"/>
      <c r="E94" s="828"/>
      <c r="F94" s="828"/>
      <c r="G94" s="883"/>
      <c r="H94" s="872"/>
      <c r="I94" s="828"/>
      <c r="J94" s="828"/>
      <c r="K94" s="828"/>
      <c r="L94" s="850"/>
      <c r="M94" s="826"/>
      <c r="N94" s="828"/>
      <c r="O94" s="828"/>
      <c r="P94" s="828"/>
      <c r="Q94" s="883"/>
      <c r="R94" s="872"/>
      <c r="S94" s="828"/>
      <c r="T94" s="828"/>
      <c r="U94" s="828"/>
      <c r="V94" s="828"/>
      <c r="W94" s="828"/>
      <c r="X94" s="828"/>
      <c r="Y94" s="828"/>
      <c r="Z94" s="828"/>
      <c r="AA94" s="828"/>
      <c r="AB94" s="828"/>
      <c r="AC94" s="1003"/>
      <c r="AD94" s="1003"/>
      <c r="AE94" s="1003"/>
      <c r="AF94" s="1003"/>
      <c r="AG94" s="1003"/>
      <c r="AH94" s="1003"/>
      <c r="AI94" s="1003"/>
      <c r="AJ94" s="1003"/>
      <c r="AK94" s="1003"/>
      <c r="AL94" s="1003"/>
      <c r="AM94" s="1003"/>
      <c r="AN94" s="1003"/>
      <c r="AO94" s="1003"/>
      <c r="AP94" s="1003"/>
      <c r="AQ94" s="1003"/>
      <c r="AR94" s="1003"/>
      <c r="AS94" s="1003"/>
      <c r="AT94" s="1003"/>
      <c r="AU94" s="1003"/>
      <c r="AV94" s="1003"/>
      <c r="AW94" s="1003"/>
      <c r="AX94" s="1003"/>
      <c r="AY94" s="1004"/>
      <c r="BA94" s="236"/>
      <c r="BB94" s="154"/>
      <c r="BC94" s="329"/>
      <c r="BD94" s="302"/>
      <c r="BE94" s="302"/>
      <c r="BF94" s="302"/>
      <c r="BG94" s="330"/>
      <c r="BH94" s="337"/>
      <c r="BI94" s="302"/>
      <c r="BJ94" s="302"/>
      <c r="BK94" s="302"/>
      <c r="BL94" s="330"/>
      <c r="BM94" s="337"/>
      <c r="BN94" s="302"/>
      <c r="BO94" s="302"/>
      <c r="BP94" s="302"/>
      <c r="BQ94" s="330"/>
      <c r="BR94" s="337"/>
      <c r="BS94" s="302"/>
      <c r="BT94" s="302"/>
      <c r="BU94" s="302"/>
      <c r="BV94" s="302"/>
      <c r="BW94" s="302"/>
      <c r="BX94" s="302"/>
      <c r="BY94" s="303"/>
      <c r="BZ94" s="303"/>
      <c r="CA94" s="303"/>
      <c r="CB94" s="303"/>
      <c r="CC94" s="303"/>
      <c r="CD94" s="303"/>
      <c r="CE94" s="303"/>
      <c r="CF94" s="303"/>
      <c r="CG94" s="303"/>
      <c r="CH94" s="303"/>
      <c r="CI94" s="303"/>
      <c r="CJ94" s="303"/>
      <c r="CK94" s="303"/>
      <c r="CL94" s="303"/>
      <c r="CM94" s="303"/>
      <c r="CN94" s="303"/>
      <c r="CO94" s="303"/>
      <c r="CP94" s="303"/>
      <c r="CQ94" s="303"/>
      <c r="CR94" s="303"/>
      <c r="CS94" s="303"/>
      <c r="CT94" s="303"/>
      <c r="CU94" s="303"/>
      <c r="CV94" s="303"/>
      <c r="CW94" s="303"/>
      <c r="CX94" s="303"/>
      <c r="CY94" s="303"/>
      <c r="CZ94" s="344"/>
    </row>
    <row r="95" s="437" customFormat="true" ht="15" customHeight="true" x14ac:dyDescent="0.2">
      <c r="A95" s="900"/>
      <c r="B95" s="919"/>
      <c r="C95" s="1015"/>
      <c r="D95" s="1016"/>
      <c r="E95" s="1016"/>
      <c r="F95" s="1016"/>
      <c r="G95" s="1017"/>
      <c r="H95" s="1018"/>
      <c r="I95" s="1016"/>
      <c r="J95" s="1016"/>
      <c r="K95" s="1016"/>
      <c r="L95" s="1019"/>
      <c r="M95" s="1015"/>
      <c r="N95" s="1016"/>
      <c r="O95" s="1016"/>
      <c r="P95" s="1016"/>
      <c r="Q95" s="1017"/>
      <c r="R95" s="1018"/>
      <c r="S95" s="1016"/>
      <c r="T95" s="1016"/>
      <c r="U95" s="1016"/>
      <c r="V95" s="1016"/>
      <c r="W95" s="1016"/>
      <c r="X95" s="1016"/>
      <c r="Y95" s="1016"/>
      <c r="Z95" s="1016"/>
      <c r="AA95" s="1016"/>
      <c r="AB95" s="1016"/>
      <c r="AC95" s="1003"/>
      <c r="AD95" s="1003"/>
      <c r="AE95" s="1003"/>
      <c r="AF95" s="1003"/>
      <c r="AG95" s="1003"/>
      <c r="AH95" s="1003"/>
      <c r="AI95" s="1003"/>
      <c r="AJ95" s="1003"/>
      <c r="AK95" s="1003"/>
      <c r="AL95" s="1003"/>
      <c r="AM95" s="1003"/>
      <c r="AN95" s="1003"/>
      <c r="AO95" s="1003"/>
      <c r="AP95" s="1003"/>
      <c r="AQ95" s="1003"/>
      <c r="AR95" s="1003"/>
      <c r="AS95" s="1003"/>
      <c r="AT95" s="1003"/>
      <c r="AU95" s="1003"/>
      <c r="AV95" s="1003"/>
      <c r="AW95" s="1003"/>
      <c r="AX95" s="1003"/>
      <c r="AY95" s="1004"/>
      <c r="BA95" s="236"/>
      <c r="BB95" s="154"/>
      <c r="BC95" s="329"/>
      <c r="BD95" s="302"/>
      <c r="BE95" s="302"/>
      <c r="BF95" s="302"/>
      <c r="BG95" s="330"/>
      <c r="BH95" s="337"/>
      <c r="BI95" s="302"/>
      <c r="BJ95" s="302"/>
      <c r="BK95" s="302"/>
      <c r="BL95" s="330"/>
      <c r="BM95" s="337"/>
      <c r="BN95" s="302"/>
      <c r="BO95" s="302"/>
      <c r="BP95" s="302"/>
      <c r="BQ95" s="330"/>
      <c r="BR95" s="337"/>
      <c r="BS95" s="302"/>
      <c r="BT95" s="302"/>
      <c r="BU95" s="302"/>
      <c r="BV95" s="302"/>
      <c r="BW95" s="302"/>
      <c r="BX95" s="302"/>
      <c r="BY95" s="303"/>
      <c r="BZ95" s="303"/>
      <c r="CA95" s="303"/>
      <c r="CB95" s="303"/>
      <c r="CC95" s="303"/>
      <c r="CD95" s="303"/>
      <c r="CE95" s="303"/>
      <c r="CF95" s="303"/>
      <c r="CG95" s="303"/>
      <c r="CH95" s="303"/>
      <c r="CI95" s="303"/>
      <c r="CJ95" s="303"/>
      <c r="CK95" s="303"/>
      <c r="CL95" s="303"/>
      <c r="CM95" s="303"/>
      <c r="CN95" s="303"/>
      <c r="CO95" s="303"/>
      <c r="CP95" s="303"/>
      <c r="CQ95" s="303"/>
      <c r="CR95" s="303"/>
      <c r="CS95" s="303"/>
      <c r="CT95" s="303"/>
      <c r="CU95" s="303"/>
      <c r="CV95" s="303"/>
      <c r="CW95" s="303"/>
      <c r="CX95" s="303"/>
      <c r="CY95" s="303"/>
      <c r="CZ95" s="344"/>
    </row>
    <row r="96" s="131" customFormat="true" ht="15" customHeight="true" x14ac:dyDescent="0.2">
      <c r="A96" s="1109"/>
      <c r="B96" s="919"/>
      <c r="C96" s="1015"/>
      <c r="D96" s="1016"/>
      <c r="E96" s="1016"/>
      <c r="F96" s="1016"/>
      <c r="G96" s="1017"/>
      <c r="H96" s="1018"/>
      <c r="I96" s="1016"/>
      <c r="J96" s="1016"/>
      <c r="K96" s="1016"/>
      <c r="L96" s="1019"/>
      <c r="M96" s="1015"/>
      <c r="N96" s="1016"/>
      <c r="O96" s="1016"/>
      <c r="P96" s="1016"/>
      <c r="Q96" s="1017"/>
      <c r="R96" s="1018"/>
      <c r="S96" s="1016"/>
      <c r="T96" s="1016"/>
      <c r="U96" s="1016"/>
      <c r="V96" s="1016"/>
      <c r="W96" s="1016"/>
      <c r="X96" s="1016"/>
      <c r="Y96" s="1016"/>
      <c r="Z96" s="1016"/>
      <c r="AA96" s="1016"/>
      <c r="AB96" s="1016"/>
      <c r="AC96" s="1003"/>
      <c r="AD96" s="1003"/>
      <c r="AE96" s="1003"/>
      <c r="AF96" s="1003"/>
      <c r="AG96" s="1003"/>
      <c r="AH96" s="1003"/>
      <c r="AI96" s="1003"/>
      <c r="AJ96" s="1003"/>
      <c r="AK96" s="1003"/>
      <c r="AL96" s="1003"/>
      <c r="AM96" s="1003"/>
      <c r="AN96" s="1003"/>
      <c r="AO96" s="1003"/>
      <c r="AP96" s="1003"/>
      <c r="AQ96" s="1003"/>
      <c r="AR96" s="1003"/>
      <c r="AS96" s="1003"/>
      <c r="AT96" s="1003"/>
      <c r="AU96" s="1003"/>
      <c r="AV96" s="1003"/>
      <c r="AW96" s="1003"/>
      <c r="AX96" s="1003"/>
      <c r="AY96" s="1004"/>
      <c r="BA96" s="236"/>
      <c r="BB96" s="154"/>
      <c r="BC96" s="329"/>
      <c r="BD96" s="302"/>
      <c r="BE96" s="302"/>
      <c r="BF96" s="302"/>
      <c r="BG96" s="330"/>
      <c r="BH96" s="337"/>
      <c r="BI96" s="302"/>
      <c r="BJ96" s="302"/>
      <c r="BK96" s="302"/>
      <c r="BL96" s="330"/>
      <c r="BM96" s="337"/>
      <c r="BN96" s="302"/>
      <c r="BO96" s="302"/>
      <c r="BP96" s="302"/>
      <c r="BQ96" s="330"/>
      <c r="BR96" s="337"/>
      <c r="BS96" s="302"/>
      <c r="BT96" s="302"/>
      <c r="BU96" s="302"/>
      <c r="BV96" s="302"/>
      <c r="BW96" s="302"/>
      <c r="BX96" s="302"/>
      <c r="BY96" s="303"/>
      <c r="BZ96" s="303"/>
      <c r="CA96" s="303"/>
      <c r="CB96" s="303"/>
      <c r="CC96" s="303"/>
      <c r="CD96" s="303"/>
      <c r="CE96" s="303"/>
      <c r="CF96" s="303"/>
      <c r="CG96" s="303"/>
      <c r="CH96" s="303"/>
      <c r="CI96" s="303"/>
      <c r="CJ96" s="303"/>
      <c r="CK96" s="303"/>
      <c r="CL96" s="303"/>
      <c r="CM96" s="303"/>
      <c r="CN96" s="303"/>
      <c r="CO96" s="303"/>
      <c r="CP96" s="303"/>
      <c r="CQ96" s="303"/>
      <c r="CR96" s="303"/>
      <c r="CS96" s="303"/>
      <c r="CT96" s="303"/>
      <c r="CU96" s="303"/>
      <c r="CV96" s="303"/>
      <c r="CW96" s="303"/>
      <c r="CX96" s="303"/>
      <c r="CY96" s="303"/>
      <c r="CZ96" s="344"/>
    </row>
    <row r="97" s="131" customFormat="true" ht="15" customHeight="true" x14ac:dyDescent="0.2">
      <c r="A97" s="900"/>
      <c r="B97" s="919"/>
      <c r="C97" s="1015"/>
      <c r="D97" s="1016"/>
      <c r="E97" s="1016"/>
      <c r="F97" s="1016"/>
      <c r="G97" s="1017"/>
      <c r="H97" s="1018"/>
      <c r="I97" s="1016"/>
      <c r="J97" s="1016"/>
      <c r="K97" s="1016"/>
      <c r="L97" s="1019"/>
      <c r="M97" s="1015"/>
      <c r="N97" s="1016"/>
      <c r="O97" s="1016"/>
      <c r="P97" s="1016"/>
      <c r="Q97" s="1017"/>
      <c r="R97" s="1018"/>
      <c r="S97" s="1016"/>
      <c r="T97" s="1016"/>
      <c r="U97" s="1016"/>
      <c r="V97" s="1016"/>
      <c r="W97" s="1016"/>
      <c r="X97" s="1016"/>
      <c r="Y97" s="1016"/>
      <c r="Z97" s="1016"/>
      <c r="AA97" s="1016"/>
      <c r="AB97" s="1016"/>
      <c r="AC97" s="1003"/>
      <c r="AD97" s="1003"/>
      <c r="AE97" s="1003"/>
      <c r="AF97" s="1003"/>
      <c r="AG97" s="1003"/>
      <c r="AH97" s="1003"/>
      <c r="AI97" s="1003"/>
      <c r="AJ97" s="1003"/>
      <c r="AK97" s="1003"/>
      <c r="AL97" s="1003"/>
      <c r="AM97" s="1003"/>
      <c r="AN97" s="1003"/>
      <c r="AO97" s="1003"/>
      <c r="AP97" s="1003"/>
      <c r="AQ97" s="1003"/>
      <c r="AR97" s="1003"/>
      <c r="AS97" s="1003"/>
      <c r="AT97" s="1003"/>
      <c r="AU97" s="1003"/>
      <c r="AV97" s="1003"/>
      <c r="AW97" s="1003"/>
      <c r="AX97" s="1003"/>
      <c r="AY97" s="1004"/>
      <c r="BA97" s="236"/>
      <c r="BB97" s="154"/>
      <c r="BC97" s="329"/>
      <c r="BD97" s="302"/>
      <c r="BE97" s="302"/>
      <c r="BF97" s="302"/>
      <c r="BG97" s="330"/>
      <c r="BH97" s="337"/>
      <c r="BI97" s="302"/>
      <c r="BJ97" s="302"/>
      <c r="BK97" s="302"/>
      <c r="BL97" s="330"/>
      <c r="BM97" s="337"/>
      <c r="BN97" s="302"/>
      <c r="BO97" s="302"/>
      <c r="BP97" s="302"/>
      <c r="BQ97" s="330"/>
      <c r="BR97" s="337"/>
      <c r="BS97" s="302"/>
      <c r="BT97" s="302"/>
      <c r="BU97" s="302"/>
      <c r="BV97" s="302"/>
      <c r="BW97" s="302"/>
      <c r="BX97" s="302"/>
      <c r="BY97" s="303"/>
      <c r="BZ97" s="303"/>
      <c r="CA97" s="303"/>
      <c r="CB97" s="303"/>
      <c r="CC97" s="303"/>
      <c r="CD97" s="303"/>
      <c r="CE97" s="303"/>
      <c r="CF97" s="303"/>
      <c r="CG97" s="303"/>
      <c r="CH97" s="303"/>
      <c r="CI97" s="303"/>
      <c r="CJ97" s="303"/>
      <c r="CK97" s="303"/>
      <c r="CL97" s="303"/>
      <c r="CM97" s="303"/>
      <c r="CN97" s="303"/>
      <c r="CO97" s="303"/>
      <c r="CP97" s="303"/>
      <c r="CQ97" s="303"/>
      <c r="CR97" s="303"/>
      <c r="CS97" s="303"/>
      <c r="CT97" s="303"/>
      <c r="CU97" s="303"/>
      <c r="CV97" s="303"/>
      <c r="CW97" s="303"/>
      <c r="CX97" s="303"/>
      <c r="CY97" s="303"/>
      <c r="CZ97" s="344"/>
    </row>
    <row r="98" s="131" customFormat="true" ht="15" customHeight="true" x14ac:dyDescent="0.2">
      <c r="A98" s="1109"/>
      <c r="B98" s="919"/>
      <c r="C98" s="1015"/>
      <c r="D98" s="1016"/>
      <c r="E98" s="1016"/>
      <c r="F98" s="1016"/>
      <c r="G98" s="1017"/>
      <c r="H98" s="1018"/>
      <c r="I98" s="1016"/>
      <c r="J98" s="1016"/>
      <c r="K98" s="1016"/>
      <c r="L98" s="1019"/>
      <c r="M98" s="1015"/>
      <c r="N98" s="1016"/>
      <c r="O98" s="1016"/>
      <c r="P98" s="1016"/>
      <c r="Q98" s="1017"/>
      <c r="R98" s="1018"/>
      <c r="S98" s="1016"/>
      <c r="T98" s="1016"/>
      <c r="U98" s="1016"/>
      <c r="V98" s="1016"/>
      <c r="W98" s="1016"/>
      <c r="X98" s="1016"/>
      <c r="Y98" s="1016"/>
      <c r="Z98" s="1016"/>
      <c r="AA98" s="1016"/>
      <c r="AB98" s="1016"/>
      <c r="AC98" s="1003"/>
      <c r="AD98" s="1003"/>
      <c r="AE98" s="1003"/>
      <c r="AF98" s="1003"/>
      <c r="AG98" s="1003"/>
      <c r="AH98" s="1003"/>
      <c r="AI98" s="1003"/>
      <c r="AJ98" s="1003"/>
      <c r="AK98" s="1003"/>
      <c r="AL98" s="1003"/>
      <c r="AM98" s="1003"/>
      <c r="AN98" s="1003"/>
      <c r="AO98" s="1003"/>
      <c r="AP98" s="1003"/>
      <c r="AQ98" s="1003"/>
      <c r="AR98" s="1003"/>
      <c r="AS98" s="1003"/>
      <c r="AT98" s="1003"/>
      <c r="AU98" s="1003"/>
      <c r="AV98" s="1003"/>
      <c r="AW98" s="1003"/>
      <c r="AX98" s="1003"/>
      <c r="AY98" s="1004"/>
      <c r="BA98" s="236"/>
      <c r="BB98" s="154"/>
      <c r="BC98" s="329"/>
      <c r="BD98" s="302"/>
      <c r="BE98" s="302"/>
      <c r="BF98" s="302"/>
      <c r="BG98" s="330"/>
      <c r="BH98" s="337"/>
      <c r="BI98" s="302"/>
      <c r="BJ98" s="302"/>
      <c r="BK98" s="302"/>
      <c r="BL98" s="330"/>
      <c r="BM98" s="337"/>
      <c r="BN98" s="302"/>
      <c r="BO98" s="302"/>
      <c r="BP98" s="302"/>
      <c r="BQ98" s="330"/>
      <c r="BR98" s="337"/>
      <c r="BS98" s="302"/>
      <c r="BT98" s="302"/>
      <c r="BU98" s="302"/>
      <c r="BV98" s="302"/>
      <c r="BW98" s="302"/>
      <c r="BX98" s="302"/>
      <c r="BY98" s="303"/>
      <c r="BZ98" s="303"/>
      <c r="CA98" s="303"/>
      <c r="CB98" s="303"/>
      <c r="CC98" s="303"/>
      <c r="CD98" s="303"/>
      <c r="CE98" s="303"/>
      <c r="CF98" s="303"/>
      <c r="CG98" s="303"/>
      <c r="CH98" s="303"/>
      <c r="CI98" s="303"/>
      <c r="CJ98" s="303"/>
      <c r="CK98" s="303"/>
      <c r="CL98" s="303"/>
      <c r="CM98" s="303"/>
      <c r="CN98" s="303"/>
      <c r="CO98" s="303"/>
      <c r="CP98" s="303"/>
      <c r="CQ98" s="303"/>
      <c r="CR98" s="303"/>
      <c r="CS98" s="303"/>
      <c r="CT98" s="303"/>
      <c r="CU98" s="303"/>
      <c r="CV98" s="303"/>
      <c r="CW98" s="303"/>
      <c r="CX98" s="303"/>
      <c r="CY98" s="303"/>
      <c r="CZ98" s="344"/>
    </row>
    <row r="99" s="131" customFormat="true" ht="15" customHeight="true" x14ac:dyDescent="0.2">
      <c r="A99" s="1109"/>
      <c r="B99" s="919"/>
      <c r="C99" s="1015"/>
      <c r="D99" s="1016"/>
      <c r="E99" s="1016"/>
      <c r="F99" s="1016"/>
      <c r="G99" s="1017"/>
      <c r="H99" s="1018"/>
      <c r="I99" s="1016"/>
      <c r="J99" s="1016"/>
      <c r="K99" s="1016"/>
      <c r="L99" s="1019"/>
      <c r="M99" s="1015"/>
      <c r="N99" s="1016"/>
      <c r="O99" s="1016"/>
      <c r="P99" s="1016"/>
      <c r="Q99" s="1017"/>
      <c r="R99" s="1018"/>
      <c r="S99" s="1016"/>
      <c r="T99" s="1016"/>
      <c r="U99" s="1016"/>
      <c r="V99" s="1016"/>
      <c r="W99" s="1016"/>
      <c r="X99" s="1016"/>
      <c r="Y99" s="1016"/>
      <c r="Z99" s="1016"/>
      <c r="AA99" s="1016"/>
      <c r="AB99" s="1016"/>
      <c r="AC99" s="1003"/>
      <c r="AD99" s="1003"/>
      <c r="AE99" s="1003"/>
      <c r="AF99" s="1003"/>
      <c r="AG99" s="1003"/>
      <c r="AH99" s="1003"/>
      <c r="AI99" s="1003"/>
      <c r="AJ99" s="1003"/>
      <c r="AK99" s="1003"/>
      <c r="AL99" s="1003"/>
      <c r="AM99" s="1003"/>
      <c r="AN99" s="1003"/>
      <c r="AO99" s="1003"/>
      <c r="AP99" s="1003"/>
      <c r="AQ99" s="1003"/>
      <c r="AR99" s="1003"/>
      <c r="AS99" s="1003"/>
      <c r="AT99" s="1003"/>
      <c r="AU99" s="1003"/>
      <c r="AV99" s="1003"/>
      <c r="AW99" s="1003"/>
      <c r="AX99" s="1003"/>
      <c r="AY99" s="1004"/>
      <c r="BA99" s="236"/>
      <c r="BB99" s="154"/>
      <c r="BC99" s="329"/>
      <c r="BD99" s="302"/>
      <c r="BE99" s="302"/>
      <c r="BF99" s="302"/>
      <c r="BG99" s="330"/>
      <c r="BH99" s="337"/>
      <c r="BI99" s="302"/>
      <c r="BJ99" s="302"/>
      <c r="BK99" s="302"/>
      <c r="BL99" s="330"/>
      <c r="BM99" s="337"/>
      <c r="BN99" s="302"/>
      <c r="BO99" s="302"/>
      <c r="BP99" s="302"/>
      <c r="BQ99" s="330"/>
      <c r="BR99" s="337"/>
      <c r="BS99" s="302"/>
      <c r="BT99" s="302"/>
      <c r="BU99" s="302"/>
      <c r="BV99" s="302"/>
      <c r="BW99" s="302"/>
      <c r="BX99" s="302"/>
      <c r="BY99" s="303"/>
      <c r="BZ99" s="303"/>
      <c r="CA99" s="303"/>
      <c r="CB99" s="303"/>
      <c r="CC99" s="303"/>
      <c r="CD99" s="303"/>
      <c r="CE99" s="303"/>
      <c r="CF99" s="303"/>
      <c r="CG99" s="303"/>
      <c r="CH99" s="303"/>
      <c r="CI99" s="303"/>
      <c r="CJ99" s="303"/>
      <c r="CK99" s="303"/>
      <c r="CL99" s="303"/>
      <c r="CM99" s="303"/>
      <c r="CN99" s="303"/>
      <c r="CO99" s="303"/>
      <c r="CP99" s="303"/>
      <c r="CQ99" s="303"/>
      <c r="CR99" s="303"/>
      <c r="CS99" s="303"/>
      <c r="CT99" s="303"/>
      <c r="CU99" s="303"/>
      <c r="CV99" s="303"/>
      <c r="CW99" s="303"/>
      <c r="CX99" s="303"/>
      <c r="CY99" s="303"/>
      <c r="CZ99" s="344"/>
    </row>
    <row r="100" s="131" customFormat="true" ht="15" customHeight="true" x14ac:dyDescent="0.2">
      <c r="A100" s="1109"/>
      <c r="B100" s="919"/>
      <c r="C100" s="1015"/>
      <c r="D100" s="1016"/>
      <c r="E100" s="1016"/>
      <c r="F100" s="1016"/>
      <c r="G100" s="1017"/>
      <c r="H100" s="1018"/>
      <c r="I100" s="1016"/>
      <c r="J100" s="1016"/>
      <c r="K100" s="1016"/>
      <c r="L100" s="1019"/>
      <c r="M100" s="1015"/>
      <c r="N100" s="1016"/>
      <c r="O100" s="1016"/>
      <c r="P100" s="1016"/>
      <c r="Q100" s="1017"/>
      <c r="R100" s="1018"/>
      <c r="S100" s="1016"/>
      <c r="T100" s="1016"/>
      <c r="U100" s="1016"/>
      <c r="V100" s="1016"/>
      <c r="W100" s="1016"/>
      <c r="X100" s="1016"/>
      <c r="Y100" s="1016"/>
      <c r="Z100" s="1016"/>
      <c r="AA100" s="1016"/>
      <c r="AB100" s="1016"/>
      <c r="AC100" s="1003"/>
      <c r="AD100" s="1003"/>
      <c r="AE100" s="1003"/>
      <c r="AF100" s="1003"/>
      <c r="AG100" s="1003"/>
      <c r="AH100" s="1003"/>
      <c r="AI100" s="1003"/>
      <c r="AJ100" s="1003"/>
      <c r="AK100" s="1003"/>
      <c r="AL100" s="1003"/>
      <c r="AM100" s="1003"/>
      <c r="AN100" s="1003"/>
      <c r="AO100" s="1003"/>
      <c r="AP100" s="1003"/>
      <c r="AQ100" s="1003"/>
      <c r="AR100" s="1003"/>
      <c r="AS100" s="1003"/>
      <c r="AT100" s="1003"/>
      <c r="AU100" s="1003"/>
      <c r="AV100" s="1003"/>
      <c r="AW100" s="1003"/>
      <c r="AX100" s="1003"/>
      <c r="AY100" s="1004"/>
      <c r="BA100" s="236"/>
      <c r="BB100" s="154"/>
      <c r="BC100" s="329"/>
      <c r="BD100" s="302"/>
      <c r="BE100" s="302"/>
      <c r="BF100" s="302"/>
      <c r="BG100" s="330"/>
      <c r="BH100" s="337"/>
      <c r="BI100" s="302"/>
      <c r="BJ100" s="302"/>
      <c r="BK100" s="302"/>
      <c r="BL100" s="330"/>
      <c r="BM100" s="337"/>
      <c r="BN100" s="302"/>
      <c r="BO100" s="302"/>
      <c r="BP100" s="302"/>
      <c r="BQ100" s="330"/>
      <c r="BR100" s="337"/>
      <c r="BS100" s="302"/>
      <c r="BT100" s="302"/>
      <c r="BU100" s="302"/>
      <c r="BV100" s="302"/>
      <c r="BW100" s="302"/>
      <c r="BX100" s="302"/>
      <c r="BY100" s="303"/>
      <c r="BZ100" s="303"/>
      <c r="CA100" s="303"/>
      <c r="CB100" s="303"/>
      <c r="CC100" s="303"/>
      <c r="CD100" s="303"/>
      <c r="CE100" s="303"/>
      <c r="CF100" s="303"/>
      <c r="CG100" s="303"/>
      <c r="CH100" s="303"/>
      <c r="CI100" s="303"/>
      <c r="CJ100" s="303"/>
      <c r="CK100" s="303"/>
      <c r="CL100" s="303"/>
      <c r="CM100" s="303"/>
      <c r="CN100" s="303"/>
      <c r="CO100" s="303"/>
      <c r="CP100" s="303"/>
      <c r="CQ100" s="303"/>
      <c r="CR100" s="303"/>
      <c r="CS100" s="303"/>
      <c r="CT100" s="303"/>
      <c r="CU100" s="303"/>
      <c r="CV100" s="303"/>
      <c r="CW100" s="303"/>
      <c r="CX100" s="303"/>
      <c r="CY100" s="303"/>
      <c r="CZ100" s="344"/>
    </row>
    <row r="101" s="131" customFormat="true" ht="15" customHeight="true" x14ac:dyDescent="0.2">
      <c r="A101" s="900"/>
      <c r="B101" s="919"/>
      <c r="C101" s="1015"/>
      <c r="D101" s="1016"/>
      <c r="E101" s="1016"/>
      <c r="F101" s="1016"/>
      <c r="G101" s="1017"/>
      <c r="H101" s="1018"/>
      <c r="I101" s="1016"/>
      <c r="J101" s="1016"/>
      <c r="K101" s="1016"/>
      <c r="L101" s="1019"/>
      <c r="M101" s="1015"/>
      <c r="N101" s="1016"/>
      <c r="O101" s="1016"/>
      <c r="P101" s="1016"/>
      <c r="Q101" s="1017"/>
      <c r="R101" s="1018"/>
      <c r="S101" s="1016"/>
      <c r="T101" s="1016"/>
      <c r="U101" s="1016"/>
      <c r="V101" s="1016"/>
      <c r="W101" s="1016"/>
      <c r="X101" s="1016"/>
      <c r="Y101" s="1016"/>
      <c r="Z101" s="1016"/>
      <c r="AA101" s="1016"/>
      <c r="AB101" s="1016"/>
      <c r="AC101" s="1003"/>
      <c r="AD101" s="1003"/>
      <c r="AE101" s="1003"/>
      <c r="AF101" s="1003"/>
      <c r="AG101" s="1003"/>
      <c r="AH101" s="1003"/>
      <c r="AI101" s="1003"/>
      <c r="AJ101" s="1003"/>
      <c r="AK101" s="1003"/>
      <c r="AL101" s="1003"/>
      <c r="AM101" s="1003"/>
      <c r="AN101" s="1003"/>
      <c r="AO101" s="1003"/>
      <c r="AP101" s="1003"/>
      <c r="AQ101" s="1003"/>
      <c r="AR101" s="1003"/>
      <c r="AS101" s="1003"/>
      <c r="AT101" s="1003"/>
      <c r="AU101" s="1003"/>
      <c r="AV101" s="1003"/>
      <c r="AW101" s="1003"/>
      <c r="AX101" s="1003"/>
      <c r="AY101" s="1004"/>
      <c r="BA101" s="236"/>
      <c r="BB101" s="154"/>
      <c r="BC101" s="329"/>
      <c r="BD101" s="302"/>
      <c r="BE101" s="302"/>
      <c r="BF101" s="302"/>
      <c r="BG101" s="330"/>
      <c r="BH101" s="337"/>
      <c r="BI101" s="302"/>
      <c r="BJ101" s="302"/>
      <c r="BK101" s="302"/>
      <c r="BL101" s="330"/>
      <c r="BM101" s="337"/>
      <c r="BN101" s="302"/>
      <c r="BO101" s="302"/>
      <c r="BP101" s="302"/>
      <c r="BQ101" s="330"/>
      <c r="BR101" s="337"/>
      <c r="BS101" s="302"/>
      <c r="BT101" s="302"/>
      <c r="BU101" s="302"/>
      <c r="BV101" s="302"/>
      <c r="BW101" s="302"/>
      <c r="BX101" s="302"/>
      <c r="BY101" s="303"/>
      <c r="BZ101" s="303"/>
      <c r="CA101" s="303"/>
      <c r="CB101" s="303"/>
      <c r="CC101" s="303"/>
      <c r="CD101" s="303"/>
      <c r="CE101" s="303"/>
      <c r="CF101" s="303"/>
      <c r="CG101" s="303"/>
      <c r="CH101" s="303"/>
      <c r="CI101" s="303"/>
      <c r="CJ101" s="303"/>
      <c r="CK101" s="303"/>
      <c r="CL101" s="303"/>
      <c r="CM101" s="303"/>
      <c r="CN101" s="303"/>
      <c r="CO101" s="303"/>
      <c r="CP101" s="303"/>
      <c r="CQ101" s="303"/>
      <c r="CR101" s="303"/>
      <c r="CS101" s="303"/>
      <c r="CT101" s="303"/>
      <c r="CU101" s="303"/>
      <c r="CV101" s="303"/>
      <c r="CW101" s="303"/>
      <c r="CX101" s="303"/>
      <c r="CY101" s="303"/>
      <c r="CZ101" s="344"/>
    </row>
    <row r="102" s="131" customFormat="true" ht="15" customHeight="true" x14ac:dyDescent="0.2">
      <c r="A102" s="1109"/>
      <c r="B102" s="919"/>
      <c r="C102" s="1015"/>
      <c r="D102" s="1016"/>
      <c r="E102" s="1016"/>
      <c r="F102" s="1016"/>
      <c r="G102" s="1017"/>
      <c r="H102" s="1018"/>
      <c r="I102" s="1016"/>
      <c r="J102" s="1016"/>
      <c r="K102" s="1016"/>
      <c r="L102" s="1019"/>
      <c r="M102" s="1015"/>
      <c r="N102" s="1016"/>
      <c r="O102" s="1016"/>
      <c r="P102" s="1016"/>
      <c r="Q102" s="1017"/>
      <c r="R102" s="1018"/>
      <c r="S102" s="1016"/>
      <c r="T102" s="1016"/>
      <c r="U102" s="1016"/>
      <c r="V102" s="1016"/>
      <c r="W102" s="1016"/>
      <c r="X102" s="1016"/>
      <c r="Y102" s="1016"/>
      <c r="Z102" s="1016"/>
      <c r="AA102" s="1016"/>
      <c r="AB102" s="1016"/>
      <c r="AC102" s="1003"/>
      <c r="AD102" s="1003"/>
      <c r="AE102" s="1003"/>
      <c r="AF102" s="1003"/>
      <c r="AG102" s="1003"/>
      <c r="AH102" s="1003"/>
      <c r="AI102" s="1003"/>
      <c r="AJ102" s="1003"/>
      <c r="AK102" s="1003"/>
      <c r="AL102" s="1003"/>
      <c r="AM102" s="1003"/>
      <c r="AN102" s="1003"/>
      <c r="AO102" s="1003"/>
      <c r="AP102" s="1003"/>
      <c r="AQ102" s="1003"/>
      <c r="AR102" s="1003"/>
      <c r="AS102" s="1003"/>
      <c r="AT102" s="1003"/>
      <c r="AU102" s="1003"/>
      <c r="AV102" s="1003"/>
      <c r="AW102" s="1003"/>
      <c r="AX102" s="1003"/>
      <c r="AY102" s="1004"/>
      <c r="BA102" s="236"/>
      <c r="BB102" s="154"/>
      <c r="BC102" s="329"/>
      <c r="BD102" s="302"/>
      <c r="BE102" s="302"/>
      <c r="BF102" s="302"/>
      <c r="BG102" s="330"/>
      <c r="BH102" s="337"/>
      <c r="BI102" s="302"/>
      <c r="BJ102" s="302"/>
      <c r="BK102" s="302"/>
      <c r="BL102" s="330"/>
      <c r="BM102" s="337"/>
      <c r="BN102" s="302"/>
      <c r="BO102" s="302"/>
      <c r="BP102" s="302"/>
      <c r="BQ102" s="330"/>
      <c r="BR102" s="337"/>
      <c r="BS102" s="302"/>
      <c r="BT102" s="302"/>
      <c r="BU102" s="302"/>
      <c r="BV102" s="302"/>
      <c r="BW102" s="302"/>
      <c r="BX102" s="302"/>
      <c r="BY102" s="303"/>
      <c r="BZ102" s="303"/>
      <c r="CA102" s="303"/>
      <c r="CB102" s="303"/>
      <c r="CC102" s="303"/>
      <c r="CD102" s="303"/>
      <c r="CE102" s="303"/>
      <c r="CF102" s="303"/>
      <c r="CG102" s="303"/>
      <c r="CH102" s="303"/>
      <c r="CI102" s="303"/>
      <c r="CJ102" s="303"/>
      <c r="CK102" s="303"/>
      <c r="CL102" s="303"/>
      <c r="CM102" s="303"/>
      <c r="CN102" s="303"/>
      <c r="CO102" s="303"/>
      <c r="CP102" s="303"/>
      <c r="CQ102" s="303"/>
      <c r="CR102" s="303"/>
      <c r="CS102" s="303"/>
      <c r="CT102" s="303"/>
      <c r="CU102" s="303"/>
      <c r="CV102" s="303"/>
      <c r="CW102" s="303"/>
      <c r="CX102" s="303"/>
      <c r="CY102" s="303"/>
      <c r="CZ102" s="344"/>
    </row>
    <row r="103" s="131" customFormat="true" ht="15" customHeight="true" x14ac:dyDescent="0.2">
      <c r="A103" s="1109"/>
      <c r="B103" s="919"/>
      <c r="C103" s="1015"/>
      <c r="D103" s="1016"/>
      <c r="E103" s="1016"/>
      <c r="F103" s="1016"/>
      <c r="G103" s="1017"/>
      <c r="H103" s="1018"/>
      <c r="I103" s="1016"/>
      <c r="J103" s="1016"/>
      <c r="K103" s="1016"/>
      <c r="L103" s="1019"/>
      <c r="M103" s="1015"/>
      <c r="N103" s="1016"/>
      <c r="O103" s="1016"/>
      <c r="P103" s="1016"/>
      <c r="Q103" s="1017"/>
      <c r="R103" s="1018"/>
      <c r="S103" s="1016"/>
      <c r="T103" s="1016"/>
      <c r="U103" s="1016"/>
      <c r="V103" s="1016"/>
      <c r="W103" s="1016"/>
      <c r="X103" s="1016"/>
      <c r="Y103" s="1016"/>
      <c r="Z103" s="1016"/>
      <c r="AA103" s="1016"/>
      <c r="AB103" s="1016"/>
      <c r="AC103" s="1003"/>
      <c r="AD103" s="1003"/>
      <c r="AE103" s="1003"/>
      <c r="AF103" s="1003"/>
      <c r="AG103" s="1003"/>
      <c r="AH103" s="1003"/>
      <c r="AI103" s="1003"/>
      <c r="AJ103" s="1003"/>
      <c r="AK103" s="1003"/>
      <c r="AL103" s="1003"/>
      <c r="AM103" s="1003"/>
      <c r="AN103" s="1003"/>
      <c r="AO103" s="1003"/>
      <c r="AP103" s="1003"/>
      <c r="AQ103" s="1003"/>
      <c r="AR103" s="1003"/>
      <c r="AS103" s="1003"/>
      <c r="AT103" s="1003"/>
      <c r="AU103" s="1003"/>
      <c r="AV103" s="1003"/>
      <c r="AW103" s="1003"/>
      <c r="AX103" s="1003"/>
      <c r="AY103" s="1004"/>
      <c r="BA103" s="236"/>
      <c r="BB103" s="154"/>
      <c r="BC103" s="329"/>
      <c r="BD103" s="302"/>
      <c r="BE103" s="302"/>
      <c r="BF103" s="302"/>
      <c r="BG103" s="330"/>
      <c r="BH103" s="337"/>
      <c r="BI103" s="302"/>
      <c r="BJ103" s="302"/>
      <c r="BK103" s="302"/>
      <c r="BL103" s="330"/>
      <c r="BM103" s="337"/>
      <c r="BN103" s="302"/>
      <c r="BO103" s="302"/>
      <c r="BP103" s="302"/>
      <c r="BQ103" s="330"/>
      <c r="BR103" s="337"/>
      <c r="BS103" s="302"/>
      <c r="BT103" s="302"/>
      <c r="BU103" s="302"/>
      <c r="BV103" s="302"/>
      <c r="BW103" s="302"/>
      <c r="BX103" s="302"/>
      <c r="BY103" s="303"/>
      <c r="BZ103" s="303"/>
      <c r="CA103" s="303"/>
      <c r="CB103" s="303"/>
      <c r="CC103" s="303"/>
      <c r="CD103" s="303"/>
      <c r="CE103" s="303"/>
      <c r="CF103" s="303"/>
      <c r="CG103" s="303"/>
      <c r="CH103" s="303"/>
      <c r="CI103" s="303"/>
      <c r="CJ103" s="303"/>
      <c r="CK103" s="303"/>
      <c r="CL103" s="303"/>
      <c r="CM103" s="303"/>
      <c r="CN103" s="303"/>
      <c r="CO103" s="303"/>
      <c r="CP103" s="303"/>
      <c r="CQ103" s="303"/>
      <c r="CR103" s="303"/>
      <c r="CS103" s="303"/>
      <c r="CT103" s="303"/>
      <c r="CU103" s="303"/>
      <c r="CV103" s="303"/>
      <c r="CW103" s="303"/>
      <c r="CX103" s="303"/>
      <c r="CY103" s="303"/>
      <c r="CZ103" s="344"/>
    </row>
    <row r="104" s="131" customFormat="true" ht="15" customHeight="true" x14ac:dyDescent="0.2">
      <c r="A104" s="1109"/>
      <c r="B104" s="919"/>
      <c r="C104" s="1015"/>
      <c r="D104" s="1016"/>
      <c r="E104" s="1016"/>
      <c r="F104" s="1016"/>
      <c r="G104" s="1017"/>
      <c r="H104" s="1018"/>
      <c r="I104" s="1016"/>
      <c r="J104" s="1016"/>
      <c r="K104" s="1016"/>
      <c r="L104" s="1019"/>
      <c r="M104" s="1015"/>
      <c r="N104" s="1016"/>
      <c r="O104" s="1016"/>
      <c r="P104" s="1016"/>
      <c r="Q104" s="1017"/>
      <c r="R104" s="1018"/>
      <c r="S104" s="1016"/>
      <c r="T104" s="1016"/>
      <c r="U104" s="1016"/>
      <c r="V104" s="1016"/>
      <c r="W104" s="1016"/>
      <c r="X104" s="1016"/>
      <c r="Y104" s="1016"/>
      <c r="Z104" s="1016"/>
      <c r="AA104" s="1016"/>
      <c r="AB104" s="1016"/>
      <c r="AC104" s="1003"/>
      <c r="AD104" s="1003"/>
      <c r="AE104" s="1003"/>
      <c r="AF104" s="1003"/>
      <c r="AG104" s="1003"/>
      <c r="AH104" s="1003"/>
      <c r="AI104" s="1003"/>
      <c r="AJ104" s="1003"/>
      <c r="AK104" s="1003"/>
      <c r="AL104" s="1003"/>
      <c r="AM104" s="1003"/>
      <c r="AN104" s="1003"/>
      <c r="AO104" s="1003"/>
      <c r="AP104" s="1003"/>
      <c r="AQ104" s="1003"/>
      <c r="AR104" s="1003"/>
      <c r="AS104" s="1003"/>
      <c r="AT104" s="1003"/>
      <c r="AU104" s="1003"/>
      <c r="AV104" s="1003"/>
      <c r="AW104" s="1003"/>
      <c r="AX104" s="1003"/>
      <c r="AY104" s="1004"/>
      <c r="BA104" s="236"/>
      <c r="BB104" s="154"/>
      <c r="BC104" s="329"/>
      <c r="BD104" s="302"/>
      <c r="BE104" s="302"/>
      <c r="BF104" s="302"/>
      <c r="BG104" s="330"/>
      <c r="BH104" s="337"/>
      <c r="BI104" s="302"/>
      <c r="BJ104" s="302"/>
      <c r="BK104" s="302"/>
      <c r="BL104" s="330"/>
      <c r="BM104" s="337"/>
      <c r="BN104" s="302"/>
      <c r="BO104" s="302"/>
      <c r="BP104" s="302"/>
      <c r="BQ104" s="330"/>
      <c r="BR104" s="337"/>
      <c r="BS104" s="302"/>
      <c r="BT104" s="302"/>
      <c r="BU104" s="302"/>
      <c r="BV104" s="302"/>
      <c r="BW104" s="302"/>
      <c r="BX104" s="302"/>
      <c r="BY104" s="303"/>
      <c r="BZ104" s="303"/>
      <c r="CA104" s="303"/>
      <c r="CB104" s="303"/>
      <c r="CC104" s="303"/>
      <c r="CD104" s="303"/>
      <c r="CE104" s="303"/>
      <c r="CF104" s="303"/>
      <c r="CG104" s="303"/>
      <c r="CH104" s="303"/>
      <c r="CI104" s="303"/>
      <c r="CJ104" s="303"/>
      <c r="CK104" s="303"/>
      <c r="CL104" s="303"/>
      <c r="CM104" s="303"/>
      <c r="CN104" s="303"/>
      <c r="CO104" s="303"/>
      <c r="CP104" s="303"/>
      <c r="CQ104" s="303"/>
      <c r="CR104" s="303"/>
      <c r="CS104" s="303"/>
      <c r="CT104" s="303"/>
      <c r="CU104" s="303"/>
      <c r="CV104" s="303"/>
      <c r="CW104" s="303"/>
      <c r="CX104" s="303"/>
      <c r="CY104" s="303"/>
      <c r="CZ104" s="344"/>
    </row>
    <row r="105" s="131" customFormat="true" ht="15" customHeight="true" x14ac:dyDescent="0.2">
      <c r="A105" s="914"/>
      <c r="B105" s="920"/>
      <c r="C105" s="1020"/>
      <c r="D105" s="1021"/>
      <c r="E105" s="1021"/>
      <c r="F105" s="1021"/>
      <c r="G105" s="1022"/>
      <c r="H105" s="1023"/>
      <c r="I105" s="1021"/>
      <c r="J105" s="1021"/>
      <c r="K105" s="1021"/>
      <c r="L105" s="1024"/>
      <c r="M105" s="1020"/>
      <c r="N105" s="1021"/>
      <c r="O105" s="1021"/>
      <c r="P105" s="1021"/>
      <c r="Q105" s="1022"/>
      <c r="R105" s="1023"/>
      <c r="S105" s="1021"/>
      <c r="T105" s="1021"/>
      <c r="U105" s="1021"/>
      <c r="V105" s="1021"/>
      <c r="W105" s="1021"/>
      <c r="X105" s="1021"/>
      <c r="Y105" s="1021"/>
      <c r="Z105" s="1021"/>
      <c r="AA105" s="1021"/>
      <c r="AB105" s="1021"/>
      <c r="AC105" s="1025"/>
      <c r="AD105" s="1025"/>
      <c r="AE105" s="1025"/>
      <c r="AF105" s="1025"/>
      <c r="AG105" s="1025"/>
      <c r="AH105" s="1025"/>
      <c r="AI105" s="1025"/>
      <c r="AJ105" s="1025"/>
      <c r="AK105" s="1025"/>
      <c r="AL105" s="1025"/>
      <c r="AM105" s="1025"/>
      <c r="AN105" s="1025"/>
      <c r="AO105" s="1025"/>
      <c r="AP105" s="1025"/>
      <c r="AQ105" s="1025"/>
      <c r="AR105" s="1025"/>
      <c r="AS105" s="1025"/>
      <c r="AT105" s="1025"/>
      <c r="AU105" s="1025"/>
      <c r="AV105" s="1025"/>
      <c r="AW105" s="1025"/>
      <c r="AX105" s="1025"/>
      <c r="AY105" s="1026"/>
      <c r="BA105" s="236"/>
      <c r="BB105" s="154"/>
      <c r="BC105" s="331"/>
      <c r="BD105" s="332"/>
      <c r="BE105" s="332"/>
      <c r="BF105" s="332"/>
      <c r="BG105" s="333"/>
      <c r="BH105" s="338"/>
      <c r="BI105" s="332"/>
      <c r="BJ105" s="332"/>
      <c r="BK105" s="332"/>
      <c r="BL105" s="333"/>
      <c r="BM105" s="338"/>
      <c r="BN105" s="332"/>
      <c r="BO105" s="332"/>
      <c r="BP105" s="332"/>
      <c r="BQ105" s="333"/>
      <c r="BR105" s="338"/>
      <c r="BS105" s="332"/>
      <c r="BT105" s="332"/>
      <c r="BU105" s="332"/>
      <c r="BV105" s="332"/>
      <c r="BW105" s="332"/>
      <c r="BX105" s="332"/>
      <c r="BY105" s="345"/>
      <c r="BZ105" s="345"/>
      <c r="CA105" s="345"/>
      <c r="CB105" s="345"/>
      <c r="CC105" s="345"/>
      <c r="CD105" s="345"/>
      <c r="CE105" s="345"/>
      <c r="CF105" s="345"/>
      <c r="CG105" s="345"/>
      <c r="CH105" s="345"/>
      <c r="CI105" s="345"/>
      <c r="CJ105" s="345"/>
      <c r="CK105" s="345"/>
      <c r="CL105" s="345"/>
      <c r="CM105" s="345"/>
      <c r="CN105" s="345"/>
      <c r="CO105" s="345"/>
      <c r="CP105" s="345"/>
      <c r="CQ105" s="345"/>
      <c r="CR105" s="345"/>
      <c r="CS105" s="345"/>
      <c r="CT105" s="345"/>
      <c r="CU105" s="345"/>
      <c r="CV105" s="345"/>
      <c r="CW105" s="345"/>
      <c r="CX105" s="345"/>
      <c r="CY105" s="345"/>
      <c r="CZ105" s="346"/>
    </row>
    <row r="106" s="131" customFormat="true" ht="250.15" customHeight="true" x14ac:dyDescent="0.2">
      <c r="A106" s="434"/>
      <c r="B106" s="743"/>
      <c r="C106" s="759"/>
      <c r="D106" s="759"/>
      <c r="E106" s="759"/>
      <c r="F106" s="759"/>
      <c r="G106" s="759"/>
      <c r="H106" s="759"/>
      <c r="I106" s="759"/>
      <c r="J106" s="759"/>
      <c r="K106" s="759"/>
      <c r="L106" s="759"/>
      <c r="M106" s="759"/>
      <c r="N106" s="759"/>
      <c r="O106" s="759"/>
      <c r="P106" s="759"/>
      <c r="Q106" s="759"/>
      <c r="R106" s="759"/>
      <c r="S106" s="759"/>
      <c r="T106" s="759"/>
      <c r="U106" s="759"/>
      <c r="V106" s="759"/>
      <c r="W106" s="759"/>
      <c r="X106" s="759"/>
      <c r="Y106" s="759"/>
      <c r="Z106" s="759"/>
      <c r="AA106" s="759"/>
      <c r="AB106" s="759"/>
      <c r="BA106" s="298"/>
      <c r="BB106" s="299"/>
      <c r="BC106" s="299"/>
      <c r="BD106" s="299"/>
      <c r="BE106" s="299"/>
      <c r="BF106" s="299"/>
      <c r="BG106" s="299"/>
      <c r="BH106" s="299"/>
      <c r="BI106" s="299"/>
      <c r="BJ106" s="299"/>
      <c r="BK106" s="299"/>
      <c r="BL106" s="299"/>
      <c r="BM106" s="299"/>
      <c r="BN106" s="299"/>
      <c r="BO106" s="299"/>
      <c r="BP106" s="299"/>
      <c r="BQ106" s="299"/>
      <c r="BR106" s="299"/>
      <c r="BS106" s="299"/>
      <c r="BT106" s="299"/>
      <c r="BU106" s="299"/>
      <c r="BV106" s="299"/>
      <c r="BW106" s="299"/>
      <c r="BX106" s="299"/>
      <c r="BY106" s="298"/>
      <c r="BZ106" s="298"/>
      <c r="CA106" s="298"/>
      <c r="CB106" s="298"/>
      <c r="CC106" s="298"/>
      <c r="CD106" s="298"/>
      <c r="CE106" s="298"/>
      <c r="CF106" s="298"/>
      <c r="CG106" s="298"/>
      <c r="CH106" s="298"/>
      <c r="CI106" s="298"/>
      <c r="CJ106" s="298"/>
      <c r="CK106" s="298"/>
      <c r="CL106" s="298"/>
      <c r="CM106" s="298"/>
      <c r="CN106" s="298"/>
      <c r="CO106" s="298"/>
      <c r="CP106" s="298"/>
      <c r="CQ106" s="298"/>
      <c r="CR106" s="298"/>
      <c r="CS106" s="298"/>
      <c r="CT106" s="298"/>
      <c r="CU106" s="298"/>
      <c r="CV106" s="298"/>
      <c r="CW106" s="298"/>
      <c r="CX106" s="298"/>
      <c r="CY106" s="298"/>
      <c r="CZ106" s="298"/>
    </row>
    <row r="107" s="111" customFormat="true" ht="18" customHeight="true" x14ac:dyDescent="0.2">
      <c r="A107" s="434"/>
      <c r="B107" s="112"/>
      <c r="C107" s="277"/>
      <c r="D107" s="277"/>
      <c r="E107" s="277"/>
      <c r="F107" s="277"/>
      <c r="G107" s="277"/>
      <c r="H107" s="277"/>
      <c r="I107" s="277"/>
      <c r="J107" s="277"/>
      <c r="K107" s="277"/>
      <c r="L107" s="277"/>
      <c r="M107" s="277"/>
      <c r="N107" s="277"/>
      <c r="O107" s="277"/>
      <c r="P107" s="277"/>
      <c r="Q107" s="277"/>
      <c r="R107" s="277"/>
      <c r="S107" s="277"/>
      <c r="T107" s="277"/>
      <c r="U107" s="277"/>
      <c r="V107" s="277"/>
      <c r="W107" s="277"/>
      <c r="X107" s="277"/>
      <c r="Y107" s="277"/>
      <c r="Z107" s="277"/>
      <c r="AA107" s="277"/>
      <c r="AB107" s="277"/>
      <c r="BB107" s="134"/>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2431" t="str">
        <f>A1026</f>
        <v>Indonesia</v>
      </c>
      <c r="B108" s="2432"/>
      <c r="C108" s="113"/>
      <c r="D108" s="113"/>
      <c r="E108" s="113"/>
      <c r="F108" s="113"/>
      <c r="G108" s="113"/>
      <c r="H108" s="113"/>
      <c r="I108" s="113"/>
      <c r="J108" s="113"/>
      <c r="K108" s="113"/>
      <c r="L108" s="113"/>
      <c r="M108" s="113"/>
      <c r="N108" s="113"/>
      <c r="O108" s="113"/>
      <c r="P108" s="113"/>
      <c r="Q108" s="113"/>
      <c r="R108" s="113"/>
      <c r="S108" s="113"/>
      <c r="T108" s="113"/>
      <c r="U108" s="113"/>
      <c r="BB108" s="134"/>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2003</v>
      </c>
      <c r="B109" s="139"/>
      <c r="C109" s="113"/>
      <c r="D109" s="113"/>
      <c r="E109" s="113"/>
      <c r="F109" s="113"/>
      <c r="G109" s="113"/>
      <c r="H109" s="113"/>
      <c r="I109" s="113"/>
      <c r="J109" s="113"/>
      <c r="K109" s="113"/>
      <c r="L109" s="113"/>
      <c r="M109" s="113"/>
      <c r="N109" s="113"/>
      <c r="O109" s="113"/>
      <c r="P109" s="113"/>
      <c r="Q109" s="113"/>
      <c r="R109" s="113"/>
      <c r="S109" s="113"/>
      <c r="T109" s="113"/>
      <c r="U109" s="113"/>
      <c r="BB109" s="134"/>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113"/>
      <c r="S110" s="113"/>
      <c r="T110" s="113"/>
      <c r="U110" s="113"/>
      <c r="BB110" s="134"/>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113"/>
      <c r="S111" s="113"/>
      <c r="T111" s="113"/>
      <c r="U111" s="113"/>
      <c r="BB111" s="134"/>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519" t="s">
        <v>97</v>
      </c>
      <c r="B112" s="222"/>
      <c r="C112" s="113"/>
      <c r="D112" s="113"/>
      <c r="E112" s="113"/>
      <c r="F112" s="113"/>
      <c r="G112" s="113"/>
      <c r="H112" s="113"/>
      <c r="I112" s="113"/>
      <c r="J112" s="113"/>
      <c r="K112" s="113"/>
      <c r="L112" s="113"/>
      <c r="M112" s="113"/>
      <c r="N112" s="113"/>
      <c r="O112" s="113"/>
      <c r="P112" s="113"/>
      <c r="Q112" s="113"/>
      <c r="R112" s="113"/>
      <c r="S112" s="113"/>
      <c r="T112" s="113"/>
      <c r="U112" s="113"/>
      <c r="BB112" s="134"/>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113"/>
      <c r="BB113" s="134"/>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113"/>
      <c r="BB114" s="134"/>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133</v>
      </c>
      <c r="B115" s="221" t="str">
        <f>A1025</f>
        <v>DHS03</v>
      </c>
      <c r="C115" s="113"/>
      <c r="D115" s="113"/>
      <c r="E115" s="113"/>
      <c r="F115" s="113"/>
      <c r="G115" s="113"/>
      <c r="H115" s="113"/>
      <c r="I115" s="113"/>
      <c r="J115" s="113"/>
      <c r="K115" s="113"/>
      <c r="L115" s="113"/>
      <c r="M115" s="113"/>
      <c r="N115" s="113"/>
      <c r="O115" s="113"/>
      <c r="P115" s="113"/>
      <c r="Q115" s="113"/>
      <c r="R115" s="113"/>
      <c r="S115" s="113"/>
      <c r="T115" s="113"/>
      <c r="U115" s="113"/>
      <c r="BB115" s="134"/>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750" t="str">
        <f>B1030</f>
        <v>Ratio of Improved latrines based on:</v>
      </c>
      <c r="B116" s="751" t="s">
        <v>149</v>
      </c>
      <c r="C116" s="113"/>
      <c r="D116" s="113"/>
      <c r="E116" s="113"/>
      <c r="F116" s="113"/>
      <c r="G116" s="113"/>
      <c r="H116" s="113"/>
      <c r="I116" s="113"/>
      <c r="J116" s="113"/>
      <c r="K116" s="113"/>
      <c r="L116" s="113"/>
      <c r="M116" s="113"/>
      <c r="N116" s="113"/>
      <c r="O116" s="113"/>
      <c r="P116" s="113"/>
      <c r="Q116" s="113"/>
      <c r="R116" s="113"/>
      <c r="S116" s="113"/>
      <c r="T116" s="113"/>
      <c r="U116" s="113"/>
      <c r="BB116" s="134"/>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750" t="str">
        <f>B1029</f>
        <v>Ratio of Shared improved based on:</v>
      </c>
      <c r="B117" s="752" t="s">
        <v>200</v>
      </c>
      <c r="C117" s="113"/>
      <c r="D117" s="113"/>
      <c r="E117" s="113"/>
      <c r="F117" s="113"/>
      <c r="G117" s="113"/>
      <c r="H117" s="113"/>
      <c r="I117" s="113"/>
      <c r="J117" s="113"/>
      <c r="K117" s="113"/>
      <c r="L117" s="113"/>
      <c r="M117" s="113"/>
      <c r="N117" s="113"/>
      <c r="O117" s="113"/>
      <c r="P117" s="113"/>
      <c r="Q117" s="113"/>
      <c r="R117" s="113"/>
      <c r="S117" s="113"/>
      <c r="T117" s="113"/>
      <c r="U117" s="113"/>
      <c r="BB117" s="134"/>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753"/>
      <c r="B118" s="751"/>
      <c r="C118" s="113"/>
      <c r="D118" s="113"/>
      <c r="E118" s="113"/>
      <c r="F118" s="113"/>
      <c r="G118" s="113"/>
      <c r="H118" s="113"/>
      <c r="I118" s="113"/>
      <c r="J118" s="113"/>
      <c r="K118" s="113"/>
      <c r="L118" s="113"/>
      <c r="M118" s="113"/>
      <c r="N118" s="113"/>
      <c r="O118" s="113"/>
      <c r="P118" s="113"/>
      <c r="Q118" s="113"/>
      <c r="R118" s="113"/>
      <c r="S118" s="113"/>
      <c r="T118" s="113"/>
      <c r="U118" s="113"/>
      <c r="BB118" s="134"/>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754"/>
      <c r="B119" s="755"/>
      <c r="C119" s="113"/>
      <c r="D119" s="113"/>
      <c r="E119" s="113"/>
      <c r="F119" s="113"/>
      <c r="G119" s="113"/>
      <c r="H119" s="113"/>
      <c r="I119" s="113"/>
      <c r="J119" s="113"/>
      <c r="K119" s="113"/>
      <c r="L119" s="113"/>
      <c r="M119" s="113"/>
      <c r="N119" s="113"/>
      <c r="O119" s="113"/>
      <c r="P119" s="113"/>
      <c r="Q119" s="113"/>
      <c r="R119" s="113"/>
      <c r="S119" s="113"/>
      <c r="T119" s="113"/>
      <c r="U119" s="113"/>
      <c r="BB119" s="134"/>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135" customFormat="true" ht="15" customHeight="true" x14ac:dyDescent="0.2">
      <c r="A120" s="116" t="s">
        <v>98</v>
      </c>
      <c r="B120" s="207"/>
      <c r="C120" s="2416" t="s">
        <v>114</v>
      </c>
      <c r="D120" s="2417"/>
      <c r="E120" s="2417"/>
      <c r="F120" s="2417"/>
      <c r="G120" s="2418"/>
      <c r="H120" s="2419" t="s">
        <v>38</v>
      </c>
      <c r="I120" s="2420"/>
      <c r="J120" s="2420"/>
      <c r="K120" s="2420"/>
      <c r="L120" s="2421"/>
      <c r="M120" s="2422" t="s">
        <v>37</v>
      </c>
      <c r="N120" s="2423"/>
      <c r="O120" s="2423"/>
      <c r="P120" s="2423"/>
      <c r="Q120" s="2424"/>
      <c r="R120" s="2419" t="s">
        <v>150</v>
      </c>
      <c r="S120" s="2420"/>
      <c r="T120" s="2420"/>
      <c r="U120" s="2420"/>
      <c r="V120" s="2420"/>
      <c r="W120" s="2420"/>
      <c r="X120" s="2420"/>
      <c r="Y120" s="2420"/>
      <c r="Z120" s="2420"/>
      <c r="AA120" s="2420"/>
      <c r="AB120" s="2420"/>
      <c r="AC120" s="2420"/>
      <c r="AD120" s="2420"/>
      <c r="AE120" s="2420"/>
      <c r="AF120" s="2420"/>
      <c r="AG120" s="2420"/>
      <c r="AH120" s="2420"/>
      <c r="AI120" s="2420"/>
      <c r="AJ120" s="2420"/>
      <c r="AK120" s="2420"/>
      <c r="AL120" s="2420"/>
      <c r="AM120" s="2420"/>
      <c r="AN120" s="2420"/>
      <c r="AO120" s="2420"/>
      <c r="AP120" s="2420"/>
      <c r="AQ120" s="2420"/>
      <c r="AR120" s="2420"/>
      <c r="AS120" s="2420"/>
      <c r="AT120" s="2420"/>
      <c r="AU120" s="2425"/>
      <c r="AV120" s="310"/>
      <c r="AW120" s="310"/>
      <c r="AX120" s="310"/>
      <c r="AY120" s="310"/>
      <c r="BA120" s="217" t="s">
        <v>128</v>
      </c>
      <c r="BB120" s="116" t="s">
        <v>98</v>
      </c>
      <c r="BC120" s="2504" t="s">
        <v>114</v>
      </c>
      <c r="BD120" s="2505"/>
      <c r="BE120" s="2505"/>
      <c r="BF120" s="2505"/>
      <c r="BG120" s="2506"/>
      <c r="BH120" s="2507" t="s">
        <v>38</v>
      </c>
      <c r="BI120" s="2505"/>
      <c r="BJ120" s="2505"/>
      <c r="BK120" s="2505"/>
      <c r="BL120" s="2506"/>
      <c r="BM120" s="2507" t="s">
        <v>37</v>
      </c>
      <c r="BN120" s="2505"/>
      <c r="BO120" s="2505"/>
      <c r="BP120" s="2505"/>
      <c r="BQ120" s="2506"/>
      <c r="BR120" s="423" t="s">
        <v>137</v>
      </c>
      <c r="BS120" s="350"/>
      <c r="BT120" s="350"/>
      <c r="BU120" s="350"/>
      <c r="BV120" s="350"/>
      <c r="BW120" s="350"/>
      <c r="BX120" s="350"/>
      <c r="BY120" s="351"/>
      <c r="BZ120" s="314"/>
      <c r="CA120" s="314"/>
      <c r="CB120" s="314"/>
      <c r="CC120" s="314"/>
      <c r="CD120" s="314"/>
      <c r="CE120" s="314"/>
      <c r="CF120" s="314"/>
      <c r="CG120" s="314"/>
      <c r="CH120" s="314"/>
      <c r="CI120" s="314"/>
      <c r="CJ120" s="314"/>
      <c r="CK120" s="314"/>
      <c r="CL120" s="314"/>
      <c r="CM120" s="314"/>
      <c r="CN120" s="314"/>
      <c r="CO120" s="314"/>
      <c r="CP120" s="314"/>
      <c r="CQ120" s="314"/>
      <c r="CR120" s="314"/>
      <c r="CS120" s="314"/>
      <c r="CT120" s="314"/>
      <c r="CU120" s="314"/>
      <c r="CV120" s="314"/>
      <c r="CW120" s="314"/>
      <c r="CX120" s="314"/>
      <c r="CY120" s="314"/>
      <c r="CZ120" s="315"/>
    </row>
    <row r="121" s="135" customFormat="true" ht="24" x14ac:dyDescent="0.2">
      <c r="A121" s="187" t="s">
        <v>87</v>
      </c>
      <c r="B121" s="244"/>
      <c r="C121" s="278" t="s">
        <v>0</v>
      </c>
      <c r="D121" s="279" t="s">
        <v>1</v>
      </c>
      <c r="E121" s="279" t="s">
        <v>2</v>
      </c>
      <c r="F121" s="279" t="s">
        <v>3</v>
      </c>
      <c r="G121" s="280" t="s">
        <v>4</v>
      </c>
      <c r="H121" s="873" t="s">
        <v>0</v>
      </c>
      <c r="I121" s="813" t="s">
        <v>1</v>
      </c>
      <c r="J121" s="813" t="s">
        <v>2</v>
      </c>
      <c r="K121" s="813" t="s">
        <v>3</v>
      </c>
      <c r="L121" s="814" t="s">
        <v>4</v>
      </c>
      <c r="M121" s="860" t="s">
        <v>0</v>
      </c>
      <c r="N121" s="813" t="s">
        <v>1</v>
      </c>
      <c r="O121" s="813" t="s">
        <v>2</v>
      </c>
      <c r="P121" s="813" t="s">
        <v>3</v>
      </c>
      <c r="Q121" s="891" t="s">
        <v>4</v>
      </c>
      <c r="R121" s="873" t="s">
        <v>151</v>
      </c>
      <c r="S121" s="813" t="s">
        <v>152</v>
      </c>
      <c r="T121" s="813" t="s">
        <v>153</v>
      </c>
      <c r="U121" s="813" t="s">
        <v>154</v>
      </c>
      <c r="V121" s="813" t="s">
        <v>155</v>
      </c>
      <c r="W121" s="813" t="s">
        <v>156</v>
      </c>
      <c r="X121" s="813" t="s">
        <v>157</v>
      </c>
      <c r="Y121" s="813" t="s">
        <v>158</v>
      </c>
      <c r="Z121" s="813" t="s">
        <v>159</v>
      </c>
      <c r="AA121" s="813" t="s">
        <v>160</v>
      </c>
      <c r="AB121" s="813" t="s">
        <v>161</v>
      </c>
      <c r="AC121" s="813" t="s">
        <v>162</v>
      </c>
      <c r="AD121" s="813" t="s">
        <v>163</v>
      </c>
      <c r="AE121" s="813" t="s">
        <v>164</v>
      </c>
      <c r="AF121" s="813" t="s">
        <v>165</v>
      </c>
      <c r="AG121" s="813" t="s">
        <v>166</v>
      </c>
      <c r="AH121" s="813" t="s">
        <v>167</v>
      </c>
      <c r="AI121" s="813" t="s">
        <v>168</v>
      </c>
      <c r="AJ121" s="813" t="s">
        <v>169</v>
      </c>
      <c r="AK121" s="813" t="s">
        <v>170</v>
      </c>
      <c r="AL121" s="813" t="s">
        <v>171</v>
      </c>
      <c r="AM121" s="813" t="s">
        <v>172</v>
      </c>
      <c r="AN121" s="813" t="s">
        <v>173</v>
      </c>
      <c r="AO121" s="813" t="s">
        <v>174</v>
      </c>
      <c r="AP121" s="813" t="s">
        <v>175</v>
      </c>
      <c r="AQ121" s="813" t="s">
        <v>176</v>
      </c>
      <c r="AR121" s="813" t="s">
        <v>177</v>
      </c>
      <c r="AS121" s="813" t="s">
        <v>178</v>
      </c>
      <c r="AT121" s="813" t="s">
        <v>179</v>
      </c>
      <c r="AU121" s="815" t="s">
        <v>180</v>
      </c>
      <c r="AV121" s="310"/>
      <c r="AW121" s="310"/>
      <c r="AX121" s="310"/>
      <c r="AY121" s="310"/>
      <c r="BA121" s="198" t="s">
        <v>116</v>
      </c>
      <c r="BB121" s="197"/>
      <c r="BC121" s="347" t="s">
        <v>0</v>
      </c>
      <c r="BD121" s="172" t="s">
        <v>1</v>
      </c>
      <c r="BE121" s="172" t="s">
        <v>2</v>
      </c>
      <c r="BF121" s="172" t="s">
        <v>3</v>
      </c>
      <c r="BG121" s="348" t="s">
        <v>4</v>
      </c>
      <c r="BH121" s="349" t="s">
        <v>0</v>
      </c>
      <c r="BI121" s="172" t="s">
        <v>1</v>
      </c>
      <c r="BJ121" s="172" t="s">
        <v>2</v>
      </c>
      <c r="BK121" s="172" t="s">
        <v>3</v>
      </c>
      <c r="BL121" s="348" t="s">
        <v>4</v>
      </c>
      <c r="BM121" s="349" t="s">
        <v>0</v>
      </c>
      <c r="BN121" s="172" t="s">
        <v>1</v>
      </c>
      <c r="BO121" s="172" t="s">
        <v>2</v>
      </c>
      <c r="BP121" s="172" t="s">
        <v>3</v>
      </c>
      <c r="BQ121" s="348" t="s">
        <v>4</v>
      </c>
      <c r="BR121" s="349"/>
      <c r="BS121" s="172"/>
      <c r="BT121" s="172"/>
      <c r="BU121" s="172"/>
      <c r="BV121" s="172"/>
      <c r="BW121" s="172"/>
      <c r="BX121" s="172"/>
      <c r="BY121" s="173"/>
      <c r="BZ121" s="173"/>
      <c r="CA121" s="173"/>
      <c r="CB121" s="173"/>
      <c r="CC121" s="173"/>
      <c r="CD121" s="173"/>
      <c r="CE121" s="173"/>
      <c r="CF121" s="173"/>
      <c r="CG121" s="173"/>
      <c r="CH121" s="173"/>
      <c r="CI121" s="173"/>
      <c r="CJ121" s="173"/>
      <c r="CK121" s="173"/>
      <c r="CL121" s="173"/>
      <c r="CM121" s="173"/>
      <c r="CN121" s="173"/>
      <c r="CO121" s="173"/>
      <c r="CP121" s="173"/>
      <c r="CQ121" s="173"/>
      <c r="CR121" s="173"/>
      <c r="CS121" s="173"/>
      <c r="CT121" s="173"/>
      <c r="CU121" s="173"/>
      <c r="CV121" s="173"/>
      <c r="CW121" s="173"/>
      <c r="CX121" s="173"/>
      <c r="CY121" s="173"/>
      <c r="CZ121" s="352"/>
    </row>
    <row r="122" s="135" customFormat="true" ht="15" customHeight="true" x14ac:dyDescent="0.2">
      <c r="A122" s="2410" t="s">
        <v>18</v>
      </c>
      <c r="B122" s="1119" t="s">
        <v>14</v>
      </c>
      <c r="C122" s="1027">
        <f>C153+C155+(C154+C157)*0.5</f>
        <v>31.727648347349909</v>
      </c>
      <c r="D122" s="1028">
        <f t="shared" ref="D122:Q122" si="12">D153+D155+(D154+D157)*0.5</f>
        <v>50.64851429678432</v>
      </c>
      <c r="E122" s="1028">
        <f t="shared" si="12"/>
        <v>61.5524073100446</v>
      </c>
      <c r="F122" s="1028">
        <f t="shared" si="12"/>
        <v>75.656568665815044</v>
      </c>
      <c r="G122" s="1029">
        <f t="shared" si="12"/>
        <v>91.545666178492311</v>
      </c>
      <c r="H122" s="1030">
        <f t="shared" si="12"/>
        <v>65.155255632262381</v>
      </c>
      <c r="I122" s="1028">
        <f t="shared" si="12"/>
        <v>71.64675098232857</v>
      </c>
      <c r="J122" s="1028">
        <f t="shared" si="12"/>
        <v>79.167689968200534</v>
      </c>
      <c r="K122" s="1028">
        <f t="shared" si="12"/>
        <v>89.573830022965296</v>
      </c>
      <c r="L122" s="1031">
        <f t="shared" si="12"/>
        <v>96.012621080313863</v>
      </c>
      <c r="M122" s="1027">
        <f t="shared" si="12"/>
        <v>25.425372940396898</v>
      </c>
      <c r="N122" s="1028">
        <f t="shared" si="12"/>
        <v>36.640943410247424</v>
      </c>
      <c r="O122" s="1028">
        <f t="shared" si="12"/>
        <v>44.532652264923456</v>
      </c>
      <c r="P122" s="1028">
        <f t="shared" si="12"/>
        <v>53.286489920258788</v>
      </c>
      <c r="Q122" s="1029">
        <f t="shared" si="12"/>
        <v>71.259328573775321</v>
      </c>
      <c r="R122" s="1206" t="s">
        <v>35</v>
      </c>
      <c r="S122" s="1210" t="s">
        <v>35</v>
      </c>
      <c r="T122" s="1210" t="s">
        <v>35</v>
      </c>
      <c r="U122" s="1210" t="s">
        <v>35</v>
      </c>
      <c r="V122" s="1210" t="s">
        <v>35</v>
      </c>
      <c r="W122" s="1210" t="s">
        <v>35</v>
      </c>
      <c r="X122" s="1210" t="s">
        <v>35</v>
      </c>
      <c r="Y122" s="1210" t="s">
        <v>35</v>
      </c>
      <c r="Z122" s="1210" t="s">
        <v>35</v>
      </c>
      <c r="AA122" s="1210" t="s">
        <v>35</v>
      </c>
      <c r="AB122" s="1210" t="s">
        <v>35</v>
      </c>
      <c r="AC122" s="1210" t="s">
        <v>35</v>
      </c>
      <c r="AD122" s="1210" t="s">
        <v>35</v>
      </c>
      <c r="AE122" s="1210" t="s">
        <v>35</v>
      </c>
      <c r="AF122" s="1210" t="s">
        <v>35</v>
      </c>
      <c r="AG122" s="1210" t="s">
        <v>35</v>
      </c>
      <c r="AH122" s="1210" t="s">
        <v>35</v>
      </c>
      <c r="AI122" s="1210" t="s">
        <v>35</v>
      </c>
      <c r="AJ122" s="1210" t="s">
        <v>35</v>
      </c>
      <c r="AK122" s="1210" t="s">
        <v>35</v>
      </c>
      <c r="AL122" s="1210" t="s">
        <v>35</v>
      </c>
      <c r="AM122" s="1210" t="s">
        <v>35</v>
      </c>
      <c r="AN122" s="1210" t="s">
        <v>35</v>
      </c>
      <c r="AO122" s="1210" t="s">
        <v>35</v>
      </c>
      <c r="AP122" s="1210" t="s">
        <v>35</v>
      </c>
      <c r="AQ122" s="1210" t="s">
        <v>35</v>
      </c>
      <c r="AR122" s="1210" t="s">
        <v>35</v>
      </c>
      <c r="AS122" s="1210" t="s">
        <v>35</v>
      </c>
      <c r="AT122" s="1210" t="s">
        <v>35</v>
      </c>
      <c r="AU122" s="1210" t="s">
        <v>35</v>
      </c>
      <c r="AV122" s="935"/>
      <c r="AW122" s="935"/>
      <c r="AX122" s="935"/>
      <c r="AY122" s="936"/>
      <c r="BA122" s="2508" t="s">
        <v>18</v>
      </c>
      <c r="BB122" s="155" t="s">
        <v>14</v>
      </c>
      <c r="BC122" s="1233" t="s">
        <v>35</v>
      </c>
      <c r="BD122" s="1253" t="s">
        <v>35</v>
      </c>
      <c r="BE122" s="1253" t="s">
        <v>35</v>
      </c>
      <c r="BF122" s="1253" t="s">
        <v>35</v>
      </c>
      <c r="BG122" s="1274" t="s">
        <v>35</v>
      </c>
      <c r="BH122" s="1295" t="s">
        <v>35</v>
      </c>
      <c r="BI122" s="1253" t="s">
        <v>35</v>
      </c>
      <c r="BJ122" s="1253" t="s">
        <v>35</v>
      </c>
      <c r="BK122" s="1253" t="s">
        <v>35</v>
      </c>
      <c r="BL122" s="1274" t="s">
        <v>35</v>
      </c>
      <c r="BM122" s="1295" t="s">
        <v>35</v>
      </c>
      <c r="BN122" s="1253" t="s">
        <v>35</v>
      </c>
      <c r="BO122" s="1253" t="s">
        <v>35</v>
      </c>
      <c r="BP122" s="1253" t="s">
        <v>35</v>
      </c>
      <c r="BQ122" s="1274" t="s">
        <v>35</v>
      </c>
      <c r="BR122" s="1295" t="s">
        <v>35</v>
      </c>
      <c r="BS122" s="1253" t="s">
        <v>35</v>
      </c>
      <c r="BT122" s="1253" t="s">
        <v>35</v>
      </c>
      <c r="BU122" s="1253" t="s">
        <v>35</v>
      </c>
      <c r="BV122" s="1253" t="s">
        <v>35</v>
      </c>
      <c r="BW122" s="1253" t="s">
        <v>35</v>
      </c>
      <c r="BX122" s="1253" t="s">
        <v>35</v>
      </c>
      <c r="BY122" s="1316" t="s">
        <v>35</v>
      </c>
      <c r="BZ122" s="1316" t="s">
        <v>35</v>
      </c>
      <c r="CA122" s="1316" t="s">
        <v>35</v>
      </c>
      <c r="CB122" s="1316" t="s">
        <v>35</v>
      </c>
      <c r="CC122" s="1316" t="s">
        <v>35</v>
      </c>
      <c r="CD122" s="1316" t="s">
        <v>35</v>
      </c>
      <c r="CE122" s="1316" t="s">
        <v>35</v>
      </c>
      <c r="CF122" s="1316" t="s">
        <v>35</v>
      </c>
      <c r="CG122" s="1316" t="s">
        <v>35</v>
      </c>
      <c r="CH122" s="1316" t="s">
        <v>35</v>
      </c>
      <c r="CI122" s="1316" t="s">
        <v>35</v>
      </c>
      <c r="CJ122" s="1316" t="s">
        <v>35</v>
      </c>
      <c r="CK122" s="1316" t="s">
        <v>35</v>
      </c>
      <c r="CL122" s="1316" t="s">
        <v>35</v>
      </c>
      <c r="CM122" s="1316" t="s">
        <v>35</v>
      </c>
      <c r="CN122" s="1316" t="s">
        <v>35</v>
      </c>
      <c r="CO122" s="1316" t="s">
        <v>35</v>
      </c>
      <c r="CP122" s="1316" t="s">
        <v>35</v>
      </c>
      <c r="CQ122" s="1316" t="s">
        <v>35</v>
      </c>
      <c r="CR122" s="1316" t="s">
        <v>35</v>
      </c>
      <c r="CS122" s="1316" t="s">
        <v>35</v>
      </c>
      <c r="CT122" s="1316" t="s">
        <v>35</v>
      </c>
      <c r="CU122" s="1316" t="s">
        <v>35</v>
      </c>
      <c r="CV122" s="1316" t="s">
        <v>35</v>
      </c>
      <c r="CW122" s="1316" t="s">
        <v>35</v>
      </c>
      <c r="CX122" s="1316" t="s">
        <v>35</v>
      </c>
      <c r="CY122" s="1316" t="s">
        <v>35</v>
      </c>
      <c r="CZ122" s="1338" t="s">
        <v>35</v>
      </c>
    </row>
    <row r="123" s="135" customFormat="true" ht="15" customHeight="true" x14ac:dyDescent="0.2">
      <c r="A123" s="2411"/>
      <c r="B123" s="1120" t="s">
        <v>51</v>
      </c>
      <c r="C123" s="1032">
        <f>100-C122</f>
        <v>68.272351652650087</v>
      </c>
      <c r="D123" s="1033">
        <f t="shared" ref="D123:Q123" si="13">100-D122</f>
        <v>49.35148570321568</v>
      </c>
      <c r="E123" s="1033">
        <f t="shared" si="13"/>
        <v>38.4475926899554</v>
      </c>
      <c r="F123" s="1033">
        <f t="shared" si="13"/>
        <v>24.343431334184956</v>
      </c>
      <c r="G123" s="1034">
        <f t="shared" si="13"/>
        <v>8.4543338215076886</v>
      </c>
      <c r="H123" s="1035">
        <f t="shared" si="13"/>
        <v>34.844744367737619</v>
      </c>
      <c r="I123" s="1033">
        <f t="shared" si="13"/>
        <v>28.35324901767143</v>
      </c>
      <c r="J123" s="1033">
        <f t="shared" si="13"/>
        <v>20.832310031799466</v>
      </c>
      <c r="K123" s="1033">
        <f t="shared" si="13"/>
        <v>10.426169977034704</v>
      </c>
      <c r="L123" s="1036">
        <f t="shared" si="13"/>
        <v>3.9873789196861367</v>
      </c>
      <c r="M123" s="1032">
        <f t="shared" si="13"/>
        <v>74.574627059603102</v>
      </c>
      <c r="N123" s="1033">
        <f t="shared" si="13"/>
        <v>63.359056589752576</v>
      </c>
      <c r="O123" s="1033">
        <f t="shared" si="13"/>
        <v>55.467347735076544</v>
      </c>
      <c r="P123" s="1033">
        <f t="shared" si="13"/>
        <v>46.713510079741212</v>
      </c>
      <c r="Q123" s="1034">
        <f t="shared" si="13"/>
        <v>28.740671426224679</v>
      </c>
      <c r="R123" s="1207" t="s">
        <v>35</v>
      </c>
      <c r="S123" s="1211" t="s">
        <v>35</v>
      </c>
      <c r="T123" s="1211" t="s">
        <v>35</v>
      </c>
      <c r="U123" s="1211" t="s">
        <v>35</v>
      </c>
      <c r="V123" s="1211" t="s">
        <v>35</v>
      </c>
      <c r="W123" s="1211" t="s">
        <v>35</v>
      </c>
      <c r="X123" s="1211" t="s">
        <v>35</v>
      </c>
      <c r="Y123" s="1211" t="s">
        <v>35</v>
      </c>
      <c r="Z123" s="1211" t="s">
        <v>35</v>
      </c>
      <c r="AA123" s="1211" t="s">
        <v>35</v>
      </c>
      <c r="AB123" s="1211" t="s">
        <v>35</v>
      </c>
      <c r="AC123" s="1211" t="s">
        <v>35</v>
      </c>
      <c r="AD123" s="1211" t="s">
        <v>35</v>
      </c>
      <c r="AE123" s="1211" t="s">
        <v>35</v>
      </c>
      <c r="AF123" s="1211" t="s">
        <v>35</v>
      </c>
      <c r="AG123" s="1211" t="s">
        <v>35</v>
      </c>
      <c r="AH123" s="1211" t="s">
        <v>35</v>
      </c>
      <c r="AI123" s="1211" t="s">
        <v>35</v>
      </c>
      <c r="AJ123" s="1211" t="s">
        <v>35</v>
      </c>
      <c r="AK123" s="1211" t="s">
        <v>35</v>
      </c>
      <c r="AL123" s="1211" t="s">
        <v>35</v>
      </c>
      <c r="AM123" s="1211" t="s">
        <v>35</v>
      </c>
      <c r="AN123" s="1211" t="s">
        <v>35</v>
      </c>
      <c r="AO123" s="1211" t="s">
        <v>35</v>
      </c>
      <c r="AP123" s="1211" t="s">
        <v>35</v>
      </c>
      <c r="AQ123" s="1211" t="s">
        <v>35</v>
      </c>
      <c r="AR123" s="1211" t="s">
        <v>35</v>
      </c>
      <c r="AS123" s="1211" t="s">
        <v>35</v>
      </c>
      <c r="AT123" s="1211" t="s">
        <v>35</v>
      </c>
      <c r="AU123" s="1211" t="s">
        <v>35</v>
      </c>
      <c r="AV123" s="827"/>
      <c r="AW123" s="827"/>
      <c r="AX123" s="827"/>
      <c r="AY123" s="882"/>
      <c r="BA123" s="2509"/>
      <c r="BB123" s="156" t="s">
        <v>51</v>
      </c>
      <c r="BC123" s="1234" t="s">
        <v>35</v>
      </c>
      <c r="BD123" s="1254" t="s">
        <v>35</v>
      </c>
      <c r="BE123" s="1254" t="s">
        <v>35</v>
      </c>
      <c r="BF123" s="1254" t="s">
        <v>35</v>
      </c>
      <c r="BG123" s="1275" t="s">
        <v>35</v>
      </c>
      <c r="BH123" s="1296" t="s">
        <v>35</v>
      </c>
      <c r="BI123" s="1254" t="s">
        <v>35</v>
      </c>
      <c r="BJ123" s="1254" t="s">
        <v>35</v>
      </c>
      <c r="BK123" s="1254" t="s">
        <v>35</v>
      </c>
      <c r="BL123" s="1275" t="s">
        <v>35</v>
      </c>
      <c r="BM123" s="1296" t="s">
        <v>35</v>
      </c>
      <c r="BN123" s="1254" t="s">
        <v>35</v>
      </c>
      <c r="BO123" s="1254" t="s">
        <v>35</v>
      </c>
      <c r="BP123" s="1254" t="s">
        <v>35</v>
      </c>
      <c r="BQ123" s="1275" t="s">
        <v>35</v>
      </c>
      <c r="BR123" s="1296" t="s">
        <v>35</v>
      </c>
      <c r="BS123" s="1254" t="s">
        <v>35</v>
      </c>
      <c r="BT123" s="1254" t="s">
        <v>35</v>
      </c>
      <c r="BU123" s="1254" t="s">
        <v>35</v>
      </c>
      <c r="BV123" s="1254" t="s">
        <v>35</v>
      </c>
      <c r="BW123" s="1254" t="s">
        <v>35</v>
      </c>
      <c r="BX123" s="1254" t="s">
        <v>35</v>
      </c>
      <c r="BY123" s="1317" t="s">
        <v>35</v>
      </c>
      <c r="BZ123" s="1317" t="s">
        <v>35</v>
      </c>
      <c r="CA123" s="1317" t="s">
        <v>35</v>
      </c>
      <c r="CB123" s="1317" t="s">
        <v>35</v>
      </c>
      <c r="CC123" s="1317" t="s">
        <v>35</v>
      </c>
      <c r="CD123" s="1317" t="s">
        <v>35</v>
      </c>
      <c r="CE123" s="1317" t="s">
        <v>35</v>
      </c>
      <c r="CF123" s="1317" t="s">
        <v>35</v>
      </c>
      <c r="CG123" s="1317" t="s">
        <v>35</v>
      </c>
      <c r="CH123" s="1317" t="s">
        <v>35</v>
      </c>
      <c r="CI123" s="1317" t="s">
        <v>35</v>
      </c>
      <c r="CJ123" s="1317" t="s">
        <v>35</v>
      </c>
      <c r="CK123" s="1317" t="s">
        <v>35</v>
      </c>
      <c r="CL123" s="1317" t="s">
        <v>35</v>
      </c>
      <c r="CM123" s="1317" t="s">
        <v>35</v>
      </c>
      <c r="CN123" s="1317" t="s">
        <v>35</v>
      </c>
      <c r="CO123" s="1317" t="s">
        <v>35</v>
      </c>
      <c r="CP123" s="1317" t="s">
        <v>35</v>
      </c>
      <c r="CQ123" s="1317" t="s">
        <v>35</v>
      </c>
      <c r="CR123" s="1317" t="s">
        <v>35</v>
      </c>
      <c r="CS123" s="1317" t="s">
        <v>35</v>
      </c>
      <c r="CT123" s="1317" t="s">
        <v>35</v>
      </c>
      <c r="CU123" s="1317" t="s">
        <v>35</v>
      </c>
      <c r="CV123" s="1317" t="s">
        <v>35</v>
      </c>
      <c r="CW123" s="1317" t="s">
        <v>35</v>
      </c>
      <c r="CX123" s="1317" t="s">
        <v>35</v>
      </c>
      <c r="CY123" s="1317" t="s">
        <v>35</v>
      </c>
      <c r="CZ123" s="1339" t="s">
        <v>35</v>
      </c>
    </row>
    <row r="124" s="135" customFormat="true" ht="15" customHeight="true" x14ac:dyDescent="0.2">
      <c r="A124" s="2411" t="s">
        <v>50</v>
      </c>
      <c r="B124" s="1120" t="s">
        <v>15</v>
      </c>
      <c r="C124" s="1032">
        <f>C122*'DHS07'!C165/('DHS07'!C164+'DHS07'!C165)</f>
        <v>20.880689865110362</v>
      </c>
      <c r="D124" s="1033">
        <f>D122*'DHS07'!D165/('DHS07'!D164+'DHS07'!D165)</f>
        <v>40.954238217295369</v>
      </c>
      <c r="E124" s="1033">
        <f>E122*'DHS07'!E165/('DHS07'!E164+'DHS07'!E165)</f>
        <v>53.380579310099151</v>
      </c>
      <c r="F124" s="1033">
        <f>F122*'DHS07'!F165/('DHS07'!F164+'DHS07'!F165)</f>
        <v>68.712549793397855</v>
      </c>
      <c r="G124" s="1034">
        <f>G122*'DHS07'!G165/('DHS07'!G164+'DHS07'!G165)</f>
        <v>89.288747321984204</v>
      </c>
      <c r="H124" s="1035">
        <f>H122*'DHS07'!H165/('DHS07'!H164+'DHS07'!H165)</f>
        <v>49.083828311257172</v>
      </c>
      <c r="I124" s="1033">
        <f>I122*'DHS07'!I165/('DHS07'!I164+'DHS07'!I165)</f>
        <v>60.124585771356912</v>
      </c>
      <c r="J124" s="1033">
        <f>J122*'DHS07'!J165/('DHS07'!J164+'DHS07'!J165)</f>
        <v>72.40975983403041</v>
      </c>
      <c r="K124" s="1033">
        <f>K122*'DHS07'!K165/('DHS07'!K164+'DHS07'!K165)</f>
        <v>85.304873258619054</v>
      </c>
      <c r="L124" s="1036">
        <f>L122*'DHS07'!L165/('DHS07'!L164+'DHS07'!L165)</f>
        <v>95.256499519145649</v>
      </c>
      <c r="M124" s="1032">
        <f>M122*'DHS07'!M165/('DHS07'!M164+'DHS07'!M165)</f>
        <v>15.14361697995836</v>
      </c>
      <c r="N124" s="1033">
        <f>N122*'DHS07'!N165/('DHS07'!N164+'DHS07'!N165)</f>
        <v>28.065805155429789</v>
      </c>
      <c r="O124" s="1033">
        <f>O122*'DHS07'!O165/('DHS07'!O164+'DHS07'!O165)</f>
        <v>37.200721492125815</v>
      </c>
      <c r="P124" s="1033">
        <f>P122*'DHS07'!P165/('DHS07'!P164+'DHS07'!P165)</f>
        <v>47.586316136361681</v>
      </c>
      <c r="Q124" s="1034">
        <f>Q122*'DHS07'!Q165/('DHS07'!Q164+'DHS07'!Q165)</f>
        <v>67.94588287665978</v>
      </c>
      <c r="R124" s="1207" t="s">
        <v>35</v>
      </c>
      <c r="S124" s="1211" t="s">
        <v>35</v>
      </c>
      <c r="T124" s="1211" t="s">
        <v>35</v>
      </c>
      <c r="U124" s="1211" t="s">
        <v>35</v>
      </c>
      <c r="V124" s="1211" t="s">
        <v>35</v>
      </c>
      <c r="W124" s="1211" t="s">
        <v>35</v>
      </c>
      <c r="X124" s="1211" t="s">
        <v>35</v>
      </c>
      <c r="Y124" s="1211" t="s">
        <v>35</v>
      </c>
      <c r="Z124" s="1211" t="s">
        <v>35</v>
      </c>
      <c r="AA124" s="1211" t="s">
        <v>35</v>
      </c>
      <c r="AB124" s="1211" t="s">
        <v>35</v>
      </c>
      <c r="AC124" s="1211" t="s">
        <v>35</v>
      </c>
      <c r="AD124" s="1211" t="s">
        <v>35</v>
      </c>
      <c r="AE124" s="1211" t="s">
        <v>35</v>
      </c>
      <c r="AF124" s="1211" t="s">
        <v>35</v>
      </c>
      <c r="AG124" s="1211" t="s">
        <v>35</v>
      </c>
      <c r="AH124" s="1211" t="s">
        <v>35</v>
      </c>
      <c r="AI124" s="1211" t="s">
        <v>35</v>
      </c>
      <c r="AJ124" s="1211" t="s">
        <v>35</v>
      </c>
      <c r="AK124" s="1211" t="s">
        <v>35</v>
      </c>
      <c r="AL124" s="1211" t="s">
        <v>35</v>
      </c>
      <c r="AM124" s="1211" t="s">
        <v>35</v>
      </c>
      <c r="AN124" s="1211" t="s">
        <v>35</v>
      </c>
      <c r="AO124" s="1211" t="s">
        <v>35</v>
      </c>
      <c r="AP124" s="1211" t="s">
        <v>35</v>
      </c>
      <c r="AQ124" s="1211" t="s">
        <v>35</v>
      </c>
      <c r="AR124" s="1211" t="s">
        <v>35</v>
      </c>
      <c r="AS124" s="1211" t="s">
        <v>35</v>
      </c>
      <c r="AT124" s="1211" t="s">
        <v>35</v>
      </c>
      <c r="AU124" s="1211" t="s">
        <v>35</v>
      </c>
      <c r="AV124" s="827"/>
      <c r="AW124" s="827"/>
      <c r="AX124" s="827"/>
      <c r="AY124" s="882"/>
      <c r="BA124" s="2509" t="s">
        <v>50</v>
      </c>
      <c r="BB124" s="156" t="s">
        <v>15</v>
      </c>
      <c r="BC124" s="1234" t="s">
        <v>35</v>
      </c>
      <c r="BD124" s="1254" t="s">
        <v>35</v>
      </c>
      <c r="BE124" s="1254" t="s">
        <v>35</v>
      </c>
      <c r="BF124" s="1254" t="s">
        <v>35</v>
      </c>
      <c r="BG124" s="1275" t="s">
        <v>35</v>
      </c>
      <c r="BH124" s="1296" t="s">
        <v>35</v>
      </c>
      <c r="BI124" s="1254" t="s">
        <v>35</v>
      </c>
      <c r="BJ124" s="1254" t="s">
        <v>35</v>
      </c>
      <c r="BK124" s="1254" t="s">
        <v>35</v>
      </c>
      <c r="BL124" s="1275" t="s">
        <v>35</v>
      </c>
      <c r="BM124" s="1296" t="s">
        <v>35</v>
      </c>
      <c r="BN124" s="1254" t="s">
        <v>35</v>
      </c>
      <c r="BO124" s="1254" t="s">
        <v>35</v>
      </c>
      <c r="BP124" s="1254" t="s">
        <v>35</v>
      </c>
      <c r="BQ124" s="1275" t="s">
        <v>35</v>
      </c>
      <c r="BR124" s="1296" t="s">
        <v>35</v>
      </c>
      <c r="BS124" s="1254" t="s">
        <v>35</v>
      </c>
      <c r="BT124" s="1254" t="s">
        <v>35</v>
      </c>
      <c r="BU124" s="1254" t="s">
        <v>35</v>
      </c>
      <c r="BV124" s="1254" t="s">
        <v>35</v>
      </c>
      <c r="BW124" s="1254" t="s">
        <v>35</v>
      </c>
      <c r="BX124" s="1254" t="s">
        <v>35</v>
      </c>
      <c r="BY124" s="1317" t="s">
        <v>35</v>
      </c>
      <c r="BZ124" s="1317" t="s">
        <v>35</v>
      </c>
      <c r="CA124" s="1317" t="s">
        <v>35</v>
      </c>
      <c r="CB124" s="1317" t="s">
        <v>35</v>
      </c>
      <c r="CC124" s="1317" t="s">
        <v>35</v>
      </c>
      <c r="CD124" s="1317" t="s">
        <v>35</v>
      </c>
      <c r="CE124" s="1317" t="s">
        <v>35</v>
      </c>
      <c r="CF124" s="1317" t="s">
        <v>35</v>
      </c>
      <c r="CG124" s="1317" t="s">
        <v>35</v>
      </c>
      <c r="CH124" s="1317" t="s">
        <v>35</v>
      </c>
      <c r="CI124" s="1317" t="s">
        <v>35</v>
      </c>
      <c r="CJ124" s="1317" t="s">
        <v>35</v>
      </c>
      <c r="CK124" s="1317" t="s">
        <v>35</v>
      </c>
      <c r="CL124" s="1317" t="s">
        <v>35</v>
      </c>
      <c r="CM124" s="1317" t="s">
        <v>35</v>
      </c>
      <c r="CN124" s="1317" t="s">
        <v>35</v>
      </c>
      <c r="CO124" s="1317" t="s">
        <v>35</v>
      </c>
      <c r="CP124" s="1317" t="s">
        <v>35</v>
      </c>
      <c r="CQ124" s="1317" t="s">
        <v>35</v>
      </c>
      <c r="CR124" s="1317" t="s">
        <v>35</v>
      </c>
      <c r="CS124" s="1317" t="s">
        <v>35</v>
      </c>
      <c r="CT124" s="1317" t="s">
        <v>35</v>
      </c>
      <c r="CU124" s="1317" t="s">
        <v>35</v>
      </c>
      <c r="CV124" s="1317" t="s">
        <v>35</v>
      </c>
      <c r="CW124" s="1317" t="s">
        <v>35</v>
      </c>
      <c r="CX124" s="1317" t="s">
        <v>35</v>
      </c>
      <c r="CY124" s="1317" t="s">
        <v>35</v>
      </c>
      <c r="CZ124" s="1339" t="s">
        <v>35</v>
      </c>
    </row>
    <row r="125" s="135" customFormat="true" ht="15" customHeight="true" x14ac:dyDescent="0.2">
      <c r="A125" s="2411"/>
      <c r="B125" s="1120" t="s">
        <v>16</v>
      </c>
      <c r="C125" s="1032">
        <f>C122*'DHS07'!C164/('DHS07'!C164+'DHS07'!C165)</f>
        <v>10.846958482239547</v>
      </c>
      <c r="D125" s="1033">
        <f>D122*'DHS07'!D164/('DHS07'!D164+'DHS07'!D165)</f>
        <v>9.6942760794889544</v>
      </c>
      <c r="E125" s="1033">
        <f>E122*'DHS07'!E164/('DHS07'!E164+'DHS07'!E165)</f>
        <v>8.1718279999454495</v>
      </c>
      <c r="F125" s="1033">
        <f>F122*'DHS07'!F164/('DHS07'!F164+'DHS07'!F165)</f>
        <v>6.9440188724171934</v>
      </c>
      <c r="G125" s="1034">
        <f>G122*'DHS07'!G164/('DHS07'!G164+'DHS07'!G165)</f>
        <v>2.2569188565081091</v>
      </c>
      <c r="H125" s="1035">
        <f>H122*'DHS07'!H164/('DHS07'!H164+'DHS07'!H165)</f>
        <v>16.071427321005206</v>
      </c>
      <c r="I125" s="1033">
        <f>I122*'DHS07'!I164/('DHS07'!I164+'DHS07'!I165)</f>
        <v>11.522165210971661</v>
      </c>
      <c r="J125" s="1033">
        <f>J122*'DHS07'!J164/('DHS07'!J164+'DHS07'!J165)</f>
        <v>6.7579301341701177</v>
      </c>
      <c r="K125" s="1033">
        <f>K122*'DHS07'!K164/('DHS07'!K164+'DHS07'!K165)</f>
        <v>4.2689567643462452</v>
      </c>
      <c r="L125" s="1036">
        <f>L122*'DHS07'!L164/('DHS07'!L164+'DHS07'!L165)</f>
        <v>0.75612156116821527</v>
      </c>
      <c r="M125" s="1032">
        <f>M122*'DHS07'!M164/('DHS07'!M164+'DHS07'!M165)</f>
        <v>10.281755960438534</v>
      </c>
      <c r="N125" s="1033">
        <f>N122*'DHS07'!N164/('DHS07'!N164+'DHS07'!N165)</f>
        <v>8.575138254817638</v>
      </c>
      <c r="O125" s="1033">
        <f>O122*'DHS07'!O164/('DHS07'!O164+'DHS07'!O165)</f>
        <v>7.3319307727976391</v>
      </c>
      <c r="P125" s="1033">
        <f>P122*'DHS07'!P164/('DHS07'!P164+'DHS07'!P165)</f>
        <v>5.7001737838971058</v>
      </c>
      <c r="Q125" s="1034">
        <f>Q122*'DHS07'!Q164/('DHS07'!Q164+'DHS07'!Q165)</f>
        <v>3.3134456971155419</v>
      </c>
      <c r="R125" s="1207" t="s">
        <v>35</v>
      </c>
      <c r="S125" s="1211" t="s">
        <v>35</v>
      </c>
      <c r="T125" s="1211" t="s">
        <v>35</v>
      </c>
      <c r="U125" s="1211" t="s">
        <v>35</v>
      </c>
      <c r="V125" s="1211" t="s">
        <v>35</v>
      </c>
      <c r="W125" s="1211" t="s">
        <v>35</v>
      </c>
      <c r="X125" s="1211" t="s">
        <v>35</v>
      </c>
      <c r="Y125" s="1211" t="s">
        <v>35</v>
      </c>
      <c r="Z125" s="1211" t="s">
        <v>35</v>
      </c>
      <c r="AA125" s="1211" t="s">
        <v>35</v>
      </c>
      <c r="AB125" s="1211" t="s">
        <v>35</v>
      </c>
      <c r="AC125" s="1211" t="s">
        <v>35</v>
      </c>
      <c r="AD125" s="1211" t="s">
        <v>35</v>
      </c>
      <c r="AE125" s="1211" t="s">
        <v>35</v>
      </c>
      <c r="AF125" s="1211" t="s">
        <v>35</v>
      </c>
      <c r="AG125" s="1211" t="s">
        <v>35</v>
      </c>
      <c r="AH125" s="1211" t="s">
        <v>35</v>
      </c>
      <c r="AI125" s="1211" t="s">
        <v>35</v>
      </c>
      <c r="AJ125" s="1211" t="s">
        <v>35</v>
      </c>
      <c r="AK125" s="1211" t="s">
        <v>35</v>
      </c>
      <c r="AL125" s="1211" t="s">
        <v>35</v>
      </c>
      <c r="AM125" s="1211" t="s">
        <v>35</v>
      </c>
      <c r="AN125" s="1211" t="s">
        <v>35</v>
      </c>
      <c r="AO125" s="1211" t="s">
        <v>35</v>
      </c>
      <c r="AP125" s="1211" t="s">
        <v>35</v>
      </c>
      <c r="AQ125" s="1211" t="s">
        <v>35</v>
      </c>
      <c r="AR125" s="1211" t="s">
        <v>35</v>
      </c>
      <c r="AS125" s="1211" t="s">
        <v>35</v>
      </c>
      <c r="AT125" s="1211" t="s">
        <v>35</v>
      </c>
      <c r="AU125" s="1211" t="s">
        <v>35</v>
      </c>
      <c r="AV125" s="827"/>
      <c r="AW125" s="827"/>
      <c r="AX125" s="827"/>
      <c r="AY125" s="882"/>
      <c r="BA125" s="2509"/>
      <c r="BB125" s="156" t="s">
        <v>16</v>
      </c>
      <c r="BC125" s="1234" t="s">
        <v>35</v>
      </c>
      <c r="BD125" s="1254" t="s">
        <v>35</v>
      </c>
      <c r="BE125" s="1254" t="s">
        <v>35</v>
      </c>
      <c r="BF125" s="1254" t="s">
        <v>35</v>
      </c>
      <c r="BG125" s="1275" t="s">
        <v>35</v>
      </c>
      <c r="BH125" s="1296" t="s">
        <v>35</v>
      </c>
      <c r="BI125" s="1254" t="s">
        <v>35</v>
      </c>
      <c r="BJ125" s="1254" t="s">
        <v>35</v>
      </c>
      <c r="BK125" s="1254" t="s">
        <v>35</v>
      </c>
      <c r="BL125" s="1275" t="s">
        <v>35</v>
      </c>
      <c r="BM125" s="1296" t="s">
        <v>35</v>
      </c>
      <c r="BN125" s="1254" t="s">
        <v>35</v>
      </c>
      <c r="BO125" s="1254" t="s">
        <v>35</v>
      </c>
      <c r="BP125" s="1254" t="s">
        <v>35</v>
      </c>
      <c r="BQ125" s="1275" t="s">
        <v>35</v>
      </c>
      <c r="BR125" s="1296" t="s">
        <v>35</v>
      </c>
      <c r="BS125" s="1254" t="s">
        <v>35</v>
      </c>
      <c r="BT125" s="1254" t="s">
        <v>35</v>
      </c>
      <c r="BU125" s="1254" t="s">
        <v>35</v>
      </c>
      <c r="BV125" s="1254" t="s">
        <v>35</v>
      </c>
      <c r="BW125" s="1254" t="s">
        <v>35</v>
      </c>
      <c r="BX125" s="1254" t="s">
        <v>35</v>
      </c>
      <c r="BY125" s="1317" t="s">
        <v>35</v>
      </c>
      <c r="BZ125" s="1317" t="s">
        <v>35</v>
      </c>
      <c r="CA125" s="1317" t="s">
        <v>35</v>
      </c>
      <c r="CB125" s="1317" t="s">
        <v>35</v>
      </c>
      <c r="CC125" s="1317" t="s">
        <v>35</v>
      </c>
      <c r="CD125" s="1317" t="s">
        <v>35</v>
      </c>
      <c r="CE125" s="1317" t="s">
        <v>35</v>
      </c>
      <c r="CF125" s="1317" t="s">
        <v>35</v>
      </c>
      <c r="CG125" s="1317" t="s">
        <v>35</v>
      </c>
      <c r="CH125" s="1317" t="s">
        <v>35</v>
      </c>
      <c r="CI125" s="1317" t="s">
        <v>35</v>
      </c>
      <c r="CJ125" s="1317" t="s">
        <v>35</v>
      </c>
      <c r="CK125" s="1317" t="s">
        <v>35</v>
      </c>
      <c r="CL125" s="1317" t="s">
        <v>35</v>
      </c>
      <c r="CM125" s="1317" t="s">
        <v>35</v>
      </c>
      <c r="CN125" s="1317" t="s">
        <v>35</v>
      </c>
      <c r="CO125" s="1317" t="s">
        <v>35</v>
      </c>
      <c r="CP125" s="1317" t="s">
        <v>35</v>
      </c>
      <c r="CQ125" s="1317" t="s">
        <v>35</v>
      </c>
      <c r="CR125" s="1317" t="s">
        <v>35</v>
      </c>
      <c r="CS125" s="1317" t="s">
        <v>35</v>
      </c>
      <c r="CT125" s="1317" t="s">
        <v>35</v>
      </c>
      <c r="CU125" s="1317" t="s">
        <v>35</v>
      </c>
      <c r="CV125" s="1317" t="s">
        <v>35</v>
      </c>
      <c r="CW125" s="1317" t="s">
        <v>35</v>
      </c>
      <c r="CX125" s="1317" t="s">
        <v>35</v>
      </c>
      <c r="CY125" s="1317" t="s">
        <v>35</v>
      </c>
      <c r="CZ125" s="1339" t="s">
        <v>35</v>
      </c>
    </row>
    <row r="126" s="135" customFormat="true" ht="15" customHeight="true" x14ac:dyDescent="0.2">
      <c r="A126" s="2411"/>
      <c r="B126" s="1120" t="s">
        <v>22</v>
      </c>
      <c r="C126" s="1032">
        <f>100-(C124+C125+C127)</f>
        <v>21.993613402566623</v>
      </c>
      <c r="D126" s="1033">
        <f t="shared" ref="D126:Q126" si="14">100-(D124+D125+D127)</f>
        <v>20.011462607195384</v>
      </c>
      <c r="E126" s="1033">
        <f t="shared" si="14"/>
        <v>16.146931789136914</v>
      </c>
      <c r="F126" s="1033">
        <f t="shared" si="14"/>
        <v>10.991536122678895</v>
      </c>
      <c r="G126" s="1034">
        <f t="shared" si="14"/>
        <v>4.9194088302347865</v>
      </c>
      <c r="H126" s="1035">
        <f t="shared" si="14"/>
        <v>14.612443028118662</v>
      </c>
      <c r="I126" s="1033">
        <f t="shared" si="14"/>
        <v>10.610605054815935</v>
      </c>
      <c r="J126" s="1033">
        <f t="shared" si="14"/>
        <v>8.4839938171431299</v>
      </c>
      <c r="K126" s="1033">
        <f t="shared" si="14"/>
        <v>5.240351636641833</v>
      </c>
      <c r="L126" s="1036">
        <f t="shared" si="14"/>
        <v>3.274752943741376</v>
      </c>
      <c r="M126" s="1032">
        <f t="shared" si="14"/>
        <v>22.079691836256842</v>
      </c>
      <c r="N126" s="1033">
        <f t="shared" si="14"/>
        <v>22.056630055961023</v>
      </c>
      <c r="O126" s="1033">
        <f t="shared" si="14"/>
        <v>23.400327127976595</v>
      </c>
      <c r="P126" s="1033">
        <f t="shared" si="14"/>
        <v>20.11611112486105</v>
      </c>
      <c r="Q126" s="1034">
        <f t="shared" si="14"/>
        <v>14.612005896034987</v>
      </c>
      <c r="R126" s="1207" t="s">
        <v>35</v>
      </c>
      <c r="S126" s="1211" t="s">
        <v>35</v>
      </c>
      <c r="T126" s="1211" t="s">
        <v>35</v>
      </c>
      <c r="U126" s="1211" t="s">
        <v>35</v>
      </c>
      <c r="V126" s="1211" t="s">
        <v>35</v>
      </c>
      <c r="W126" s="1211" t="s">
        <v>35</v>
      </c>
      <c r="X126" s="1211" t="s">
        <v>35</v>
      </c>
      <c r="Y126" s="1211" t="s">
        <v>35</v>
      </c>
      <c r="Z126" s="1211" t="s">
        <v>35</v>
      </c>
      <c r="AA126" s="1211" t="s">
        <v>35</v>
      </c>
      <c r="AB126" s="1211" t="s">
        <v>35</v>
      </c>
      <c r="AC126" s="1211" t="s">
        <v>35</v>
      </c>
      <c r="AD126" s="1211" t="s">
        <v>35</v>
      </c>
      <c r="AE126" s="1211" t="s">
        <v>35</v>
      </c>
      <c r="AF126" s="1211" t="s">
        <v>35</v>
      </c>
      <c r="AG126" s="1211" t="s">
        <v>35</v>
      </c>
      <c r="AH126" s="1211" t="s">
        <v>35</v>
      </c>
      <c r="AI126" s="1211" t="s">
        <v>35</v>
      </c>
      <c r="AJ126" s="1211" t="s">
        <v>35</v>
      </c>
      <c r="AK126" s="1211" t="s">
        <v>35</v>
      </c>
      <c r="AL126" s="1211" t="s">
        <v>35</v>
      </c>
      <c r="AM126" s="1211" t="s">
        <v>35</v>
      </c>
      <c r="AN126" s="1211" t="s">
        <v>35</v>
      </c>
      <c r="AO126" s="1211" t="s">
        <v>35</v>
      </c>
      <c r="AP126" s="1211" t="s">
        <v>35</v>
      </c>
      <c r="AQ126" s="1211" t="s">
        <v>35</v>
      </c>
      <c r="AR126" s="1211" t="s">
        <v>35</v>
      </c>
      <c r="AS126" s="1211" t="s">
        <v>35</v>
      </c>
      <c r="AT126" s="1211" t="s">
        <v>35</v>
      </c>
      <c r="AU126" s="1211" t="s">
        <v>35</v>
      </c>
      <c r="AV126" s="827"/>
      <c r="AW126" s="827"/>
      <c r="AX126" s="827"/>
      <c r="AY126" s="882"/>
      <c r="BA126" s="2509"/>
      <c r="BB126" s="156" t="s">
        <v>22</v>
      </c>
      <c r="BC126" s="1234" t="s">
        <v>35</v>
      </c>
      <c r="BD126" s="1254" t="s">
        <v>35</v>
      </c>
      <c r="BE126" s="1254" t="s">
        <v>35</v>
      </c>
      <c r="BF126" s="1254" t="s">
        <v>35</v>
      </c>
      <c r="BG126" s="1275" t="s">
        <v>35</v>
      </c>
      <c r="BH126" s="1296" t="s">
        <v>35</v>
      </c>
      <c r="BI126" s="1254" t="s">
        <v>35</v>
      </c>
      <c r="BJ126" s="1254" t="s">
        <v>35</v>
      </c>
      <c r="BK126" s="1254" t="s">
        <v>35</v>
      </c>
      <c r="BL126" s="1275" t="s">
        <v>35</v>
      </c>
      <c r="BM126" s="1296" t="s">
        <v>35</v>
      </c>
      <c r="BN126" s="1254" t="s">
        <v>35</v>
      </c>
      <c r="BO126" s="1254" t="s">
        <v>35</v>
      </c>
      <c r="BP126" s="1254" t="s">
        <v>35</v>
      </c>
      <c r="BQ126" s="1275" t="s">
        <v>35</v>
      </c>
      <c r="BR126" s="1296" t="s">
        <v>35</v>
      </c>
      <c r="BS126" s="1254" t="s">
        <v>35</v>
      </c>
      <c r="BT126" s="1254" t="s">
        <v>35</v>
      </c>
      <c r="BU126" s="1254" t="s">
        <v>35</v>
      </c>
      <c r="BV126" s="1254" t="s">
        <v>35</v>
      </c>
      <c r="BW126" s="1254" t="s">
        <v>35</v>
      </c>
      <c r="BX126" s="1254" t="s">
        <v>35</v>
      </c>
      <c r="BY126" s="1317" t="s">
        <v>35</v>
      </c>
      <c r="BZ126" s="1317" t="s">
        <v>35</v>
      </c>
      <c r="CA126" s="1317" t="s">
        <v>35</v>
      </c>
      <c r="CB126" s="1317" t="s">
        <v>35</v>
      </c>
      <c r="CC126" s="1317" t="s">
        <v>35</v>
      </c>
      <c r="CD126" s="1317" t="s">
        <v>35</v>
      </c>
      <c r="CE126" s="1317" t="s">
        <v>35</v>
      </c>
      <c r="CF126" s="1317" t="s">
        <v>35</v>
      </c>
      <c r="CG126" s="1317" t="s">
        <v>35</v>
      </c>
      <c r="CH126" s="1317" t="s">
        <v>35</v>
      </c>
      <c r="CI126" s="1317" t="s">
        <v>35</v>
      </c>
      <c r="CJ126" s="1317" t="s">
        <v>35</v>
      </c>
      <c r="CK126" s="1317" t="s">
        <v>35</v>
      </c>
      <c r="CL126" s="1317" t="s">
        <v>35</v>
      </c>
      <c r="CM126" s="1317" t="s">
        <v>35</v>
      </c>
      <c r="CN126" s="1317" t="s">
        <v>35</v>
      </c>
      <c r="CO126" s="1317" t="s">
        <v>35</v>
      </c>
      <c r="CP126" s="1317" t="s">
        <v>35</v>
      </c>
      <c r="CQ126" s="1317" t="s">
        <v>35</v>
      </c>
      <c r="CR126" s="1317" t="s">
        <v>35</v>
      </c>
      <c r="CS126" s="1317" t="s">
        <v>35</v>
      </c>
      <c r="CT126" s="1317" t="s">
        <v>35</v>
      </c>
      <c r="CU126" s="1317" t="s">
        <v>35</v>
      </c>
      <c r="CV126" s="1317" t="s">
        <v>35</v>
      </c>
      <c r="CW126" s="1317" t="s">
        <v>35</v>
      </c>
      <c r="CX126" s="1317" t="s">
        <v>35</v>
      </c>
      <c r="CY126" s="1317" t="s">
        <v>35</v>
      </c>
      <c r="CZ126" s="1339" t="s">
        <v>35</v>
      </c>
    </row>
    <row r="127" s="135" customFormat="true" ht="15" customHeight="true" x14ac:dyDescent="0.2">
      <c r="A127" s="2411"/>
      <c r="B127" s="1120" t="s">
        <v>19</v>
      </c>
      <c r="C127" s="1032">
        <f>C158+C156</f>
        <v>46.278738250083464</v>
      </c>
      <c r="D127" s="1033">
        <f t="shared" ref="D127:Q127" si="15">D158+D156</f>
        <v>29.340023096020285</v>
      </c>
      <c r="E127" s="1033">
        <f t="shared" si="15"/>
        <v>22.300660900818482</v>
      </c>
      <c r="F127" s="1033">
        <f t="shared" si="15"/>
        <v>13.351895211506063</v>
      </c>
      <c r="G127" s="1034">
        <f t="shared" si="15"/>
        <v>3.5349249912728973</v>
      </c>
      <c r="H127" s="1035">
        <f t="shared" si="15"/>
        <v>20.232301339618957</v>
      </c>
      <c r="I127" s="1033">
        <f t="shared" si="15"/>
        <v>17.742643962855492</v>
      </c>
      <c r="J127" s="1033">
        <f t="shared" si="15"/>
        <v>12.348316214656343</v>
      </c>
      <c r="K127" s="1033">
        <f t="shared" si="15"/>
        <v>5.1858183403928653</v>
      </c>
      <c r="L127" s="1036">
        <f t="shared" si="15"/>
        <v>0.71262597594475507</v>
      </c>
      <c r="M127" s="1032">
        <f t="shared" si="15"/>
        <v>52.49493522334626</v>
      </c>
      <c r="N127" s="1033">
        <f t="shared" si="15"/>
        <v>41.302426533791554</v>
      </c>
      <c r="O127" s="1033">
        <f t="shared" si="15"/>
        <v>32.067020607099948</v>
      </c>
      <c r="P127" s="1033">
        <f t="shared" si="15"/>
        <v>26.59739895488017</v>
      </c>
      <c r="Q127" s="1034">
        <f t="shared" si="15"/>
        <v>14.128665530189689</v>
      </c>
      <c r="R127" s="1207" t="s">
        <v>35</v>
      </c>
      <c r="S127" s="1211" t="s">
        <v>35</v>
      </c>
      <c r="T127" s="1211" t="s">
        <v>35</v>
      </c>
      <c r="U127" s="1211" t="s">
        <v>35</v>
      </c>
      <c r="V127" s="1211" t="s">
        <v>35</v>
      </c>
      <c r="W127" s="1211" t="s">
        <v>35</v>
      </c>
      <c r="X127" s="1211" t="s">
        <v>35</v>
      </c>
      <c r="Y127" s="1211" t="s">
        <v>35</v>
      </c>
      <c r="Z127" s="1211" t="s">
        <v>35</v>
      </c>
      <c r="AA127" s="1211" t="s">
        <v>35</v>
      </c>
      <c r="AB127" s="1211" t="s">
        <v>35</v>
      </c>
      <c r="AC127" s="1211" t="s">
        <v>35</v>
      </c>
      <c r="AD127" s="1211" t="s">
        <v>35</v>
      </c>
      <c r="AE127" s="1211" t="s">
        <v>35</v>
      </c>
      <c r="AF127" s="1211" t="s">
        <v>35</v>
      </c>
      <c r="AG127" s="1211" t="s">
        <v>35</v>
      </c>
      <c r="AH127" s="1211" t="s">
        <v>35</v>
      </c>
      <c r="AI127" s="1211" t="s">
        <v>35</v>
      </c>
      <c r="AJ127" s="1211" t="s">
        <v>35</v>
      </c>
      <c r="AK127" s="1211" t="s">
        <v>35</v>
      </c>
      <c r="AL127" s="1211" t="s">
        <v>35</v>
      </c>
      <c r="AM127" s="1211" t="s">
        <v>35</v>
      </c>
      <c r="AN127" s="1211" t="s">
        <v>35</v>
      </c>
      <c r="AO127" s="1211" t="s">
        <v>35</v>
      </c>
      <c r="AP127" s="1211" t="s">
        <v>35</v>
      </c>
      <c r="AQ127" s="1211" t="s">
        <v>35</v>
      </c>
      <c r="AR127" s="1211" t="s">
        <v>35</v>
      </c>
      <c r="AS127" s="1211" t="s">
        <v>35</v>
      </c>
      <c r="AT127" s="1211" t="s">
        <v>35</v>
      </c>
      <c r="AU127" s="1211" t="s">
        <v>35</v>
      </c>
      <c r="AV127" s="827"/>
      <c r="AW127" s="827"/>
      <c r="AX127" s="827"/>
      <c r="AY127" s="882"/>
      <c r="BA127" s="2509"/>
      <c r="BB127" s="156" t="s">
        <v>19</v>
      </c>
      <c r="BC127" s="1234" t="s">
        <v>35</v>
      </c>
      <c r="BD127" s="1254" t="s">
        <v>35</v>
      </c>
      <c r="BE127" s="1254" t="s">
        <v>35</v>
      </c>
      <c r="BF127" s="1254" t="s">
        <v>35</v>
      </c>
      <c r="BG127" s="1275" t="s">
        <v>35</v>
      </c>
      <c r="BH127" s="1296" t="s">
        <v>35</v>
      </c>
      <c r="BI127" s="1254" t="s">
        <v>35</v>
      </c>
      <c r="BJ127" s="1254" t="s">
        <v>35</v>
      </c>
      <c r="BK127" s="1254" t="s">
        <v>35</v>
      </c>
      <c r="BL127" s="1275" t="s">
        <v>35</v>
      </c>
      <c r="BM127" s="1296" t="s">
        <v>35</v>
      </c>
      <c r="BN127" s="1254" t="s">
        <v>35</v>
      </c>
      <c r="BO127" s="1254" t="s">
        <v>35</v>
      </c>
      <c r="BP127" s="1254" t="s">
        <v>35</v>
      </c>
      <c r="BQ127" s="1275" t="s">
        <v>35</v>
      </c>
      <c r="BR127" s="1296" t="s">
        <v>35</v>
      </c>
      <c r="BS127" s="1254" t="s">
        <v>35</v>
      </c>
      <c r="BT127" s="1254" t="s">
        <v>35</v>
      </c>
      <c r="BU127" s="1254" t="s">
        <v>35</v>
      </c>
      <c r="BV127" s="1254" t="s">
        <v>35</v>
      </c>
      <c r="BW127" s="1254" t="s">
        <v>35</v>
      </c>
      <c r="BX127" s="1254" t="s">
        <v>35</v>
      </c>
      <c r="BY127" s="1317" t="s">
        <v>35</v>
      </c>
      <c r="BZ127" s="1317" t="s">
        <v>35</v>
      </c>
      <c r="CA127" s="1317" t="s">
        <v>35</v>
      </c>
      <c r="CB127" s="1317" t="s">
        <v>35</v>
      </c>
      <c r="CC127" s="1317" t="s">
        <v>35</v>
      </c>
      <c r="CD127" s="1317" t="s">
        <v>35</v>
      </c>
      <c r="CE127" s="1317" t="s">
        <v>35</v>
      </c>
      <c r="CF127" s="1317" t="s">
        <v>35</v>
      </c>
      <c r="CG127" s="1317" t="s">
        <v>35</v>
      </c>
      <c r="CH127" s="1317" t="s">
        <v>35</v>
      </c>
      <c r="CI127" s="1317" t="s">
        <v>35</v>
      </c>
      <c r="CJ127" s="1317" t="s">
        <v>35</v>
      </c>
      <c r="CK127" s="1317" t="s">
        <v>35</v>
      </c>
      <c r="CL127" s="1317" t="s">
        <v>35</v>
      </c>
      <c r="CM127" s="1317" t="s">
        <v>35</v>
      </c>
      <c r="CN127" s="1317" t="s">
        <v>35</v>
      </c>
      <c r="CO127" s="1317" t="s">
        <v>35</v>
      </c>
      <c r="CP127" s="1317" t="s">
        <v>35</v>
      </c>
      <c r="CQ127" s="1317" t="s">
        <v>35</v>
      </c>
      <c r="CR127" s="1317" t="s">
        <v>35</v>
      </c>
      <c r="CS127" s="1317" t="s">
        <v>35</v>
      </c>
      <c r="CT127" s="1317" t="s">
        <v>35</v>
      </c>
      <c r="CU127" s="1317" t="s">
        <v>35</v>
      </c>
      <c r="CV127" s="1317" t="s">
        <v>35</v>
      </c>
      <c r="CW127" s="1317" t="s">
        <v>35</v>
      </c>
      <c r="CX127" s="1317" t="s">
        <v>35</v>
      </c>
      <c r="CY127" s="1317" t="s">
        <v>35</v>
      </c>
      <c r="CZ127" s="1339" t="s">
        <v>35</v>
      </c>
    </row>
    <row r="128" s="135" customFormat="true" ht="15" customHeight="true" x14ac:dyDescent="0.2">
      <c r="A128" s="2411" t="s">
        <v>201</v>
      </c>
      <c r="B128" s="1120" t="s">
        <v>49</v>
      </c>
      <c r="C128" s="1144" t="s">
        <v>35</v>
      </c>
      <c r="D128" s="1156" t="s">
        <v>35</v>
      </c>
      <c r="E128" s="1156" t="s">
        <v>35</v>
      </c>
      <c r="F128" s="1156" t="s">
        <v>35</v>
      </c>
      <c r="G128" s="1168" t="s">
        <v>35</v>
      </c>
      <c r="H128" s="1180" t="s">
        <v>35</v>
      </c>
      <c r="I128" s="1156" t="s">
        <v>35</v>
      </c>
      <c r="J128" s="1156" t="s">
        <v>35</v>
      </c>
      <c r="K128" s="1156" t="s">
        <v>35</v>
      </c>
      <c r="L128" s="1192" t="s">
        <v>35</v>
      </c>
      <c r="M128" s="1144" t="s">
        <v>35</v>
      </c>
      <c r="N128" s="1156" t="s">
        <v>35</v>
      </c>
      <c r="O128" s="1156" t="s">
        <v>35</v>
      </c>
      <c r="P128" s="1156" t="s">
        <v>35</v>
      </c>
      <c r="Q128" s="1168" t="s">
        <v>35</v>
      </c>
      <c r="R128" s="1207" t="s">
        <v>35</v>
      </c>
      <c r="S128" s="1211" t="s">
        <v>35</v>
      </c>
      <c r="T128" s="1211" t="s">
        <v>35</v>
      </c>
      <c r="U128" s="1211" t="s">
        <v>35</v>
      </c>
      <c r="V128" s="1211" t="s">
        <v>35</v>
      </c>
      <c r="W128" s="1211" t="s">
        <v>35</v>
      </c>
      <c r="X128" s="1211" t="s">
        <v>35</v>
      </c>
      <c r="Y128" s="1211" t="s">
        <v>35</v>
      </c>
      <c r="Z128" s="1211" t="s">
        <v>35</v>
      </c>
      <c r="AA128" s="1211" t="s">
        <v>35</v>
      </c>
      <c r="AB128" s="1211" t="s">
        <v>35</v>
      </c>
      <c r="AC128" s="1211" t="s">
        <v>35</v>
      </c>
      <c r="AD128" s="1211" t="s">
        <v>35</v>
      </c>
      <c r="AE128" s="1211" t="s">
        <v>35</v>
      </c>
      <c r="AF128" s="1211" t="s">
        <v>35</v>
      </c>
      <c r="AG128" s="1211" t="s">
        <v>35</v>
      </c>
      <c r="AH128" s="1211" t="s">
        <v>35</v>
      </c>
      <c r="AI128" s="1211" t="s">
        <v>35</v>
      </c>
      <c r="AJ128" s="1211" t="s">
        <v>35</v>
      </c>
      <c r="AK128" s="1211" t="s">
        <v>35</v>
      </c>
      <c r="AL128" s="1211" t="s">
        <v>35</v>
      </c>
      <c r="AM128" s="1211" t="s">
        <v>35</v>
      </c>
      <c r="AN128" s="1211" t="s">
        <v>35</v>
      </c>
      <c r="AO128" s="1211" t="s">
        <v>35</v>
      </c>
      <c r="AP128" s="1211" t="s">
        <v>35</v>
      </c>
      <c r="AQ128" s="1211" t="s">
        <v>35</v>
      </c>
      <c r="AR128" s="1211" t="s">
        <v>35</v>
      </c>
      <c r="AS128" s="1211" t="s">
        <v>35</v>
      </c>
      <c r="AT128" s="1211" t="s">
        <v>35</v>
      </c>
      <c r="AU128" s="1211" t="s">
        <v>35</v>
      </c>
      <c r="AV128" s="827"/>
      <c r="AW128" s="827"/>
      <c r="AX128" s="827"/>
      <c r="AY128" s="882"/>
      <c r="BA128" s="2509" t="s">
        <v>108</v>
      </c>
      <c r="BB128" s="156" t="s">
        <v>49</v>
      </c>
      <c r="BC128" s="1234" t="s">
        <v>35</v>
      </c>
      <c r="BD128" s="1254" t="s">
        <v>35</v>
      </c>
      <c r="BE128" s="1254" t="s">
        <v>35</v>
      </c>
      <c r="BF128" s="1254" t="s">
        <v>35</v>
      </c>
      <c r="BG128" s="1275" t="s">
        <v>35</v>
      </c>
      <c r="BH128" s="1296" t="s">
        <v>35</v>
      </c>
      <c r="BI128" s="1254" t="s">
        <v>35</v>
      </c>
      <c r="BJ128" s="1254" t="s">
        <v>35</v>
      </c>
      <c r="BK128" s="1254" t="s">
        <v>35</v>
      </c>
      <c r="BL128" s="1275" t="s">
        <v>35</v>
      </c>
      <c r="BM128" s="1296" t="s">
        <v>35</v>
      </c>
      <c r="BN128" s="1254" t="s">
        <v>35</v>
      </c>
      <c r="BO128" s="1254" t="s">
        <v>35</v>
      </c>
      <c r="BP128" s="1254" t="s">
        <v>35</v>
      </c>
      <c r="BQ128" s="1275" t="s">
        <v>35</v>
      </c>
      <c r="BR128" s="1296" t="s">
        <v>35</v>
      </c>
      <c r="BS128" s="1254" t="s">
        <v>35</v>
      </c>
      <c r="BT128" s="1254" t="s">
        <v>35</v>
      </c>
      <c r="BU128" s="1254" t="s">
        <v>35</v>
      </c>
      <c r="BV128" s="1254" t="s">
        <v>35</v>
      </c>
      <c r="BW128" s="1254" t="s">
        <v>35</v>
      </c>
      <c r="BX128" s="1254" t="s">
        <v>35</v>
      </c>
      <c r="BY128" s="1317" t="s">
        <v>35</v>
      </c>
      <c r="BZ128" s="1317" t="s">
        <v>35</v>
      </c>
      <c r="CA128" s="1317" t="s">
        <v>35</v>
      </c>
      <c r="CB128" s="1317" t="s">
        <v>35</v>
      </c>
      <c r="CC128" s="1317" t="s">
        <v>35</v>
      </c>
      <c r="CD128" s="1317" t="s">
        <v>35</v>
      </c>
      <c r="CE128" s="1317" t="s">
        <v>35</v>
      </c>
      <c r="CF128" s="1317" t="s">
        <v>35</v>
      </c>
      <c r="CG128" s="1317" t="s">
        <v>35</v>
      </c>
      <c r="CH128" s="1317" t="s">
        <v>35</v>
      </c>
      <c r="CI128" s="1317" t="s">
        <v>35</v>
      </c>
      <c r="CJ128" s="1317" t="s">
        <v>35</v>
      </c>
      <c r="CK128" s="1317" t="s">
        <v>35</v>
      </c>
      <c r="CL128" s="1317" t="s">
        <v>35</v>
      </c>
      <c r="CM128" s="1317" t="s">
        <v>35</v>
      </c>
      <c r="CN128" s="1317" t="s">
        <v>35</v>
      </c>
      <c r="CO128" s="1317" t="s">
        <v>35</v>
      </c>
      <c r="CP128" s="1317" t="s">
        <v>35</v>
      </c>
      <c r="CQ128" s="1317" t="s">
        <v>35</v>
      </c>
      <c r="CR128" s="1317" t="s">
        <v>35</v>
      </c>
      <c r="CS128" s="1317" t="s">
        <v>35</v>
      </c>
      <c r="CT128" s="1317" t="s">
        <v>35</v>
      </c>
      <c r="CU128" s="1317" t="s">
        <v>35</v>
      </c>
      <c r="CV128" s="1317" t="s">
        <v>35</v>
      </c>
      <c r="CW128" s="1317" t="s">
        <v>35</v>
      </c>
      <c r="CX128" s="1317" t="s">
        <v>35</v>
      </c>
      <c r="CY128" s="1317" t="s">
        <v>35</v>
      </c>
      <c r="CZ128" s="1339" t="s">
        <v>35</v>
      </c>
    </row>
    <row r="129" s="135" customFormat="true" ht="15" customHeight="true" x14ac:dyDescent="0.2">
      <c r="A129" s="2412"/>
      <c r="B129" s="1121" t="s">
        <v>48</v>
      </c>
      <c r="C129" s="1145" t="s">
        <v>35</v>
      </c>
      <c r="D129" s="1157" t="s">
        <v>35</v>
      </c>
      <c r="E129" s="1157" t="s">
        <v>35</v>
      </c>
      <c r="F129" s="1157" t="s">
        <v>35</v>
      </c>
      <c r="G129" s="1169" t="s">
        <v>35</v>
      </c>
      <c r="H129" s="1181" t="s">
        <v>35</v>
      </c>
      <c r="I129" s="1157" t="s">
        <v>35</v>
      </c>
      <c r="J129" s="1157" t="s">
        <v>35</v>
      </c>
      <c r="K129" s="1157" t="s">
        <v>35</v>
      </c>
      <c r="L129" s="1193" t="s">
        <v>35</v>
      </c>
      <c r="M129" s="1145" t="s">
        <v>35</v>
      </c>
      <c r="N129" s="1157" t="s">
        <v>35</v>
      </c>
      <c r="O129" s="1157" t="s">
        <v>35</v>
      </c>
      <c r="P129" s="1157" t="s">
        <v>35</v>
      </c>
      <c r="Q129" s="1169" t="s">
        <v>35</v>
      </c>
      <c r="R129" s="1208" t="s">
        <v>35</v>
      </c>
      <c r="S129" s="1212" t="s">
        <v>35</v>
      </c>
      <c r="T129" s="1212" t="s">
        <v>35</v>
      </c>
      <c r="U129" s="1212" t="s">
        <v>35</v>
      </c>
      <c r="V129" s="1212" t="s">
        <v>35</v>
      </c>
      <c r="W129" s="1212" t="s">
        <v>35</v>
      </c>
      <c r="X129" s="1212" t="s">
        <v>35</v>
      </c>
      <c r="Y129" s="1212" t="s">
        <v>35</v>
      </c>
      <c r="Z129" s="1212" t="s">
        <v>35</v>
      </c>
      <c r="AA129" s="1212" t="s">
        <v>35</v>
      </c>
      <c r="AB129" s="1212" t="s">
        <v>35</v>
      </c>
      <c r="AC129" s="1212" t="s">
        <v>35</v>
      </c>
      <c r="AD129" s="1212" t="s">
        <v>35</v>
      </c>
      <c r="AE129" s="1212" t="s">
        <v>35</v>
      </c>
      <c r="AF129" s="1212" t="s">
        <v>35</v>
      </c>
      <c r="AG129" s="1212" t="s">
        <v>35</v>
      </c>
      <c r="AH129" s="1212" t="s">
        <v>35</v>
      </c>
      <c r="AI129" s="1212" t="s">
        <v>35</v>
      </c>
      <c r="AJ129" s="1212" t="s">
        <v>35</v>
      </c>
      <c r="AK129" s="1212" t="s">
        <v>35</v>
      </c>
      <c r="AL129" s="1212" t="s">
        <v>35</v>
      </c>
      <c r="AM129" s="1212" t="s">
        <v>35</v>
      </c>
      <c r="AN129" s="1212" t="s">
        <v>35</v>
      </c>
      <c r="AO129" s="1212" t="s">
        <v>35</v>
      </c>
      <c r="AP129" s="1212" t="s">
        <v>35</v>
      </c>
      <c r="AQ129" s="1212" t="s">
        <v>35</v>
      </c>
      <c r="AR129" s="1212" t="s">
        <v>35</v>
      </c>
      <c r="AS129" s="1212" t="s">
        <v>35</v>
      </c>
      <c r="AT129" s="1212" t="s">
        <v>35</v>
      </c>
      <c r="AU129" s="1212" t="s">
        <v>35</v>
      </c>
      <c r="AV129" s="952"/>
      <c r="AW129" s="952"/>
      <c r="AX129" s="952"/>
      <c r="AY129" s="953"/>
      <c r="BA129" s="2510"/>
      <c r="BB129" s="157" t="s">
        <v>48</v>
      </c>
      <c r="BC129" s="1235" t="s">
        <v>35</v>
      </c>
      <c r="BD129" s="1255" t="s">
        <v>35</v>
      </c>
      <c r="BE129" s="1255" t="s">
        <v>35</v>
      </c>
      <c r="BF129" s="1255" t="s">
        <v>35</v>
      </c>
      <c r="BG129" s="1276" t="s">
        <v>35</v>
      </c>
      <c r="BH129" s="1297" t="s">
        <v>35</v>
      </c>
      <c r="BI129" s="1255" t="s">
        <v>35</v>
      </c>
      <c r="BJ129" s="1255" t="s">
        <v>35</v>
      </c>
      <c r="BK129" s="1255" t="s">
        <v>35</v>
      </c>
      <c r="BL129" s="1276" t="s">
        <v>35</v>
      </c>
      <c r="BM129" s="1297" t="s">
        <v>35</v>
      </c>
      <c r="BN129" s="1255" t="s">
        <v>35</v>
      </c>
      <c r="BO129" s="1255" t="s">
        <v>35</v>
      </c>
      <c r="BP129" s="1255" t="s">
        <v>35</v>
      </c>
      <c r="BQ129" s="1276" t="s">
        <v>35</v>
      </c>
      <c r="BR129" s="1297" t="s">
        <v>35</v>
      </c>
      <c r="BS129" s="1255" t="s">
        <v>35</v>
      </c>
      <c r="BT129" s="1255" t="s">
        <v>35</v>
      </c>
      <c r="BU129" s="1255" t="s">
        <v>35</v>
      </c>
      <c r="BV129" s="1255" t="s">
        <v>35</v>
      </c>
      <c r="BW129" s="1255" t="s">
        <v>35</v>
      </c>
      <c r="BX129" s="1255" t="s">
        <v>35</v>
      </c>
      <c r="BY129" s="1318" t="s">
        <v>35</v>
      </c>
      <c r="BZ129" s="1318" t="s">
        <v>35</v>
      </c>
      <c r="CA129" s="1318" t="s">
        <v>35</v>
      </c>
      <c r="CB129" s="1318" t="s">
        <v>35</v>
      </c>
      <c r="CC129" s="1318" t="s">
        <v>35</v>
      </c>
      <c r="CD129" s="1318" t="s">
        <v>35</v>
      </c>
      <c r="CE129" s="1318" t="s">
        <v>35</v>
      </c>
      <c r="CF129" s="1318" t="s">
        <v>35</v>
      </c>
      <c r="CG129" s="1318" t="s">
        <v>35</v>
      </c>
      <c r="CH129" s="1318" t="s">
        <v>35</v>
      </c>
      <c r="CI129" s="1318" t="s">
        <v>35</v>
      </c>
      <c r="CJ129" s="1318" t="s">
        <v>35</v>
      </c>
      <c r="CK129" s="1318" t="s">
        <v>35</v>
      </c>
      <c r="CL129" s="1318" t="s">
        <v>35</v>
      </c>
      <c r="CM129" s="1318" t="s">
        <v>35</v>
      </c>
      <c r="CN129" s="1318" t="s">
        <v>35</v>
      </c>
      <c r="CO129" s="1318" t="s">
        <v>35</v>
      </c>
      <c r="CP129" s="1318" t="s">
        <v>35</v>
      </c>
      <c r="CQ129" s="1318" t="s">
        <v>35</v>
      </c>
      <c r="CR129" s="1318" t="s">
        <v>35</v>
      </c>
      <c r="CS129" s="1318" t="s">
        <v>35</v>
      </c>
      <c r="CT129" s="1318" t="s">
        <v>35</v>
      </c>
      <c r="CU129" s="1318" t="s">
        <v>35</v>
      </c>
      <c r="CV129" s="1318" t="s">
        <v>35</v>
      </c>
      <c r="CW129" s="1318" t="s">
        <v>35</v>
      </c>
      <c r="CX129" s="1318" t="s">
        <v>35</v>
      </c>
      <c r="CY129" s="1318" t="s">
        <v>35</v>
      </c>
      <c r="CZ129" s="1340" t="s">
        <v>35</v>
      </c>
    </row>
    <row r="130" s="131" customFormat="true" ht="15" hidden="true" customHeight="true" x14ac:dyDescent="0.2">
      <c r="A130" s="2394" t="s">
        <v>47</v>
      </c>
      <c r="B130" s="247" t="s">
        <v>42</v>
      </c>
      <c r="C130" s="253"/>
      <c r="D130" s="254"/>
      <c r="E130" s="254"/>
      <c r="F130" s="254"/>
      <c r="G130" s="255"/>
      <c r="H130" s="256"/>
      <c r="I130" s="254"/>
      <c r="J130" s="254"/>
      <c r="K130" s="254"/>
      <c r="L130" s="257"/>
      <c r="M130" s="253"/>
      <c r="N130" s="254"/>
      <c r="O130" s="254"/>
      <c r="P130" s="254"/>
      <c r="Q130" s="255"/>
      <c r="R130" s="256"/>
      <c r="S130" s="254"/>
      <c r="T130" s="254"/>
      <c r="U130" s="254"/>
      <c r="V130" s="254"/>
      <c r="W130" s="254"/>
      <c r="X130" s="254"/>
      <c r="Y130" s="254"/>
      <c r="Z130" s="254"/>
      <c r="AA130" s="254"/>
      <c r="AB130" s="257"/>
      <c r="AC130" s="257"/>
      <c r="AD130" s="257"/>
      <c r="AE130" s="257"/>
      <c r="AF130" s="257"/>
      <c r="AG130" s="257"/>
      <c r="AH130" s="257"/>
      <c r="AI130" s="257"/>
      <c r="AJ130" s="257"/>
      <c r="AK130" s="257"/>
      <c r="AL130" s="257"/>
      <c r="AM130" s="257"/>
      <c r="AN130" s="257"/>
      <c r="AO130" s="257"/>
      <c r="AP130" s="257"/>
      <c r="AQ130" s="257"/>
      <c r="AR130" s="257"/>
      <c r="AS130" s="257"/>
      <c r="AT130" s="257"/>
      <c r="AU130" s="257"/>
      <c r="AV130" s="257"/>
      <c r="AW130" s="257"/>
      <c r="AX130" s="257"/>
      <c r="AY130" s="257"/>
      <c r="AZ130" s="756"/>
      <c r="BB130" s="133"/>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hidden="true" customHeight="true" x14ac:dyDescent="0.2">
      <c r="A131" s="2395"/>
      <c r="B131" s="239" t="s">
        <v>46</v>
      </c>
      <c r="C131" s="258"/>
      <c r="D131" s="259"/>
      <c r="E131" s="259"/>
      <c r="F131" s="259"/>
      <c r="G131" s="260"/>
      <c r="H131" s="261"/>
      <c r="I131" s="259"/>
      <c r="J131" s="259"/>
      <c r="K131" s="259"/>
      <c r="L131" s="262"/>
      <c r="M131" s="258"/>
      <c r="N131" s="259"/>
      <c r="O131" s="259"/>
      <c r="P131" s="259"/>
      <c r="Q131" s="260"/>
      <c r="R131" s="261"/>
      <c r="S131" s="259"/>
      <c r="T131" s="259"/>
      <c r="U131" s="259"/>
      <c r="V131" s="259"/>
      <c r="W131" s="259"/>
      <c r="X131" s="259"/>
      <c r="Y131" s="259"/>
      <c r="Z131" s="259"/>
      <c r="AA131" s="259"/>
      <c r="AB131" s="262"/>
      <c r="AC131" s="262"/>
      <c r="AD131" s="262"/>
      <c r="AE131" s="262"/>
      <c r="AF131" s="262"/>
      <c r="AG131" s="262"/>
      <c r="AH131" s="262"/>
      <c r="AI131" s="262"/>
      <c r="AJ131" s="262"/>
      <c r="AK131" s="262"/>
      <c r="AL131" s="262"/>
      <c r="AM131" s="262"/>
      <c r="AN131" s="262"/>
      <c r="AO131" s="262"/>
      <c r="AP131" s="262"/>
      <c r="AQ131" s="262"/>
      <c r="AR131" s="262"/>
      <c r="AS131" s="262"/>
      <c r="AT131" s="262"/>
      <c r="AU131" s="262"/>
      <c r="AV131" s="262"/>
      <c r="AW131" s="262"/>
      <c r="AX131" s="262"/>
      <c r="AY131" s="262"/>
      <c r="AZ131" s="757"/>
      <c r="BB131" s="133"/>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hidden="true" customHeight="true" x14ac:dyDescent="0.2">
      <c r="A132" s="2396"/>
      <c r="B132" s="240" t="s">
        <v>46</v>
      </c>
      <c r="C132" s="263"/>
      <c r="D132" s="264"/>
      <c r="E132" s="264"/>
      <c r="F132" s="264"/>
      <c r="G132" s="265"/>
      <c r="H132" s="266"/>
      <c r="I132" s="264"/>
      <c r="J132" s="264"/>
      <c r="K132" s="264"/>
      <c r="L132" s="267"/>
      <c r="M132" s="263"/>
      <c r="N132" s="264"/>
      <c r="O132" s="264"/>
      <c r="P132" s="264"/>
      <c r="Q132" s="265"/>
      <c r="R132" s="266"/>
      <c r="S132" s="264"/>
      <c r="T132" s="264"/>
      <c r="U132" s="264"/>
      <c r="V132" s="264"/>
      <c r="W132" s="264"/>
      <c r="X132" s="264"/>
      <c r="Y132" s="264"/>
      <c r="Z132" s="264"/>
      <c r="AA132" s="264"/>
      <c r="AB132" s="267"/>
      <c r="AC132" s="267"/>
      <c r="AD132" s="267"/>
      <c r="AE132" s="267"/>
      <c r="AF132" s="267"/>
      <c r="AG132" s="267"/>
      <c r="AH132" s="267"/>
      <c r="AI132" s="267"/>
      <c r="AJ132" s="267"/>
      <c r="AK132" s="267"/>
      <c r="AL132" s="267"/>
      <c r="AM132" s="267"/>
      <c r="AN132" s="267"/>
      <c r="AO132" s="267"/>
      <c r="AP132" s="267"/>
      <c r="AQ132" s="267"/>
      <c r="AR132" s="267"/>
      <c r="AS132" s="267"/>
      <c r="AT132" s="267"/>
      <c r="AU132" s="267"/>
      <c r="AV132" s="267"/>
      <c r="AW132" s="267"/>
      <c r="AX132" s="267"/>
      <c r="AY132" s="267"/>
      <c r="AZ132" s="758"/>
      <c r="BB132" s="133"/>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135" customFormat="true" ht="15" customHeight="true" x14ac:dyDescent="0.2">
      <c r="A133" s="130"/>
      <c r="B133" s="188"/>
      <c r="C133" s="2413" t="s">
        <v>114</v>
      </c>
      <c r="D133" s="2414"/>
      <c r="E133" s="2414"/>
      <c r="F133" s="2414"/>
      <c r="G133" s="2415"/>
      <c r="H133" s="2401" t="s">
        <v>38</v>
      </c>
      <c r="I133" s="2402"/>
      <c r="J133" s="2402"/>
      <c r="K133" s="2402"/>
      <c r="L133" s="2403"/>
      <c r="M133" s="2404" t="s">
        <v>37</v>
      </c>
      <c r="N133" s="2402"/>
      <c r="O133" s="2402"/>
      <c r="P133" s="2402"/>
      <c r="Q133" s="2405"/>
      <c r="R133" s="2401" t="s">
        <v>150</v>
      </c>
      <c r="S133" s="2402"/>
      <c r="T133" s="2402"/>
      <c r="U133" s="2402"/>
      <c r="V133" s="2402"/>
      <c r="W133" s="2402"/>
      <c r="X133" s="2402"/>
      <c r="Y133" s="2402"/>
      <c r="Z133" s="2402"/>
      <c r="AA133" s="2402"/>
      <c r="AB133" s="2402"/>
      <c r="AC133" s="2402"/>
      <c r="AD133" s="2402"/>
      <c r="AE133" s="2402"/>
      <c r="AF133" s="2402"/>
      <c r="AG133" s="2402"/>
      <c r="AH133" s="2402"/>
      <c r="AI133" s="2402"/>
      <c r="AJ133" s="2402"/>
      <c r="AK133" s="2402"/>
      <c r="AL133" s="2402"/>
      <c r="AM133" s="2402"/>
      <c r="AN133" s="2402"/>
      <c r="AO133" s="2402"/>
      <c r="AP133" s="2402"/>
      <c r="AQ133" s="2402"/>
      <c r="AR133" s="2402"/>
      <c r="AS133" s="2402"/>
      <c r="AT133" s="2402"/>
      <c r="AU133" s="2406"/>
      <c r="AV133" s="310"/>
      <c r="AW133" s="310"/>
      <c r="AX133" s="310"/>
      <c r="AY133" s="310"/>
      <c r="BA133" s="217" t="s">
        <v>128</v>
      </c>
      <c r="BB133" s="116" t="s">
        <v>98</v>
      </c>
      <c r="BC133" s="2511" t="s">
        <v>114</v>
      </c>
      <c r="BD133" s="2512"/>
      <c r="BE133" s="2512"/>
      <c r="BF133" s="2512"/>
      <c r="BG133" s="2513"/>
      <c r="BH133" s="2527" t="s">
        <v>38</v>
      </c>
      <c r="BI133" s="2512"/>
      <c r="BJ133" s="2512"/>
      <c r="BK133" s="2512"/>
      <c r="BL133" s="2513"/>
      <c r="BM133" s="2527" t="s">
        <v>37</v>
      </c>
      <c r="BN133" s="2512"/>
      <c r="BO133" s="2512"/>
      <c r="BP133" s="2512"/>
      <c r="BQ133" s="2513"/>
      <c r="BR133" s="422" t="s">
        <v>137</v>
      </c>
      <c r="BS133" s="372"/>
      <c r="BT133" s="372"/>
      <c r="BU133" s="372"/>
      <c r="BV133" s="372"/>
      <c r="BW133" s="372"/>
      <c r="BX133" s="372"/>
      <c r="BY133" s="373"/>
      <c r="BZ133" s="314"/>
      <c r="CA133" s="314"/>
      <c r="CB133" s="314"/>
      <c r="CC133" s="314"/>
      <c r="CD133" s="314"/>
      <c r="CE133" s="314"/>
      <c r="CF133" s="314"/>
      <c r="CG133" s="314"/>
      <c r="CH133" s="314"/>
      <c r="CI133" s="314"/>
      <c r="CJ133" s="314"/>
      <c r="CK133" s="314"/>
      <c r="CL133" s="314"/>
      <c r="CM133" s="314"/>
      <c r="CN133" s="314"/>
      <c r="CO133" s="314"/>
      <c r="CP133" s="314"/>
      <c r="CQ133" s="314"/>
      <c r="CR133" s="314"/>
      <c r="CS133" s="314"/>
      <c r="CT133" s="314"/>
      <c r="CU133" s="314"/>
      <c r="CV133" s="314"/>
      <c r="CW133" s="314"/>
      <c r="CX133" s="314"/>
      <c r="CY133" s="314"/>
      <c r="CZ133" s="315"/>
    </row>
    <row r="134" s="135" customFormat="true" ht="24" x14ac:dyDescent="0.2">
      <c r="A134" s="189" t="s">
        <v>69</v>
      </c>
      <c r="B134" s="245"/>
      <c r="C134" s="281" t="s">
        <v>0</v>
      </c>
      <c r="D134" s="282" t="s">
        <v>1</v>
      </c>
      <c r="E134" s="282" t="s">
        <v>2</v>
      </c>
      <c r="F134" s="282" t="s">
        <v>3</v>
      </c>
      <c r="G134" s="283" t="s">
        <v>4</v>
      </c>
      <c r="H134" s="874" t="s">
        <v>0</v>
      </c>
      <c r="I134" s="816" t="s">
        <v>1</v>
      </c>
      <c r="J134" s="816" t="s">
        <v>2</v>
      </c>
      <c r="K134" s="816" t="s">
        <v>3</v>
      </c>
      <c r="L134" s="817" t="s">
        <v>4</v>
      </c>
      <c r="M134" s="861" t="s">
        <v>0</v>
      </c>
      <c r="N134" s="816" t="s">
        <v>1</v>
      </c>
      <c r="O134" s="816" t="s">
        <v>2</v>
      </c>
      <c r="P134" s="816" t="s">
        <v>3</v>
      </c>
      <c r="Q134" s="892" t="s">
        <v>4</v>
      </c>
      <c r="R134" s="874" t="s">
        <v>151</v>
      </c>
      <c r="S134" s="816" t="s">
        <v>152</v>
      </c>
      <c r="T134" s="816" t="s">
        <v>153</v>
      </c>
      <c r="U134" s="816" t="s">
        <v>154</v>
      </c>
      <c r="V134" s="816" t="s">
        <v>155</v>
      </c>
      <c r="W134" s="816" t="s">
        <v>156</v>
      </c>
      <c r="X134" s="816" t="s">
        <v>157</v>
      </c>
      <c r="Y134" s="816" t="s">
        <v>158</v>
      </c>
      <c r="Z134" s="816" t="s">
        <v>159</v>
      </c>
      <c r="AA134" s="816" t="s">
        <v>160</v>
      </c>
      <c r="AB134" s="816" t="s">
        <v>161</v>
      </c>
      <c r="AC134" s="816" t="s">
        <v>162</v>
      </c>
      <c r="AD134" s="816" t="s">
        <v>163</v>
      </c>
      <c r="AE134" s="816" t="s">
        <v>164</v>
      </c>
      <c r="AF134" s="816" t="s">
        <v>165</v>
      </c>
      <c r="AG134" s="816" t="s">
        <v>166</v>
      </c>
      <c r="AH134" s="816" t="s">
        <v>167</v>
      </c>
      <c r="AI134" s="816" t="s">
        <v>168</v>
      </c>
      <c r="AJ134" s="816" t="s">
        <v>169</v>
      </c>
      <c r="AK134" s="816" t="s">
        <v>170</v>
      </c>
      <c r="AL134" s="816" t="s">
        <v>171</v>
      </c>
      <c r="AM134" s="816" t="s">
        <v>172</v>
      </c>
      <c r="AN134" s="816" t="s">
        <v>173</v>
      </c>
      <c r="AO134" s="816" t="s">
        <v>174</v>
      </c>
      <c r="AP134" s="816" t="s">
        <v>175</v>
      </c>
      <c r="AQ134" s="816" t="s">
        <v>176</v>
      </c>
      <c r="AR134" s="816" t="s">
        <v>177</v>
      </c>
      <c r="AS134" s="816" t="s">
        <v>178</v>
      </c>
      <c r="AT134" s="816" t="s">
        <v>179</v>
      </c>
      <c r="AU134" s="818" t="s">
        <v>180</v>
      </c>
      <c r="AV134" s="310"/>
      <c r="AW134" s="310"/>
      <c r="AX134" s="310"/>
      <c r="AY134" s="310"/>
      <c r="BA134" s="200" t="s">
        <v>116</v>
      </c>
      <c r="BB134" s="199"/>
      <c r="BC134" s="353" t="s">
        <v>0</v>
      </c>
      <c r="BD134" s="174" t="s">
        <v>1</v>
      </c>
      <c r="BE134" s="174" t="s">
        <v>2</v>
      </c>
      <c r="BF134" s="174" t="s">
        <v>3</v>
      </c>
      <c r="BG134" s="354" t="s">
        <v>4</v>
      </c>
      <c r="BH134" s="366" t="s">
        <v>0</v>
      </c>
      <c r="BI134" s="174" t="s">
        <v>1</v>
      </c>
      <c r="BJ134" s="174" t="s">
        <v>2</v>
      </c>
      <c r="BK134" s="174" t="s">
        <v>3</v>
      </c>
      <c r="BL134" s="354" t="s">
        <v>4</v>
      </c>
      <c r="BM134" s="366" t="s">
        <v>0</v>
      </c>
      <c r="BN134" s="174" t="s">
        <v>1</v>
      </c>
      <c r="BO134" s="174" t="s">
        <v>2</v>
      </c>
      <c r="BP134" s="174" t="s">
        <v>3</v>
      </c>
      <c r="BQ134" s="354" t="s">
        <v>4</v>
      </c>
      <c r="BR134" s="366"/>
      <c r="BS134" s="174"/>
      <c r="BT134" s="174"/>
      <c r="BU134" s="174"/>
      <c r="BV134" s="174"/>
      <c r="BW134" s="174"/>
      <c r="BX134" s="174"/>
      <c r="BY134" s="175"/>
      <c r="BZ134" s="175"/>
      <c r="CA134" s="175"/>
      <c r="CB134" s="175"/>
      <c r="CC134" s="175"/>
      <c r="CD134" s="175"/>
      <c r="CE134" s="175"/>
      <c r="CF134" s="175"/>
      <c r="CG134" s="175"/>
      <c r="CH134" s="175"/>
      <c r="CI134" s="175"/>
      <c r="CJ134" s="175"/>
      <c r="CK134" s="175"/>
      <c r="CL134" s="175"/>
      <c r="CM134" s="175"/>
      <c r="CN134" s="175"/>
      <c r="CO134" s="175"/>
      <c r="CP134" s="175"/>
      <c r="CQ134" s="175"/>
      <c r="CR134" s="175"/>
      <c r="CS134" s="175"/>
      <c r="CT134" s="175"/>
      <c r="CU134" s="175"/>
      <c r="CV134" s="175"/>
      <c r="CW134" s="175"/>
      <c r="CX134" s="175"/>
      <c r="CY134" s="175"/>
      <c r="CZ134" s="374"/>
    </row>
    <row r="135" s="135" customFormat="true" ht="15" customHeight="true" x14ac:dyDescent="0.2">
      <c r="A135" s="2407" t="s">
        <v>45</v>
      </c>
      <c r="B135" s="1122" t="s">
        <v>44</v>
      </c>
      <c r="C135" s="1146" t="s">
        <v>35</v>
      </c>
      <c r="D135" s="1158" t="s">
        <v>35</v>
      </c>
      <c r="E135" s="1158" t="s">
        <v>35</v>
      </c>
      <c r="F135" s="1158" t="s">
        <v>35</v>
      </c>
      <c r="G135" s="1170" t="s">
        <v>35</v>
      </c>
      <c r="H135" s="1182" t="s">
        <v>35</v>
      </c>
      <c r="I135" s="1158" t="s">
        <v>35</v>
      </c>
      <c r="J135" s="1158" t="s">
        <v>35</v>
      </c>
      <c r="K135" s="1158" t="s">
        <v>35</v>
      </c>
      <c r="L135" s="1194" t="s">
        <v>35</v>
      </c>
      <c r="M135" s="1146" t="s">
        <v>35</v>
      </c>
      <c r="N135" s="1158" t="s">
        <v>35</v>
      </c>
      <c r="O135" s="1158" t="s">
        <v>35</v>
      </c>
      <c r="P135" s="1158" t="s">
        <v>35</v>
      </c>
      <c r="Q135" s="1170" t="s">
        <v>35</v>
      </c>
      <c r="R135" s="1182" t="s">
        <v>35</v>
      </c>
      <c r="S135" s="1158" t="s">
        <v>35</v>
      </c>
      <c r="T135" s="1158" t="s">
        <v>35</v>
      </c>
      <c r="U135" s="1158" t="s">
        <v>35</v>
      </c>
      <c r="V135" s="1158" t="s">
        <v>35</v>
      </c>
      <c r="W135" s="1158" t="s">
        <v>35</v>
      </c>
      <c r="X135" s="1158" t="s">
        <v>35</v>
      </c>
      <c r="Y135" s="1158" t="s">
        <v>35</v>
      </c>
      <c r="Z135" s="1158" t="s">
        <v>35</v>
      </c>
      <c r="AA135" s="1158" t="s">
        <v>35</v>
      </c>
      <c r="AB135" s="1158" t="s">
        <v>35</v>
      </c>
      <c r="AC135" s="1158" t="s">
        <v>35</v>
      </c>
      <c r="AD135" s="1158" t="s">
        <v>35</v>
      </c>
      <c r="AE135" s="1158" t="s">
        <v>35</v>
      </c>
      <c r="AF135" s="1158" t="s">
        <v>35</v>
      </c>
      <c r="AG135" s="1158" t="s">
        <v>35</v>
      </c>
      <c r="AH135" s="1158" t="s">
        <v>35</v>
      </c>
      <c r="AI135" s="1158" t="s">
        <v>35</v>
      </c>
      <c r="AJ135" s="1158" t="s">
        <v>35</v>
      </c>
      <c r="AK135" s="1158" t="s">
        <v>35</v>
      </c>
      <c r="AL135" s="1158" t="s">
        <v>35</v>
      </c>
      <c r="AM135" s="1158" t="s">
        <v>35</v>
      </c>
      <c r="AN135" s="1158" t="s">
        <v>35</v>
      </c>
      <c r="AO135" s="1158" t="s">
        <v>35</v>
      </c>
      <c r="AP135" s="1158" t="s">
        <v>35</v>
      </c>
      <c r="AQ135" s="1158" t="s">
        <v>35</v>
      </c>
      <c r="AR135" s="1158" t="s">
        <v>35</v>
      </c>
      <c r="AS135" s="1158" t="s">
        <v>35</v>
      </c>
      <c r="AT135" s="1158" t="s">
        <v>35</v>
      </c>
      <c r="AU135" s="1158" t="s">
        <v>35</v>
      </c>
      <c r="AV135" s="935"/>
      <c r="AW135" s="935"/>
      <c r="AX135" s="935"/>
      <c r="AY135" s="936"/>
      <c r="BA135" s="2528" t="s">
        <v>45</v>
      </c>
      <c r="BB135" s="158" t="s">
        <v>44</v>
      </c>
      <c r="BC135" s="1236" t="s">
        <v>35</v>
      </c>
      <c r="BD135" s="1256" t="s">
        <v>35</v>
      </c>
      <c r="BE135" s="1256" t="s">
        <v>35</v>
      </c>
      <c r="BF135" s="1256" t="s">
        <v>35</v>
      </c>
      <c r="BG135" s="1277" t="s">
        <v>35</v>
      </c>
      <c r="BH135" s="1298" t="s">
        <v>35</v>
      </c>
      <c r="BI135" s="1256" t="s">
        <v>35</v>
      </c>
      <c r="BJ135" s="1256" t="s">
        <v>35</v>
      </c>
      <c r="BK135" s="1256" t="s">
        <v>35</v>
      </c>
      <c r="BL135" s="1277" t="s">
        <v>35</v>
      </c>
      <c r="BM135" s="1298" t="s">
        <v>35</v>
      </c>
      <c r="BN135" s="1256" t="s">
        <v>35</v>
      </c>
      <c r="BO135" s="1256" t="s">
        <v>35</v>
      </c>
      <c r="BP135" s="1256" t="s">
        <v>35</v>
      </c>
      <c r="BQ135" s="1277" t="s">
        <v>35</v>
      </c>
      <c r="BR135" s="1298" t="s">
        <v>35</v>
      </c>
      <c r="BS135" s="1256" t="s">
        <v>35</v>
      </c>
      <c r="BT135" s="1256" t="s">
        <v>35</v>
      </c>
      <c r="BU135" s="1256" t="s">
        <v>35</v>
      </c>
      <c r="BV135" s="1256" t="s">
        <v>35</v>
      </c>
      <c r="BW135" s="1256" t="s">
        <v>35</v>
      </c>
      <c r="BX135" s="1256" t="s">
        <v>35</v>
      </c>
      <c r="BY135" s="1319" t="s">
        <v>35</v>
      </c>
      <c r="BZ135" s="1319" t="s">
        <v>35</v>
      </c>
      <c r="CA135" s="1319" t="s">
        <v>35</v>
      </c>
      <c r="CB135" s="1319" t="s">
        <v>35</v>
      </c>
      <c r="CC135" s="1319" t="s">
        <v>35</v>
      </c>
      <c r="CD135" s="1319" t="s">
        <v>35</v>
      </c>
      <c r="CE135" s="1319" t="s">
        <v>35</v>
      </c>
      <c r="CF135" s="1319" t="s">
        <v>35</v>
      </c>
      <c r="CG135" s="1319" t="s">
        <v>35</v>
      </c>
      <c r="CH135" s="1319" t="s">
        <v>35</v>
      </c>
      <c r="CI135" s="1319" t="s">
        <v>35</v>
      </c>
      <c r="CJ135" s="1319" t="s">
        <v>35</v>
      </c>
      <c r="CK135" s="1319" t="s">
        <v>35</v>
      </c>
      <c r="CL135" s="1319" t="s">
        <v>35</v>
      </c>
      <c r="CM135" s="1319" t="s">
        <v>35</v>
      </c>
      <c r="CN135" s="1319" t="s">
        <v>35</v>
      </c>
      <c r="CO135" s="1319" t="s">
        <v>35</v>
      </c>
      <c r="CP135" s="1319" t="s">
        <v>35</v>
      </c>
      <c r="CQ135" s="1319" t="s">
        <v>35</v>
      </c>
      <c r="CR135" s="1319" t="s">
        <v>35</v>
      </c>
      <c r="CS135" s="1319" t="s">
        <v>35</v>
      </c>
      <c r="CT135" s="1319" t="s">
        <v>35</v>
      </c>
      <c r="CU135" s="1319" t="s">
        <v>35</v>
      </c>
      <c r="CV135" s="1319" t="s">
        <v>35</v>
      </c>
      <c r="CW135" s="1319" t="s">
        <v>35</v>
      </c>
      <c r="CX135" s="1319" t="s">
        <v>35</v>
      </c>
      <c r="CY135" s="1319" t="s">
        <v>35</v>
      </c>
      <c r="CZ135" s="1341" t="s">
        <v>35</v>
      </c>
    </row>
    <row r="136" s="135" customFormat="true" ht="15" customHeight="true" x14ac:dyDescent="0.2">
      <c r="A136" s="2408"/>
      <c r="B136" s="1123" t="s">
        <v>43</v>
      </c>
      <c r="C136" s="1147" t="s">
        <v>35</v>
      </c>
      <c r="D136" s="1159" t="s">
        <v>35</v>
      </c>
      <c r="E136" s="1159" t="s">
        <v>35</v>
      </c>
      <c r="F136" s="1159" t="s">
        <v>35</v>
      </c>
      <c r="G136" s="1171" t="s">
        <v>35</v>
      </c>
      <c r="H136" s="1183" t="s">
        <v>35</v>
      </c>
      <c r="I136" s="1159" t="s">
        <v>35</v>
      </c>
      <c r="J136" s="1159" t="s">
        <v>35</v>
      </c>
      <c r="K136" s="1159" t="s">
        <v>35</v>
      </c>
      <c r="L136" s="1195" t="s">
        <v>35</v>
      </c>
      <c r="M136" s="1147" t="s">
        <v>35</v>
      </c>
      <c r="N136" s="1159" t="s">
        <v>35</v>
      </c>
      <c r="O136" s="1159" t="s">
        <v>35</v>
      </c>
      <c r="P136" s="1159" t="s">
        <v>35</v>
      </c>
      <c r="Q136" s="1171" t="s">
        <v>35</v>
      </c>
      <c r="R136" s="1183" t="s">
        <v>35</v>
      </c>
      <c r="S136" s="1159" t="s">
        <v>35</v>
      </c>
      <c r="T136" s="1159" t="s">
        <v>35</v>
      </c>
      <c r="U136" s="1159" t="s">
        <v>35</v>
      </c>
      <c r="V136" s="1159" t="s">
        <v>35</v>
      </c>
      <c r="W136" s="1159" t="s">
        <v>35</v>
      </c>
      <c r="X136" s="1159" t="s">
        <v>35</v>
      </c>
      <c r="Y136" s="1159" t="s">
        <v>35</v>
      </c>
      <c r="Z136" s="1159" t="s">
        <v>35</v>
      </c>
      <c r="AA136" s="1159" t="s">
        <v>35</v>
      </c>
      <c r="AB136" s="1159" t="s">
        <v>35</v>
      </c>
      <c r="AC136" s="1159" t="s">
        <v>35</v>
      </c>
      <c r="AD136" s="1159" t="s">
        <v>35</v>
      </c>
      <c r="AE136" s="1159" t="s">
        <v>35</v>
      </c>
      <c r="AF136" s="1159" t="s">
        <v>35</v>
      </c>
      <c r="AG136" s="1159" t="s">
        <v>35</v>
      </c>
      <c r="AH136" s="1159" t="s">
        <v>35</v>
      </c>
      <c r="AI136" s="1159" t="s">
        <v>35</v>
      </c>
      <c r="AJ136" s="1159" t="s">
        <v>35</v>
      </c>
      <c r="AK136" s="1159" t="s">
        <v>35</v>
      </c>
      <c r="AL136" s="1159" t="s">
        <v>35</v>
      </c>
      <c r="AM136" s="1159" t="s">
        <v>35</v>
      </c>
      <c r="AN136" s="1159" t="s">
        <v>35</v>
      </c>
      <c r="AO136" s="1159" t="s">
        <v>35</v>
      </c>
      <c r="AP136" s="1159" t="s">
        <v>35</v>
      </c>
      <c r="AQ136" s="1159" t="s">
        <v>35</v>
      </c>
      <c r="AR136" s="1159" t="s">
        <v>35</v>
      </c>
      <c r="AS136" s="1159" t="s">
        <v>35</v>
      </c>
      <c r="AT136" s="1159" t="s">
        <v>35</v>
      </c>
      <c r="AU136" s="1159" t="s">
        <v>35</v>
      </c>
      <c r="AV136" s="827"/>
      <c r="AW136" s="827"/>
      <c r="AX136" s="827"/>
      <c r="AY136" s="882"/>
      <c r="BA136" s="2486"/>
      <c r="BB136" s="159" t="s">
        <v>43</v>
      </c>
      <c r="BC136" s="1237" t="s">
        <v>35</v>
      </c>
      <c r="BD136" s="1257" t="s">
        <v>35</v>
      </c>
      <c r="BE136" s="1257" t="s">
        <v>35</v>
      </c>
      <c r="BF136" s="1257" t="s">
        <v>35</v>
      </c>
      <c r="BG136" s="1278" t="s">
        <v>35</v>
      </c>
      <c r="BH136" s="1299" t="s">
        <v>35</v>
      </c>
      <c r="BI136" s="1257" t="s">
        <v>35</v>
      </c>
      <c r="BJ136" s="1257" t="s">
        <v>35</v>
      </c>
      <c r="BK136" s="1257" t="s">
        <v>35</v>
      </c>
      <c r="BL136" s="1278" t="s">
        <v>35</v>
      </c>
      <c r="BM136" s="1299" t="s">
        <v>35</v>
      </c>
      <c r="BN136" s="1257" t="s">
        <v>35</v>
      </c>
      <c r="BO136" s="1257" t="s">
        <v>35</v>
      </c>
      <c r="BP136" s="1257" t="s">
        <v>35</v>
      </c>
      <c r="BQ136" s="1278" t="s">
        <v>35</v>
      </c>
      <c r="BR136" s="1299" t="s">
        <v>35</v>
      </c>
      <c r="BS136" s="1257" t="s">
        <v>35</v>
      </c>
      <c r="BT136" s="1257" t="s">
        <v>35</v>
      </c>
      <c r="BU136" s="1257" t="s">
        <v>35</v>
      </c>
      <c r="BV136" s="1257" t="s">
        <v>35</v>
      </c>
      <c r="BW136" s="1257" t="s">
        <v>35</v>
      </c>
      <c r="BX136" s="1257" t="s">
        <v>35</v>
      </c>
      <c r="BY136" s="1320" t="s">
        <v>35</v>
      </c>
      <c r="BZ136" s="1320" t="s">
        <v>35</v>
      </c>
      <c r="CA136" s="1320" t="s">
        <v>35</v>
      </c>
      <c r="CB136" s="1320" t="s">
        <v>35</v>
      </c>
      <c r="CC136" s="1320" t="s">
        <v>35</v>
      </c>
      <c r="CD136" s="1320" t="s">
        <v>35</v>
      </c>
      <c r="CE136" s="1320" t="s">
        <v>35</v>
      </c>
      <c r="CF136" s="1320" t="s">
        <v>35</v>
      </c>
      <c r="CG136" s="1320" t="s">
        <v>35</v>
      </c>
      <c r="CH136" s="1320" t="s">
        <v>35</v>
      </c>
      <c r="CI136" s="1320" t="s">
        <v>35</v>
      </c>
      <c r="CJ136" s="1320" t="s">
        <v>35</v>
      </c>
      <c r="CK136" s="1320" t="s">
        <v>35</v>
      </c>
      <c r="CL136" s="1320" t="s">
        <v>35</v>
      </c>
      <c r="CM136" s="1320" t="s">
        <v>35</v>
      </c>
      <c r="CN136" s="1320" t="s">
        <v>35</v>
      </c>
      <c r="CO136" s="1320" t="s">
        <v>35</v>
      </c>
      <c r="CP136" s="1320" t="s">
        <v>35</v>
      </c>
      <c r="CQ136" s="1320" t="s">
        <v>35</v>
      </c>
      <c r="CR136" s="1320" t="s">
        <v>35</v>
      </c>
      <c r="CS136" s="1320" t="s">
        <v>35</v>
      </c>
      <c r="CT136" s="1320" t="s">
        <v>35</v>
      </c>
      <c r="CU136" s="1320" t="s">
        <v>35</v>
      </c>
      <c r="CV136" s="1320" t="s">
        <v>35</v>
      </c>
      <c r="CW136" s="1320" t="s">
        <v>35</v>
      </c>
      <c r="CX136" s="1320" t="s">
        <v>35</v>
      </c>
      <c r="CY136" s="1320" t="s">
        <v>35</v>
      </c>
      <c r="CZ136" s="1342" t="s">
        <v>35</v>
      </c>
    </row>
    <row r="137" s="135" customFormat="true" ht="15" customHeight="true" x14ac:dyDescent="0.2">
      <c r="A137" s="2408"/>
      <c r="B137" s="1123" t="s">
        <v>42</v>
      </c>
      <c r="C137" s="1147" t="s">
        <v>35</v>
      </c>
      <c r="D137" s="1159" t="s">
        <v>35</v>
      </c>
      <c r="E137" s="1159" t="s">
        <v>35</v>
      </c>
      <c r="F137" s="1159" t="s">
        <v>35</v>
      </c>
      <c r="G137" s="1171" t="s">
        <v>35</v>
      </c>
      <c r="H137" s="1183" t="s">
        <v>35</v>
      </c>
      <c r="I137" s="1159" t="s">
        <v>35</v>
      </c>
      <c r="J137" s="1159" t="s">
        <v>35</v>
      </c>
      <c r="K137" s="1159" t="s">
        <v>35</v>
      </c>
      <c r="L137" s="1195" t="s">
        <v>35</v>
      </c>
      <c r="M137" s="1147" t="s">
        <v>35</v>
      </c>
      <c r="N137" s="1159" t="s">
        <v>35</v>
      </c>
      <c r="O137" s="1159" t="s">
        <v>35</v>
      </c>
      <c r="P137" s="1159" t="s">
        <v>35</v>
      </c>
      <c r="Q137" s="1171" t="s">
        <v>35</v>
      </c>
      <c r="R137" s="1183" t="s">
        <v>35</v>
      </c>
      <c r="S137" s="1159" t="s">
        <v>35</v>
      </c>
      <c r="T137" s="1159" t="s">
        <v>35</v>
      </c>
      <c r="U137" s="1159" t="s">
        <v>35</v>
      </c>
      <c r="V137" s="1159" t="s">
        <v>35</v>
      </c>
      <c r="W137" s="1159" t="s">
        <v>35</v>
      </c>
      <c r="X137" s="1159" t="s">
        <v>35</v>
      </c>
      <c r="Y137" s="1159" t="s">
        <v>35</v>
      </c>
      <c r="Z137" s="1159" t="s">
        <v>35</v>
      </c>
      <c r="AA137" s="1159" t="s">
        <v>35</v>
      </c>
      <c r="AB137" s="1159" t="s">
        <v>35</v>
      </c>
      <c r="AC137" s="1159" t="s">
        <v>35</v>
      </c>
      <c r="AD137" s="1159" t="s">
        <v>35</v>
      </c>
      <c r="AE137" s="1159" t="s">
        <v>35</v>
      </c>
      <c r="AF137" s="1159" t="s">
        <v>35</v>
      </c>
      <c r="AG137" s="1159" t="s">
        <v>35</v>
      </c>
      <c r="AH137" s="1159" t="s">
        <v>35</v>
      </c>
      <c r="AI137" s="1159" t="s">
        <v>35</v>
      </c>
      <c r="AJ137" s="1159" t="s">
        <v>35</v>
      </c>
      <c r="AK137" s="1159" t="s">
        <v>35</v>
      </c>
      <c r="AL137" s="1159" t="s">
        <v>35</v>
      </c>
      <c r="AM137" s="1159" t="s">
        <v>35</v>
      </c>
      <c r="AN137" s="1159" t="s">
        <v>35</v>
      </c>
      <c r="AO137" s="1159" t="s">
        <v>35</v>
      </c>
      <c r="AP137" s="1159" t="s">
        <v>35</v>
      </c>
      <c r="AQ137" s="1159" t="s">
        <v>35</v>
      </c>
      <c r="AR137" s="1159" t="s">
        <v>35</v>
      </c>
      <c r="AS137" s="1159" t="s">
        <v>35</v>
      </c>
      <c r="AT137" s="1159" t="s">
        <v>35</v>
      </c>
      <c r="AU137" s="1159" t="s">
        <v>35</v>
      </c>
      <c r="AV137" s="827"/>
      <c r="AW137" s="827"/>
      <c r="AX137" s="827"/>
      <c r="AY137" s="882"/>
      <c r="BA137" s="2486"/>
      <c r="BB137" s="159" t="s">
        <v>42</v>
      </c>
      <c r="BC137" s="1237" t="s">
        <v>35</v>
      </c>
      <c r="BD137" s="1257" t="s">
        <v>35</v>
      </c>
      <c r="BE137" s="1257" t="s">
        <v>35</v>
      </c>
      <c r="BF137" s="1257" t="s">
        <v>35</v>
      </c>
      <c r="BG137" s="1278" t="s">
        <v>35</v>
      </c>
      <c r="BH137" s="1299" t="s">
        <v>35</v>
      </c>
      <c r="BI137" s="1257" t="s">
        <v>35</v>
      </c>
      <c r="BJ137" s="1257" t="s">
        <v>35</v>
      </c>
      <c r="BK137" s="1257" t="s">
        <v>35</v>
      </c>
      <c r="BL137" s="1278" t="s">
        <v>35</v>
      </c>
      <c r="BM137" s="1299" t="s">
        <v>35</v>
      </c>
      <c r="BN137" s="1257" t="s">
        <v>35</v>
      </c>
      <c r="BO137" s="1257" t="s">
        <v>35</v>
      </c>
      <c r="BP137" s="1257" t="s">
        <v>35</v>
      </c>
      <c r="BQ137" s="1278" t="s">
        <v>35</v>
      </c>
      <c r="BR137" s="1299" t="s">
        <v>35</v>
      </c>
      <c r="BS137" s="1257" t="s">
        <v>35</v>
      </c>
      <c r="BT137" s="1257" t="s">
        <v>35</v>
      </c>
      <c r="BU137" s="1257" t="s">
        <v>35</v>
      </c>
      <c r="BV137" s="1257" t="s">
        <v>35</v>
      </c>
      <c r="BW137" s="1257" t="s">
        <v>35</v>
      </c>
      <c r="BX137" s="1257" t="s">
        <v>35</v>
      </c>
      <c r="BY137" s="1320" t="s">
        <v>35</v>
      </c>
      <c r="BZ137" s="1320" t="s">
        <v>35</v>
      </c>
      <c r="CA137" s="1320" t="s">
        <v>35</v>
      </c>
      <c r="CB137" s="1320" t="s">
        <v>35</v>
      </c>
      <c r="CC137" s="1320" t="s">
        <v>35</v>
      </c>
      <c r="CD137" s="1320" t="s">
        <v>35</v>
      </c>
      <c r="CE137" s="1320" t="s">
        <v>35</v>
      </c>
      <c r="CF137" s="1320" t="s">
        <v>35</v>
      </c>
      <c r="CG137" s="1320" t="s">
        <v>35</v>
      </c>
      <c r="CH137" s="1320" t="s">
        <v>35</v>
      </c>
      <c r="CI137" s="1320" t="s">
        <v>35</v>
      </c>
      <c r="CJ137" s="1320" t="s">
        <v>35</v>
      </c>
      <c r="CK137" s="1320" t="s">
        <v>35</v>
      </c>
      <c r="CL137" s="1320" t="s">
        <v>35</v>
      </c>
      <c r="CM137" s="1320" t="s">
        <v>35</v>
      </c>
      <c r="CN137" s="1320" t="s">
        <v>35</v>
      </c>
      <c r="CO137" s="1320" t="s">
        <v>35</v>
      </c>
      <c r="CP137" s="1320" t="s">
        <v>35</v>
      </c>
      <c r="CQ137" s="1320" t="s">
        <v>35</v>
      </c>
      <c r="CR137" s="1320" t="s">
        <v>35</v>
      </c>
      <c r="CS137" s="1320" t="s">
        <v>35</v>
      </c>
      <c r="CT137" s="1320" t="s">
        <v>35</v>
      </c>
      <c r="CU137" s="1320" t="s">
        <v>35</v>
      </c>
      <c r="CV137" s="1320" t="s">
        <v>35</v>
      </c>
      <c r="CW137" s="1320" t="s">
        <v>35</v>
      </c>
      <c r="CX137" s="1320" t="s">
        <v>35</v>
      </c>
      <c r="CY137" s="1320" t="s">
        <v>35</v>
      </c>
      <c r="CZ137" s="1342" t="s">
        <v>35</v>
      </c>
    </row>
    <row r="138" s="135" customFormat="true" ht="15" customHeight="true" x14ac:dyDescent="0.2">
      <c r="A138" s="2408"/>
      <c r="B138" s="1123" t="s">
        <v>41</v>
      </c>
      <c r="C138" s="1147" t="s">
        <v>35</v>
      </c>
      <c r="D138" s="1159" t="s">
        <v>35</v>
      </c>
      <c r="E138" s="1159" t="s">
        <v>35</v>
      </c>
      <c r="F138" s="1159" t="s">
        <v>35</v>
      </c>
      <c r="G138" s="1171" t="s">
        <v>35</v>
      </c>
      <c r="H138" s="1183" t="s">
        <v>35</v>
      </c>
      <c r="I138" s="1159" t="s">
        <v>35</v>
      </c>
      <c r="J138" s="1159" t="s">
        <v>35</v>
      </c>
      <c r="K138" s="1159" t="s">
        <v>35</v>
      </c>
      <c r="L138" s="1195" t="s">
        <v>35</v>
      </c>
      <c r="M138" s="1147" t="s">
        <v>35</v>
      </c>
      <c r="N138" s="1159" t="s">
        <v>35</v>
      </c>
      <c r="O138" s="1159" t="s">
        <v>35</v>
      </c>
      <c r="P138" s="1159" t="s">
        <v>35</v>
      </c>
      <c r="Q138" s="1171" t="s">
        <v>35</v>
      </c>
      <c r="R138" s="1183" t="s">
        <v>35</v>
      </c>
      <c r="S138" s="1159" t="s">
        <v>35</v>
      </c>
      <c r="T138" s="1159" t="s">
        <v>35</v>
      </c>
      <c r="U138" s="1159" t="s">
        <v>35</v>
      </c>
      <c r="V138" s="1159" t="s">
        <v>35</v>
      </c>
      <c r="W138" s="1159" t="s">
        <v>35</v>
      </c>
      <c r="X138" s="1159" t="s">
        <v>35</v>
      </c>
      <c r="Y138" s="1159" t="s">
        <v>35</v>
      </c>
      <c r="Z138" s="1159" t="s">
        <v>35</v>
      </c>
      <c r="AA138" s="1159" t="s">
        <v>35</v>
      </c>
      <c r="AB138" s="1159" t="s">
        <v>35</v>
      </c>
      <c r="AC138" s="1159" t="s">
        <v>35</v>
      </c>
      <c r="AD138" s="1159" t="s">
        <v>35</v>
      </c>
      <c r="AE138" s="1159" t="s">
        <v>35</v>
      </c>
      <c r="AF138" s="1159" t="s">
        <v>35</v>
      </c>
      <c r="AG138" s="1159" t="s">
        <v>35</v>
      </c>
      <c r="AH138" s="1159" t="s">
        <v>35</v>
      </c>
      <c r="AI138" s="1159" t="s">
        <v>35</v>
      </c>
      <c r="AJ138" s="1159" t="s">
        <v>35</v>
      </c>
      <c r="AK138" s="1159" t="s">
        <v>35</v>
      </c>
      <c r="AL138" s="1159" t="s">
        <v>35</v>
      </c>
      <c r="AM138" s="1159" t="s">
        <v>35</v>
      </c>
      <c r="AN138" s="1159" t="s">
        <v>35</v>
      </c>
      <c r="AO138" s="1159" t="s">
        <v>35</v>
      </c>
      <c r="AP138" s="1159" t="s">
        <v>35</v>
      </c>
      <c r="AQ138" s="1159" t="s">
        <v>35</v>
      </c>
      <c r="AR138" s="1159" t="s">
        <v>35</v>
      </c>
      <c r="AS138" s="1159" t="s">
        <v>35</v>
      </c>
      <c r="AT138" s="1159" t="s">
        <v>35</v>
      </c>
      <c r="AU138" s="1159" t="s">
        <v>35</v>
      </c>
      <c r="AV138" s="827"/>
      <c r="AW138" s="827"/>
      <c r="AX138" s="827"/>
      <c r="AY138" s="882"/>
      <c r="BA138" s="2486"/>
      <c r="BB138" s="159" t="s">
        <v>41</v>
      </c>
      <c r="BC138" s="1237" t="s">
        <v>35</v>
      </c>
      <c r="BD138" s="1257" t="s">
        <v>35</v>
      </c>
      <c r="BE138" s="1257" t="s">
        <v>35</v>
      </c>
      <c r="BF138" s="1257" t="s">
        <v>35</v>
      </c>
      <c r="BG138" s="1278" t="s">
        <v>35</v>
      </c>
      <c r="BH138" s="1299" t="s">
        <v>35</v>
      </c>
      <c r="BI138" s="1257" t="s">
        <v>35</v>
      </c>
      <c r="BJ138" s="1257" t="s">
        <v>35</v>
      </c>
      <c r="BK138" s="1257" t="s">
        <v>35</v>
      </c>
      <c r="BL138" s="1278" t="s">
        <v>35</v>
      </c>
      <c r="BM138" s="1299" t="s">
        <v>35</v>
      </c>
      <c r="BN138" s="1257" t="s">
        <v>35</v>
      </c>
      <c r="BO138" s="1257" t="s">
        <v>35</v>
      </c>
      <c r="BP138" s="1257" t="s">
        <v>35</v>
      </c>
      <c r="BQ138" s="1278" t="s">
        <v>35</v>
      </c>
      <c r="BR138" s="1299" t="s">
        <v>35</v>
      </c>
      <c r="BS138" s="1257" t="s">
        <v>35</v>
      </c>
      <c r="BT138" s="1257" t="s">
        <v>35</v>
      </c>
      <c r="BU138" s="1257" t="s">
        <v>35</v>
      </c>
      <c r="BV138" s="1257" t="s">
        <v>35</v>
      </c>
      <c r="BW138" s="1257" t="s">
        <v>35</v>
      </c>
      <c r="BX138" s="1257" t="s">
        <v>35</v>
      </c>
      <c r="BY138" s="1320" t="s">
        <v>35</v>
      </c>
      <c r="BZ138" s="1320" t="s">
        <v>35</v>
      </c>
      <c r="CA138" s="1320" t="s">
        <v>35</v>
      </c>
      <c r="CB138" s="1320" t="s">
        <v>35</v>
      </c>
      <c r="CC138" s="1320" t="s">
        <v>35</v>
      </c>
      <c r="CD138" s="1320" t="s">
        <v>35</v>
      </c>
      <c r="CE138" s="1320" t="s">
        <v>35</v>
      </c>
      <c r="CF138" s="1320" t="s">
        <v>35</v>
      </c>
      <c r="CG138" s="1320" t="s">
        <v>35</v>
      </c>
      <c r="CH138" s="1320" t="s">
        <v>35</v>
      </c>
      <c r="CI138" s="1320" t="s">
        <v>35</v>
      </c>
      <c r="CJ138" s="1320" t="s">
        <v>35</v>
      </c>
      <c r="CK138" s="1320" t="s">
        <v>35</v>
      </c>
      <c r="CL138" s="1320" t="s">
        <v>35</v>
      </c>
      <c r="CM138" s="1320" t="s">
        <v>35</v>
      </c>
      <c r="CN138" s="1320" t="s">
        <v>35</v>
      </c>
      <c r="CO138" s="1320" t="s">
        <v>35</v>
      </c>
      <c r="CP138" s="1320" t="s">
        <v>35</v>
      </c>
      <c r="CQ138" s="1320" t="s">
        <v>35</v>
      </c>
      <c r="CR138" s="1320" t="s">
        <v>35</v>
      </c>
      <c r="CS138" s="1320" t="s">
        <v>35</v>
      </c>
      <c r="CT138" s="1320" t="s">
        <v>35</v>
      </c>
      <c r="CU138" s="1320" t="s">
        <v>35</v>
      </c>
      <c r="CV138" s="1320" t="s">
        <v>35</v>
      </c>
      <c r="CW138" s="1320" t="s">
        <v>35</v>
      </c>
      <c r="CX138" s="1320" t="s">
        <v>35</v>
      </c>
      <c r="CY138" s="1320" t="s">
        <v>35</v>
      </c>
      <c r="CZ138" s="1342" t="s">
        <v>35</v>
      </c>
    </row>
    <row r="139" s="135" customFormat="true" ht="15" customHeight="true" x14ac:dyDescent="0.2">
      <c r="A139" s="2408"/>
      <c r="B139" s="1123" t="s">
        <v>19</v>
      </c>
      <c r="C139" s="1037">
        <f>C156+C158</f>
        <v>46.278738250083464</v>
      </c>
      <c r="D139" s="1038">
        <v>0</v>
      </c>
      <c r="E139" s="1038">
        <v>0</v>
      </c>
      <c r="F139" s="1038">
        <v>0</v>
      </c>
      <c r="G139" s="1039">
        <v>0</v>
      </c>
      <c r="H139" s="1040">
        <v>0</v>
      </c>
      <c r="I139" s="1038">
        <v>0</v>
      </c>
      <c r="J139" s="1038">
        <v>0</v>
      </c>
      <c r="K139" s="1038">
        <v>0</v>
      </c>
      <c r="L139" s="1041">
        <v>0</v>
      </c>
      <c r="M139" s="1042">
        <v>0</v>
      </c>
      <c r="N139" s="1038">
        <v>0</v>
      </c>
      <c r="O139" s="1038">
        <v>0</v>
      </c>
      <c r="P139" s="1038">
        <v>0</v>
      </c>
      <c r="Q139" s="1039">
        <v>0</v>
      </c>
      <c r="R139" s="1040">
        <v>0</v>
      </c>
      <c r="S139" s="1038">
        <v>0</v>
      </c>
      <c r="T139" s="1038">
        <v>0</v>
      </c>
      <c r="U139" s="1038">
        <v>0</v>
      </c>
      <c r="V139" s="1038">
        <v>0</v>
      </c>
      <c r="W139" s="1038">
        <v>0</v>
      </c>
      <c r="X139" s="1038">
        <v>0</v>
      </c>
      <c r="Y139" s="1038">
        <v>0</v>
      </c>
      <c r="Z139" s="1038">
        <v>0</v>
      </c>
      <c r="AA139" s="1038">
        <v>0</v>
      </c>
      <c r="AB139" s="1038">
        <v>0</v>
      </c>
      <c r="AC139" s="1038">
        <v>0</v>
      </c>
      <c r="AD139" s="1038">
        <v>0</v>
      </c>
      <c r="AE139" s="1038">
        <v>0</v>
      </c>
      <c r="AF139" s="1038">
        <v>0</v>
      </c>
      <c r="AG139" s="1038">
        <v>0</v>
      </c>
      <c r="AH139" s="1038">
        <v>0</v>
      </c>
      <c r="AI139" s="1038">
        <v>0</v>
      </c>
      <c r="AJ139" s="1038">
        <v>0</v>
      </c>
      <c r="AK139" s="1038">
        <v>0</v>
      </c>
      <c r="AL139" s="1038">
        <v>0</v>
      </c>
      <c r="AM139" s="1038">
        <v>0</v>
      </c>
      <c r="AN139" s="1038">
        <v>0</v>
      </c>
      <c r="AO139" s="1038">
        <v>0</v>
      </c>
      <c r="AP139" s="1038">
        <v>0</v>
      </c>
      <c r="AQ139" s="1038">
        <v>0</v>
      </c>
      <c r="AR139" s="1038">
        <v>0</v>
      </c>
      <c r="AS139" s="1038">
        <v>0</v>
      </c>
      <c r="AT139" s="1038">
        <v>0</v>
      </c>
      <c r="AU139" s="1043">
        <v>0</v>
      </c>
      <c r="AV139" s="827"/>
      <c r="AW139" s="827"/>
      <c r="AX139" s="827"/>
      <c r="AY139" s="882"/>
      <c r="BA139" s="2486"/>
      <c r="BB139" s="159" t="s">
        <v>19</v>
      </c>
      <c r="BC139" s="1237" t="s">
        <v>35</v>
      </c>
      <c r="BD139" s="1257" t="s">
        <v>35</v>
      </c>
      <c r="BE139" s="1257" t="s">
        <v>35</v>
      </c>
      <c r="BF139" s="1257" t="s">
        <v>35</v>
      </c>
      <c r="BG139" s="1278" t="s">
        <v>35</v>
      </c>
      <c r="BH139" s="1299" t="s">
        <v>35</v>
      </c>
      <c r="BI139" s="1257" t="s">
        <v>35</v>
      </c>
      <c r="BJ139" s="1257" t="s">
        <v>35</v>
      </c>
      <c r="BK139" s="1257" t="s">
        <v>35</v>
      </c>
      <c r="BL139" s="1278" t="s">
        <v>35</v>
      </c>
      <c r="BM139" s="1299" t="s">
        <v>35</v>
      </c>
      <c r="BN139" s="1257" t="s">
        <v>35</v>
      </c>
      <c r="BO139" s="1257" t="s">
        <v>35</v>
      </c>
      <c r="BP139" s="1257" t="s">
        <v>35</v>
      </c>
      <c r="BQ139" s="1278" t="s">
        <v>35</v>
      </c>
      <c r="BR139" s="1299" t="s">
        <v>35</v>
      </c>
      <c r="BS139" s="1257" t="s">
        <v>35</v>
      </c>
      <c r="BT139" s="1257" t="s">
        <v>35</v>
      </c>
      <c r="BU139" s="1257" t="s">
        <v>35</v>
      </c>
      <c r="BV139" s="1257" t="s">
        <v>35</v>
      </c>
      <c r="BW139" s="1257" t="s">
        <v>35</v>
      </c>
      <c r="BX139" s="1257" t="s">
        <v>35</v>
      </c>
      <c r="BY139" s="1320" t="s">
        <v>35</v>
      </c>
      <c r="BZ139" s="1320" t="s">
        <v>35</v>
      </c>
      <c r="CA139" s="1320" t="s">
        <v>35</v>
      </c>
      <c r="CB139" s="1320" t="s">
        <v>35</v>
      </c>
      <c r="CC139" s="1320" t="s">
        <v>35</v>
      </c>
      <c r="CD139" s="1320" t="s">
        <v>35</v>
      </c>
      <c r="CE139" s="1320" t="s">
        <v>35</v>
      </c>
      <c r="CF139" s="1320" t="s">
        <v>35</v>
      </c>
      <c r="CG139" s="1320" t="s">
        <v>35</v>
      </c>
      <c r="CH139" s="1320" t="s">
        <v>35</v>
      </c>
      <c r="CI139" s="1320" t="s">
        <v>35</v>
      </c>
      <c r="CJ139" s="1320" t="s">
        <v>35</v>
      </c>
      <c r="CK139" s="1320" t="s">
        <v>35</v>
      </c>
      <c r="CL139" s="1320" t="s">
        <v>35</v>
      </c>
      <c r="CM139" s="1320" t="s">
        <v>35</v>
      </c>
      <c r="CN139" s="1320" t="s">
        <v>35</v>
      </c>
      <c r="CO139" s="1320" t="s">
        <v>35</v>
      </c>
      <c r="CP139" s="1320" t="s">
        <v>35</v>
      </c>
      <c r="CQ139" s="1320" t="s">
        <v>35</v>
      </c>
      <c r="CR139" s="1320" t="s">
        <v>35</v>
      </c>
      <c r="CS139" s="1320" t="s">
        <v>35</v>
      </c>
      <c r="CT139" s="1320" t="s">
        <v>35</v>
      </c>
      <c r="CU139" s="1320" t="s">
        <v>35</v>
      </c>
      <c r="CV139" s="1320" t="s">
        <v>35</v>
      </c>
      <c r="CW139" s="1320" t="s">
        <v>35</v>
      </c>
      <c r="CX139" s="1320" t="s">
        <v>35</v>
      </c>
      <c r="CY139" s="1320" t="s">
        <v>35</v>
      </c>
      <c r="CZ139" s="1342" t="s">
        <v>35</v>
      </c>
    </row>
    <row r="140" s="130" customFormat="true" ht="15" customHeight="true" x14ac:dyDescent="0.2">
      <c r="A140" s="2485" t="s">
        <v>106</v>
      </c>
      <c r="B140" s="251" t="s">
        <v>64</v>
      </c>
      <c r="C140" s="1148" t="s">
        <v>35</v>
      </c>
      <c r="D140" s="1160" t="s">
        <v>35</v>
      </c>
      <c r="E140" s="1160" t="s">
        <v>35</v>
      </c>
      <c r="F140" s="1160" t="s">
        <v>35</v>
      </c>
      <c r="G140" s="1172" t="s">
        <v>35</v>
      </c>
      <c r="H140" s="1184" t="s">
        <v>35</v>
      </c>
      <c r="I140" s="1160" t="s">
        <v>35</v>
      </c>
      <c r="J140" s="1160" t="s">
        <v>35</v>
      </c>
      <c r="K140" s="1160" t="s">
        <v>35</v>
      </c>
      <c r="L140" s="1196" t="s">
        <v>35</v>
      </c>
      <c r="M140" s="1203" t="s">
        <v>35</v>
      </c>
      <c r="N140" s="1160" t="s">
        <v>35</v>
      </c>
      <c r="O140" s="1160" t="s">
        <v>35</v>
      </c>
      <c r="P140" s="1160" t="s">
        <v>35</v>
      </c>
      <c r="Q140" s="1172" t="s">
        <v>35</v>
      </c>
      <c r="R140" s="1184" t="s">
        <v>35</v>
      </c>
      <c r="S140" s="1160" t="s">
        <v>35</v>
      </c>
      <c r="T140" s="1160" t="s">
        <v>35</v>
      </c>
      <c r="U140" s="1160" t="s">
        <v>35</v>
      </c>
      <c r="V140" s="1160" t="s">
        <v>35</v>
      </c>
      <c r="W140" s="1160" t="s">
        <v>35</v>
      </c>
      <c r="X140" s="1160" t="s">
        <v>35</v>
      </c>
      <c r="Y140" s="1221" t="s">
        <v>35</v>
      </c>
      <c r="Z140" s="1221" t="s">
        <v>35</v>
      </c>
      <c r="AA140" s="1221" t="s">
        <v>35</v>
      </c>
      <c r="AB140" s="1221" t="s">
        <v>35</v>
      </c>
      <c r="AC140" s="1221" t="s">
        <v>35</v>
      </c>
      <c r="AD140" s="1221" t="s">
        <v>35</v>
      </c>
      <c r="AE140" s="1221" t="s">
        <v>35</v>
      </c>
      <c r="AF140" s="1221" t="s">
        <v>35</v>
      </c>
      <c r="AG140" s="1221" t="s">
        <v>35</v>
      </c>
      <c r="AH140" s="1221" t="s">
        <v>35</v>
      </c>
      <c r="AI140" s="1221" t="s">
        <v>35</v>
      </c>
      <c r="AJ140" s="1221" t="s">
        <v>35</v>
      </c>
      <c r="AK140" s="1221" t="s">
        <v>35</v>
      </c>
      <c r="AL140" s="1221" t="s">
        <v>35</v>
      </c>
      <c r="AM140" s="1221" t="s">
        <v>35</v>
      </c>
      <c r="AN140" s="1221" t="s">
        <v>35</v>
      </c>
      <c r="AO140" s="1221" t="s">
        <v>35</v>
      </c>
      <c r="AP140" s="1221" t="s">
        <v>35</v>
      </c>
      <c r="AQ140" s="1221" t="s">
        <v>35</v>
      </c>
      <c r="AR140" s="1221" t="s">
        <v>35</v>
      </c>
      <c r="AS140" s="1221" t="s">
        <v>35</v>
      </c>
      <c r="AT140" s="1221" t="s">
        <v>35</v>
      </c>
      <c r="AU140" s="1221" t="s">
        <v>35</v>
      </c>
      <c r="AV140" s="1221" t="s">
        <v>35</v>
      </c>
      <c r="AW140" s="1221" t="s">
        <v>35</v>
      </c>
      <c r="AX140" s="1221" t="s">
        <v>35</v>
      </c>
      <c r="AY140" s="1225" t="s">
        <v>35</v>
      </c>
      <c r="AZ140" s="215"/>
      <c r="BA140" s="2486" t="s">
        <v>106</v>
      </c>
      <c r="BB140" s="159" t="s">
        <v>64</v>
      </c>
      <c r="BC140" s="1237" t="s">
        <v>35</v>
      </c>
      <c r="BD140" s="1257" t="s">
        <v>35</v>
      </c>
      <c r="BE140" s="1257" t="s">
        <v>35</v>
      </c>
      <c r="BF140" s="1257" t="s">
        <v>35</v>
      </c>
      <c r="BG140" s="1278" t="s">
        <v>35</v>
      </c>
      <c r="BH140" s="1299" t="s">
        <v>35</v>
      </c>
      <c r="BI140" s="1257" t="s">
        <v>35</v>
      </c>
      <c r="BJ140" s="1257" t="s">
        <v>35</v>
      </c>
      <c r="BK140" s="1257" t="s">
        <v>35</v>
      </c>
      <c r="BL140" s="1278" t="s">
        <v>35</v>
      </c>
      <c r="BM140" s="1299" t="s">
        <v>35</v>
      </c>
      <c r="BN140" s="1257" t="s">
        <v>35</v>
      </c>
      <c r="BO140" s="1257" t="s">
        <v>35</v>
      </c>
      <c r="BP140" s="1257" t="s">
        <v>35</v>
      </c>
      <c r="BQ140" s="1278" t="s">
        <v>35</v>
      </c>
      <c r="BR140" s="1299" t="s">
        <v>35</v>
      </c>
      <c r="BS140" s="1257" t="s">
        <v>35</v>
      </c>
      <c r="BT140" s="1257" t="s">
        <v>35</v>
      </c>
      <c r="BU140" s="1257" t="s">
        <v>35</v>
      </c>
      <c r="BV140" s="1257" t="s">
        <v>35</v>
      </c>
      <c r="BW140" s="1257" t="s">
        <v>35</v>
      </c>
      <c r="BX140" s="1257" t="s">
        <v>35</v>
      </c>
      <c r="BY140" s="1320" t="s">
        <v>35</v>
      </c>
      <c r="BZ140" s="1320" t="s">
        <v>35</v>
      </c>
      <c r="CA140" s="1320" t="s">
        <v>35</v>
      </c>
      <c r="CB140" s="1320" t="s">
        <v>35</v>
      </c>
      <c r="CC140" s="1320" t="s">
        <v>35</v>
      </c>
      <c r="CD140" s="1320" t="s">
        <v>35</v>
      </c>
      <c r="CE140" s="1320" t="s">
        <v>35</v>
      </c>
      <c r="CF140" s="1320" t="s">
        <v>35</v>
      </c>
      <c r="CG140" s="1320" t="s">
        <v>35</v>
      </c>
      <c r="CH140" s="1320" t="s">
        <v>35</v>
      </c>
      <c r="CI140" s="1320" t="s">
        <v>35</v>
      </c>
      <c r="CJ140" s="1320" t="s">
        <v>35</v>
      </c>
      <c r="CK140" s="1320" t="s">
        <v>35</v>
      </c>
      <c r="CL140" s="1320" t="s">
        <v>35</v>
      </c>
      <c r="CM140" s="1320" t="s">
        <v>35</v>
      </c>
      <c r="CN140" s="1320" t="s">
        <v>35</v>
      </c>
      <c r="CO140" s="1320" t="s">
        <v>35</v>
      </c>
      <c r="CP140" s="1320" t="s">
        <v>35</v>
      </c>
      <c r="CQ140" s="1320" t="s">
        <v>35</v>
      </c>
      <c r="CR140" s="1320" t="s">
        <v>35</v>
      </c>
      <c r="CS140" s="1320" t="s">
        <v>35</v>
      </c>
      <c r="CT140" s="1320" t="s">
        <v>35</v>
      </c>
      <c r="CU140" s="1320" t="s">
        <v>35</v>
      </c>
      <c r="CV140" s="1320" t="s">
        <v>35</v>
      </c>
      <c r="CW140" s="1320" t="s">
        <v>35</v>
      </c>
      <c r="CX140" s="1320" t="s">
        <v>35</v>
      </c>
      <c r="CY140" s="1320" t="s">
        <v>35</v>
      </c>
      <c r="CZ140" s="1342" t="s">
        <v>35</v>
      </c>
    </row>
    <row r="141" s="130" customFormat="true" ht="15" customHeight="true" x14ac:dyDescent="0.2">
      <c r="A141" s="2485"/>
      <c r="B141" s="251" t="s">
        <v>65</v>
      </c>
      <c r="C141" s="1148" t="s">
        <v>35</v>
      </c>
      <c r="D141" s="1160" t="s">
        <v>35</v>
      </c>
      <c r="E141" s="1160" t="s">
        <v>35</v>
      </c>
      <c r="F141" s="1160" t="s">
        <v>35</v>
      </c>
      <c r="G141" s="1172" t="s">
        <v>35</v>
      </c>
      <c r="H141" s="1184" t="s">
        <v>35</v>
      </c>
      <c r="I141" s="1160" t="s">
        <v>35</v>
      </c>
      <c r="J141" s="1160" t="s">
        <v>35</v>
      </c>
      <c r="K141" s="1160" t="s">
        <v>35</v>
      </c>
      <c r="L141" s="1196" t="s">
        <v>35</v>
      </c>
      <c r="M141" s="1203" t="s">
        <v>35</v>
      </c>
      <c r="N141" s="1160" t="s">
        <v>35</v>
      </c>
      <c r="O141" s="1160" t="s">
        <v>35</v>
      </c>
      <c r="P141" s="1160" t="s">
        <v>35</v>
      </c>
      <c r="Q141" s="1172" t="s">
        <v>35</v>
      </c>
      <c r="R141" s="1184" t="s">
        <v>35</v>
      </c>
      <c r="S141" s="1160" t="s">
        <v>35</v>
      </c>
      <c r="T141" s="1160" t="s">
        <v>35</v>
      </c>
      <c r="U141" s="1160" t="s">
        <v>35</v>
      </c>
      <c r="V141" s="1160" t="s">
        <v>35</v>
      </c>
      <c r="W141" s="1160" t="s">
        <v>35</v>
      </c>
      <c r="X141" s="1160" t="s">
        <v>35</v>
      </c>
      <c r="Y141" s="1221" t="s">
        <v>35</v>
      </c>
      <c r="Z141" s="1221" t="s">
        <v>35</v>
      </c>
      <c r="AA141" s="1221" t="s">
        <v>35</v>
      </c>
      <c r="AB141" s="1221" t="s">
        <v>35</v>
      </c>
      <c r="AC141" s="1221" t="s">
        <v>35</v>
      </c>
      <c r="AD141" s="1221" t="s">
        <v>35</v>
      </c>
      <c r="AE141" s="1221" t="s">
        <v>35</v>
      </c>
      <c r="AF141" s="1221" t="s">
        <v>35</v>
      </c>
      <c r="AG141" s="1221" t="s">
        <v>35</v>
      </c>
      <c r="AH141" s="1221" t="s">
        <v>35</v>
      </c>
      <c r="AI141" s="1221" t="s">
        <v>35</v>
      </c>
      <c r="AJ141" s="1221" t="s">
        <v>35</v>
      </c>
      <c r="AK141" s="1221" t="s">
        <v>35</v>
      </c>
      <c r="AL141" s="1221" t="s">
        <v>35</v>
      </c>
      <c r="AM141" s="1221" t="s">
        <v>35</v>
      </c>
      <c r="AN141" s="1221" t="s">
        <v>35</v>
      </c>
      <c r="AO141" s="1221" t="s">
        <v>35</v>
      </c>
      <c r="AP141" s="1221" t="s">
        <v>35</v>
      </c>
      <c r="AQ141" s="1221" t="s">
        <v>35</v>
      </c>
      <c r="AR141" s="1221" t="s">
        <v>35</v>
      </c>
      <c r="AS141" s="1221" t="s">
        <v>35</v>
      </c>
      <c r="AT141" s="1221" t="s">
        <v>35</v>
      </c>
      <c r="AU141" s="1221" t="s">
        <v>35</v>
      </c>
      <c r="AV141" s="1221" t="s">
        <v>35</v>
      </c>
      <c r="AW141" s="1221" t="s">
        <v>35</v>
      </c>
      <c r="AX141" s="1221" t="s">
        <v>35</v>
      </c>
      <c r="AY141" s="1225" t="s">
        <v>35</v>
      </c>
      <c r="AZ141" s="215"/>
      <c r="BA141" s="2486"/>
      <c r="BB141" s="159" t="s">
        <v>65</v>
      </c>
      <c r="BC141" s="1237" t="s">
        <v>35</v>
      </c>
      <c r="BD141" s="1257" t="s">
        <v>35</v>
      </c>
      <c r="BE141" s="1257" t="s">
        <v>35</v>
      </c>
      <c r="BF141" s="1257" t="s">
        <v>35</v>
      </c>
      <c r="BG141" s="1278" t="s">
        <v>35</v>
      </c>
      <c r="BH141" s="1299" t="s">
        <v>35</v>
      </c>
      <c r="BI141" s="1257" t="s">
        <v>35</v>
      </c>
      <c r="BJ141" s="1257" t="s">
        <v>35</v>
      </c>
      <c r="BK141" s="1257" t="s">
        <v>35</v>
      </c>
      <c r="BL141" s="1278" t="s">
        <v>35</v>
      </c>
      <c r="BM141" s="1299" t="s">
        <v>35</v>
      </c>
      <c r="BN141" s="1257" t="s">
        <v>35</v>
      </c>
      <c r="BO141" s="1257" t="s">
        <v>35</v>
      </c>
      <c r="BP141" s="1257" t="s">
        <v>35</v>
      </c>
      <c r="BQ141" s="1278" t="s">
        <v>35</v>
      </c>
      <c r="BR141" s="1299" t="s">
        <v>35</v>
      </c>
      <c r="BS141" s="1257" t="s">
        <v>35</v>
      </c>
      <c r="BT141" s="1257" t="s">
        <v>35</v>
      </c>
      <c r="BU141" s="1257" t="s">
        <v>35</v>
      </c>
      <c r="BV141" s="1257" t="s">
        <v>35</v>
      </c>
      <c r="BW141" s="1257" t="s">
        <v>35</v>
      </c>
      <c r="BX141" s="1257" t="s">
        <v>35</v>
      </c>
      <c r="BY141" s="1320" t="s">
        <v>35</v>
      </c>
      <c r="BZ141" s="1320" t="s">
        <v>35</v>
      </c>
      <c r="CA141" s="1320" t="s">
        <v>35</v>
      </c>
      <c r="CB141" s="1320" t="s">
        <v>35</v>
      </c>
      <c r="CC141" s="1320" t="s">
        <v>35</v>
      </c>
      <c r="CD141" s="1320" t="s">
        <v>35</v>
      </c>
      <c r="CE141" s="1320" t="s">
        <v>35</v>
      </c>
      <c r="CF141" s="1320" t="s">
        <v>35</v>
      </c>
      <c r="CG141" s="1320" t="s">
        <v>35</v>
      </c>
      <c r="CH141" s="1320" t="s">
        <v>35</v>
      </c>
      <c r="CI141" s="1320" t="s">
        <v>35</v>
      </c>
      <c r="CJ141" s="1320" t="s">
        <v>35</v>
      </c>
      <c r="CK141" s="1320" t="s">
        <v>35</v>
      </c>
      <c r="CL141" s="1320" t="s">
        <v>35</v>
      </c>
      <c r="CM141" s="1320" t="s">
        <v>35</v>
      </c>
      <c r="CN141" s="1320" t="s">
        <v>35</v>
      </c>
      <c r="CO141" s="1320" t="s">
        <v>35</v>
      </c>
      <c r="CP141" s="1320" t="s">
        <v>35</v>
      </c>
      <c r="CQ141" s="1320" t="s">
        <v>35</v>
      </c>
      <c r="CR141" s="1320" t="s">
        <v>35</v>
      </c>
      <c r="CS141" s="1320" t="s">
        <v>35</v>
      </c>
      <c r="CT141" s="1320" t="s">
        <v>35</v>
      </c>
      <c r="CU141" s="1320" t="s">
        <v>35</v>
      </c>
      <c r="CV141" s="1320" t="s">
        <v>35</v>
      </c>
      <c r="CW141" s="1320" t="s">
        <v>35</v>
      </c>
      <c r="CX141" s="1320" t="s">
        <v>35</v>
      </c>
      <c r="CY141" s="1320" t="s">
        <v>35</v>
      </c>
      <c r="CZ141" s="1342" t="s">
        <v>35</v>
      </c>
    </row>
    <row r="142" s="130" customFormat="true" ht="15" customHeight="true" x14ac:dyDescent="0.2">
      <c r="A142" s="2485"/>
      <c r="B142" s="251" t="s">
        <v>66</v>
      </c>
      <c r="C142" s="1148" t="s">
        <v>35</v>
      </c>
      <c r="D142" s="1160" t="s">
        <v>35</v>
      </c>
      <c r="E142" s="1160" t="s">
        <v>35</v>
      </c>
      <c r="F142" s="1160" t="s">
        <v>35</v>
      </c>
      <c r="G142" s="1172" t="s">
        <v>35</v>
      </c>
      <c r="H142" s="1184" t="s">
        <v>35</v>
      </c>
      <c r="I142" s="1160" t="s">
        <v>35</v>
      </c>
      <c r="J142" s="1160" t="s">
        <v>35</v>
      </c>
      <c r="K142" s="1160" t="s">
        <v>35</v>
      </c>
      <c r="L142" s="1196" t="s">
        <v>35</v>
      </c>
      <c r="M142" s="1203" t="s">
        <v>35</v>
      </c>
      <c r="N142" s="1160" t="s">
        <v>35</v>
      </c>
      <c r="O142" s="1160" t="s">
        <v>35</v>
      </c>
      <c r="P142" s="1160" t="s">
        <v>35</v>
      </c>
      <c r="Q142" s="1172" t="s">
        <v>35</v>
      </c>
      <c r="R142" s="1184" t="s">
        <v>35</v>
      </c>
      <c r="S142" s="1160" t="s">
        <v>35</v>
      </c>
      <c r="T142" s="1160" t="s">
        <v>35</v>
      </c>
      <c r="U142" s="1160" t="s">
        <v>35</v>
      </c>
      <c r="V142" s="1160" t="s">
        <v>35</v>
      </c>
      <c r="W142" s="1160" t="s">
        <v>35</v>
      </c>
      <c r="X142" s="1160" t="s">
        <v>35</v>
      </c>
      <c r="Y142" s="1221" t="s">
        <v>35</v>
      </c>
      <c r="Z142" s="1221" t="s">
        <v>35</v>
      </c>
      <c r="AA142" s="1221" t="s">
        <v>35</v>
      </c>
      <c r="AB142" s="1221" t="s">
        <v>35</v>
      </c>
      <c r="AC142" s="1221" t="s">
        <v>35</v>
      </c>
      <c r="AD142" s="1221" t="s">
        <v>35</v>
      </c>
      <c r="AE142" s="1221" t="s">
        <v>35</v>
      </c>
      <c r="AF142" s="1221" t="s">
        <v>35</v>
      </c>
      <c r="AG142" s="1221" t="s">
        <v>35</v>
      </c>
      <c r="AH142" s="1221" t="s">
        <v>35</v>
      </c>
      <c r="AI142" s="1221" t="s">
        <v>35</v>
      </c>
      <c r="AJ142" s="1221" t="s">
        <v>35</v>
      </c>
      <c r="AK142" s="1221" t="s">
        <v>35</v>
      </c>
      <c r="AL142" s="1221" t="s">
        <v>35</v>
      </c>
      <c r="AM142" s="1221" t="s">
        <v>35</v>
      </c>
      <c r="AN142" s="1221" t="s">
        <v>35</v>
      </c>
      <c r="AO142" s="1221" t="s">
        <v>35</v>
      </c>
      <c r="AP142" s="1221" t="s">
        <v>35</v>
      </c>
      <c r="AQ142" s="1221" t="s">
        <v>35</v>
      </c>
      <c r="AR142" s="1221" t="s">
        <v>35</v>
      </c>
      <c r="AS142" s="1221" t="s">
        <v>35</v>
      </c>
      <c r="AT142" s="1221" t="s">
        <v>35</v>
      </c>
      <c r="AU142" s="1221" t="s">
        <v>35</v>
      </c>
      <c r="AV142" s="1221" t="s">
        <v>35</v>
      </c>
      <c r="AW142" s="1221" t="s">
        <v>35</v>
      </c>
      <c r="AX142" s="1221" t="s">
        <v>35</v>
      </c>
      <c r="AY142" s="1225" t="s">
        <v>35</v>
      </c>
      <c r="AZ142" s="215"/>
      <c r="BA142" s="2486"/>
      <c r="BB142" s="159" t="s">
        <v>66</v>
      </c>
      <c r="BC142" s="1237" t="s">
        <v>35</v>
      </c>
      <c r="BD142" s="1257" t="s">
        <v>35</v>
      </c>
      <c r="BE142" s="1257" t="s">
        <v>35</v>
      </c>
      <c r="BF142" s="1257" t="s">
        <v>35</v>
      </c>
      <c r="BG142" s="1278" t="s">
        <v>35</v>
      </c>
      <c r="BH142" s="1299" t="s">
        <v>35</v>
      </c>
      <c r="BI142" s="1257" t="s">
        <v>35</v>
      </c>
      <c r="BJ142" s="1257" t="s">
        <v>35</v>
      </c>
      <c r="BK142" s="1257" t="s">
        <v>35</v>
      </c>
      <c r="BL142" s="1278" t="s">
        <v>35</v>
      </c>
      <c r="BM142" s="1299" t="s">
        <v>35</v>
      </c>
      <c r="BN142" s="1257" t="s">
        <v>35</v>
      </c>
      <c r="BO142" s="1257" t="s">
        <v>35</v>
      </c>
      <c r="BP142" s="1257" t="s">
        <v>35</v>
      </c>
      <c r="BQ142" s="1278" t="s">
        <v>35</v>
      </c>
      <c r="BR142" s="1299" t="s">
        <v>35</v>
      </c>
      <c r="BS142" s="1257" t="s">
        <v>35</v>
      </c>
      <c r="BT142" s="1257" t="s">
        <v>35</v>
      </c>
      <c r="BU142" s="1257" t="s">
        <v>35</v>
      </c>
      <c r="BV142" s="1257" t="s">
        <v>35</v>
      </c>
      <c r="BW142" s="1257" t="s">
        <v>35</v>
      </c>
      <c r="BX142" s="1257" t="s">
        <v>35</v>
      </c>
      <c r="BY142" s="1320" t="s">
        <v>35</v>
      </c>
      <c r="BZ142" s="1320" t="s">
        <v>35</v>
      </c>
      <c r="CA142" s="1320" t="s">
        <v>35</v>
      </c>
      <c r="CB142" s="1320" t="s">
        <v>35</v>
      </c>
      <c r="CC142" s="1320" t="s">
        <v>35</v>
      </c>
      <c r="CD142" s="1320" t="s">
        <v>35</v>
      </c>
      <c r="CE142" s="1320" t="s">
        <v>35</v>
      </c>
      <c r="CF142" s="1320" t="s">
        <v>35</v>
      </c>
      <c r="CG142" s="1320" t="s">
        <v>35</v>
      </c>
      <c r="CH142" s="1320" t="s">
        <v>35</v>
      </c>
      <c r="CI142" s="1320" t="s">
        <v>35</v>
      </c>
      <c r="CJ142" s="1320" t="s">
        <v>35</v>
      </c>
      <c r="CK142" s="1320" t="s">
        <v>35</v>
      </c>
      <c r="CL142" s="1320" t="s">
        <v>35</v>
      </c>
      <c r="CM142" s="1320" t="s">
        <v>35</v>
      </c>
      <c r="CN142" s="1320" t="s">
        <v>35</v>
      </c>
      <c r="CO142" s="1320" t="s">
        <v>35</v>
      </c>
      <c r="CP142" s="1320" t="s">
        <v>35</v>
      </c>
      <c r="CQ142" s="1320" t="s">
        <v>35</v>
      </c>
      <c r="CR142" s="1320" t="s">
        <v>35</v>
      </c>
      <c r="CS142" s="1320" t="s">
        <v>35</v>
      </c>
      <c r="CT142" s="1320" t="s">
        <v>35</v>
      </c>
      <c r="CU142" s="1320" t="s">
        <v>35</v>
      </c>
      <c r="CV142" s="1320" t="s">
        <v>35</v>
      </c>
      <c r="CW142" s="1320" t="s">
        <v>35</v>
      </c>
      <c r="CX142" s="1320" t="s">
        <v>35</v>
      </c>
      <c r="CY142" s="1320" t="s">
        <v>35</v>
      </c>
      <c r="CZ142" s="1342" t="s">
        <v>35</v>
      </c>
    </row>
    <row r="143" s="130" customFormat="true" ht="15" customHeight="true" x14ac:dyDescent="0.2">
      <c r="A143" s="2485"/>
      <c r="B143" s="251" t="s">
        <v>67</v>
      </c>
      <c r="C143" s="1148" t="s">
        <v>35</v>
      </c>
      <c r="D143" s="1160" t="s">
        <v>35</v>
      </c>
      <c r="E143" s="1160" t="s">
        <v>35</v>
      </c>
      <c r="F143" s="1160" t="s">
        <v>35</v>
      </c>
      <c r="G143" s="1172" t="s">
        <v>35</v>
      </c>
      <c r="H143" s="1184" t="s">
        <v>35</v>
      </c>
      <c r="I143" s="1160" t="s">
        <v>35</v>
      </c>
      <c r="J143" s="1160" t="s">
        <v>35</v>
      </c>
      <c r="K143" s="1160" t="s">
        <v>35</v>
      </c>
      <c r="L143" s="1196" t="s">
        <v>35</v>
      </c>
      <c r="M143" s="1203" t="s">
        <v>35</v>
      </c>
      <c r="N143" s="1160" t="s">
        <v>35</v>
      </c>
      <c r="O143" s="1160" t="s">
        <v>35</v>
      </c>
      <c r="P143" s="1160" t="s">
        <v>35</v>
      </c>
      <c r="Q143" s="1172" t="s">
        <v>35</v>
      </c>
      <c r="R143" s="1184" t="s">
        <v>35</v>
      </c>
      <c r="S143" s="1160" t="s">
        <v>35</v>
      </c>
      <c r="T143" s="1160" t="s">
        <v>35</v>
      </c>
      <c r="U143" s="1160" t="s">
        <v>35</v>
      </c>
      <c r="V143" s="1160" t="s">
        <v>35</v>
      </c>
      <c r="W143" s="1160" t="s">
        <v>35</v>
      </c>
      <c r="X143" s="1160" t="s">
        <v>35</v>
      </c>
      <c r="Y143" s="1221" t="s">
        <v>35</v>
      </c>
      <c r="Z143" s="1221" t="s">
        <v>35</v>
      </c>
      <c r="AA143" s="1221" t="s">
        <v>35</v>
      </c>
      <c r="AB143" s="1221" t="s">
        <v>35</v>
      </c>
      <c r="AC143" s="1221" t="s">
        <v>35</v>
      </c>
      <c r="AD143" s="1221" t="s">
        <v>35</v>
      </c>
      <c r="AE143" s="1221" t="s">
        <v>35</v>
      </c>
      <c r="AF143" s="1221" t="s">
        <v>35</v>
      </c>
      <c r="AG143" s="1221" t="s">
        <v>35</v>
      </c>
      <c r="AH143" s="1221" t="s">
        <v>35</v>
      </c>
      <c r="AI143" s="1221" t="s">
        <v>35</v>
      </c>
      <c r="AJ143" s="1221" t="s">
        <v>35</v>
      </c>
      <c r="AK143" s="1221" t="s">
        <v>35</v>
      </c>
      <c r="AL143" s="1221" t="s">
        <v>35</v>
      </c>
      <c r="AM143" s="1221" t="s">
        <v>35</v>
      </c>
      <c r="AN143" s="1221" t="s">
        <v>35</v>
      </c>
      <c r="AO143" s="1221" t="s">
        <v>35</v>
      </c>
      <c r="AP143" s="1221" t="s">
        <v>35</v>
      </c>
      <c r="AQ143" s="1221" t="s">
        <v>35</v>
      </c>
      <c r="AR143" s="1221" t="s">
        <v>35</v>
      </c>
      <c r="AS143" s="1221" t="s">
        <v>35</v>
      </c>
      <c r="AT143" s="1221" t="s">
        <v>35</v>
      </c>
      <c r="AU143" s="1221" t="s">
        <v>35</v>
      </c>
      <c r="AV143" s="1221" t="s">
        <v>35</v>
      </c>
      <c r="AW143" s="1221" t="s">
        <v>35</v>
      </c>
      <c r="AX143" s="1221" t="s">
        <v>35</v>
      </c>
      <c r="AY143" s="1225" t="s">
        <v>35</v>
      </c>
      <c r="AZ143" s="215"/>
      <c r="BA143" s="2486"/>
      <c r="BB143" s="159" t="s">
        <v>67</v>
      </c>
      <c r="BC143" s="1237" t="s">
        <v>35</v>
      </c>
      <c r="BD143" s="1257" t="s">
        <v>35</v>
      </c>
      <c r="BE143" s="1257" t="s">
        <v>35</v>
      </c>
      <c r="BF143" s="1257" t="s">
        <v>35</v>
      </c>
      <c r="BG143" s="1278" t="s">
        <v>35</v>
      </c>
      <c r="BH143" s="1299" t="s">
        <v>35</v>
      </c>
      <c r="BI143" s="1257" t="s">
        <v>35</v>
      </c>
      <c r="BJ143" s="1257" t="s">
        <v>35</v>
      </c>
      <c r="BK143" s="1257" t="s">
        <v>35</v>
      </c>
      <c r="BL143" s="1278" t="s">
        <v>35</v>
      </c>
      <c r="BM143" s="1299" t="s">
        <v>35</v>
      </c>
      <c r="BN143" s="1257" t="s">
        <v>35</v>
      </c>
      <c r="BO143" s="1257" t="s">
        <v>35</v>
      </c>
      <c r="BP143" s="1257" t="s">
        <v>35</v>
      </c>
      <c r="BQ143" s="1278" t="s">
        <v>35</v>
      </c>
      <c r="BR143" s="1299" t="s">
        <v>35</v>
      </c>
      <c r="BS143" s="1257" t="s">
        <v>35</v>
      </c>
      <c r="BT143" s="1257" t="s">
        <v>35</v>
      </c>
      <c r="BU143" s="1257" t="s">
        <v>35</v>
      </c>
      <c r="BV143" s="1257" t="s">
        <v>35</v>
      </c>
      <c r="BW143" s="1257" t="s">
        <v>35</v>
      </c>
      <c r="BX143" s="1257" t="s">
        <v>35</v>
      </c>
      <c r="BY143" s="1320" t="s">
        <v>35</v>
      </c>
      <c r="BZ143" s="1320" t="s">
        <v>35</v>
      </c>
      <c r="CA143" s="1320" t="s">
        <v>35</v>
      </c>
      <c r="CB143" s="1320" t="s">
        <v>35</v>
      </c>
      <c r="CC143" s="1320" t="s">
        <v>35</v>
      </c>
      <c r="CD143" s="1320" t="s">
        <v>35</v>
      </c>
      <c r="CE143" s="1320" t="s">
        <v>35</v>
      </c>
      <c r="CF143" s="1320" t="s">
        <v>35</v>
      </c>
      <c r="CG143" s="1320" t="s">
        <v>35</v>
      </c>
      <c r="CH143" s="1320" t="s">
        <v>35</v>
      </c>
      <c r="CI143" s="1320" t="s">
        <v>35</v>
      </c>
      <c r="CJ143" s="1320" t="s">
        <v>35</v>
      </c>
      <c r="CK143" s="1320" t="s">
        <v>35</v>
      </c>
      <c r="CL143" s="1320" t="s">
        <v>35</v>
      </c>
      <c r="CM143" s="1320" t="s">
        <v>35</v>
      </c>
      <c r="CN143" s="1320" t="s">
        <v>35</v>
      </c>
      <c r="CO143" s="1320" t="s">
        <v>35</v>
      </c>
      <c r="CP143" s="1320" t="s">
        <v>35</v>
      </c>
      <c r="CQ143" s="1320" t="s">
        <v>35</v>
      </c>
      <c r="CR143" s="1320" t="s">
        <v>35</v>
      </c>
      <c r="CS143" s="1320" t="s">
        <v>35</v>
      </c>
      <c r="CT143" s="1320" t="s">
        <v>35</v>
      </c>
      <c r="CU143" s="1320" t="s">
        <v>35</v>
      </c>
      <c r="CV143" s="1320" t="s">
        <v>35</v>
      </c>
      <c r="CW143" s="1320" t="s">
        <v>35</v>
      </c>
      <c r="CX143" s="1320" t="s">
        <v>35</v>
      </c>
      <c r="CY143" s="1320" t="s">
        <v>35</v>
      </c>
      <c r="CZ143" s="1342" t="s">
        <v>35</v>
      </c>
    </row>
    <row r="144" s="130" customFormat="true" ht="15" customHeight="true" x14ac:dyDescent="0.2">
      <c r="A144" s="2485" t="s">
        <v>107</v>
      </c>
      <c r="B144" s="251" t="s">
        <v>64</v>
      </c>
      <c r="C144" s="1148" t="s">
        <v>35</v>
      </c>
      <c r="D144" s="1160" t="s">
        <v>35</v>
      </c>
      <c r="E144" s="1160" t="s">
        <v>35</v>
      </c>
      <c r="F144" s="1160" t="s">
        <v>35</v>
      </c>
      <c r="G144" s="1172" t="s">
        <v>35</v>
      </c>
      <c r="H144" s="1184" t="s">
        <v>35</v>
      </c>
      <c r="I144" s="1160" t="s">
        <v>35</v>
      </c>
      <c r="J144" s="1160" t="s">
        <v>35</v>
      </c>
      <c r="K144" s="1160" t="s">
        <v>35</v>
      </c>
      <c r="L144" s="1196" t="s">
        <v>35</v>
      </c>
      <c r="M144" s="1203" t="s">
        <v>35</v>
      </c>
      <c r="N144" s="1160" t="s">
        <v>35</v>
      </c>
      <c r="O144" s="1160" t="s">
        <v>35</v>
      </c>
      <c r="P144" s="1160" t="s">
        <v>35</v>
      </c>
      <c r="Q144" s="1172" t="s">
        <v>35</v>
      </c>
      <c r="R144" s="1184" t="s">
        <v>35</v>
      </c>
      <c r="S144" s="1160" t="s">
        <v>35</v>
      </c>
      <c r="T144" s="1160" t="s">
        <v>35</v>
      </c>
      <c r="U144" s="1160" t="s">
        <v>35</v>
      </c>
      <c r="V144" s="1160" t="s">
        <v>35</v>
      </c>
      <c r="W144" s="1160" t="s">
        <v>35</v>
      </c>
      <c r="X144" s="1160" t="s">
        <v>35</v>
      </c>
      <c r="Y144" s="1221" t="s">
        <v>35</v>
      </c>
      <c r="Z144" s="1221" t="s">
        <v>35</v>
      </c>
      <c r="AA144" s="1221" t="s">
        <v>35</v>
      </c>
      <c r="AB144" s="1221" t="s">
        <v>35</v>
      </c>
      <c r="AC144" s="1221" t="s">
        <v>35</v>
      </c>
      <c r="AD144" s="1221" t="s">
        <v>35</v>
      </c>
      <c r="AE144" s="1221" t="s">
        <v>35</v>
      </c>
      <c r="AF144" s="1221" t="s">
        <v>35</v>
      </c>
      <c r="AG144" s="1221" t="s">
        <v>35</v>
      </c>
      <c r="AH144" s="1221" t="s">
        <v>35</v>
      </c>
      <c r="AI144" s="1221" t="s">
        <v>35</v>
      </c>
      <c r="AJ144" s="1221" t="s">
        <v>35</v>
      </c>
      <c r="AK144" s="1221" t="s">
        <v>35</v>
      </c>
      <c r="AL144" s="1221" t="s">
        <v>35</v>
      </c>
      <c r="AM144" s="1221" t="s">
        <v>35</v>
      </c>
      <c r="AN144" s="1221" t="s">
        <v>35</v>
      </c>
      <c r="AO144" s="1221" t="s">
        <v>35</v>
      </c>
      <c r="AP144" s="1221" t="s">
        <v>35</v>
      </c>
      <c r="AQ144" s="1221" t="s">
        <v>35</v>
      </c>
      <c r="AR144" s="1221" t="s">
        <v>35</v>
      </c>
      <c r="AS144" s="1221" t="s">
        <v>35</v>
      </c>
      <c r="AT144" s="1221" t="s">
        <v>35</v>
      </c>
      <c r="AU144" s="1221" t="s">
        <v>35</v>
      </c>
      <c r="AV144" s="1221" t="s">
        <v>35</v>
      </c>
      <c r="AW144" s="1221" t="s">
        <v>35</v>
      </c>
      <c r="AX144" s="1221" t="s">
        <v>35</v>
      </c>
      <c r="AY144" s="1225" t="s">
        <v>35</v>
      </c>
      <c r="AZ144" s="215"/>
      <c r="BA144" s="2486" t="s">
        <v>107</v>
      </c>
      <c r="BB144" s="159" t="s">
        <v>64</v>
      </c>
      <c r="BC144" s="1237" t="s">
        <v>35</v>
      </c>
      <c r="BD144" s="1257" t="s">
        <v>35</v>
      </c>
      <c r="BE144" s="1257" t="s">
        <v>35</v>
      </c>
      <c r="BF144" s="1257" t="s">
        <v>35</v>
      </c>
      <c r="BG144" s="1278" t="s">
        <v>35</v>
      </c>
      <c r="BH144" s="1299" t="s">
        <v>35</v>
      </c>
      <c r="BI144" s="1257" t="s">
        <v>35</v>
      </c>
      <c r="BJ144" s="1257" t="s">
        <v>35</v>
      </c>
      <c r="BK144" s="1257" t="s">
        <v>35</v>
      </c>
      <c r="BL144" s="1278" t="s">
        <v>35</v>
      </c>
      <c r="BM144" s="1299" t="s">
        <v>35</v>
      </c>
      <c r="BN144" s="1257" t="s">
        <v>35</v>
      </c>
      <c r="BO144" s="1257" t="s">
        <v>35</v>
      </c>
      <c r="BP144" s="1257" t="s">
        <v>35</v>
      </c>
      <c r="BQ144" s="1278" t="s">
        <v>35</v>
      </c>
      <c r="BR144" s="1299" t="s">
        <v>35</v>
      </c>
      <c r="BS144" s="1257" t="s">
        <v>35</v>
      </c>
      <c r="BT144" s="1257" t="s">
        <v>35</v>
      </c>
      <c r="BU144" s="1257" t="s">
        <v>35</v>
      </c>
      <c r="BV144" s="1257" t="s">
        <v>35</v>
      </c>
      <c r="BW144" s="1257" t="s">
        <v>35</v>
      </c>
      <c r="BX144" s="1257" t="s">
        <v>35</v>
      </c>
      <c r="BY144" s="1320" t="s">
        <v>35</v>
      </c>
      <c r="BZ144" s="1320" t="s">
        <v>35</v>
      </c>
      <c r="CA144" s="1320" t="s">
        <v>35</v>
      </c>
      <c r="CB144" s="1320" t="s">
        <v>35</v>
      </c>
      <c r="CC144" s="1320" t="s">
        <v>35</v>
      </c>
      <c r="CD144" s="1320" t="s">
        <v>35</v>
      </c>
      <c r="CE144" s="1320" t="s">
        <v>35</v>
      </c>
      <c r="CF144" s="1320" t="s">
        <v>35</v>
      </c>
      <c r="CG144" s="1320" t="s">
        <v>35</v>
      </c>
      <c r="CH144" s="1320" t="s">
        <v>35</v>
      </c>
      <c r="CI144" s="1320" t="s">
        <v>35</v>
      </c>
      <c r="CJ144" s="1320" t="s">
        <v>35</v>
      </c>
      <c r="CK144" s="1320" t="s">
        <v>35</v>
      </c>
      <c r="CL144" s="1320" t="s">
        <v>35</v>
      </c>
      <c r="CM144" s="1320" t="s">
        <v>35</v>
      </c>
      <c r="CN144" s="1320" t="s">
        <v>35</v>
      </c>
      <c r="CO144" s="1320" t="s">
        <v>35</v>
      </c>
      <c r="CP144" s="1320" t="s">
        <v>35</v>
      </c>
      <c r="CQ144" s="1320" t="s">
        <v>35</v>
      </c>
      <c r="CR144" s="1320" t="s">
        <v>35</v>
      </c>
      <c r="CS144" s="1320" t="s">
        <v>35</v>
      </c>
      <c r="CT144" s="1320" t="s">
        <v>35</v>
      </c>
      <c r="CU144" s="1320" t="s">
        <v>35</v>
      </c>
      <c r="CV144" s="1320" t="s">
        <v>35</v>
      </c>
      <c r="CW144" s="1320" t="s">
        <v>35</v>
      </c>
      <c r="CX144" s="1320" t="s">
        <v>35</v>
      </c>
      <c r="CY144" s="1320" t="s">
        <v>35</v>
      </c>
      <c r="CZ144" s="1342" t="s">
        <v>35</v>
      </c>
    </row>
    <row r="145" s="130" customFormat="true" ht="15" customHeight="true" x14ac:dyDescent="0.2">
      <c r="A145" s="2485"/>
      <c r="B145" s="251" t="s">
        <v>65</v>
      </c>
      <c r="C145" s="1148" t="s">
        <v>35</v>
      </c>
      <c r="D145" s="1160" t="s">
        <v>35</v>
      </c>
      <c r="E145" s="1160" t="s">
        <v>35</v>
      </c>
      <c r="F145" s="1160" t="s">
        <v>35</v>
      </c>
      <c r="G145" s="1172" t="s">
        <v>35</v>
      </c>
      <c r="H145" s="1184" t="s">
        <v>35</v>
      </c>
      <c r="I145" s="1160" t="s">
        <v>35</v>
      </c>
      <c r="J145" s="1160" t="s">
        <v>35</v>
      </c>
      <c r="K145" s="1160" t="s">
        <v>35</v>
      </c>
      <c r="L145" s="1196" t="s">
        <v>35</v>
      </c>
      <c r="M145" s="1203" t="s">
        <v>35</v>
      </c>
      <c r="N145" s="1160" t="s">
        <v>35</v>
      </c>
      <c r="O145" s="1160" t="s">
        <v>35</v>
      </c>
      <c r="P145" s="1160" t="s">
        <v>35</v>
      </c>
      <c r="Q145" s="1172" t="s">
        <v>35</v>
      </c>
      <c r="R145" s="1184" t="s">
        <v>35</v>
      </c>
      <c r="S145" s="1160" t="s">
        <v>35</v>
      </c>
      <c r="T145" s="1160" t="s">
        <v>35</v>
      </c>
      <c r="U145" s="1160" t="s">
        <v>35</v>
      </c>
      <c r="V145" s="1160" t="s">
        <v>35</v>
      </c>
      <c r="W145" s="1160" t="s">
        <v>35</v>
      </c>
      <c r="X145" s="1160" t="s">
        <v>35</v>
      </c>
      <c r="Y145" s="1221" t="s">
        <v>35</v>
      </c>
      <c r="Z145" s="1221" t="s">
        <v>35</v>
      </c>
      <c r="AA145" s="1221" t="s">
        <v>35</v>
      </c>
      <c r="AB145" s="1221" t="s">
        <v>35</v>
      </c>
      <c r="AC145" s="1221" t="s">
        <v>35</v>
      </c>
      <c r="AD145" s="1221" t="s">
        <v>35</v>
      </c>
      <c r="AE145" s="1221" t="s">
        <v>35</v>
      </c>
      <c r="AF145" s="1221" t="s">
        <v>35</v>
      </c>
      <c r="AG145" s="1221" t="s">
        <v>35</v>
      </c>
      <c r="AH145" s="1221" t="s">
        <v>35</v>
      </c>
      <c r="AI145" s="1221" t="s">
        <v>35</v>
      </c>
      <c r="AJ145" s="1221" t="s">
        <v>35</v>
      </c>
      <c r="AK145" s="1221" t="s">
        <v>35</v>
      </c>
      <c r="AL145" s="1221" t="s">
        <v>35</v>
      </c>
      <c r="AM145" s="1221" t="s">
        <v>35</v>
      </c>
      <c r="AN145" s="1221" t="s">
        <v>35</v>
      </c>
      <c r="AO145" s="1221" t="s">
        <v>35</v>
      </c>
      <c r="AP145" s="1221" t="s">
        <v>35</v>
      </c>
      <c r="AQ145" s="1221" t="s">
        <v>35</v>
      </c>
      <c r="AR145" s="1221" t="s">
        <v>35</v>
      </c>
      <c r="AS145" s="1221" t="s">
        <v>35</v>
      </c>
      <c r="AT145" s="1221" t="s">
        <v>35</v>
      </c>
      <c r="AU145" s="1221" t="s">
        <v>35</v>
      </c>
      <c r="AV145" s="1221" t="s">
        <v>35</v>
      </c>
      <c r="AW145" s="1221" t="s">
        <v>35</v>
      </c>
      <c r="AX145" s="1221" t="s">
        <v>35</v>
      </c>
      <c r="AY145" s="1225" t="s">
        <v>35</v>
      </c>
      <c r="AZ145" s="215"/>
      <c r="BA145" s="2486"/>
      <c r="BB145" s="159" t="s">
        <v>65</v>
      </c>
      <c r="BC145" s="1237" t="s">
        <v>35</v>
      </c>
      <c r="BD145" s="1257" t="s">
        <v>35</v>
      </c>
      <c r="BE145" s="1257" t="s">
        <v>35</v>
      </c>
      <c r="BF145" s="1257" t="s">
        <v>35</v>
      </c>
      <c r="BG145" s="1278" t="s">
        <v>35</v>
      </c>
      <c r="BH145" s="1299" t="s">
        <v>35</v>
      </c>
      <c r="BI145" s="1257" t="s">
        <v>35</v>
      </c>
      <c r="BJ145" s="1257" t="s">
        <v>35</v>
      </c>
      <c r="BK145" s="1257" t="s">
        <v>35</v>
      </c>
      <c r="BL145" s="1278" t="s">
        <v>35</v>
      </c>
      <c r="BM145" s="1299" t="s">
        <v>35</v>
      </c>
      <c r="BN145" s="1257" t="s">
        <v>35</v>
      </c>
      <c r="BO145" s="1257" t="s">
        <v>35</v>
      </c>
      <c r="BP145" s="1257" t="s">
        <v>35</v>
      </c>
      <c r="BQ145" s="1278" t="s">
        <v>35</v>
      </c>
      <c r="BR145" s="1299" t="s">
        <v>35</v>
      </c>
      <c r="BS145" s="1257" t="s">
        <v>35</v>
      </c>
      <c r="BT145" s="1257" t="s">
        <v>35</v>
      </c>
      <c r="BU145" s="1257" t="s">
        <v>35</v>
      </c>
      <c r="BV145" s="1257" t="s">
        <v>35</v>
      </c>
      <c r="BW145" s="1257" t="s">
        <v>35</v>
      </c>
      <c r="BX145" s="1257" t="s">
        <v>35</v>
      </c>
      <c r="BY145" s="1320" t="s">
        <v>35</v>
      </c>
      <c r="BZ145" s="1320" t="s">
        <v>35</v>
      </c>
      <c r="CA145" s="1320" t="s">
        <v>35</v>
      </c>
      <c r="CB145" s="1320" t="s">
        <v>35</v>
      </c>
      <c r="CC145" s="1320" t="s">
        <v>35</v>
      </c>
      <c r="CD145" s="1320" t="s">
        <v>35</v>
      </c>
      <c r="CE145" s="1320" t="s">
        <v>35</v>
      </c>
      <c r="CF145" s="1320" t="s">
        <v>35</v>
      </c>
      <c r="CG145" s="1320" t="s">
        <v>35</v>
      </c>
      <c r="CH145" s="1320" t="s">
        <v>35</v>
      </c>
      <c r="CI145" s="1320" t="s">
        <v>35</v>
      </c>
      <c r="CJ145" s="1320" t="s">
        <v>35</v>
      </c>
      <c r="CK145" s="1320" t="s">
        <v>35</v>
      </c>
      <c r="CL145" s="1320" t="s">
        <v>35</v>
      </c>
      <c r="CM145" s="1320" t="s">
        <v>35</v>
      </c>
      <c r="CN145" s="1320" t="s">
        <v>35</v>
      </c>
      <c r="CO145" s="1320" t="s">
        <v>35</v>
      </c>
      <c r="CP145" s="1320" t="s">
        <v>35</v>
      </c>
      <c r="CQ145" s="1320" t="s">
        <v>35</v>
      </c>
      <c r="CR145" s="1320" t="s">
        <v>35</v>
      </c>
      <c r="CS145" s="1320" t="s">
        <v>35</v>
      </c>
      <c r="CT145" s="1320" t="s">
        <v>35</v>
      </c>
      <c r="CU145" s="1320" t="s">
        <v>35</v>
      </c>
      <c r="CV145" s="1320" t="s">
        <v>35</v>
      </c>
      <c r="CW145" s="1320" t="s">
        <v>35</v>
      </c>
      <c r="CX145" s="1320" t="s">
        <v>35</v>
      </c>
      <c r="CY145" s="1320" t="s">
        <v>35</v>
      </c>
      <c r="CZ145" s="1342" t="s">
        <v>35</v>
      </c>
    </row>
    <row r="146" s="130" customFormat="true" ht="15" customHeight="true" x14ac:dyDescent="0.2">
      <c r="A146" s="2485"/>
      <c r="B146" s="251" t="s">
        <v>66</v>
      </c>
      <c r="C146" s="1148" t="s">
        <v>35</v>
      </c>
      <c r="D146" s="1160" t="s">
        <v>35</v>
      </c>
      <c r="E146" s="1160" t="s">
        <v>35</v>
      </c>
      <c r="F146" s="1160" t="s">
        <v>35</v>
      </c>
      <c r="G146" s="1172" t="s">
        <v>35</v>
      </c>
      <c r="H146" s="1184" t="s">
        <v>35</v>
      </c>
      <c r="I146" s="1160" t="s">
        <v>35</v>
      </c>
      <c r="J146" s="1160" t="s">
        <v>35</v>
      </c>
      <c r="K146" s="1160" t="s">
        <v>35</v>
      </c>
      <c r="L146" s="1196" t="s">
        <v>35</v>
      </c>
      <c r="M146" s="1203" t="s">
        <v>35</v>
      </c>
      <c r="N146" s="1160" t="s">
        <v>35</v>
      </c>
      <c r="O146" s="1160" t="s">
        <v>35</v>
      </c>
      <c r="P146" s="1160" t="s">
        <v>35</v>
      </c>
      <c r="Q146" s="1172" t="s">
        <v>35</v>
      </c>
      <c r="R146" s="1184" t="s">
        <v>35</v>
      </c>
      <c r="S146" s="1160" t="s">
        <v>35</v>
      </c>
      <c r="T146" s="1160" t="s">
        <v>35</v>
      </c>
      <c r="U146" s="1160" t="s">
        <v>35</v>
      </c>
      <c r="V146" s="1160" t="s">
        <v>35</v>
      </c>
      <c r="W146" s="1160" t="s">
        <v>35</v>
      </c>
      <c r="X146" s="1160" t="s">
        <v>35</v>
      </c>
      <c r="Y146" s="1221" t="s">
        <v>35</v>
      </c>
      <c r="Z146" s="1221" t="s">
        <v>35</v>
      </c>
      <c r="AA146" s="1221" t="s">
        <v>35</v>
      </c>
      <c r="AB146" s="1221" t="s">
        <v>35</v>
      </c>
      <c r="AC146" s="1221" t="s">
        <v>35</v>
      </c>
      <c r="AD146" s="1221" t="s">
        <v>35</v>
      </c>
      <c r="AE146" s="1221" t="s">
        <v>35</v>
      </c>
      <c r="AF146" s="1221" t="s">
        <v>35</v>
      </c>
      <c r="AG146" s="1221" t="s">
        <v>35</v>
      </c>
      <c r="AH146" s="1221" t="s">
        <v>35</v>
      </c>
      <c r="AI146" s="1221" t="s">
        <v>35</v>
      </c>
      <c r="AJ146" s="1221" t="s">
        <v>35</v>
      </c>
      <c r="AK146" s="1221" t="s">
        <v>35</v>
      </c>
      <c r="AL146" s="1221" t="s">
        <v>35</v>
      </c>
      <c r="AM146" s="1221" t="s">
        <v>35</v>
      </c>
      <c r="AN146" s="1221" t="s">
        <v>35</v>
      </c>
      <c r="AO146" s="1221" t="s">
        <v>35</v>
      </c>
      <c r="AP146" s="1221" t="s">
        <v>35</v>
      </c>
      <c r="AQ146" s="1221" t="s">
        <v>35</v>
      </c>
      <c r="AR146" s="1221" t="s">
        <v>35</v>
      </c>
      <c r="AS146" s="1221" t="s">
        <v>35</v>
      </c>
      <c r="AT146" s="1221" t="s">
        <v>35</v>
      </c>
      <c r="AU146" s="1221" t="s">
        <v>35</v>
      </c>
      <c r="AV146" s="1221" t="s">
        <v>35</v>
      </c>
      <c r="AW146" s="1221" t="s">
        <v>35</v>
      </c>
      <c r="AX146" s="1221" t="s">
        <v>35</v>
      </c>
      <c r="AY146" s="1225" t="s">
        <v>35</v>
      </c>
      <c r="AZ146" s="215"/>
      <c r="BA146" s="2486"/>
      <c r="BB146" s="159" t="s">
        <v>66</v>
      </c>
      <c r="BC146" s="1237" t="s">
        <v>35</v>
      </c>
      <c r="BD146" s="1257" t="s">
        <v>35</v>
      </c>
      <c r="BE146" s="1257" t="s">
        <v>35</v>
      </c>
      <c r="BF146" s="1257" t="s">
        <v>35</v>
      </c>
      <c r="BG146" s="1278" t="s">
        <v>35</v>
      </c>
      <c r="BH146" s="1299" t="s">
        <v>35</v>
      </c>
      <c r="BI146" s="1257" t="s">
        <v>35</v>
      </c>
      <c r="BJ146" s="1257" t="s">
        <v>35</v>
      </c>
      <c r="BK146" s="1257" t="s">
        <v>35</v>
      </c>
      <c r="BL146" s="1278" t="s">
        <v>35</v>
      </c>
      <c r="BM146" s="1299" t="s">
        <v>35</v>
      </c>
      <c r="BN146" s="1257" t="s">
        <v>35</v>
      </c>
      <c r="BO146" s="1257" t="s">
        <v>35</v>
      </c>
      <c r="BP146" s="1257" t="s">
        <v>35</v>
      </c>
      <c r="BQ146" s="1278" t="s">
        <v>35</v>
      </c>
      <c r="BR146" s="1299" t="s">
        <v>35</v>
      </c>
      <c r="BS146" s="1257" t="s">
        <v>35</v>
      </c>
      <c r="BT146" s="1257" t="s">
        <v>35</v>
      </c>
      <c r="BU146" s="1257" t="s">
        <v>35</v>
      </c>
      <c r="BV146" s="1257" t="s">
        <v>35</v>
      </c>
      <c r="BW146" s="1257" t="s">
        <v>35</v>
      </c>
      <c r="BX146" s="1257" t="s">
        <v>35</v>
      </c>
      <c r="BY146" s="1320" t="s">
        <v>35</v>
      </c>
      <c r="BZ146" s="1320" t="s">
        <v>35</v>
      </c>
      <c r="CA146" s="1320" t="s">
        <v>35</v>
      </c>
      <c r="CB146" s="1320" t="s">
        <v>35</v>
      </c>
      <c r="CC146" s="1320" t="s">
        <v>35</v>
      </c>
      <c r="CD146" s="1320" t="s">
        <v>35</v>
      </c>
      <c r="CE146" s="1320" t="s">
        <v>35</v>
      </c>
      <c r="CF146" s="1320" t="s">
        <v>35</v>
      </c>
      <c r="CG146" s="1320" t="s">
        <v>35</v>
      </c>
      <c r="CH146" s="1320" t="s">
        <v>35</v>
      </c>
      <c r="CI146" s="1320" t="s">
        <v>35</v>
      </c>
      <c r="CJ146" s="1320" t="s">
        <v>35</v>
      </c>
      <c r="CK146" s="1320" t="s">
        <v>35</v>
      </c>
      <c r="CL146" s="1320" t="s">
        <v>35</v>
      </c>
      <c r="CM146" s="1320" t="s">
        <v>35</v>
      </c>
      <c r="CN146" s="1320" t="s">
        <v>35</v>
      </c>
      <c r="CO146" s="1320" t="s">
        <v>35</v>
      </c>
      <c r="CP146" s="1320" t="s">
        <v>35</v>
      </c>
      <c r="CQ146" s="1320" t="s">
        <v>35</v>
      </c>
      <c r="CR146" s="1320" t="s">
        <v>35</v>
      </c>
      <c r="CS146" s="1320" t="s">
        <v>35</v>
      </c>
      <c r="CT146" s="1320" t="s">
        <v>35</v>
      </c>
      <c r="CU146" s="1320" t="s">
        <v>35</v>
      </c>
      <c r="CV146" s="1320" t="s">
        <v>35</v>
      </c>
      <c r="CW146" s="1320" t="s">
        <v>35</v>
      </c>
      <c r="CX146" s="1320" t="s">
        <v>35</v>
      </c>
      <c r="CY146" s="1320" t="s">
        <v>35</v>
      </c>
      <c r="CZ146" s="1342" t="s">
        <v>35</v>
      </c>
    </row>
    <row r="147" s="130" customFormat="true" ht="15" customHeight="true" x14ac:dyDescent="0.2">
      <c r="A147" s="2485"/>
      <c r="B147" s="251" t="s">
        <v>67</v>
      </c>
      <c r="C147" s="1148" t="s">
        <v>35</v>
      </c>
      <c r="D147" s="1160" t="s">
        <v>35</v>
      </c>
      <c r="E147" s="1160" t="s">
        <v>35</v>
      </c>
      <c r="F147" s="1160" t="s">
        <v>35</v>
      </c>
      <c r="G147" s="1172" t="s">
        <v>35</v>
      </c>
      <c r="H147" s="1184" t="s">
        <v>35</v>
      </c>
      <c r="I147" s="1160" t="s">
        <v>35</v>
      </c>
      <c r="J147" s="1160" t="s">
        <v>35</v>
      </c>
      <c r="K147" s="1160" t="s">
        <v>35</v>
      </c>
      <c r="L147" s="1196" t="s">
        <v>35</v>
      </c>
      <c r="M147" s="1203" t="s">
        <v>35</v>
      </c>
      <c r="N147" s="1160" t="s">
        <v>35</v>
      </c>
      <c r="O147" s="1160" t="s">
        <v>35</v>
      </c>
      <c r="P147" s="1160" t="s">
        <v>35</v>
      </c>
      <c r="Q147" s="1172" t="s">
        <v>35</v>
      </c>
      <c r="R147" s="1184" t="s">
        <v>35</v>
      </c>
      <c r="S147" s="1160" t="s">
        <v>35</v>
      </c>
      <c r="T147" s="1160" t="s">
        <v>35</v>
      </c>
      <c r="U147" s="1160" t="s">
        <v>35</v>
      </c>
      <c r="V147" s="1160" t="s">
        <v>35</v>
      </c>
      <c r="W147" s="1160" t="s">
        <v>35</v>
      </c>
      <c r="X147" s="1160" t="s">
        <v>35</v>
      </c>
      <c r="Y147" s="1221" t="s">
        <v>35</v>
      </c>
      <c r="Z147" s="1221" t="s">
        <v>35</v>
      </c>
      <c r="AA147" s="1221" t="s">
        <v>35</v>
      </c>
      <c r="AB147" s="1221" t="s">
        <v>35</v>
      </c>
      <c r="AC147" s="1221" t="s">
        <v>35</v>
      </c>
      <c r="AD147" s="1221" t="s">
        <v>35</v>
      </c>
      <c r="AE147" s="1221" t="s">
        <v>35</v>
      </c>
      <c r="AF147" s="1221" t="s">
        <v>35</v>
      </c>
      <c r="AG147" s="1221" t="s">
        <v>35</v>
      </c>
      <c r="AH147" s="1221" t="s">
        <v>35</v>
      </c>
      <c r="AI147" s="1221" t="s">
        <v>35</v>
      </c>
      <c r="AJ147" s="1221" t="s">
        <v>35</v>
      </c>
      <c r="AK147" s="1221" t="s">
        <v>35</v>
      </c>
      <c r="AL147" s="1221" t="s">
        <v>35</v>
      </c>
      <c r="AM147" s="1221" t="s">
        <v>35</v>
      </c>
      <c r="AN147" s="1221" t="s">
        <v>35</v>
      </c>
      <c r="AO147" s="1221" t="s">
        <v>35</v>
      </c>
      <c r="AP147" s="1221" t="s">
        <v>35</v>
      </c>
      <c r="AQ147" s="1221" t="s">
        <v>35</v>
      </c>
      <c r="AR147" s="1221" t="s">
        <v>35</v>
      </c>
      <c r="AS147" s="1221" t="s">
        <v>35</v>
      </c>
      <c r="AT147" s="1221" t="s">
        <v>35</v>
      </c>
      <c r="AU147" s="1221" t="s">
        <v>35</v>
      </c>
      <c r="AV147" s="1221" t="s">
        <v>35</v>
      </c>
      <c r="AW147" s="1221" t="s">
        <v>35</v>
      </c>
      <c r="AX147" s="1221" t="s">
        <v>35</v>
      </c>
      <c r="AY147" s="1225" t="s">
        <v>35</v>
      </c>
      <c r="AZ147" s="215"/>
      <c r="BA147" s="2486"/>
      <c r="BB147" s="159" t="s">
        <v>67</v>
      </c>
      <c r="BC147" s="1237" t="s">
        <v>35</v>
      </c>
      <c r="BD147" s="1257" t="s">
        <v>35</v>
      </c>
      <c r="BE147" s="1257" t="s">
        <v>35</v>
      </c>
      <c r="BF147" s="1257" t="s">
        <v>35</v>
      </c>
      <c r="BG147" s="1278" t="s">
        <v>35</v>
      </c>
      <c r="BH147" s="1299" t="s">
        <v>35</v>
      </c>
      <c r="BI147" s="1257" t="s">
        <v>35</v>
      </c>
      <c r="BJ147" s="1257" t="s">
        <v>35</v>
      </c>
      <c r="BK147" s="1257" t="s">
        <v>35</v>
      </c>
      <c r="BL147" s="1278" t="s">
        <v>35</v>
      </c>
      <c r="BM147" s="1299" t="s">
        <v>35</v>
      </c>
      <c r="BN147" s="1257" t="s">
        <v>35</v>
      </c>
      <c r="BO147" s="1257" t="s">
        <v>35</v>
      </c>
      <c r="BP147" s="1257" t="s">
        <v>35</v>
      </c>
      <c r="BQ147" s="1278" t="s">
        <v>35</v>
      </c>
      <c r="BR147" s="1299" t="s">
        <v>35</v>
      </c>
      <c r="BS147" s="1257" t="s">
        <v>35</v>
      </c>
      <c r="BT147" s="1257" t="s">
        <v>35</v>
      </c>
      <c r="BU147" s="1257" t="s">
        <v>35</v>
      </c>
      <c r="BV147" s="1257" t="s">
        <v>35</v>
      </c>
      <c r="BW147" s="1257" t="s">
        <v>35</v>
      </c>
      <c r="BX147" s="1257" t="s">
        <v>35</v>
      </c>
      <c r="BY147" s="1320" t="s">
        <v>35</v>
      </c>
      <c r="BZ147" s="1320" t="s">
        <v>35</v>
      </c>
      <c r="CA147" s="1320" t="s">
        <v>35</v>
      </c>
      <c r="CB147" s="1320" t="s">
        <v>35</v>
      </c>
      <c r="CC147" s="1320" t="s">
        <v>35</v>
      </c>
      <c r="CD147" s="1320" t="s">
        <v>35</v>
      </c>
      <c r="CE147" s="1320" t="s">
        <v>35</v>
      </c>
      <c r="CF147" s="1320" t="s">
        <v>35</v>
      </c>
      <c r="CG147" s="1320" t="s">
        <v>35</v>
      </c>
      <c r="CH147" s="1320" t="s">
        <v>35</v>
      </c>
      <c r="CI147" s="1320" t="s">
        <v>35</v>
      </c>
      <c r="CJ147" s="1320" t="s">
        <v>35</v>
      </c>
      <c r="CK147" s="1320" t="s">
        <v>35</v>
      </c>
      <c r="CL147" s="1320" t="s">
        <v>35</v>
      </c>
      <c r="CM147" s="1320" t="s">
        <v>35</v>
      </c>
      <c r="CN147" s="1320" t="s">
        <v>35</v>
      </c>
      <c r="CO147" s="1320" t="s">
        <v>35</v>
      </c>
      <c r="CP147" s="1320" t="s">
        <v>35</v>
      </c>
      <c r="CQ147" s="1320" t="s">
        <v>35</v>
      </c>
      <c r="CR147" s="1320" t="s">
        <v>35</v>
      </c>
      <c r="CS147" s="1320" t="s">
        <v>35</v>
      </c>
      <c r="CT147" s="1320" t="s">
        <v>35</v>
      </c>
      <c r="CU147" s="1320" t="s">
        <v>35</v>
      </c>
      <c r="CV147" s="1320" t="s">
        <v>35</v>
      </c>
      <c r="CW147" s="1320" t="s">
        <v>35</v>
      </c>
      <c r="CX147" s="1320" t="s">
        <v>35</v>
      </c>
      <c r="CY147" s="1320" t="s">
        <v>35</v>
      </c>
      <c r="CZ147" s="1342" t="s">
        <v>35</v>
      </c>
    </row>
    <row r="148" s="130" customFormat="true" ht="15" customHeight="true" x14ac:dyDescent="0.2">
      <c r="A148" s="2485" t="s">
        <v>108</v>
      </c>
      <c r="B148" s="251" t="s">
        <v>49</v>
      </c>
      <c r="C148" s="1148" t="s">
        <v>35</v>
      </c>
      <c r="D148" s="1160" t="s">
        <v>35</v>
      </c>
      <c r="E148" s="1160" t="s">
        <v>35</v>
      </c>
      <c r="F148" s="1160" t="s">
        <v>35</v>
      </c>
      <c r="G148" s="1172" t="s">
        <v>35</v>
      </c>
      <c r="H148" s="1184" t="s">
        <v>35</v>
      </c>
      <c r="I148" s="1160" t="s">
        <v>35</v>
      </c>
      <c r="J148" s="1160" t="s">
        <v>35</v>
      </c>
      <c r="K148" s="1160" t="s">
        <v>35</v>
      </c>
      <c r="L148" s="1196" t="s">
        <v>35</v>
      </c>
      <c r="M148" s="1203" t="s">
        <v>35</v>
      </c>
      <c r="N148" s="1160" t="s">
        <v>35</v>
      </c>
      <c r="O148" s="1160" t="s">
        <v>35</v>
      </c>
      <c r="P148" s="1160" t="s">
        <v>35</v>
      </c>
      <c r="Q148" s="1172" t="s">
        <v>35</v>
      </c>
      <c r="R148" s="1184" t="s">
        <v>35</v>
      </c>
      <c r="S148" s="1160" t="s">
        <v>35</v>
      </c>
      <c r="T148" s="1160" t="s">
        <v>35</v>
      </c>
      <c r="U148" s="1160" t="s">
        <v>35</v>
      </c>
      <c r="V148" s="1160" t="s">
        <v>35</v>
      </c>
      <c r="W148" s="1160" t="s">
        <v>35</v>
      </c>
      <c r="X148" s="1160" t="s">
        <v>35</v>
      </c>
      <c r="Y148" s="1221" t="s">
        <v>35</v>
      </c>
      <c r="Z148" s="1221" t="s">
        <v>35</v>
      </c>
      <c r="AA148" s="1221" t="s">
        <v>35</v>
      </c>
      <c r="AB148" s="1221" t="s">
        <v>35</v>
      </c>
      <c r="AC148" s="1221" t="s">
        <v>35</v>
      </c>
      <c r="AD148" s="1221" t="s">
        <v>35</v>
      </c>
      <c r="AE148" s="1221" t="s">
        <v>35</v>
      </c>
      <c r="AF148" s="1221" t="s">
        <v>35</v>
      </c>
      <c r="AG148" s="1221" t="s">
        <v>35</v>
      </c>
      <c r="AH148" s="1221" t="s">
        <v>35</v>
      </c>
      <c r="AI148" s="1221" t="s">
        <v>35</v>
      </c>
      <c r="AJ148" s="1221" t="s">
        <v>35</v>
      </c>
      <c r="AK148" s="1221" t="s">
        <v>35</v>
      </c>
      <c r="AL148" s="1221" t="s">
        <v>35</v>
      </c>
      <c r="AM148" s="1221" t="s">
        <v>35</v>
      </c>
      <c r="AN148" s="1221" t="s">
        <v>35</v>
      </c>
      <c r="AO148" s="1221" t="s">
        <v>35</v>
      </c>
      <c r="AP148" s="1221" t="s">
        <v>35</v>
      </c>
      <c r="AQ148" s="1221" t="s">
        <v>35</v>
      </c>
      <c r="AR148" s="1221" t="s">
        <v>35</v>
      </c>
      <c r="AS148" s="1221" t="s">
        <v>35</v>
      </c>
      <c r="AT148" s="1221" t="s">
        <v>35</v>
      </c>
      <c r="AU148" s="1221" t="s">
        <v>35</v>
      </c>
      <c r="AV148" s="1221" t="s">
        <v>35</v>
      </c>
      <c r="AW148" s="1221" t="s">
        <v>35</v>
      </c>
      <c r="AX148" s="1221" t="s">
        <v>35</v>
      </c>
      <c r="AY148" s="1225" t="s">
        <v>35</v>
      </c>
      <c r="AZ148" s="215"/>
      <c r="BA148" s="2486" t="s">
        <v>108</v>
      </c>
      <c r="BB148" s="159" t="s">
        <v>49</v>
      </c>
      <c r="BC148" s="1237" t="s">
        <v>35</v>
      </c>
      <c r="BD148" s="1257" t="s">
        <v>35</v>
      </c>
      <c r="BE148" s="1257" t="s">
        <v>35</v>
      </c>
      <c r="BF148" s="1257" t="s">
        <v>35</v>
      </c>
      <c r="BG148" s="1278" t="s">
        <v>35</v>
      </c>
      <c r="BH148" s="1299" t="s">
        <v>35</v>
      </c>
      <c r="BI148" s="1257" t="s">
        <v>35</v>
      </c>
      <c r="BJ148" s="1257" t="s">
        <v>35</v>
      </c>
      <c r="BK148" s="1257" t="s">
        <v>35</v>
      </c>
      <c r="BL148" s="1278" t="s">
        <v>35</v>
      </c>
      <c r="BM148" s="1299" t="s">
        <v>35</v>
      </c>
      <c r="BN148" s="1257" t="s">
        <v>35</v>
      </c>
      <c r="BO148" s="1257" t="s">
        <v>35</v>
      </c>
      <c r="BP148" s="1257" t="s">
        <v>35</v>
      </c>
      <c r="BQ148" s="1278" t="s">
        <v>35</v>
      </c>
      <c r="BR148" s="1299" t="s">
        <v>35</v>
      </c>
      <c r="BS148" s="1257" t="s">
        <v>35</v>
      </c>
      <c r="BT148" s="1257" t="s">
        <v>35</v>
      </c>
      <c r="BU148" s="1257" t="s">
        <v>35</v>
      </c>
      <c r="BV148" s="1257" t="s">
        <v>35</v>
      </c>
      <c r="BW148" s="1257" t="s">
        <v>35</v>
      </c>
      <c r="BX148" s="1257" t="s">
        <v>35</v>
      </c>
      <c r="BY148" s="1320" t="s">
        <v>35</v>
      </c>
      <c r="BZ148" s="1320" t="s">
        <v>35</v>
      </c>
      <c r="CA148" s="1320" t="s">
        <v>35</v>
      </c>
      <c r="CB148" s="1320" t="s">
        <v>35</v>
      </c>
      <c r="CC148" s="1320" t="s">
        <v>35</v>
      </c>
      <c r="CD148" s="1320" t="s">
        <v>35</v>
      </c>
      <c r="CE148" s="1320" t="s">
        <v>35</v>
      </c>
      <c r="CF148" s="1320" t="s">
        <v>35</v>
      </c>
      <c r="CG148" s="1320" t="s">
        <v>35</v>
      </c>
      <c r="CH148" s="1320" t="s">
        <v>35</v>
      </c>
      <c r="CI148" s="1320" t="s">
        <v>35</v>
      </c>
      <c r="CJ148" s="1320" t="s">
        <v>35</v>
      </c>
      <c r="CK148" s="1320" t="s">
        <v>35</v>
      </c>
      <c r="CL148" s="1320" t="s">
        <v>35</v>
      </c>
      <c r="CM148" s="1320" t="s">
        <v>35</v>
      </c>
      <c r="CN148" s="1320" t="s">
        <v>35</v>
      </c>
      <c r="CO148" s="1320" t="s">
        <v>35</v>
      </c>
      <c r="CP148" s="1320" t="s">
        <v>35</v>
      </c>
      <c r="CQ148" s="1320" t="s">
        <v>35</v>
      </c>
      <c r="CR148" s="1320" t="s">
        <v>35</v>
      </c>
      <c r="CS148" s="1320" t="s">
        <v>35</v>
      </c>
      <c r="CT148" s="1320" t="s">
        <v>35</v>
      </c>
      <c r="CU148" s="1320" t="s">
        <v>35</v>
      </c>
      <c r="CV148" s="1320" t="s">
        <v>35</v>
      </c>
      <c r="CW148" s="1320" t="s">
        <v>35</v>
      </c>
      <c r="CX148" s="1320" t="s">
        <v>35</v>
      </c>
      <c r="CY148" s="1320" t="s">
        <v>35</v>
      </c>
      <c r="CZ148" s="1342" t="s">
        <v>35</v>
      </c>
    </row>
    <row r="149" s="130" customFormat="true" ht="15" customHeight="true" x14ac:dyDescent="0.2">
      <c r="A149" s="2485"/>
      <c r="B149" s="251" t="s">
        <v>48</v>
      </c>
      <c r="C149" s="1148" t="s">
        <v>35</v>
      </c>
      <c r="D149" s="1160" t="s">
        <v>35</v>
      </c>
      <c r="E149" s="1160" t="s">
        <v>35</v>
      </c>
      <c r="F149" s="1160" t="s">
        <v>35</v>
      </c>
      <c r="G149" s="1172" t="s">
        <v>35</v>
      </c>
      <c r="H149" s="1184" t="s">
        <v>35</v>
      </c>
      <c r="I149" s="1160" t="s">
        <v>35</v>
      </c>
      <c r="J149" s="1160" t="s">
        <v>35</v>
      </c>
      <c r="K149" s="1160" t="s">
        <v>35</v>
      </c>
      <c r="L149" s="1196" t="s">
        <v>35</v>
      </c>
      <c r="M149" s="1203" t="s">
        <v>35</v>
      </c>
      <c r="N149" s="1160" t="s">
        <v>35</v>
      </c>
      <c r="O149" s="1160" t="s">
        <v>35</v>
      </c>
      <c r="P149" s="1160" t="s">
        <v>35</v>
      </c>
      <c r="Q149" s="1172" t="s">
        <v>35</v>
      </c>
      <c r="R149" s="1184" t="s">
        <v>35</v>
      </c>
      <c r="S149" s="1160" t="s">
        <v>35</v>
      </c>
      <c r="T149" s="1160" t="s">
        <v>35</v>
      </c>
      <c r="U149" s="1160" t="s">
        <v>35</v>
      </c>
      <c r="V149" s="1160" t="s">
        <v>35</v>
      </c>
      <c r="W149" s="1160" t="s">
        <v>35</v>
      </c>
      <c r="X149" s="1160" t="s">
        <v>35</v>
      </c>
      <c r="Y149" s="1221" t="s">
        <v>35</v>
      </c>
      <c r="Z149" s="1221" t="s">
        <v>35</v>
      </c>
      <c r="AA149" s="1221" t="s">
        <v>35</v>
      </c>
      <c r="AB149" s="1221" t="s">
        <v>35</v>
      </c>
      <c r="AC149" s="1221" t="s">
        <v>35</v>
      </c>
      <c r="AD149" s="1221" t="s">
        <v>35</v>
      </c>
      <c r="AE149" s="1221" t="s">
        <v>35</v>
      </c>
      <c r="AF149" s="1221" t="s">
        <v>35</v>
      </c>
      <c r="AG149" s="1221" t="s">
        <v>35</v>
      </c>
      <c r="AH149" s="1221" t="s">
        <v>35</v>
      </c>
      <c r="AI149" s="1221" t="s">
        <v>35</v>
      </c>
      <c r="AJ149" s="1221" t="s">
        <v>35</v>
      </c>
      <c r="AK149" s="1221" t="s">
        <v>35</v>
      </c>
      <c r="AL149" s="1221" t="s">
        <v>35</v>
      </c>
      <c r="AM149" s="1221" t="s">
        <v>35</v>
      </c>
      <c r="AN149" s="1221" t="s">
        <v>35</v>
      </c>
      <c r="AO149" s="1221" t="s">
        <v>35</v>
      </c>
      <c r="AP149" s="1221" t="s">
        <v>35</v>
      </c>
      <c r="AQ149" s="1221" t="s">
        <v>35</v>
      </c>
      <c r="AR149" s="1221" t="s">
        <v>35</v>
      </c>
      <c r="AS149" s="1221" t="s">
        <v>35</v>
      </c>
      <c r="AT149" s="1221" t="s">
        <v>35</v>
      </c>
      <c r="AU149" s="1221" t="s">
        <v>35</v>
      </c>
      <c r="AV149" s="1221" t="s">
        <v>35</v>
      </c>
      <c r="AW149" s="1221" t="s">
        <v>35</v>
      </c>
      <c r="AX149" s="1221" t="s">
        <v>35</v>
      </c>
      <c r="AY149" s="1225" t="s">
        <v>35</v>
      </c>
      <c r="AZ149" s="215"/>
      <c r="BA149" s="2486"/>
      <c r="BB149" s="159" t="s">
        <v>48</v>
      </c>
      <c r="BC149" s="1237" t="s">
        <v>35</v>
      </c>
      <c r="BD149" s="1257" t="s">
        <v>35</v>
      </c>
      <c r="BE149" s="1257" t="s">
        <v>35</v>
      </c>
      <c r="BF149" s="1257" t="s">
        <v>35</v>
      </c>
      <c r="BG149" s="1278" t="s">
        <v>35</v>
      </c>
      <c r="BH149" s="1299" t="s">
        <v>35</v>
      </c>
      <c r="BI149" s="1257" t="s">
        <v>35</v>
      </c>
      <c r="BJ149" s="1257" t="s">
        <v>35</v>
      </c>
      <c r="BK149" s="1257" t="s">
        <v>35</v>
      </c>
      <c r="BL149" s="1278" t="s">
        <v>35</v>
      </c>
      <c r="BM149" s="1299" t="s">
        <v>35</v>
      </c>
      <c r="BN149" s="1257" t="s">
        <v>35</v>
      </c>
      <c r="BO149" s="1257" t="s">
        <v>35</v>
      </c>
      <c r="BP149" s="1257" t="s">
        <v>35</v>
      </c>
      <c r="BQ149" s="1278" t="s">
        <v>35</v>
      </c>
      <c r="BR149" s="1299" t="s">
        <v>35</v>
      </c>
      <c r="BS149" s="1257" t="s">
        <v>35</v>
      </c>
      <c r="BT149" s="1257" t="s">
        <v>35</v>
      </c>
      <c r="BU149" s="1257" t="s">
        <v>35</v>
      </c>
      <c r="BV149" s="1257" t="s">
        <v>35</v>
      </c>
      <c r="BW149" s="1257" t="s">
        <v>35</v>
      </c>
      <c r="BX149" s="1257" t="s">
        <v>35</v>
      </c>
      <c r="BY149" s="1320" t="s">
        <v>35</v>
      </c>
      <c r="BZ149" s="1320" t="s">
        <v>35</v>
      </c>
      <c r="CA149" s="1320" t="s">
        <v>35</v>
      </c>
      <c r="CB149" s="1320" t="s">
        <v>35</v>
      </c>
      <c r="CC149" s="1320" t="s">
        <v>35</v>
      </c>
      <c r="CD149" s="1320" t="s">
        <v>35</v>
      </c>
      <c r="CE149" s="1320" t="s">
        <v>35</v>
      </c>
      <c r="CF149" s="1320" t="s">
        <v>35</v>
      </c>
      <c r="CG149" s="1320" t="s">
        <v>35</v>
      </c>
      <c r="CH149" s="1320" t="s">
        <v>35</v>
      </c>
      <c r="CI149" s="1320" t="s">
        <v>35</v>
      </c>
      <c r="CJ149" s="1320" t="s">
        <v>35</v>
      </c>
      <c r="CK149" s="1320" t="s">
        <v>35</v>
      </c>
      <c r="CL149" s="1320" t="s">
        <v>35</v>
      </c>
      <c r="CM149" s="1320" t="s">
        <v>35</v>
      </c>
      <c r="CN149" s="1320" t="s">
        <v>35</v>
      </c>
      <c r="CO149" s="1320" t="s">
        <v>35</v>
      </c>
      <c r="CP149" s="1320" t="s">
        <v>35</v>
      </c>
      <c r="CQ149" s="1320" t="s">
        <v>35</v>
      </c>
      <c r="CR149" s="1320" t="s">
        <v>35</v>
      </c>
      <c r="CS149" s="1320" t="s">
        <v>35</v>
      </c>
      <c r="CT149" s="1320" t="s">
        <v>35</v>
      </c>
      <c r="CU149" s="1320" t="s">
        <v>35</v>
      </c>
      <c r="CV149" s="1320" t="s">
        <v>35</v>
      </c>
      <c r="CW149" s="1320" t="s">
        <v>35</v>
      </c>
      <c r="CX149" s="1320" t="s">
        <v>35</v>
      </c>
      <c r="CY149" s="1320" t="s">
        <v>35</v>
      </c>
      <c r="CZ149" s="1342" t="s">
        <v>35</v>
      </c>
    </row>
    <row r="150" s="130" customFormat="true" ht="15" customHeight="true" x14ac:dyDescent="0.2">
      <c r="A150" s="2485"/>
      <c r="B150" s="251" t="s">
        <v>110</v>
      </c>
      <c r="C150" s="1148" t="s">
        <v>35</v>
      </c>
      <c r="D150" s="1160" t="s">
        <v>35</v>
      </c>
      <c r="E150" s="1160" t="s">
        <v>35</v>
      </c>
      <c r="F150" s="1160" t="s">
        <v>35</v>
      </c>
      <c r="G150" s="1172" t="s">
        <v>35</v>
      </c>
      <c r="H150" s="1184" t="s">
        <v>35</v>
      </c>
      <c r="I150" s="1160" t="s">
        <v>35</v>
      </c>
      <c r="J150" s="1160" t="s">
        <v>35</v>
      </c>
      <c r="K150" s="1160" t="s">
        <v>35</v>
      </c>
      <c r="L150" s="1196" t="s">
        <v>35</v>
      </c>
      <c r="M150" s="1203" t="s">
        <v>35</v>
      </c>
      <c r="N150" s="1160" t="s">
        <v>35</v>
      </c>
      <c r="O150" s="1160" t="s">
        <v>35</v>
      </c>
      <c r="P150" s="1160" t="s">
        <v>35</v>
      </c>
      <c r="Q150" s="1172" t="s">
        <v>35</v>
      </c>
      <c r="R150" s="1184" t="s">
        <v>35</v>
      </c>
      <c r="S150" s="1160" t="s">
        <v>35</v>
      </c>
      <c r="T150" s="1160" t="s">
        <v>35</v>
      </c>
      <c r="U150" s="1160" t="s">
        <v>35</v>
      </c>
      <c r="V150" s="1160" t="s">
        <v>35</v>
      </c>
      <c r="W150" s="1160" t="s">
        <v>35</v>
      </c>
      <c r="X150" s="1160" t="s">
        <v>35</v>
      </c>
      <c r="Y150" s="1221" t="s">
        <v>35</v>
      </c>
      <c r="Z150" s="1221" t="s">
        <v>35</v>
      </c>
      <c r="AA150" s="1221" t="s">
        <v>35</v>
      </c>
      <c r="AB150" s="1221" t="s">
        <v>35</v>
      </c>
      <c r="AC150" s="1221" t="s">
        <v>35</v>
      </c>
      <c r="AD150" s="1221" t="s">
        <v>35</v>
      </c>
      <c r="AE150" s="1221" t="s">
        <v>35</v>
      </c>
      <c r="AF150" s="1221" t="s">
        <v>35</v>
      </c>
      <c r="AG150" s="1221" t="s">
        <v>35</v>
      </c>
      <c r="AH150" s="1221" t="s">
        <v>35</v>
      </c>
      <c r="AI150" s="1221" t="s">
        <v>35</v>
      </c>
      <c r="AJ150" s="1221" t="s">
        <v>35</v>
      </c>
      <c r="AK150" s="1221" t="s">
        <v>35</v>
      </c>
      <c r="AL150" s="1221" t="s">
        <v>35</v>
      </c>
      <c r="AM150" s="1221" t="s">
        <v>35</v>
      </c>
      <c r="AN150" s="1221" t="s">
        <v>35</v>
      </c>
      <c r="AO150" s="1221" t="s">
        <v>35</v>
      </c>
      <c r="AP150" s="1221" t="s">
        <v>35</v>
      </c>
      <c r="AQ150" s="1221" t="s">
        <v>35</v>
      </c>
      <c r="AR150" s="1221" t="s">
        <v>35</v>
      </c>
      <c r="AS150" s="1221" t="s">
        <v>35</v>
      </c>
      <c r="AT150" s="1221" t="s">
        <v>35</v>
      </c>
      <c r="AU150" s="1221" t="s">
        <v>35</v>
      </c>
      <c r="AV150" s="1221" t="s">
        <v>35</v>
      </c>
      <c r="AW150" s="1221" t="s">
        <v>35</v>
      </c>
      <c r="AX150" s="1221" t="s">
        <v>35</v>
      </c>
      <c r="AY150" s="1225" t="s">
        <v>35</v>
      </c>
      <c r="AZ150" s="215"/>
      <c r="BA150" s="2486"/>
      <c r="BB150" s="159" t="s">
        <v>110</v>
      </c>
      <c r="BC150" s="1237" t="s">
        <v>35</v>
      </c>
      <c r="BD150" s="1257" t="s">
        <v>35</v>
      </c>
      <c r="BE150" s="1257" t="s">
        <v>35</v>
      </c>
      <c r="BF150" s="1257" t="s">
        <v>35</v>
      </c>
      <c r="BG150" s="1278" t="s">
        <v>35</v>
      </c>
      <c r="BH150" s="1299" t="s">
        <v>35</v>
      </c>
      <c r="BI150" s="1257" t="s">
        <v>35</v>
      </c>
      <c r="BJ150" s="1257" t="s">
        <v>35</v>
      </c>
      <c r="BK150" s="1257" t="s">
        <v>35</v>
      </c>
      <c r="BL150" s="1278" t="s">
        <v>35</v>
      </c>
      <c r="BM150" s="1299" t="s">
        <v>35</v>
      </c>
      <c r="BN150" s="1257" t="s">
        <v>35</v>
      </c>
      <c r="BO150" s="1257" t="s">
        <v>35</v>
      </c>
      <c r="BP150" s="1257" t="s">
        <v>35</v>
      </c>
      <c r="BQ150" s="1278" t="s">
        <v>35</v>
      </c>
      <c r="BR150" s="1299" t="s">
        <v>35</v>
      </c>
      <c r="BS150" s="1257" t="s">
        <v>35</v>
      </c>
      <c r="BT150" s="1257" t="s">
        <v>35</v>
      </c>
      <c r="BU150" s="1257" t="s">
        <v>35</v>
      </c>
      <c r="BV150" s="1257" t="s">
        <v>35</v>
      </c>
      <c r="BW150" s="1257" t="s">
        <v>35</v>
      </c>
      <c r="BX150" s="1257" t="s">
        <v>35</v>
      </c>
      <c r="BY150" s="1320" t="s">
        <v>35</v>
      </c>
      <c r="BZ150" s="1320" t="s">
        <v>35</v>
      </c>
      <c r="CA150" s="1320" t="s">
        <v>35</v>
      </c>
      <c r="CB150" s="1320" t="s">
        <v>35</v>
      </c>
      <c r="CC150" s="1320" t="s">
        <v>35</v>
      </c>
      <c r="CD150" s="1320" t="s">
        <v>35</v>
      </c>
      <c r="CE150" s="1320" t="s">
        <v>35</v>
      </c>
      <c r="CF150" s="1320" t="s">
        <v>35</v>
      </c>
      <c r="CG150" s="1320" t="s">
        <v>35</v>
      </c>
      <c r="CH150" s="1320" t="s">
        <v>35</v>
      </c>
      <c r="CI150" s="1320" t="s">
        <v>35</v>
      </c>
      <c r="CJ150" s="1320" t="s">
        <v>35</v>
      </c>
      <c r="CK150" s="1320" t="s">
        <v>35</v>
      </c>
      <c r="CL150" s="1320" t="s">
        <v>35</v>
      </c>
      <c r="CM150" s="1320" t="s">
        <v>35</v>
      </c>
      <c r="CN150" s="1320" t="s">
        <v>35</v>
      </c>
      <c r="CO150" s="1320" t="s">
        <v>35</v>
      </c>
      <c r="CP150" s="1320" t="s">
        <v>35</v>
      </c>
      <c r="CQ150" s="1320" t="s">
        <v>35</v>
      </c>
      <c r="CR150" s="1320" t="s">
        <v>35</v>
      </c>
      <c r="CS150" s="1320" t="s">
        <v>35</v>
      </c>
      <c r="CT150" s="1320" t="s">
        <v>35</v>
      </c>
      <c r="CU150" s="1320" t="s">
        <v>35</v>
      </c>
      <c r="CV150" s="1320" t="s">
        <v>35</v>
      </c>
      <c r="CW150" s="1320" t="s">
        <v>35</v>
      </c>
      <c r="CX150" s="1320" t="s">
        <v>35</v>
      </c>
      <c r="CY150" s="1320" t="s">
        <v>35</v>
      </c>
      <c r="CZ150" s="1342" t="s">
        <v>35</v>
      </c>
    </row>
    <row r="151" s="130" customFormat="true" ht="15" customHeight="true" x14ac:dyDescent="0.2">
      <c r="A151" s="2485" t="s">
        <v>109</v>
      </c>
      <c r="B151" s="251" t="s">
        <v>49</v>
      </c>
      <c r="C151" s="1148" t="s">
        <v>35</v>
      </c>
      <c r="D151" s="1160" t="s">
        <v>35</v>
      </c>
      <c r="E151" s="1160" t="s">
        <v>35</v>
      </c>
      <c r="F151" s="1160" t="s">
        <v>35</v>
      </c>
      <c r="G151" s="1172" t="s">
        <v>35</v>
      </c>
      <c r="H151" s="1184" t="s">
        <v>35</v>
      </c>
      <c r="I151" s="1160" t="s">
        <v>35</v>
      </c>
      <c r="J151" s="1160" t="s">
        <v>35</v>
      </c>
      <c r="K151" s="1160" t="s">
        <v>35</v>
      </c>
      <c r="L151" s="1196" t="s">
        <v>35</v>
      </c>
      <c r="M151" s="1203" t="s">
        <v>35</v>
      </c>
      <c r="N151" s="1160" t="s">
        <v>35</v>
      </c>
      <c r="O151" s="1160" t="s">
        <v>35</v>
      </c>
      <c r="P151" s="1160" t="s">
        <v>35</v>
      </c>
      <c r="Q151" s="1172" t="s">
        <v>35</v>
      </c>
      <c r="R151" s="1184" t="s">
        <v>35</v>
      </c>
      <c r="S151" s="1160" t="s">
        <v>35</v>
      </c>
      <c r="T151" s="1160" t="s">
        <v>35</v>
      </c>
      <c r="U151" s="1160" t="s">
        <v>35</v>
      </c>
      <c r="V151" s="1160" t="s">
        <v>35</v>
      </c>
      <c r="W151" s="1160" t="s">
        <v>35</v>
      </c>
      <c r="X151" s="1160" t="s">
        <v>35</v>
      </c>
      <c r="Y151" s="1221" t="s">
        <v>35</v>
      </c>
      <c r="Z151" s="1221" t="s">
        <v>35</v>
      </c>
      <c r="AA151" s="1221" t="s">
        <v>35</v>
      </c>
      <c r="AB151" s="1221" t="s">
        <v>35</v>
      </c>
      <c r="AC151" s="1221" t="s">
        <v>35</v>
      </c>
      <c r="AD151" s="1221" t="s">
        <v>35</v>
      </c>
      <c r="AE151" s="1221" t="s">
        <v>35</v>
      </c>
      <c r="AF151" s="1221" t="s">
        <v>35</v>
      </c>
      <c r="AG151" s="1221" t="s">
        <v>35</v>
      </c>
      <c r="AH151" s="1221" t="s">
        <v>35</v>
      </c>
      <c r="AI151" s="1221" t="s">
        <v>35</v>
      </c>
      <c r="AJ151" s="1221" t="s">
        <v>35</v>
      </c>
      <c r="AK151" s="1221" t="s">
        <v>35</v>
      </c>
      <c r="AL151" s="1221" t="s">
        <v>35</v>
      </c>
      <c r="AM151" s="1221" t="s">
        <v>35</v>
      </c>
      <c r="AN151" s="1221" t="s">
        <v>35</v>
      </c>
      <c r="AO151" s="1221" t="s">
        <v>35</v>
      </c>
      <c r="AP151" s="1221" t="s">
        <v>35</v>
      </c>
      <c r="AQ151" s="1221" t="s">
        <v>35</v>
      </c>
      <c r="AR151" s="1221" t="s">
        <v>35</v>
      </c>
      <c r="AS151" s="1221" t="s">
        <v>35</v>
      </c>
      <c r="AT151" s="1221" t="s">
        <v>35</v>
      </c>
      <c r="AU151" s="1221" t="s">
        <v>35</v>
      </c>
      <c r="AV151" s="1221" t="s">
        <v>35</v>
      </c>
      <c r="AW151" s="1221" t="s">
        <v>35</v>
      </c>
      <c r="AX151" s="1221" t="s">
        <v>35</v>
      </c>
      <c r="AY151" s="1225" t="s">
        <v>35</v>
      </c>
      <c r="AZ151" s="215"/>
      <c r="BA151" s="2486" t="s">
        <v>109</v>
      </c>
      <c r="BB151" s="159" t="s">
        <v>49</v>
      </c>
      <c r="BC151" s="1237" t="s">
        <v>35</v>
      </c>
      <c r="BD151" s="1257" t="s">
        <v>35</v>
      </c>
      <c r="BE151" s="1257" t="s">
        <v>35</v>
      </c>
      <c r="BF151" s="1257" t="s">
        <v>35</v>
      </c>
      <c r="BG151" s="1278" t="s">
        <v>35</v>
      </c>
      <c r="BH151" s="1299" t="s">
        <v>35</v>
      </c>
      <c r="BI151" s="1257" t="s">
        <v>35</v>
      </c>
      <c r="BJ151" s="1257" t="s">
        <v>35</v>
      </c>
      <c r="BK151" s="1257" t="s">
        <v>35</v>
      </c>
      <c r="BL151" s="1278" t="s">
        <v>35</v>
      </c>
      <c r="BM151" s="1299" t="s">
        <v>35</v>
      </c>
      <c r="BN151" s="1257" t="s">
        <v>35</v>
      </c>
      <c r="BO151" s="1257" t="s">
        <v>35</v>
      </c>
      <c r="BP151" s="1257" t="s">
        <v>35</v>
      </c>
      <c r="BQ151" s="1278" t="s">
        <v>35</v>
      </c>
      <c r="BR151" s="1299" t="s">
        <v>35</v>
      </c>
      <c r="BS151" s="1257" t="s">
        <v>35</v>
      </c>
      <c r="BT151" s="1257" t="s">
        <v>35</v>
      </c>
      <c r="BU151" s="1257" t="s">
        <v>35</v>
      </c>
      <c r="BV151" s="1257" t="s">
        <v>35</v>
      </c>
      <c r="BW151" s="1257" t="s">
        <v>35</v>
      </c>
      <c r="BX151" s="1257" t="s">
        <v>35</v>
      </c>
      <c r="BY151" s="1320" t="s">
        <v>35</v>
      </c>
      <c r="BZ151" s="1320" t="s">
        <v>35</v>
      </c>
      <c r="CA151" s="1320" t="s">
        <v>35</v>
      </c>
      <c r="CB151" s="1320" t="s">
        <v>35</v>
      </c>
      <c r="CC151" s="1320" t="s">
        <v>35</v>
      </c>
      <c r="CD151" s="1320" t="s">
        <v>35</v>
      </c>
      <c r="CE151" s="1320" t="s">
        <v>35</v>
      </c>
      <c r="CF151" s="1320" t="s">
        <v>35</v>
      </c>
      <c r="CG151" s="1320" t="s">
        <v>35</v>
      </c>
      <c r="CH151" s="1320" t="s">
        <v>35</v>
      </c>
      <c r="CI151" s="1320" t="s">
        <v>35</v>
      </c>
      <c r="CJ151" s="1320" t="s">
        <v>35</v>
      </c>
      <c r="CK151" s="1320" t="s">
        <v>35</v>
      </c>
      <c r="CL151" s="1320" t="s">
        <v>35</v>
      </c>
      <c r="CM151" s="1320" t="s">
        <v>35</v>
      </c>
      <c r="CN151" s="1320" t="s">
        <v>35</v>
      </c>
      <c r="CO151" s="1320" t="s">
        <v>35</v>
      </c>
      <c r="CP151" s="1320" t="s">
        <v>35</v>
      </c>
      <c r="CQ151" s="1320" t="s">
        <v>35</v>
      </c>
      <c r="CR151" s="1320" t="s">
        <v>35</v>
      </c>
      <c r="CS151" s="1320" t="s">
        <v>35</v>
      </c>
      <c r="CT151" s="1320" t="s">
        <v>35</v>
      </c>
      <c r="CU151" s="1320" t="s">
        <v>35</v>
      </c>
      <c r="CV151" s="1320" t="s">
        <v>35</v>
      </c>
      <c r="CW151" s="1320" t="s">
        <v>35</v>
      </c>
      <c r="CX151" s="1320" t="s">
        <v>35</v>
      </c>
      <c r="CY151" s="1320" t="s">
        <v>35</v>
      </c>
      <c r="CZ151" s="1342" t="s">
        <v>35</v>
      </c>
    </row>
    <row r="152" s="130" customFormat="true" ht="15" customHeight="true" x14ac:dyDescent="0.2">
      <c r="A152" s="2487"/>
      <c r="B152" s="252" t="s">
        <v>48</v>
      </c>
      <c r="C152" s="1149" t="s">
        <v>35</v>
      </c>
      <c r="D152" s="1161" t="s">
        <v>35</v>
      </c>
      <c r="E152" s="1161" t="s">
        <v>35</v>
      </c>
      <c r="F152" s="1161" t="s">
        <v>35</v>
      </c>
      <c r="G152" s="1173" t="s">
        <v>35</v>
      </c>
      <c r="H152" s="1185" t="s">
        <v>35</v>
      </c>
      <c r="I152" s="1161" t="s">
        <v>35</v>
      </c>
      <c r="J152" s="1161" t="s">
        <v>35</v>
      </c>
      <c r="K152" s="1161" t="s">
        <v>35</v>
      </c>
      <c r="L152" s="1197" t="s">
        <v>35</v>
      </c>
      <c r="M152" s="1204" t="s">
        <v>35</v>
      </c>
      <c r="N152" s="1161" t="s">
        <v>35</v>
      </c>
      <c r="O152" s="1161" t="s">
        <v>35</v>
      </c>
      <c r="P152" s="1161" t="s">
        <v>35</v>
      </c>
      <c r="Q152" s="1173" t="s">
        <v>35</v>
      </c>
      <c r="R152" s="1185" t="s">
        <v>35</v>
      </c>
      <c r="S152" s="1161" t="s">
        <v>35</v>
      </c>
      <c r="T152" s="1161" t="s">
        <v>35</v>
      </c>
      <c r="U152" s="1161" t="s">
        <v>35</v>
      </c>
      <c r="V152" s="1161" t="s">
        <v>35</v>
      </c>
      <c r="W152" s="1161" t="s">
        <v>35</v>
      </c>
      <c r="X152" s="1161" t="s">
        <v>35</v>
      </c>
      <c r="Y152" s="1222" t="s">
        <v>35</v>
      </c>
      <c r="Z152" s="1222" t="s">
        <v>35</v>
      </c>
      <c r="AA152" s="1222" t="s">
        <v>35</v>
      </c>
      <c r="AB152" s="1222" t="s">
        <v>35</v>
      </c>
      <c r="AC152" s="1222" t="s">
        <v>35</v>
      </c>
      <c r="AD152" s="1222" t="s">
        <v>35</v>
      </c>
      <c r="AE152" s="1222" t="s">
        <v>35</v>
      </c>
      <c r="AF152" s="1222" t="s">
        <v>35</v>
      </c>
      <c r="AG152" s="1222" t="s">
        <v>35</v>
      </c>
      <c r="AH152" s="1222" t="s">
        <v>35</v>
      </c>
      <c r="AI152" s="1222" t="s">
        <v>35</v>
      </c>
      <c r="AJ152" s="1222" t="s">
        <v>35</v>
      </c>
      <c r="AK152" s="1222" t="s">
        <v>35</v>
      </c>
      <c r="AL152" s="1222" t="s">
        <v>35</v>
      </c>
      <c r="AM152" s="1222" t="s">
        <v>35</v>
      </c>
      <c r="AN152" s="1222" t="s">
        <v>35</v>
      </c>
      <c r="AO152" s="1222" t="s">
        <v>35</v>
      </c>
      <c r="AP152" s="1222" t="s">
        <v>35</v>
      </c>
      <c r="AQ152" s="1222" t="s">
        <v>35</v>
      </c>
      <c r="AR152" s="1222" t="s">
        <v>35</v>
      </c>
      <c r="AS152" s="1222" t="s">
        <v>35</v>
      </c>
      <c r="AT152" s="1222" t="s">
        <v>35</v>
      </c>
      <c r="AU152" s="1222" t="s">
        <v>35</v>
      </c>
      <c r="AV152" s="1222" t="s">
        <v>35</v>
      </c>
      <c r="AW152" s="1222" t="s">
        <v>35</v>
      </c>
      <c r="AX152" s="1222" t="s">
        <v>35</v>
      </c>
      <c r="AY152" s="1226" t="s">
        <v>35</v>
      </c>
      <c r="AZ152" s="215"/>
      <c r="BA152" s="2488"/>
      <c r="BB152" s="234" t="s">
        <v>48</v>
      </c>
      <c r="BC152" s="1238" t="s">
        <v>35</v>
      </c>
      <c r="BD152" s="1258" t="s">
        <v>35</v>
      </c>
      <c r="BE152" s="1258" t="s">
        <v>35</v>
      </c>
      <c r="BF152" s="1258" t="s">
        <v>35</v>
      </c>
      <c r="BG152" s="1279" t="s">
        <v>35</v>
      </c>
      <c r="BH152" s="1300" t="s">
        <v>35</v>
      </c>
      <c r="BI152" s="1258" t="s">
        <v>35</v>
      </c>
      <c r="BJ152" s="1258" t="s">
        <v>35</v>
      </c>
      <c r="BK152" s="1258" t="s">
        <v>35</v>
      </c>
      <c r="BL152" s="1279" t="s">
        <v>35</v>
      </c>
      <c r="BM152" s="1300" t="s">
        <v>35</v>
      </c>
      <c r="BN152" s="1258" t="s">
        <v>35</v>
      </c>
      <c r="BO152" s="1258" t="s">
        <v>35</v>
      </c>
      <c r="BP152" s="1258" t="s">
        <v>35</v>
      </c>
      <c r="BQ152" s="1279" t="s">
        <v>35</v>
      </c>
      <c r="BR152" s="1300" t="s">
        <v>35</v>
      </c>
      <c r="BS152" s="1258" t="s">
        <v>35</v>
      </c>
      <c r="BT152" s="1258" t="s">
        <v>35</v>
      </c>
      <c r="BU152" s="1258" t="s">
        <v>35</v>
      </c>
      <c r="BV152" s="1258" t="s">
        <v>35</v>
      </c>
      <c r="BW152" s="1258" t="s">
        <v>35</v>
      </c>
      <c r="BX152" s="1258" t="s">
        <v>35</v>
      </c>
      <c r="BY152" s="1321" t="s">
        <v>35</v>
      </c>
      <c r="BZ152" s="1321" t="s">
        <v>35</v>
      </c>
      <c r="CA152" s="1321" t="s">
        <v>35</v>
      </c>
      <c r="CB152" s="1321" t="s">
        <v>35</v>
      </c>
      <c r="CC152" s="1321" t="s">
        <v>35</v>
      </c>
      <c r="CD152" s="1321" t="s">
        <v>35</v>
      </c>
      <c r="CE152" s="1321" t="s">
        <v>35</v>
      </c>
      <c r="CF152" s="1321" t="s">
        <v>35</v>
      </c>
      <c r="CG152" s="1321" t="s">
        <v>35</v>
      </c>
      <c r="CH152" s="1321" t="s">
        <v>35</v>
      </c>
      <c r="CI152" s="1321" t="s">
        <v>35</v>
      </c>
      <c r="CJ152" s="1321" t="s">
        <v>35</v>
      </c>
      <c r="CK152" s="1321" t="s">
        <v>35</v>
      </c>
      <c r="CL152" s="1321" t="s">
        <v>35</v>
      </c>
      <c r="CM152" s="1321" t="s">
        <v>35</v>
      </c>
      <c r="CN152" s="1321" t="s">
        <v>35</v>
      </c>
      <c r="CO152" s="1321" t="s">
        <v>35</v>
      </c>
      <c r="CP152" s="1321" t="s">
        <v>35</v>
      </c>
      <c r="CQ152" s="1321" t="s">
        <v>35</v>
      </c>
      <c r="CR152" s="1321" t="s">
        <v>35</v>
      </c>
      <c r="CS152" s="1321" t="s">
        <v>35</v>
      </c>
      <c r="CT152" s="1321" t="s">
        <v>35</v>
      </c>
      <c r="CU152" s="1321" t="s">
        <v>35</v>
      </c>
      <c r="CV152" s="1321" t="s">
        <v>35</v>
      </c>
      <c r="CW152" s="1321" t="s">
        <v>35</v>
      </c>
      <c r="CX152" s="1321" t="s">
        <v>35</v>
      </c>
      <c r="CY152" s="1321" t="s">
        <v>35</v>
      </c>
      <c r="CZ152" s="1343" t="s">
        <v>35</v>
      </c>
    </row>
    <row r="153" s="135" customFormat="true" ht="15" customHeight="true" x14ac:dyDescent="0.2">
      <c r="A153" s="2408" t="s">
        <v>62</v>
      </c>
      <c r="B153" s="1123" t="s">
        <v>202</v>
      </c>
      <c r="C153" s="1037">
        <v>8.9022637883581304</v>
      </c>
      <c r="D153" s="1038">
        <v>27.1729705897367</v>
      </c>
      <c r="E153" s="1038">
        <v>42.148216552341637</v>
      </c>
      <c r="F153" s="1038">
        <v>62.329064616906692</v>
      </c>
      <c r="G153" s="1039">
        <v>85.570780649142961</v>
      </c>
      <c r="H153" s="1040">
        <v>40.074503864598583</v>
      </c>
      <c r="I153" s="1038">
        <v>52.700450533562382</v>
      </c>
      <c r="J153" s="1038">
        <v>65.236735504141606</v>
      </c>
      <c r="K153" s="1038">
        <v>81.089286481447729</v>
      </c>
      <c r="L153" s="1041">
        <v>93.019126778945278</v>
      </c>
      <c r="M153" s="1042">
        <v>3.9114113833957611</v>
      </c>
      <c r="N153" s="1038">
        <v>12.718936096694197</v>
      </c>
      <c r="O153" s="1038">
        <v>22.110620603353674</v>
      </c>
      <c r="P153" s="1038">
        <v>34.639088914879359</v>
      </c>
      <c r="Q153" s="1039">
        <v>59.051634719672066</v>
      </c>
      <c r="R153" s="1040">
        <v>75.711879444612634</v>
      </c>
      <c r="S153" s="1038">
        <v>50.372817275698054</v>
      </c>
      <c r="T153" s="1038">
        <v>52.357768581864114</v>
      </c>
      <c r="U153" s="1038">
        <v>46.339530236750662</v>
      </c>
      <c r="V153" s="1038">
        <v>34.776055952324484</v>
      </c>
      <c r="W153" s="1038">
        <v>45.534349832857565</v>
      </c>
      <c r="X153" s="1038">
        <v>25.193336125293619</v>
      </c>
      <c r="Y153" s="1038">
        <v>0</v>
      </c>
      <c r="Z153" s="1038">
        <v>54.927539063170258</v>
      </c>
      <c r="AA153" s="1038">
        <v>73.7761984541592</v>
      </c>
      <c r="AB153" s="1038">
        <v>44.413573093616982</v>
      </c>
      <c r="AC153" s="1038">
        <v>65.213709373193296</v>
      </c>
      <c r="AD153" s="1038">
        <v>7.6496900051858221</v>
      </c>
      <c r="AE153" s="1038">
        <v>0</v>
      </c>
      <c r="AF153" s="1038">
        <v>30.284663548477869</v>
      </c>
      <c r="AG153" s="1038">
        <v>0</v>
      </c>
      <c r="AH153" s="1038">
        <v>33.272184467146488</v>
      </c>
      <c r="AI153" s="1038">
        <v>36.327883600919556</v>
      </c>
      <c r="AJ153" s="1038">
        <v>0</v>
      </c>
      <c r="AK153" s="1038">
        <v>62.753996293530612</v>
      </c>
      <c r="AL153" s="1038">
        <v>45.01315026197809</v>
      </c>
      <c r="AM153" s="1038">
        <v>45.767621651526419</v>
      </c>
      <c r="AN153" s="1038">
        <v>18.180733053984433</v>
      </c>
      <c r="AO153" s="1038">
        <v>56.9915587793177</v>
      </c>
      <c r="AP153" s="1038">
        <v>36.146506866739287</v>
      </c>
      <c r="AQ153" s="1038">
        <v>34.943040013017196</v>
      </c>
      <c r="AR153" s="1038">
        <v>49.114324202586737</v>
      </c>
      <c r="AS153" s="1038">
        <v>9.724548694259429</v>
      </c>
      <c r="AT153" s="1038">
        <v>25.200145501556605</v>
      </c>
      <c r="AU153" s="1043">
        <v>35.572864871882231</v>
      </c>
      <c r="AV153" s="827"/>
      <c r="AW153" s="827"/>
      <c r="AX153" s="827"/>
      <c r="AY153" s="882"/>
      <c r="BA153" s="2524" t="s">
        <v>62</v>
      </c>
      <c r="BB153" s="1138" t="s">
        <v>202</v>
      </c>
      <c r="BC153" s="355">
        <v>2569.9399580000036</v>
      </c>
      <c r="BD153" s="304">
        <v>7849.1873319999922</v>
      </c>
      <c r="BE153" s="304">
        <v>12203.845318999973</v>
      </c>
      <c r="BF153" s="304">
        <v>17979.160214</v>
      </c>
      <c r="BG153" s="356">
        <v>24782.561270999962</v>
      </c>
      <c r="BH153" s="367">
        <v>5445.1108399999875</v>
      </c>
      <c r="BI153" s="304">
        <v>7185.9526319999923</v>
      </c>
      <c r="BJ153" s="304">
        <v>9104.2234070000013</v>
      </c>
      <c r="BK153" s="304">
        <v>10740.058765999995</v>
      </c>
      <c r="BL153" s="356">
        <v>12661.853361999998</v>
      </c>
      <c r="BM153" s="367">
        <v>602.74543800000026</v>
      </c>
      <c r="BN153" s="304">
        <v>1925.3380790000003</v>
      </c>
      <c r="BO153" s="304">
        <v>3402.705984000002</v>
      </c>
      <c r="BP153" s="304">
        <v>5278.049535999985</v>
      </c>
      <c r="BQ153" s="356">
        <v>9038.6560500000105</v>
      </c>
      <c r="BR153" s="367">
        <v>1587.1201790000023</v>
      </c>
      <c r="BS153" s="304">
        <v>361.44834499999996</v>
      </c>
      <c r="BT153" s="304">
        <v>3596.4148660000046</v>
      </c>
      <c r="BU153" s="304">
        <v>365.23494599999998</v>
      </c>
      <c r="BV153" s="304">
        <v>558.95517799999868</v>
      </c>
      <c r="BW153" s="304">
        <v>9213.2690400000083</v>
      </c>
      <c r="BX153" s="304">
        <v>341.1549890000004</v>
      </c>
      <c r="BY153" s="305">
        <v>0</v>
      </c>
      <c r="BZ153" s="305">
        <v>1093.131410000002</v>
      </c>
      <c r="CA153" s="305">
        <v>3559.3467509999959</v>
      </c>
      <c r="CB153" s="305">
        <v>10839.760807000022</v>
      </c>
      <c r="CC153" s="305">
        <v>1442.7426469999989</v>
      </c>
      <c r="CD153" s="305">
        <v>206.68186900000009</v>
      </c>
      <c r="CE153" s="305">
        <v>0</v>
      </c>
      <c r="CF153" s="305">
        <v>213.1219660000001</v>
      </c>
      <c r="CG153" s="305">
        <v>0</v>
      </c>
      <c r="CH153" s="305">
        <v>568.37108999999975</v>
      </c>
      <c r="CI153" s="305">
        <v>1791.4199400000018</v>
      </c>
      <c r="CJ153" s="305">
        <v>0</v>
      </c>
      <c r="CK153" s="305">
        <v>885.05859000000169</v>
      </c>
      <c r="CL153" s="305">
        <v>5062.5673459999998</v>
      </c>
      <c r="CM153" s="305">
        <v>1481.7185159999981</v>
      </c>
      <c r="CN153" s="305">
        <v>401.94715900000011</v>
      </c>
      <c r="CO153" s="305">
        <v>3612.2717960000059</v>
      </c>
      <c r="CP153" s="305">
        <v>1382.8504389999989</v>
      </c>
      <c r="CQ153" s="305">
        <v>411.5011669999999</v>
      </c>
      <c r="CR153" s="305">
        <v>14077.570048999982</v>
      </c>
      <c r="CS153" s="305">
        <v>249.78488699999997</v>
      </c>
      <c r="CT153" s="305">
        <v>727.92967699999963</v>
      </c>
      <c r="CU153" s="305">
        <v>1353.3204449999989</v>
      </c>
      <c r="CV153" s="305"/>
      <c r="CW153" s="305"/>
      <c r="CX153" s="305"/>
      <c r="CY153" s="305"/>
      <c r="CZ153" s="375"/>
    </row>
    <row r="154" s="135" customFormat="true" ht="15" customHeight="true" x14ac:dyDescent="0.2">
      <c r="A154" s="2408"/>
      <c r="B154" s="1123" t="s">
        <v>203</v>
      </c>
      <c r="C154" s="1037">
        <v>9.4142009369096389</v>
      </c>
      <c r="D154" s="1038">
        <v>12.274461204109862</v>
      </c>
      <c r="E154" s="1038">
        <v>11.305690870085677</v>
      </c>
      <c r="F154" s="1038">
        <v>10.829522464284718</v>
      </c>
      <c r="G154" s="1039">
        <v>6.2877047478086885</v>
      </c>
      <c r="H154" s="1040">
        <v>12.578532493071796</v>
      </c>
      <c r="I154" s="1038">
        <v>11.534293648769166</v>
      </c>
      <c r="J154" s="1038">
        <v>11.438592585079995</v>
      </c>
      <c r="K154" s="1038">
        <v>7.3737296061666031</v>
      </c>
      <c r="L154" s="1041">
        <v>4.6753251779715566</v>
      </c>
      <c r="M154" s="1042">
        <v>9.2689411310003731</v>
      </c>
      <c r="N154" s="1038">
        <v>9.524769412617518</v>
      </c>
      <c r="O154" s="1038">
        <v>12.130668525182701</v>
      </c>
      <c r="P154" s="1038">
        <v>10.791158310759036</v>
      </c>
      <c r="Q154" s="1039">
        <v>10.513178886380123</v>
      </c>
      <c r="R154" s="1040">
        <v>3.0827448850880903</v>
      </c>
      <c r="S154" s="1038">
        <v>6.8233259770055135</v>
      </c>
      <c r="T154" s="1038">
        <v>3.8086358488877958</v>
      </c>
      <c r="U154" s="1038">
        <v>11.953790302682719</v>
      </c>
      <c r="V154" s="1038">
        <v>9.0684514594011105</v>
      </c>
      <c r="W154" s="1038">
        <v>4.737717825777457</v>
      </c>
      <c r="X154" s="1038">
        <v>16.42552405742725</v>
      </c>
      <c r="Y154" s="1038">
        <v>0</v>
      </c>
      <c r="Z154" s="1038">
        <v>6.2554356181190141</v>
      </c>
      <c r="AA154" s="1038">
        <v>4.9063474597081349</v>
      </c>
      <c r="AB154" s="1038">
        <v>7.1690206963759611</v>
      </c>
      <c r="AC154" s="1038">
        <v>10.197152559713722</v>
      </c>
      <c r="AD154" s="1038">
        <v>28.286033773759954</v>
      </c>
      <c r="AE154" s="1038">
        <v>0</v>
      </c>
      <c r="AF154" s="1038">
        <v>8.3001721315969217</v>
      </c>
      <c r="AG154" s="1038">
        <v>0</v>
      </c>
      <c r="AH154" s="1038">
        <v>18.767639556169989</v>
      </c>
      <c r="AI154" s="1038">
        <v>10.277709671584098</v>
      </c>
      <c r="AJ154" s="1038">
        <v>0</v>
      </c>
      <c r="AK154" s="1038">
        <v>9.0817229523484855</v>
      </c>
      <c r="AL154" s="1038">
        <v>12.944828765451891</v>
      </c>
      <c r="AM154" s="1038">
        <v>20.339600917510264</v>
      </c>
      <c r="AN154" s="1038">
        <v>22.019421437247804</v>
      </c>
      <c r="AO154" s="1038">
        <v>10.580532381623154</v>
      </c>
      <c r="AP154" s="1038">
        <v>8.3735027257253183</v>
      </c>
      <c r="AQ154" s="1038">
        <v>5.2655604280696116</v>
      </c>
      <c r="AR154" s="1038">
        <v>11.126636175726645</v>
      </c>
      <c r="AS154" s="1038">
        <v>42.567981518006931</v>
      </c>
      <c r="AT154" s="1038">
        <v>4.5539261544832144</v>
      </c>
      <c r="AU154" s="1043">
        <v>13.208815914124061</v>
      </c>
      <c r="AV154" s="827"/>
      <c r="AW154" s="827"/>
      <c r="AX154" s="827"/>
      <c r="AY154" s="882"/>
      <c r="BA154" s="2525"/>
      <c r="BB154" s="1139" t="s">
        <v>203</v>
      </c>
      <c r="BC154" s="357">
        <v>2717.7279550000062</v>
      </c>
      <c r="BD154" s="306">
        <v>3545.6022399999979</v>
      </c>
      <c r="BE154" s="306">
        <v>3273.5169810000043</v>
      </c>
      <c r="BF154" s="306">
        <v>3123.8350940000032</v>
      </c>
      <c r="BG154" s="358">
        <v>1821.0121140000006</v>
      </c>
      <c r="BH154" s="368">
        <v>1709.1042190000014</v>
      </c>
      <c r="BI154" s="306">
        <v>1572.7548239999994</v>
      </c>
      <c r="BJ154" s="306">
        <v>1596.3322129999988</v>
      </c>
      <c r="BK154" s="306">
        <v>976.63073300000019</v>
      </c>
      <c r="BL154" s="358">
        <v>636.40977799999962</v>
      </c>
      <c r="BM154" s="368">
        <v>1428.3365859999999</v>
      </c>
      <c r="BN154" s="306">
        <v>1441.8188049999985</v>
      </c>
      <c r="BO154" s="306">
        <v>1866.8448579999997</v>
      </c>
      <c r="BP154" s="306">
        <v>1644.2773150000005</v>
      </c>
      <c r="BQ154" s="358">
        <v>1609.185052999999</v>
      </c>
      <c r="BR154" s="368">
        <v>64.62244299999999</v>
      </c>
      <c r="BS154" s="306">
        <v>48.96053100000001</v>
      </c>
      <c r="BT154" s="306">
        <v>261.61226800000003</v>
      </c>
      <c r="BU154" s="306">
        <v>94.216362000000004</v>
      </c>
      <c r="BV154" s="306">
        <v>145.75712399999995</v>
      </c>
      <c r="BW154" s="306">
        <v>958.61408199999983</v>
      </c>
      <c r="BX154" s="306">
        <v>222.42586099999994</v>
      </c>
      <c r="BY154" s="307">
        <v>0</v>
      </c>
      <c r="BZ154" s="307">
        <v>124.49152599999991</v>
      </c>
      <c r="CA154" s="307">
        <v>236.70766800000004</v>
      </c>
      <c r="CB154" s="307">
        <v>1749.7009169999997</v>
      </c>
      <c r="CC154" s="307">
        <v>225.59469500000009</v>
      </c>
      <c r="CD154" s="307">
        <v>764.24146900000051</v>
      </c>
      <c r="CE154" s="307">
        <v>0</v>
      </c>
      <c r="CF154" s="307">
        <v>58.410720000000005</v>
      </c>
      <c r="CG154" s="307">
        <v>0</v>
      </c>
      <c r="CH154" s="307">
        <v>320.59763799999985</v>
      </c>
      <c r="CI154" s="307">
        <v>506.81989200000004</v>
      </c>
      <c r="CJ154" s="307">
        <v>0</v>
      </c>
      <c r="CK154" s="307">
        <v>128.08518000000001</v>
      </c>
      <c r="CL154" s="307">
        <v>1455.8871579999998</v>
      </c>
      <c r="CM154" s="307">
        <v>658.49091999999905</v>
      </c>
      <c r="CN154" s="307">
        <v>486.81446800000043</v>
      </c>
      <c r="CO154" s="307">
        <v>670.621396</v>
      </c>
      <c r="CP154" s="307">
        <v>320.34359400000005</v>
      </c>
      <c r="CQ154" s="307">
        <v>62.009037000000014</v>
      </c>
      <c r="CR154" s="307">
        <v>3189.2121639999982</v>
      </c>
      <c r="CS154" s="307">
        <v>1093.401739000001</v>
      </c>
      <c r="CT154" s="307">
        <v>131.54439899999997</v>
      </c>
      <c r="CU154" s="307">
        <v>502.51113300000003</v>
      </c>
      <c r="CV154" s="307"/>
      <c r="CW154" s="307"/>
      <c r="CX154" s="307"/>
      <c r="CY154" s="307"/>
      <c r="CZ154" s="376"/>
    </row>
    <row r="155" s="135" customFormat="true" ht="15" customHeight="true" x14ac:dyDescent="0.2">
      <c r="A155" s="2408"/>
      <c r="B155" s="1123" t="s">
        <v>204</v>
      </c>
      <c r="C155" s="1037">
        <v>7.5559306848398009</v>
      </c>
      <c r="D155" s="1038">
        <v>9.6508619007679872</v>
      </c>
      <c r="E155" s="1038">
        <v>8.5809546774537946</v>
      </c>
      <c r="F155" s="1038">
        <v>6.1494472864622765</v>
      </c>
      <c r="G155" s="1039">
        <v>2.2722391064538496</v>
      </c>
      <c r="H155" s="1040">
        <v>14.862678562674455</v>
      </c>
      <c r="I155" s="1038">
        <v>10.850868469239131</v>
      </c>
      <c r="J155" s="1038">
        <v>7.5844651514669241</v>
      </c>
      <c r="K155" s="1038">
        <v>4.4458124031553803</v>
      </c>
      <c r="L155" s="1041">
        <v>0.63308911733149398</v>
      </c>
      <c r="M155" s="1042">
        <v>6.0504053632980819</v>
      </c>
      <c r="N155" s="1038">
        <v>8.614743655740126</v>
      </c>
      <c r="O155" s="1038">
        <v>6.4797729282985896</v>
      </c>
      <c r="P155" s="1038">
        <v>5.7756519183359583</v>
      </c>
      <c r="Q155" s="1039">
        <v>3.5236157835595985</v>
      </c>
      <c r="R155" s="1040">
        <v>4.0048754204937316</v>
      </c>
      <c r="S155" s="1038">
        <v>5.0031436572599386</v>
      </c>
      <c r="T155" s="1038">
        <v>7.3582708803971011</v>
      </c>
      <c r="U155" s="1038">
        <v>4.6008856496929189</v>
      </c>
      <c r="V155" s="1038">
        <v>6.3138917472488076</v>
      </c>
      <c r="W155" s="1038">
        <v>6.4716883742407223</v>
      </c>
      <c r="X155" s="1038">
        <v>5.7269645947174146</v>
      </c>
      <c r="Y155" s="1038">
        <v>0</v>
      </c>
      <c r="Z155" s="1038">
        <v>6.89625551113566</v>
      </c>
      <c r="AA155" s="1038">
        <v>20.175212416142202</v>
      </c>
      <c r="AB155" s="1038">
        <v>5.1088726109044611</v>
      </c>
      <c r="AC155" s="1038">
        <v>6.1066197252973282</v>
      </c>
      <c r="AD155" s="1038">
        <v>4.536961504029331</v>
      </c>
      <c r="AE155" s="1038">
        <v>0</v>
      </c>
      <c r="AF155" s="1038">
        <v>7.46652539638057</v>
      </c>
      <c r="AG155" s="1038">
        <v>0</v>
      </c>
      <c r="AH155" s="1038">
        <v>5.163546692294446</v>
      </c>
      <c r="AI155" s="1038">
        <v>2.2022919233370559</v>
      </c>
      <c r="AJ155" s="1038">
        <v>0</v>
      </c>
      <c r="AK155" s="1038">
        <v>8.5596846108137914</v>
      </c>
      <c r="AL155" s="1038">
        <v>3.3642001747262515</v>
      </c>
      <c r="AM155" s="1038">
        <v>5.9311244536594216</v>
      </c>
      <c r="AN155" s="1038">
        <v>5.4537712318007818</v>
      </c>
      <c r="AO155" s="1038">
        <v>6.3386682339571312</v>
      </c>
      <c r="AP155" s="1038">
        <v>2.8787271508173675</v>
      </c>
      <c r="AQ155" s="1038">
        <v>6.7427338967207966</v>
      </c>
      <c r="AR155" s="1038">
        <v>10.309255017831909</v>
      </c>
      <c r="AS155" s="1038">
        <v>2.7201663882655396</v>
      </c>
      <c r="AT155" s="1038">
        <v>4.1999841326910285</v>
      </c>
      <c r="AU155" s="1043">
        <v>8.4601364119244185</v>
      </c>
      <c r="AV155" s="827"/>
      <c r="AW155" s="827"/>
      <c r="AX155" s="827"/>
      <c r="AY155" s="882"/>
      <c r="BA155" s="2525"/>
      <c r="BB155" s="1139" t="s">
        <v>204</v>
      </c>
      <c r="BC155" s="357">
        <v>2181.2753080000007</v>
      </c>
      <c r="BD155" s="306">
        <v>2787.7490510000021</v>
      </c>
      <c r="BE155" s="306">
        <v>2484.5806570000036</v>
      </c>
      <c r="BF155" s="306">
        <v>1773.8417649999999</v>
      </c>
      <c r="BG155" s="358">
        <v>658.07398799999999</v>
      </c>
      <c r="BH155" s="368">
        <v>2019.4618610000041</v>
      </c>
      <c r="BI155" s="306">
        <v>1479.5666079999994</v>
      </c>
      <c r="BJ155" s="306">
        <v>1058.462914</v>
      </c>
      <c r="BK155" s="306">
        <v>588.83594300000016</v>
      </c>
      <c r="BL155" s="358">
        <v>86.176702000000006</v>
      </c>
      <c r="BM155" s="368">
        <v>932.3627390000006</v>
      </c>
      <c r="BN155" s="306">
        <v>1304.0630030000002</v>
      </c>
      <c r="BO155" s="306">
        <v>997.20231799999942</v>
      </c>
      <c r="BP155" s="306">
        <v>880.05134900000007</v>
      </c>
      <c r="BQ155" s="358">
        <v>539.33733199999995</v>
      </c>
      <c r="BR155" s="368">
        <v>83.952725000000044</v>
      </c>
      <c r="BS155" s="306">
        <v>35.899877999999987</v>
      </c>
      <c r="BT155" s="306">
        <v>505.43396899999988</v>
      </c>
      <c r="BU155" s="306">
        <v>36.262867000000007</v>
      </c>
      <c r="BV155" s="306">
        <v>101.483115</v>
      </c>
      <c r="BW155" s="306">
        <v>1309.4599210000001</v>
      </c>
      <c r="BX155" s="306">
        <v>77.551560999999992</v>
      </c>
      <c r="BY155" s="307">
        <v>0</v>
      </c>
      <c r="BZ155" s="307">
        <v>137.24469800000006</v>
      </c>
      <c r="CA155" s="307">
        <v>973.35696700000051</v>
      </c>
      <c r="CB155" s="307">
        <v>1246.8926330000004</v>
      </c>
      <c r="CC155" s="307">
        <v>135.09859800000001</v>
      </c>
      <c r="CD155" s="307">
        <v>122.58113499999997</v>
      </c>
      <c r="CE155" s="307">
        <v>0</v>
      </c>
      <c r="CF155" s="307">
        <v>52.544105999999999</v>
      </c>
      <c r="CG155" s="307">
        <v>0</v>
      </c>
      <c r="CH155" s="307">
        <v>88.206130999999985</v>
      </c>
      <c r="CI155" s="307">
        <v>108.60059200000003</v>
      </c>
      <c r="CJ155" s="307">
        <v>0</v>
      </c>
      <c r="CK155" s="307">
        <v>120.72254899999997</v>
      </c>
      <c r="CL155" s="307">
        <v>378.36698500000011</v>
      </c>
      <c r="CM155" s="307">
        <v>192.01908700000004</v>
      </c>
      <c r="CN155" s="307">
        <v>120.57422800000001</v>
      </c>
      <c r="CO155" s="307">
        <v>401.76112000000001</v>
      </c>
      <c r="CP155" s="307">
        <v>110.13094899999997</v>
      </c>
      <c r="CQ155" s="307">
        <v>79.404735999999943</v>
      </c>
      <c r="CR155" s="307">
        <v>2954.9273460000013</v>
      </c>
      <c r="CS155" s="307">
        <v>69.870229999999992</v>
      </c>
      <c r="CT155" s="307">
        <v>121.32045399999997</v>
      </c>
      <c r="CU155" s="307">
        <v>321.85418900000008</v>
      </c>
      <c r="CV155" s="307"/>
      <c r="CW155" s="307"/>
      <c r="CX155" s="307"/>
      <c r="CY155" s="307"/>
      <c r="CZ155" s="376"/>
    </row>
    <row r="156" s="135" customFormat="true" ht="15" customHeight="true" x14ac:dyDescent="0.2">
      <c r="A156" s="2408"/>
      <c r="B156" s="1123" t="s">
        <v>205</v>
      </c>
      <c r="C156" s="1037">
        <v>33.292278240718673</v>
      </c>
      <c r="D156" s="1038">
        <v>24.545273396273618</v>
      </c>
      <c r="E156" s="1038">
        <v>20.111862158049593</v>
      </c>
      <c r="F156" s="1038">
        <v>12.718703117577917</v>
      </c>
      <c r="G156" s="1039">
        <v>3.3523489318321635</v>
      </c>
      <c r="H156" s="1040">
        <v>18.358096006466017</v>
      </c>
      <c r="I156" s="1038">
        <v>17.199303979960479</v>
      </c>
      <c r="J156" s="1038">
        <v>12.11703384397164</v>
      </c>
      <c r="K156" s="1038">
        <v>5.1440521879843306</v>
      </c>
      <c r="L156" s="1041">
        <v>0.71262597594475507</v>
      </c>
      <c r="M156" s="1042">
        <v>34.915772338992404</v>
      </c>
      <c r="N156" s="1038">
        <v>33.113436288263401</v>
      </c>
      <c r="O156" s="1038">
        <v>25.98995381108579</v>
      </c>
      <c r="P156" s="1038">
        <v>23.33220733287121</v>
      </c>
      <c r="Q156" s="1039">
        <v>12.459950970852734</v>
      </c>
      <c r="R156" s="1040">
        <v>7.1172913428074178</v>
      </c>
      <c r="S156" s="1038">
        <v>4.4693004222322008</v>
      </c>
      <c r="T156" s="1038">
        <v>9.0107668129072493</v>
      </c>
      <c r="U156" s="1038">
        <v>16.625370850309437</v>
      </c>
      <c r="V156" s="1038">
        <v>26.777826067349693</v>
      </c>
      <c r="W156" s="1038">
        <v>29.044379386119385</v>
      </c>
      <c r="X156" s="1038">
        <v>42.834150039770066</v>
      </c>
      <c r="Y156" s="1038">
        <v>0</v>
      </c>
      <c r="Z156" s="1038">
        <v>10.630935285264737</v>
      </c>
      <c r="AA156" s="1038">
        <v>0.75880079646977527</v>
      </c>
      <c r="AB156" s="1038">
        <v>26.785238109010752</v>
      </c>
      <c r="AC156" s="1038">
        <v>13.759714727081077</v>
      </c>
      <c r="AD156" s="1038">
        <v>0.33816450217348754</v>
      </c>
      <c r="AE156" s="1038">
        <v>0</v>
      </c>
      <c r="AF156" s="1038">
        <v>23.190591458058744</v>
      </c>
      <c r="AG156" s="1038">
        <v>0</v>
      </c>
      <c r="AH156" s="1038">
        <v>26.128059780085959</v>
      </c>
      <c r="AI156" s="1038">
        <v>13.66402020162484</v>
      </c>
      <c r="AJ156" s="1038">
        <v>0</v>
      </c>
      <c r="AK156" s="1038">
        <v>7.2303082905553495</v>
      </c>
      <c r="AL156" s="1038">
        <v>11.176915785264557</v>
      </c>
      <c r="AM156" s="1038">
        <v>7.8794221388239825</v>
      </c>
      <c r="AN156" s="1038">
        <v>37.564446020427738</v>
      </c>
      <c r="AO156" s="1038">
        <v>5.2435991539916582</v>
      </c>
      <c r="AP156" s="1038">
        <v>37.137418032855216</v>
      </c>
      <c r="AQ156" s="1038">
        <v>2.8646623766557102</v>
      </c>
      <c r="AR156" s="1038">
        <v>14.999157801423335</v>
      </c>
      <c r="AS156" s="1038">
        <v>24.586476611606521</v>
      </c>
      <c r="AT156" s="1038">
        <v>34.874087430805503</v>
      </c>
      <c r="AU156" s="1043">
        <v>20.86343233460612</v>
      </c>
      <c r="AV156" s="827"/>
      <c r="AW156" s="827"/>
      <c r="AX156" s="827"/>
      <c r="AY156" s="882"/>
      <c r="BA156" s="2525"/>
      <c r="BB156" s="1139" t="s">
        <v>205</v>
      </c>
      <c r="BC156" s="357">
        <v>9610.9437080000171</v>
      </c>
      <c r="BD156" s="306">
        <v>7090.1504260000065</v>
      </c>
      <c r="BE156" s="306">
        <v>5823.3081950000114</v>
      </c>
      <c r="BF156" s="306">
        <v>3668.7796050000034</v>
      </c>
      <c r="BG156" s="358">
        <v>970.88973799999997</v>
      </c>
      <c r="BH156" s="368">
        <v>2494.4006269999991</v>
      </c>
      <c r="BI156" s="306">
        <v>2345.2054479999988</v>
      </c>
      <c r="BJ156" s="306">
        <v>1691.0132349999994</v>
      </c>
      <c r="BK156" s="306">
        <v>681.31593199999998</v>
      </c>
      <c r="BL156" s="358">
        <v>97.00333599999999</v>
      </c>
      <c r="BM156" s="368">
        <v>5380.4932359999939</v>
      </c>
      <c r="BN156" s="306">
        <v>5012.5701810000073</v>
      </c>
      <c r="BO156" s="306">
        <v>3999.7145690000016</v>
      </c>
      <c r="BP156" s="306">
        <v>3555.1901030000067</v>
      </c>
      <c r="BQ156" s="358">
        <v>1907.1650050000005</v>
      </c>
      <c r="BR156" s="368">
        <v>149.19715100000008</v>
      </c>
      <c r="BS156" s="306">
        <v>32.069305</v>
      </c>
      <c r="BT156" s="306">
        <v>618.94264400000009</v>
      </c>
      <c r="BU156" s="306">
        <v>131.03642600000001</v>
      </c>
      <c r="BV156" s="306">
        <v>430.3997139999999</v>
      </c>
      <c r="BW156" s="306">
        <v>5876.7432140000101</v>
      </c>
      <c r="BX156" s="306">
        <v>580.03766999999948</v>
      </c>
      <c r="BY156" s="307">
        <v>0</v>
      </c>
      <c r="BZ156" s="307">
        <v>211.56981500000018</v>
      </c>
      <c r="CA156" s="307">
        <v>36.608488999999999</v>
      </c>
      <c r="CB156" s="307">
        <v>6537.3162760000041</v>
      </c>
      <c r="CC156" s="307">
        <v>304.41033699999986</v>
      </c>
      <c r="CD156" s="307">
        <v>9.1366410000000009</v>
      </c>
      <c r="CE156" s="307">
        <v>0</v>
      </c>
      <c r="CF156" s="307">
        <v>163.19892200000021</v>
      </c>
      <c r="CG156" s="307">
        <v>0</v>
      </c>
      <c r="CH156" s="307">
        <v>446.331795</v>
      </c>
      <c r="CI156" s="307">
        <v>673.80743999999993</v>
      </c>
      <c r="CJ156" s="307">
        <v>0</v>
      </c>
      <c r="CK156" s="307">
        <v>101.97352900000006</v>
      </c>
      <c r="CL156" s="307">
        <v>1257.052407000001</v>
      </c>
      <c r="CM156" s="307">
        <v>255.09487399999995</v>
      </c>
      <c r="CN156" s="307">
        <v>830.4902950000004</v>
      </c>
      <c r="CO156" s="307">
        <v>332.35282100000006</v>
      </c>
      <c r="CP156" s="307">
        <v>1420.759549999997</v>
      </c>
      <c r="CQ156" s="307">
        <v>33.735241999999992</v>
      </c>
      <c r="CR156" s="307">
        <v>4299.1876209999991</v>
      </c>
      <c r="CS156" s="307">
        <v>631.52856499999962</v>
      </c>
      <c r="CT156" s="307">
        <v>1007.3705010000009</v>
      </c>
      <c r="CU156" s="307">
        <v>793.72042799999986</v>
      </c>
      <c r="CV156" s="307"/>
      <c r="CW156" s="307"/>
      <c r="CX156" s="307"/>
      <c r="CY156" s="307"/>
      <c r="CZ156" s="376"/>
    </row>
    <row r="157" s="135" customFormat="true" ht="15" customHeight="true" x14ac:dyDescent="0.2">
      <c r="A157" s="2408"/>
      <c r="B157" s="1123" t="s">
        <v>206</v>
      </c>
      <c r="C157" s="1037">
        <v>21.124706811394319</v>
      </c>
      <c r="D157" s="1038">
        <v>15.374902408449406</v>
      </c>
      <c r="E157" s="1038">
        <v>10.340781290412652</v>
      </c>
      <c r="F157" s="1038">
        <v>3.5265910606074353</v>
      </c>
      <c r="G157" s="1039">
        <v>1.1175880979823014</v>
      </c>
      <c r="H157" s="1040">
        <v>7.8576139169068986</v>
      </c>
      <c r="I157" s="1038">
        <v>4.6565703102849332</v>
      </c>
      <c r="J157" s="1038">
        <v>1.2543860401040017</v>
      </c>
      <c r="K157" s="1038">
        <v>0.70373267055776823</v>
      </c>
      <c r="L157" s="1041">
        <v>4.5485190102639766E-2</v>
      </c>
      <c r="M157" s="1042">
        <v>21.658171256405733</v>
      </c>
      <c r="N157" s="1038">
        <v>21.089757903008689</v>
      </c>
      <c r="O157" s="1038">
        <v>19.753848941359685</v>
      </c>
      <c r="P157" s="1038">
        <v>14.952339863327907</v>
      </c>
      <c r="Q157" s="1039">
        <v>6.8549772547071885</v>
      </c>
      <c r="R157" s="1040">
        <v>0.50755728520953047</v>
      </c>
      <c r="S157" s="1038">
        <v>3.8300897875295106</v>
      </c>
      <c r="T157" s="1038">
        <v>2.0217964850679366</v>
      </c>
      <c r="U157" s="1038">
        <v>7.9389328601242815</v>
      </c>
      <c r="V157" s="1038">
        <v>3.1442975419921457</v>
      </c>
      <c r="W157" s="1038">
        <v>11.673547750313103</v>
      </c>
      <c r="X157" s="1038">
        <v>5.3503525094343614</v>
      </c>
      <c r="Y157" s="1038">
        <v>0</v>
      </c>
      <c r="Z157" s="1038">
        <v>20.711984271162471</v>
      </c>
      <c r="AA157" s="1038">
        <v>0.31371404763317501</v>
      </c>
      <c r="AB157" s="1038">
        <v>14.375087788677977</v>
      </c>
      <c r="AC157" s="1038">
        <v>3.235392258508206</v>
      </c>
      <c r="AD157" s="1038">
        <v>40.466732991164072</v>
      </c>
      <c r="AE157" s="1038">
        <v>0</v>
      </c>
      <c r="AF157" s="1038">
        <v>1.6121040453895199</v>
      </c>
      <c r="AG157" s="1038">
        <v>0</v>
      </c>
      <c r="AH157" s="1038">
        <v>14.436478056117336</v>
      </c>
      <c r="AI157" s="1038">
        <v>31.327116724872017</v>
      </c>
      <c r="AJ157" s="1038">
        <v>0</v>
      </c>
      <c r="AK157" s="1038">
        <v>5.5239104281215567</v>
      </c>
      <c r="AL157" s="1038">
        <v>17.298534546416487</v>
      </c>
      <c r="AM157" s="1038">
        <v>16.253168106024383</v>
      </c>
      <c r="AN157" s="1038">
        <v>14.305909558171361</v>
      </c>
      <c r="AO157" s="1038">
        <v>5.1295060944196429</v>
      </c>
      <c r="AP157" s="1038">
        <v>12.069138764237763</v>
      </c>
      <c r="AQ157" s="1038">
        <v>18.092695402379739</v>
      </c>
      <c r="AR157" s="1038">
        <v>3.4567516066971393</v>
      </c>
      <c r="AS157" s="1038">
        <v>10.318226149294338</v>
      </c>
      <c r="AT157" s="1038">
        <v>0.53190526310986119</v>
      </c>
      <c r="AU157" s="1043">
        <v>2.8799878083095876</v>
      </c>
      <c r="AV157" s="827"/>
      <c r="AW157" s="827"/>
      <c r="AX157" s="827"/>
      <c r="AY157" s="882"/>
      <c r="BA157" s="2525"/>
      <c r="BB157" s="1139" t="s">
        <v>206</v>
      </c>
      <c r="BC157" s="357">
        <v>6098.3621050000147</v>
      </c>
      <c r="BD157" s="306">
        <v>4441.1960339999996</v>
      </c>
      <c r="BE157" s="306">
        <v>2994.1313219999997</v>
      </c>
      <c r="BF157" s="306">
        <v>1017.2645150000002</v>
      </c>
      <c r="BG157" s="358">
        <v>323.67001100000004</v>
      </c>
      <c r="BH157" s="368">
        <v>1067.6508649999998</v>
      </c>
      <c r="BI157" s="306">
        <v>634.9451160000001</v>
      </c>
      <c r="BJ157" s="306">
        <v>175.05797399999994</v>
      </c>
      <c r="BK157" s="306">
        <v>93.207506999999993</v>
      </c>
      <c r="BL157" s="358">
        <v>6.1914879999999997</v>
      </c>
      <c r="BM157" s="368">
        <v>3337.5072680000012</v>
      </c>
      <c r="BN157" s="306">
        <v>3192.4772369999978</v>
      </c>
      <c r="BO157" s="306">
        <v>3040.0114590000026</v>
      </c>
      <c r="BP157" s="306">
        <v>2278.327546999999</v>
      </c>
      <c r="BQ157" s="358">
        <v>1049.2475259999997</v>
      </c>
      <c r="BR157" s="368">
        <v>10.639736000000001</v>
      </c>
      <c r="BS157" s="306">
        <v>27.482672000000001</v>
      </c>
      <c r="BT157" s="306">
        <v>138.87564599999999</v>
      </c>
      <c r="BU157" s="306">
        <v>62.57240199999999</v>
      </c>
      <c r="BV157" s="306">
        <v>50.538260999999999</v>
      </c>
      <c r="BW157" s="306">
        <v>2361.9868619999997</v>
      </c>
      <c r="BX157" s="306">
        <v>72.451676999999975</v>
      </c>
      <c r="BY157" s="307">
        <v>0</v>
      </c>
      <c r="BZ157" s="307">
        <v>412.19615799999985</v>
      </c>
      <c r="CA157" s="307">
        <v>15.135193999999998</v>
      </c>
      <c r="CB157" s="307">
        <v>3508.4435309999999</v>
      </c>
      <c r="CC157" s="307">
        <v>71.577562999999998</v>
      </c>
      <c r="CD157" s="307">
        <v>1093.3436519999987</v>
      </c>
      <c r="CE157" s="307">
        <v>0</v>
      </c>
      <c r="CF157" s="307">
        <v>11.344844</v>
      </c>
      <c r="CG157" s="307">
        <v>0</v>
      </c>
      <c r="CH157" s="307">
        <v>246.61070199999992</v>
      </c>
      <c r="CI157" s="307">
        <v>1544.8194609999996</v>
      </c>
      <c r="CJ157" s="307">
        <v>0</v>
      </c>
      <c r="CK157" s="307">
        <v>77.907139999999998</v>
      </c>
      <c r="CL157" s="307">
        <v>1945.5424830000013</v>
      </c>
      <c r="CM157" s="307">
        <v>526.1933929999999</v>
      </c>
      <c r="CN157" s="307">
        <v>316.28095999999988</v>
      </c>
      <c r="CO157" s="307">
        <v>325.12130900000011</v>
      </c>
      <c r="CP157" s="307">
        <v>461.72687999999971</v>
      </c>
      <c r="CQ157" s="307">
        <v>213.06575699999991</v>
      </c>
      <c r="CR157" s="307">
        <v>990.8038780000004</v>
      </c>
      <c r="CS157" s="307">
        <v>265.03409400000004</v>
      </c>
      <c r="CT157" s="307">
        <v>15.364578999999999</v>
      </c>
      <c r="CU157" s="307">
        <v>109.56515300000001</v>
      </c>
      <c r="CV157" s="307"/>
      <c r="CW157" s="307"/>
      <c r="CX157" s="307"/>
      <c r="CY157" s="307"/>
      <c r="CZ157" s="376"/>
    </row>
    <row r="158" s="135" customFormat="true" ht="15" customHeight="true" x14ac:dyDescent="0.2">
      <c r="A158" s="2408"/>
      <c r="B158" s="1123" t="s">
        <v>207</v>
      </c>
      <c r="C158" s="1037">
        <v>12.986460009364794</v>
      </c>
      <c r="D158" s="1038">
        <v>4.7947496997466663</v>
      </c>
      <c r="E158" s="1038">
        <v>2.1887987427688884</v>
      </c>
      <c r="F158" s="1038">
        <v>0.63319209392814568</v>
      </c>
      <c r="G158" s="1039">
        <v>0.1825760594407336</v>
      </c>
      <c r="H158" s="1040">
        <v>1.87420533315294</v>
      </c>
      <c r="I158" s="1038">
        <v>0.54333998289501417</v>
      </c>
      <c r="J158" s="1038">
        <v>0.23128237068470262</v>
      </c>
      <c r="K158" s="1038">
        <v>4.1766152408534221E-2</v>
      </c>
      <c r="L158" s="1041">
        <v>0</v>
      </c>
      <c r="M158" s="1042">
        <v>17.57916288435386</v>
      </c>
      <c r="N158" s="1038">
        <v>8.1889902455281529</v>
      </c>
      <c r="O158" s="1038">
        <v>6.0770667960141616</v>
      </c>
      <c r="P158" s="1038">
        <v>3.2651916220089583</v>
      </c>
      <c r="Q158" s="1039">
        <v>1.6687145593369546</v>
      </c>
      <c r="R158" s="1040">
        <v>9.3286815234494522</v>
      </c>
      <c r="S158" s="1038">
        <v>22.966905878880471</v>
      </c>
      <c r="T158" s="1038">
        <v>11.606309930000016</v>
      </c>
      <c r="U158" s="1038">
        <v>8.1637154257378306</v>
      </c>
      <c r="V158" s="1038">
        <v>14.349573719434597</v>
      </c>
      <c r="W158" s="1038">
        <v>1.164171179208898</v>
      </c>
      <c r="X158" s="1038">
        <v>2.0362453378969541</v>
      </c>
      <c r="Y158" s="1038">
        <v>0</v>
      </c>
      <c r="Z158" s="1038">
        <v>9.9986654212554635E-2</v>
      </c>
      <c r="AA158" s="1038">
        <v>0</v>
      </c>
      <c r="AB158" s="1038">
        <v>1.2233803013161426</v>
      </c>
      <c r="AC158" s="1038">
        <v>1.2357039135998957</v>
      </c>
      <c r="AD158" s="1038">
        <v>18.218065116114474</v>
      </c>
      <c r="AE158" s="1038">
        <v>0</v>
      </c>
      <c r="AF158" s="1038">
        <v>26.35257403481819</v>
      </c>
      <c r="AG158" s="1038">
        <v>0</v>
      </c>
      <c r="AH158" s="1038">
        <v>0.45298443613649497</v>
      </c>
      <c r="AI158" s="1038">
        <v>1.4716355123199734</v>
      </c>
      <c r="AJ158" s="1038">
        <v>0</v>
      </c>
      <c r="AK158" s="1038">
        <v>2.9951168937949508</v>
      </c>
      <c r="AL158" s="1038">
        <v>7.4952687547223213</v>
      </c>
      <c r="AM158" s="1038">
        <v>2.2721610758283455</v>
      </c>
      <c r="AN158" s="1038">
        <v>1.7555484246553283</v>
      </c>
      <c r="AO158" s="1038">
        <v>11.802453753321995</v>
      </c>
      <c r="AP158" s="1038">
        <v>2.6292787445465149</v>
      </c>
      <c r="AQ158" s="1038">
        <v>17.906263985800603</v>
      </c>
      <c r="AR158" s="1038">
        <v>0.90343988996071989</v>
      </c>
      <c r="AS158" s="1038">
        <v>9.4157518050556117</v>
      </c>
      <c r="AT158" s="1038">
        <v>20.949367888326762</v>
      </c>
      <c r="AU158" s="1043">
        <v>1.0151002479799698</v>
      </c>
      <c r="AV158" s="827"/>
      <c r="AW158" s="827"/>
      <c r="AX158" s="827"/>
      <c r="AY158" s="882"/>
      <c r="BA158" s="2525"/>
      <c r="BB158" s="1139" t="s">
        <v>207</v>
      </c>
      <c r="BC158" s="357">
        <v>3748.9815270000017</v>
      </c>
      <c r="BD158" s="306">
        <v>1385.0119360000006</v>
      </c>
      <c r="BE158" s="306">
        <v>633.75780699999962</v>
      </c>
      <c r="BF158" s="306">
        <v>182.64772900000006</v>
      </c>
      <c r="BG158" s="358">
        <v>52.876722000000001</v>
      </c>
      <c r="BH158" s="368">
        <v>254.65707100000014</v>
      </c>
      <c r="BI158" s="306">
        <v>74.086945000000028</v>
      </c>
      <c r="BJ158" s="306">
        <v>32.277003999999998</v>
      </c>
      <c r="BK158" s="306">
        <v>5.5318149999999999</v>
      </c>
      <c r="BL158" s="358">
        <v>0</v>
      </c>
      <c r="BM158" s="368">
        <v>2708.935265000001</v>
      </c>
      <c r="BN158" s="306">
        <v>1239.6142750000006</v>
      </c>
      <c r="BO158" s="306">
        <v>935.22800299999994</v>
      </c>
      <c r="BP158" s="306">
        <v>497.52587800000003</v>
      </c>
      <c r="BQ158" s="358">
        <v>255.41946500000003</v>
      </c>
      <c r="BR158" s="368">
        <v>195.55370700000006</v>
      </c>
      <c r="BS158" s="306">
        <v>164.79820999999998</v>
      </c>
      <c r="BT158" s="306">
        <v>797.22850500000061</v>
      </c>
      <c r="BU158" s="306">
        <v>64.34407400000002</v>
      </c>
      <c r="BV158" s="306">
        <v>230.640546</v>
      </c>
      <c r="BW158" s="306">
        <v>235.55452799999998</v>
      </c>
      <c r="BX158" s="306">
        <v>27.573770000000003</v>
      </c>
      <c r="BY158" s="307">
        <v>0</v>
      </c>
      <c r="BZ158" s="307">
        <v>1.989868</v>
      </c>
      <c r="CA158" s="307">
        <v>0</v>
      </c>
      <c r="CB158" s="307">
        <v>298.58326899999997</v>
      </c>
      <c r="CC158" s="307">
        <v>27.337852000000009</v>
      </c>
      <c r="CD158" s="307">
        <v>492.22174299999983</v>
      </c>
      <c r="CE158" s="307">
        <v>0</v>
      </c>
      <c r="CF158" s="307">
        <v>185.45071100000013</v>
      </c>
      <c r="CG158" s="307">
        <v>0</v>
      </c>
      <c r="CH158" s="307">
        <v>7.7380930000000001</v>
      </c>
      <c r="CI158" s="307">
        <v>72.570073999999991</v>
      </c>
      <c r="CJ158" s="307">
        <v>0</v>
      </c>
      <c r="CK158" s="307">
        <v>42.24199400000002</v>
      </c>
      <c r="CL158" s="307">
        <v>842.98260899999957</v>
      </c>
      <c r="CM158" s="307">
        <v>73.560806000000014</v>
      </c>
      <c r="CN158" s="307">
        <v>38.812390000000008</v>
      </c>
      <c r="CO158" s="307">
        <v>748.06991999999946</v>
      </c>
      <c r="CP158" s="307">
        <v>100.58784600000001</v>
      </c>
      <c r="CQ158" s="307">
        <v>210.87027699999993</v>
      </c>
      <c r="CR158" s="307">
        <v>258.95171199999999</v>
      </c>
      <c r="CS158" s="307">
        <v>241.85312600000009</v>
      </c>
      <c r="CT158" s="307">
        <v>605.14200600000095</v>
      </c>
      <c r="CU158" s="307">
        <v>38.618084999999994</v>
      </c>
      <c r="CV158" s="307"/>
      <c r="CW158" s="307"/>
      <c r="CX158" s="307"/>
      <c r="CY158" s="307"/>
      <c r="CZ158" s="376"/>
    </row>
    <row r="159" s="135" customFormat="true" ht="15" customHeight="true" x14ac:dyDescent="0.2">
      <c r="A159" s="2409"/>
      <c r="B159" s="1124" t="s">
        <v>46</v>
      </c>
      <c r="C159" s="1037">
        <v>6.7241595284155302</v>
      </c>
      <c r="D159" s="1038">
        <v>6.1867808009157841</v>
      </c>
      <c r="E159" s="1038">
        <v>5.323695708888077</v>
      </c>
      <c r="F159" s="1038">
        <v>3.8134793602334391</v>
      </c>
      <c r="G159" s="1039">
        <v>1.2167624073394734</v>
      </c>
      <c r="H159" s="1040">
        <v>4.3943698231296535</v>
      </c>
      <c r="I159" s="1038">
        <v>2.5151730752888963</v>
      </c>
      <c r="J159" s="1038">
        <v>2.137504504550892</v>
      </c>
      <c r="K159" s="1038">
        <v>1.2016204982795038</v>
      </c>
      <c r="L159" s="1041">
        <v>0.91434775970424886</v>
      </c>
      <c r="M159" s="1042">
        <v>6.6161356425540978</v>
      </c>
      <c r="N159" s="1038">
        <v>6.7493663981482284</v>
      </c>
      <c r="O159" s="1038">
        <v>7.4580683947055277</v>
      </c>
      <c r="P159" s="1038">
        <v>7.2443620378175559</v>
      </c>
      <c r="Q159" s="1039">
        <v>5.9279278254915742</v>
      </c>
      <c r="R159" s="1040">
        <v>0.2469700983390494</v>
      </c>
      <c r="S159" s="1038">
        <v>6.5344170013943783</v>
      </c>
      <c r="T159" s="1038">
        <v>13.83645146087528</v>
      </c>
      <c r="U159" s="1038">
        <v>4.377774674702219</v>
      </c>
      <c r="V159" s="1038">
        <v>5.5699035122488043</v>
      </c>
      <c r="W159" s="1038">
        <v>1.3741456514831618</v>
      </c>
      <c r="X159" s="1038">
        <v>2.4334273354602347</v>
      </c>
      <c r="Y159" s="1038">
        <v>0</v>
      </c>
      <c r="Z159" s="1038">
        <v>0.47786359693533281</v>
      </c>
      <c r="AA159" s="1038">
        <v>6.9726825887612587E-2</v>
      </c>
      <c r="AB159" s="1038">
        <v>0.92482740009802467</v>
      </c>
      <c r="AC159" s="1038">
        <v>0.25170744260640443</v>
      </c>
      <c r="AD159" s="1038">
        <v>0.50435210757280247</v>
      </c>
      <c r="AE159" s="1038">
        <v>0</v>
      </c>
      <c r="AF159" s="1038">
        <v>2.7933693852784458</v>
      </c>
      <c r="AG159" s="1038">
        <v>0</v>
      </c>
      <c r="AH159" s="1038">
        <v>1.7791070120491712</v>
      </c>
      <c r="AI159" s="1038">
        <v>4.7293423653426698</v>
      </c>
      <c r="AJ159" s="1038">
        <v>0</v>
      </c>
      <c r="AK159" s="1038">
        <v>3.8552605308351819</v>
      </c>
      <c r="AL159" s="1038">
        <v>2.7071017114404334</v>
      </c>
      <c r="AM159" s="1038">
        <v>1.5569016566274991</v>
      </c>
      <c r="AN159" s="1038">
        <v>0.72017027371266085</v>
      </c>
      <c r="AO159" s="1038">
        <v>3.913681603368814</v>
      </c>
      <c r="AP159" s="1038">
        <v>0.76542771507849727</v>
      </c>
      <c r="AQ159" s="1038">
        <v>14.185043897356071</v>
      </c>
      <c r="AR159" s="1038">
        <v>10.090435305772768</v>
      </c>
      <c r="AS159" s="1038">
        <v>0.6668488335116014</v>
      </c>
      <c r="AT159" s="1038">
        <v>9.6905836290269409</v>
      </c>
      <c r="AU159" s="1043">
        <v>17.999662411173549</v>
      </c>
      <c r="AV159" s="827"/>
      <c r="AW159" s="827"/>
      <c r="AX159" s="827"/>
      <c r="AY159" s="882"/>
      <c r="BA159" s="2525"/>
      <c r="BB159" s="1139" t="s">
        <v>46</v>
      </c>
      <c r="BC159" s="357">
        <v>1941.156392000001</v>
      </c>
      <c r="BD159" s="306">
        <v>1787.1141959999995</v>
      </c>
      <c r="BE159" s="306">
        <v>1541.4545209999987</v>
      </c>
      <c r="BF159" s="306">
        <v>1100.0190170000005</v>
      </c>
      <c r="BG159" s="358">
        <v>352.39235499999995</v>
      </c>
      <c r="BH159" s="368">
        <v>597.08364300000005</v>
      </c>
      <c r="BI159" s="306">
        <v>342.95559900000006</v>
      </c>
      <c r="BJ159" s="306">
        <v>298.30307099999993</v>
      </c>
      <c r="BK159" s="306">
        <v>159.15141600000001</v>
      </c>
      <c r="BL159" s="358">
        <v>124.46189999999999</v>
      </c>
      <c r="BM159" s="368">
        <v>1019.5413329999986</v>
      </c>
      <c r="BN159" s="306">
        <v>1021.6901819999997</v>
      </c>
      <c r="BO159" s="306">
        <v>1147.7567460000009</v>
      </c>
      <c r="BP159" s="306">
        <v>1103.8425919999988</v>
      </c>
      <c r="BQ159" s="358">
        <v>907.34999900000014</v>
      </c>
      <c r="BR159" s="368">
        <v>5.1771430000000001</v>
      </c>
      <c r="BS159" s="306">
        <v>46.887474999999995</v>
      </c>
      <c r="BT159" s="306">
        <v>950.41521200000011</v>
      </c>
      <c r="BU159" s="306">
        <v>34.504370000000002</v>
      </c>
      <c r="BV159" s="306">
        <v>89.524999999999963</v>
      </c>
      <c r="BW159" s="306">
        <v>278.04006499999997</v>
      </c>
      <c r="BX159" s="306">
        <v>32.952201000000009</v>
      </c>
      <c r="BY159" s="307">
        <v>0</v>
      </c>
      <c r="BZ159" s="307">
        <v>9.5101239999999994</v>
      </c>
      <c r="CA159" s="307">
        <v>3.3639839999999999</v>
      </c>
      <c r="CB159" s="307">
        <v>225.71721000000005</v>
      </c>
      <c r="CC159" s="307">
        <v>5.5686</v>
      </c>
      <c r="CD159" s="307">
        <v>13.626753000000001</v>
      </c>
      <c r="CE159" s="307">
        <v>0</v>
      </c>
      <c r="CF159" s="307">
        <v>19.65775099999999</v>
      </c>
      <c r="CG159" s="307">
        <v>0</v>
      </c>
      <c r="CH159" s="307">
        <v>30.391542000000001</v>
      </c>
      <c r="CI159" s="307">
        <v>233.21584899999999</v>
      </c>
      <c r="CJ159" s="307">
        <v>0</v>
      </c>
      <c r="CK159" s="307">
        <v>54.373134000000007</v>
      </c>
      <c r="CL159" s="307">
        <v>304.464021</v>
      </c>
      <c r="CM159" s="307">
        <v>50.404411000000003</v>
      </c>
      <c r="CN159" s="307">
        <v>15.921821999999999</v>
      </c>
      <c r="CO159" s="307">
        <v>248.05922099999984</v>
      </c>
      <c r="CP159" s="307">
        <v>29.282830999999998</v>
      </c>
      <c r="CQ159" s="307">
        <v>167.04791899999984</v>
      </c>
      <c r="CR159" s="307">
        <v>2892.2073579999974</v>
      </c>
      <c r="CS159" s="307">
        <v>17.128688</v>
      </c>
      <c r="CT159" s="307">
        <v>279.92153499999984</v>
      </c>
      <c r="CU159" s="307">
        <v>684.77226200000018</v>
      </c>
      <c r="CV159" s="307"/>
      <c r="CW159" s="307"/>
      <c r="CX159" s="307"/>
      <c r="CY159" s="307"/>
      <c r="CZ159" s="376"/>
    </row>
    <row r="160" s="135" customFormat="true" ht="15" customHeight="true" x14ac:dyDescent="0.2">
      <c r="C160" s="1044"/>
      <c r="D160" s="827"/>
      <c r="E160" s="827"/>
      <c r="F160" s="827"/>
      <c r="G160" s="882"/>
      <c r="H160" s="1045"/>
      <c r="I160" s="827"/>
      <c r="J160" s="827"/>
      <c r="K160" s="827"/>
      <c r="L160" s="849"/>
      <c r="M160" s="1044"/>
      <c r="N160" s="827"/>
      <c r="O160" s="827"/>
      <c r="P160" s="827"/>
      <c r="Q160" s="882"/>
      <c r="R160" s="1045"/>
      <c r="S160" s="827"/>
      <c r="T160" s="827"/>
      <c r="U160" s="827"/>
      <c r="V160" s="827"/>
      <c r="W160" s="827"/>
      <c r="X160" s="827"/>
      <c r="Y160" s="827"/>
      <c r="Z160" s="827"/>
      <c r="AA160" s="827"/>
      <c r="AB160" s="827"/>
      <c r="AC160" s="827"/>
      <c r="AD160" s="827"/>
      <c r="AE160" s="827"/>
      <c r="AF160" s="827"/>
      <c r="AG160" s="827"/>
      <c r="AH160" s="827"/>
      <c r="AI160" s="827"/>
      <c r="AJ160" s="827"/>
      <c r="AK160" s="827"/>
      <c r="AL160" s="827"/>
      <c r="AM160" s="827"/>
      <c r="AN160" s="827"/>
      <c r="AO160" s="827"/>
      <c r="AP160" s="827"/>
      <c r="AQ160" s="827"/>
      <c r="AR160" s="827"/>
      <c r="AS160" s="827"/>
      <c r="AT160" s="827"/>
      <c r="AU160" s="827"/>
      <c r="AV160" s="827"/>
      <c r="AW160" s="827"/>
      <c r="AX160" s="827"/>
      <c r="AY160" s="882"/>
      <c r="BA160" s="2526"/>
      <c r="BB160" s="1140" t="s">
        <v>208</v>
      </c>
      <c r="BC160" s="357">
        <v>28868.38695299979</v>
      </c>
      <c r="BD160" s="306">
        <v>28886.011214999991</v>
      </c>
      <c r="BE160" s="306">
        <v>28954.594801999898</v>
      </c>
      <c r="BF160" s="306">
        <v>28845.547938999825</v>
      </c>
      <c r="BG160" s="358">
        <v>28961.476198999913</v>
      </c>
      <c r="BH160" s="368">
        <v>13587.469125999945</v>
      </c>
      <c r="BI160" s="306">
        <v>13635.46717199999</v>
      </c>
      <c r="BJ160" s="306">
        <v>13955.669818000033</v>
      </c>
      <c r="BK160" s="306">
        <v>13244.732112000014</v>
      </c>
      <c r="BL160" s="358">
        <v>13612.096566</v>
      </c>
      <c r="BM160" s="368">
        <v>15409.921864999948</v>
      </c>
      <c r="BN160" s="306">
        <v>15137.571761999958</v>
      </c>
      <c r="BO160" s="306">
        <v>15389.463936999986</v>
      </c>
      <c r="BP160" s="306">
        <v>15237.264319999993</v>
      </c>
      <c r="BQ160" s="358">
        <v>15306.360429999973</v>
      </c>
      <c r="BR160" s="368">
        <v>2096.2630840000043</v>
      </c>
      <c r="BS160" s="306">
        <v>717.54641599999945</v>
      </c>
      <c r="BT160" s="306">
        <v>6868.9231100000397</v>
      </c>
      <c r="BU160" s="306">
        <v>788.17144699999949</v>
      </c>
      <c r="BV160" s="306">
        <v>1607.2989380000042</v>
      </c>
      <c r="BW160" s="306">
        <v>20233.667711999959</v>
      </c>
      <c r="BX160" s="306">
        <v>1354.1477290000012</v>
      </c>
      <c r="BY160" s="307">
        <v>0</v>
      </c>
      <c r="BZ160" s="307">
        <v>1990.1335990000014</v>
      </c>
      <c r="CA160" s="307">
        <v>4824.5190529999918</v>
      </c>
      <c r="CB160" s="307">
        <v>24406.414642999953</v>
      </c>
      <c r="CC160" s="307">
        <v>2212.3302920000006</v>
      </c>
      <c r="CD160" s="307">
        <v>2701.8332620000006</v>
      </c>
      <c r="CE160" s="307">
        <v>0</v>
      </c>
      <c r="CF160" s="307">
        <v>703.72901999999863</v>
      </c>
      <c r="CG160" s="307">
        <v>0</v>
      </c>
      <c r="CH160" s="307">
        <v>1708.2469910000016</v>
      </c>
      <c r="CI160" s="307">
        <v>4931.2532479999909</v>
      </c>
      <c r="CJ160" s="307">
        <v>0</v>
      </c>
      <c r="CK160" s="307">
        <v>1410.3621160000027</v>
      </c>
      <c r="CL160" s="307">
        <v>11246.863008999999</v>
      </c>
      <c r="CM160" s="307">
        <v>3237.4820069999869</v>
      </c>
      <c r="CN160" s="307">
        <v>2210.8413219999984</v>
      </c>
      <c r="CO160" s="307">
        <v>6338.2575829999996</v>
      </c>
      <c r="CP160" s="307">
        <v>3825.6820889999972</v>
      </c>
      <c r="CQ160" s="307">
        <v>1177.6341350000027</v>
      </c>
      <c r="CR160" s="307">
        <v>28662.860128000193</v>
      </c>
      <c r="CS160" s="307">
        <v>2568.6013290000014</v>
      </c>
      <c r="CT160" s="307">
        <v>2888.5931510000037</v>
      </c>
      <c r="CU160" s="307">
        <v>3804.3616950000014</v>
      </c>
      <c r="CV160" s="307"/>
      <c r="CW160" s="307"/>
      <c r="CX160" s="307"/>
      <c r="CY160" s="307"/>
      <c r="CZ160" s="376"/>
    </row>
    <row r="161" s="135" customFormat="true" ht="15" customHeight="true" x14ac:dyDescent="0.2">
      <c r="A161" s="760"/>
      <c r="B161" s="1125"/>
      <c r="C161" s="837"/>
      <c r="D161" s="838"/>
      <c r="E161" s="838"/>
      <c r="F161" s="838"/>
      <c r="G161" s="889"/>
      <c r="H161" s="877"/>
      <c r="I161" s="838"/>
      <c r="J161" s="838"/>
      <c r="K161" s="838"/>
      <c r="L161" s="853"/>
      <c r="M161" s="864"/>
      <c r="N161" s="838"/>
      <c r="O161" s="838"/>
      <c r="P161" s="838"/>
      <c r="Q161" s="889"/>
      <c r="R161" s="877"/>
      <c r="S161" s="838"/>
      <c r="T161" s="838"/>
      <c r="U161" s="838"/>
      <c r="V161" s="838"/>
      <c r="W161" s="838"/>
      <c r="X161" s="838"/>
      <c r="Y161" s="838"/>
      <c r="Z161" s="838"/>
      <c r="AA161" s="838"/>
      <c r="AB161" s="838"/>
      <c r="AC161" s="838"/>
      <c r="AD161" s="838"/>
      <c r="AE161" s="838"/>
      <c r="AF161" s="838"/>
      <c r="AG161" s="838"/>
      <c r="AH161" s="838"/>
      <c r="AI161" s="838"/>
      <c r="AJ161" s="838"/>
      <c r="AK161" s="838"/>
      <c r="AL161" s="838"/>
      <c r="AM161" s="838"/>
      <c r="AN161" s="838"/>
      <c r="AO161" s="838"/>
      <c r="AP161" s="838"/>
      <c r="AQ161" s="838"/>
      <c r="AR161" s="838"/>
      <c r="AS161" s="838"/>
      <c r="AT161" s="838"/>
      <c r="AU161" s="839"/>
      <c r="AV161" s="827"/>
      <c r="AW161" s="827"/>
      <c r="AX161" s="827"/>
      <c r="AY161" s="882"/>
      <c r="BA161" s="516"/>
      <c r="BB161" s="159"/>
      <c r="BC161" s="357"/>
      <c r="BD161" s="306"/>
      <c r="BE161" s="306"/>
      <c r="BF161" s="306"/>
      <c r="BG161" s="358"/>
      <c r="BH161" s="368"/>
      <c r="BI161" s="306"/>
      <c r="BJ161" s="306"/>
      <c r="BK161" s="306"/>
      <c r="BL161" s="358"/>
      <c r="BM161" s="368"/>
      <c r="BN161" s="306"/>
      <c r="BO161" s="306"/>
      <c r="BP161" s="306"/>
      <c r="BQ161" s="358"/>
      <c r="BR161" s="368"/>
      <c r="BS161" s="306"/>
      <c r="BT161" s="306"/>
      <c r="BU161" s="306"/>
      <c r="BV161" s="306"/>
      <c r="BW161" s="306"/>
      <c r="BX161" s="306"/>
      <c r="BY161" s="307"/>
      <c r="BZ161" s="307"/>
      <c r="CA161" s="307"/>
      <c r="CB161" s="307"/>
      <c r="CC161" s="307"/>
      <c r="CD161" s="307"/>
      <c r="CE161" s="307"/>
      <c r="CF161" s="307"/>
      <c r="CG161" s="307"/>
      <c r="CH161" s="307"/>
      <c r="CI161" s="307"/>
      <c r="CJ161" s="307"/>
      <c r="CK161" s="307"/>
      <c r="CL161" s="307"/>
      <c r="CM161" s="307"/>
      <c r="CN161" s="307"/>
      <c r="CO161" s="307"/>
      <c r="CP161" s="307"/>
      <c r="CQ161" s="307"/>
      <c r="CR161" s="307"/>
      <c r="CS161" s="307"/>
      <c r="CT161" s="307"/>
      <c r="CU161" s="307"/>
      <c r="CV161" s="307"/>
      <c r="CW161" s="307"/>
      <c r="CX161" s="307"/>
      <c r="CY161" s="307"/>
      <c r="CZ161" s="376"/>
    </row>
    <row r="162" s="135" customFormat="true" ht="15" customHeight="true" x14ac:dyDescent="0.2">
      <c r="A162" s="913"/>
      <c r="B162" s="1126"/>
      <c r="C162" s="840"/>
      <c r="D162" s="841"/>
      <c r="E162" s="841"/>
      <c r="F162" s="841"/>
      <c r="G162" s="890"/>
      <c r="H162" s="878"/>
      <c r="I162" s="841"/>
      <c r="J162" s="841"/>
      <c r="K162" s="841"/>
      <c r="L162" s="854"/>
      <c r="M162" s="865"/>
      <c r="N162" s="841"/>
      <c r="O162" s="841"/>
      <c r="P162" s="841"/>
      <c r="Q162" s="890"/>
      <c r="R162" s="878"/>
      <c r="S162" s="841"/>
      <c r="T162" s="841"/>
      <c r="U162" s="841"/>
      <c r="V162" s="841"/>
      <c r="W162" s="841"/>
      <c r="X162" s="841"/>
      <c r="Y162" s="841"/>
      <c r="Z162" s="841"/>
      <c r="AA162" s="841"/>
      <c r="AB162" s="841"/>
      <c r="AC162" s="841"/>
      <c r="AD162" s="841"/>
      <c r="AE162" s="841"/>
      <c r="AF162" s="841"/>
      <c r="AG162" s="841"/>
      <c r="AH162" s="841"/>
      <c r="AI162" s="841"/>
      <c r="AJ162" s="841"/>
      <c r="AK162" s="841"/>
      <c r="AL162" s="841"/>
      <c r="AM162" s="841"/>
      <c r="AN162" s="841"/>
      <c r="AO162" s="841"/>
      <c r="AP162" s="841"/>
      <c r="AQ162" s="841"/>
      <c r="AR162" s="841"/>
      <c r="AS162" s="841"/>
      <c r="AT162" s="841"/>
      <c r="AU162" s="842"/>
      <c r="AV162" s="827"/>
      <c r="AW162" s="827"/>
      <c r="AX162" s="827"/>
      <c r="AY162" s="882"/>
      <c r="BA162" s="516"/>
      <c r="BB162" s="159"/>
      <c r="BC162" s="357"/>
      <c r="BD162" s="306"/>
      <c r="BE162" s="306"/>
      <c r="BF162" s="306"/>
      <c r="BG162" s="358"/>
      <c r="BH162" s="368"/>
      <c r="BI162" s="306"/>
      <c r="BJ162" s="306"/>
      <c r="BK162" s="306"/>
      <c r="BL162" s="358"/>
      <c r="BM162" s="368"/>
      <c r="BN162" s="306"/>
      <c r="BO162" s="306"/>
      <c r="BP162" s="306"/>
      <c r="BQ162" s="358"/>
      <c r="BR162" s="368"/>
      <c r="BS162" s="306"/>
      <c r="BT162" s="306"/>
      <c r="BU162" s="306"/>
      <c r="BV162" s="306"/>
      <c r="BW162" s="306"/>
      <c r="BX162" s="306"/>
      <c r="BY162" s="307"/>
      <c r="BZ162" s="307"/>
      <c r="CA162" s="307"/>
      <c r="CB162" s="307"/>
      <c r="CC162" s="307"/>
      <c r="CD162" s="307"/>
      <c r="CE162" s="307"/>
      <c r="CF162" s="307"/>
      <c r="CG162" s="307"/>
      <c r="CH162" s="307"/>
      <c r="CI162" s="307"/>
      <c r="CJ162" s="307"/>
      <c r="CK162" s="307"/>
      <c r="CL162" s="307"/>
      <c r="CM162" s="307"/>
      <c r="CN162" s="307"/>
      <c r="CO162" s="307"/>
      <c r="CP162" s="307"/>
      <c r="CQ162" s="307"/>
      <c r="CR162" s="307"/>
      <c r="CS162" s="307"/>
      <c r="CT162" s="307"/>
      <c r="CU162" s="307"/>
      <c r="CV162" s="307"/>
      <c r="CW162" s="307"/>
      <c r="CX162" s="307"/>
      <c r="CY162" s="307"/>
      <c r="CZ162" s="376"/>
    </row>
    <row r="163" s="135" customFormat="true" ht="15" customHeight="true" x14ac:dyDescent="0.2">
      <c r="A163" s="901"/>
      <c r="B163" s="1127"/>
      <c r="C163" s="1046"/>
      <c r="D163" s="1047"/>
      <c r="E163" s="1047"/>
      <c r="F163" s="1047"/>
      <c r="G163" s="1048"/>
      <c r="H163" s="1049"/>
      <c r="I163" s="1047"/>
      <c r="J163" s="1047"/>
      <c r="K163" s="1047"/>
      <c r="L163" s="1050"/>
      <c r="M163" s="1051"/>
      <c r="N163" s="1047"/>
      <c r="O163" s="1047"/>
      <c r="P163" s="1047"/>
      <c r="Q163" s="1048"/>
      <c r="R163" s="1049"/>
      <c r="S163" s="1047"/>
      <c r="T163" s="1047"/>
      <c r="U163" s="1047"/>
      <c r="V163" s="1047"/>
      <c r="W163" s="1047"/>
      <c r="X163" s="1047"/>
      <c r="Y163" s="1047"/>
      <c r="Z163" s="1047"/>
      <c r="AA163" s="1047"/>
      <c r="AB163" s="1047"/>
      <c r="AC163" s="1047"/>
      <c r="AD163" s="1047"/>
      <c r="AE163" s="1047"/>
      <c r="AF163" s="1047"/>
      <c r="AG163" s="1047"/>
      <c r="AH163" s="1047"/>
      <c r="AI163" s="1047"/>
      <c r="AJ163" s="1047"/>
      <c r="AK163" s="1047"/>
      <c r="AL163" s="1047"/>
      <c r="AM163" s="1047"/>
      <c r="AN163" s="1047"/>
      <c r="AO163" s="1047"/>
      <c r="AP163" s="1047"/>
      <c r="AQ163" s="1047"/>
      <c r="AR163" s="1047"/>
      <c r="AS163" s="1047"/>
      <c r="AT163" s="1047"/>
      <c r="AU163" s="1052"/>
      <c r="AV163" s="827"/>
      <c r="AW163" s="827"/>
      <c r="AX163" s="827"/>
      <c r="AY163" s="882"/>
      <c r="BA163" s="516"/>
      <c r="BB163" s="159"/>
      <c r="BC163" s="357"/>
      <c r="BD163" s="306"/>
      <c r="BE163" s="306"/>
      <c r="BF163" s="306"/>
      <c r="BG163" s="358"/>
      <c r="BH163" s="368"/>
      <c r="BI163" s="306"/>
      <c r="BJ163" s="306"/>
      <c r="BK163" s="306"/>
      <c r="BL163" s="358"/>
      <c r="BM163" s="368"/>
      <c r="BN163" s="306"/>
      <c r="BO163" s="306"/>
      <c r="BP163" s="306"/>
      <c r="BQ163" s="358"/>
      <c r="BR163" s="368"/>
      <c r="BS163" s="306"/>
      <c r="BT163" s="306"/>
      <c r="BU163" s="306"/>
      <c r="BV163" s="306"/>
      <c r="BW163" s="306"/>
      <c r="BX163" s="306"/>
      <c r="BY163" s="307"/>
      <c r="BZ163" s="307"/>
      <c r="CA163" s="307"/>
      <c r="CB163" s="307"/>
      <c r="CC163" s="307"/>
      <c r="CD163" s="307"/>
      <c r="CE163" s="307"/>
      <c r="CF163" s="307"/>
      <c r="CG163" s="307"/>
      <c r="CH163" s="307"/>
      <c r="CI163" s="307"/>
      <c r="CJ163" s="307"/>
      <c r="CK163" s="307"/>
      <c r="CL163" s="307"/>
      <c r="CM163" s="307"/>
      <c r="CN163" s="307"/>
      <c r="CO163" s="307"/>
      <c r="CP163" s="307"/>
      <c r="CQ163" s="307"/>
      <c r="CR163" s="307"/>
      <c r="CS163" s="307"/>
      <c r="CT163" s="307"/>
      <c r="CU163" s="307"/>
      <c r="CV163" s="307"/>
      <c r="CW163" s="307"/>
      <c r="CX163" s="307"/>
      <c r="CY163" s="307"/>
      <c r="CZ163" s="376"/>
    </row>
    <row r="164" s="135" customFormat="true" ht="15" customHeight="true" x14ac:dyDescent="0.2">
      <c r="A164" s="902"/>
      <c r="B164" s="1128"/>
      <c r="C164" s="1053"/>
      <c r="D164" s="1054"/>
      <c r="E164" s="1054"/>
      <c r="F164" s="1054"/>
      <c r="G164" s="1055"/>
      <c r="H164" s="1056"/>
      <c r="I164" s="1054"/>
      <c r="J164" s="1054"/>
      <c r="K164" s="1054"/>
      <c r="L164" s="1057"/>
      <c r="M164" s="1058"/>
      <c r="N164" s="1054"/>
      <c r="O164" s="1054"/>
      <c r="P164" s="1054"/>
      <c r="Q164" s="1055"/>
      <c r="R164" s="1056"/>
      <c r="S164" s="1054"/>
      <c r="T164" s="1054"/>
      <c r="U164" s="1054"/>
      <c r="V164" s="1054"/>
      <c r="W164" s="1054"/>
      <c r="X164" s="1054"/>
      <c r="Y164" s="1054"/>
      <c r="Z164" s="1054"/>
      <c r="AA164" s="1054"/>
      <c r="AB164" s="1054"/>
      <c r="AC164" s="1054"/>
      <c r="AD164" s="1054"/>
      <c r="AE164" s="1054"/>
      <c r="AF164" s="1054"/>
      <c r="AG164" s="1054"/>
      <c r="AH164" s="1054"/>
      <c r="AI164" s="1054"/>
      <c r="AJ164" s="1054"/>
      <c r="AK164" s="1054"/>
      <c r="AL164" s="1054"/>
      <c r="AM164" s="1054"/>
      <c r="AN164" s="1054"/>
      <c r="AO164" s="1054"/>
      <c r="AP164" s="1054"/>
      <c r="AQ164" s="1054"/>
      <c r="AR164" s="1054"/>
      <c r="AS164" s="1054"/>
      <c r="AT164" s="1054"/>
      <c r="AU164" s="1059"/>
      <c r="AV164" s="827"/>
      <c r="AW164" s="827"/>
      <c r="AX164" s="827"/>
      <c r="AY164" s="882"/>
      <c r="BA164" s="516"/>
      <c r="BB164" s="159"/>
      <c r="BC164" s="357"/>
      <c r="BD164" s="306"/>
      <c r="BE164" s="306"/>
      <c r="BF164" s="306"/>
      <c r="BG164" s="358"/>
      <c r="BH164" s="368"/>
      <c r="BI164" s="306"/>
      <c r="BJ164" s="306"/>
      <c r="BK164" s="306"/>
      <c r="BL164" s="358"/>
      <c r="BM164" s="368"/>
      <c r="BN164" s="306"/>
      <c r="BO164" s="306"/>
      <c r="BP164" s="306"/>
      <c r="BQ164" s="358"/>
      <c r="BR164" s="368"/>
      <c r="BS164" s="306"/>
      <c r="BT164" s="306"/>
      <c r="BU164" s="306"/>
      <c r="BV164" s="306"/>
      <c r="BW164" s="306"/>
      <c r="BX164" s="306"/>
      <c r="BY164" s="307"/>
      <c r="BZ164" s="307"/>
      <c r="CA164" s="307"/>
      <c r="CB164" s="307"/>
      <c r="CC164" s="307"/>
      <c r="CD164" s="307"/>
      <c r="CE164" s="307"/>
      <c r="CF164" s="307"/>
      <c r="CG164" s="307"/>
      <c r="CH164" s="307"/>
      <c r="CI164" s="307"/>
      <c r="CJ164" s="307"/>
      <c r="CK164" s="307"/>
      <c r="CL164" s="307"/>
      <c r="CM164" s="307"/>
      <c r="CN164" s="307"/>
      <c r="CO164" s="307"/>
      <c r="CP164" s="307"/>
      <c r="CQ164" s="307"/>
      <c r="CR164" s="307"/>
      <c r="CS164" s="307"/>
      <c r="CT164" s="307"/>
      <c r="CU164" s="307"/>
      <c r="CV164" s="307"/>
      <c r="CW164" s="307"/>
      <c r="CX164" s="307"/>
      <c r="CY164" s="307"/>
      <c r="CZ164" s="376"/>
    </row>
    <row r="165" s="135" customFormat="true" ht="15" customHeight="true" x14ac:dyDescent="0.2">
      <c r="A165" s="902"/>
      <c r="B165" s="1128"/>
      <c r="C165" s="1053"/>
      <c r="D165" s="1054"/>
      <c r="E165" s="1054"/>
      <c r="F165" s="1054"/>
      <c r="G165" s="1055"/>
      <c r="H165" s="1056"/>
      <c r="I165" s="1054"/>
      <c r="J165" s="1054"/>
      <c r="K165" s="1054"/>
      <c r="L165" s="1057"/>
      <c r="M165" s="1058"/>
      <c r="N165" s="1054"/>
      <c r="O165" s="1054"/>
      <c r="P165" s="1054"/>
      <c r="Q165" s="1055"/>
      <c r="R165" s="1056"/>
      <c r="S165" s="1054"/>
      <c r="T165" s="1054"/>
      <c r="U165" s="1054"/>
      <c r="V165" s="1054"/>
      <c r="W165" s="1054"/>
      <c r="X165" s="1054"/>
      <c r="Y165" s="1054"/>
      <c r="Z165" s="1054"/>
      <c r="AA165" s="1054"/>
      <c r="AB165" s="1054"/>
      <c r="AC165" s="1054"/>
      <c r="AD165" s="1054"/>
      <c r="AE165" s="1054"/>
      <c r="AF165" s="1054"/>
      <c r="AG165" s="1054"/>
      <c r="AH165" s="1054"/>
      <c r="AI165" s="1054"/>
      <c r="AJ165" s="1054"/>
      <c r="AK165" s="1054"/>
      <c r="AL165" s="1054"/>
      <c r="AM165" s="1054"/>
      <c r="AN165" s="1054"/>
      <c r="AO165" s="1054"/>
      <c r="AP165" s="1054"/>
      <c r="AQ165" s="1054"/>
      <c r="AR165" s="1054"/>
      <c r="AS165" s="1054"/>
      <c r="AT165" s="1054"/>
      <c r="AU165" s="1059"/>
      <c r="AV165" s="827"/>
      <c r="AW165" s="827"/>
      <c r="AX165" s="827"/>
      <c r="AY165" s="882"/>
      <c r="BA165" s="516"/>
      <c r="BB165" s="159"/>
      <c r="BC165" s="357"/>
      <c r="BD165" s="306"/>
      <c r="BE165" s="306"/>
      <c r="BF165" s="306"/>
      <c r="BG165" s="358"/>
      <c r="BH165" s="368"/>
      <c r="BI165" s="306"/>
      <c r="BJ165" s="306"/>
      <c r="BK165" s="306"/>
      <c r="BL165" s="358"/>
      <c r="BM165" s="368"/>
      <c r="BN165" s="306"/>
      <c r="BO165" s="306"/>
      <c r="BP165" s="306"/>
      <c r="BQ165" s="358"/>
      <c r="BR165" s="368"/>
      <c r="BS165" s="306"/>
      <c r="BT165" s="306"/>
      <c r="BU165" s="306"/>
      <c r="BV165" s="306"/>
      <c r="BW165" s="306"/>
      <c r="BX165" s="306"/>
      <c r="BY165" s="307"/>
      <c r="BZ165" s="307"/>
      <c r="CA165" s="307"/>
      <c r="CB165" s="307"/>
      <c r="CC165" s="307"/>
      <c r="CD165" s="307"/>
      <c r="CE165" s="307"/>
      <c r="CF165" s="307"/>
      <c r="CG165" s="307"/>
      <c r="CH165" s="307"/>
      <c r="CI165" s="307"/>
      <c r="CJ165" s="307"/>
      <c r="CK165" s="307"/>
      <c r="CL165" s="307"/>
      <c r="CM165" s="307"/>
      <c r="CN165" s="307"/>
      <c r="CO165" s="307"/>
      <c r="CP165" s="307"/>
      <c r="CQ165" s="307"/>
      <c r="CR165" s="307"/>
      <c r="CS165" s="307"/>
      <c r="CT165" s="307"/>
      <c r="CU165" s="307"/>
      <c r="CV165" s="307"/>
      <c r="CW165" s="307"/>
      <c r="CX165" s="307"/>
      <c r="CY165" s="307"/>
      <c r="CZ165" s="376"/>
    </row>
    <row r="166" s="135" customFormat="true" ht="15" customHeight="true" x14ac:dyDescent="0.2">
      <c r="A166" s="902"/>
      <c r="B166" s="1128"/>
      <c r="C166" s="1053"/>
      <c r="D166" s="1054"/>
      <c r="E166" s="1054"/>
      <c r="F166" s="1054"/>
      <c r="G166" s="1055"/>
      <c r="H166" s="1056"/>
      <c r="I166" s="1054"/>
      <c r="J166" s="1054"/>
      <c r="K166" s="1054"/>
      <c r="L166" s="1057"/>
      <c r="M166" s="1058"/>
      <c r="N166" s="1054"/>
      <c r="O166" s="1054"/>
      <c r="P166" s="1054"/>
      <c r="Q166" s="1055"/>
      <c r="R166" s="1056"/>
      <c r="S166" s="1054"/>
      <c r="T166" s="1054"/>
      <c r="U166" s="1054"/>
      <c r="V166" s="1054"/>
      <c r="W166" s="1054"/>
      <c r="X166" s="1054"/>
      <c r="Y166" s="1054"/>
      <c r="Z166" s="1054"/>
      <c r="AA166" s="1054"/>
      <c r="AB166" s="1054"/>
      <c r="AC166" s="1054"/>
      <c r="AD166" s="1054"/>
      <c r="AE166" s="1054"/>
      <c r="AF166" s="1054"/>
      <c r="AG166" s="1054"/>
      <c r="AH166" s="1054"/>
      <c r="AI166" s="1054"/>
      <c r="AJ166" s="1054"/>
      <c r="AK166" s="1054"/>
      <c r="AL166" s="1054"/>
      <c r="AM166" s="1054"/>
      <c r="AN166" s="1054"/>
      <c r="AO166" s="1054"/>
      <c r="AP166" s="1054"/>
      <c r="AQ166" s="1054"/>
      <c r="AR166" s="1054"/>
      <c r="AS166" s="1054"/>
      <c r="AT166" s="1054"/>
      <c r="AU166" s="1059"/>
      <c r="AV166" s="827"/>
      <c r="AW166" s="827"/>
      <c r="AX166" s="827"/>
      <c r="AY166" s="882"/>
      <c r="BA166" s="516"/>
      <c r="BB166" s="159"/>
      <c r="BC166" s="357"/>
      <c r="BD166" s="306"/>
      <c r="BE166" s="306"/>
      <c r="BF166" s="306"/>
      <c r="BG166" s="358"/>
      <c r="BH166" s="368"/>
      <c r="BI166" s="306"/>
      <c r="BJ166" s="306"/>
      <c r="BK166" s="306"/>
      <c r="BL166" s="358"/>
      <c r="BM166" s="368"/>
      <c r="BN166" s="306"/>
      <c r="BO166" s="306"/>
      <c r="BP166" s="306"/>
      <c r="BQ166" s="358"/>
      <c r="BR166" s="368"/>
      <c r="BS166" s="306"/>
      <c r="BT166" s="306"/>
      <c r="BU166" s="306"/>
      <c r="BV166" s="306"/>
      <c r="BW166" s="306"/>
      <c r="BX166" s="306"/>
      <c r="BY166" s="307"/>
      <c r="BZ166" s="307"/>
      <c r="CA166" s="307"/>
      <c r="CB166" s="307"/>
      <c r="CC166" s="307"/>
      <c r="CD166" s="307"/>
      <c r="CE166" s="307"/>
      <c r="CF166" s="307"/>
      <c r="CG166" s="307"/>
      <c r="CH166" s="307"/>
      <c r="CI166" s="307"/>
      <c r="CJ166" s="307"/>
      <c r="CK166" s="307"/>
      <c r="CL166" s="307"/>
      <c r="CM166" s="307"/>
      <c r="CN166" s="307"/>
      <c r="CO166" s="307"/>
      <c r="CP166" s="307"/>
      <c r="CQ166" s="307"/>
      <c r="CR166" s="307"/>
      <c r="CS166" s="307"/>
      <c r="CT166" s="307"/>
      <c r="CU166" s="307"/>
      <c r="CV166" s="307"/>
      <c r="CW166" s="307"/>
      <c r="CX166" s="307"/>
      <c r="CY166" s="307"/>
      <c r="CZ166" s="376"/>
    </row>
    <row r="167" s="135" customFormat="true" ht="15" customHeight="true" x14ac:dyDescent="0.2">
      <c r="A167" s="902"/>
      <c r="B167" s="1128"/>
      <c r="C167" s="1053"/>
      <c r="D167" s="1054"/>
      <c r="E167" s="1054"/>
      <c r="F167" s="1054"/>
      <c r="G167" s="1055"/>
      <c r="H167" s="1056"/>
      <c r="I167" s="1054"/>
      <c r="J167" s="1054"/>
      <c r="K167" s="1054"/>
      <c r="L167" s="1057"/>
      <c r="M167" s="1058"/>
      <c r="N167" s="1054"/>
      <c r="O167" s="1054"/>
      <c r="P167" s="1054"/>
      <c r="Q167" s="1055"/>
      <c r="R167" s="1056"/>
      <c r="S167" s="1054"/>
      <c r="T167" s="1054"/>
      <c r="U167" s="1054"/>
      <c r="V167" s="1054"/>
      <c r="W167" s="1054"/>
      <c r="X167" s="1054"/>
      <c r="Y167" s="1054"/>
      <c r="Z167" s="1054"/>
      <c r="AA167" s="1054"/>
      <c r="AB167" s="1054"/>
      <c r="AC167" s="1054"/>
      <c r="AD167" s="1054"/>
      <c r="AE167" s="1054"/>
      <c r="AF167" s="1054"/>
      <c r="AG167" s="1054"/>
      <c r="AH167" s="1054"/>
      <c r="AI167" s="1054"/>
      <c r="AJ167" s="1054"/>
      <c r="AK167" s="1054"/>
      <c r="AL167" s="1054"/>
      <c r="AM167" s="1054"/>
      <c r="AN167" s="1054"/>
      <c r="AO167" s="1054"/>
      <c r="AP167" s="1054"/>
      <c r="AQ167" s="1054"/>
      <c r="AR167" s="1054"/>
      <c r="AS167" s="1054"/>
      <c r="AT167" s="1054"/>
      <c r="AU167" s="1059"/>
      <c r="AV167" s="827"/>
      <c r="AW167" s="827"/>
      <c r="AX167" s="827"/>
      <c r="AY167" s="882"/>
      <c r="BA167" s="516"/>
      <c r="BB167" s="159"/>
      <c r="BC167" s="357"/>
      <c r="BD167" s="306"/>
      <c r="BE167" s="306"/>
      <c r="BF167" s="306"/>
      <c r="BG167" s="358"/>
      <c r="BH167" s="368"/>
      <c r="BI167" s="306"/>
      <c r="BJ167" s="306"/>
      <c r="BK167" s="306"/>
      <c r="BL167" s="358"/>
      <c r="BM167" s="368"/>
      <c r="BN167" s="306"/>
      <c r="BO167" s="306"/>
      <c r="BP167" s="306"/>
      <c r="BQ167" s="358"/>
      <c r="BR167" s="368"/>
      <c r="BS167" s="306"/>
      <c r="BT167" s="306"/>
      <c r="BU167" s="306"/>
      <c r="BV167" s="306"/>
      <c r="BW167" s="306"/>
      <c r="BX167" s="306"/>
      <c r="BY167" s="307"/>
      <c r="BZ167" s="307"/>
      <c r="CA167" s="307"/>
      <c r="CB167" s="307"/>
      <c r="CC167" s="307"/>
      <c r="CD167" s="307"/>
      <c r="CE167" s="307"/>
      <c r="CF167" s="307"/>
      <c r="CG167" s="307"/>
      <c r="CH167" s="307"/>
      <c r="CI167" s="307"/>
      <c r="CJ167" s="307"/>
      <c r="CK167" s="307"/>
      <c r="CL167" s="307"/>
      <c r="CM167" s="307"/>
      <c r="CN167" s="307"/>
      <c r="CO167" s="307"/>
      <c r="CP167" s="307"/>
      <c r="CQ167" s="307"/>
      <c r="CR167" s="307"/>
      <c r="CS167" s="307"/>
      <c r="CT167" s="307"/>
      <c r="CU167" s="307"/>
      <c r="CV167" s="307"/>
      <c r="CW167" s="307"/>
      <c r="CX167" s="307"/>
      <c r="CY167" s="307"/>
      <c r="CZ167" s="376"/>
    </row>
    <row r="168" s="135" customFormat="true" ht="15" customHeight="true" x14ac:dyDescent="0.2">
      <c r="A168" s="902"/>
      <c r="B168" s="1128"/>
      <c r="C168" s="1053"/>
      <c r="D168" s="1054"/>
      <c r="E168" s="1054"/>
      <c r="F168" s="1054"/>
      <c r="G168" s="1055"/>
      <c r="H168" s="1056"/>
      <c r="I168" s="1054"/>
      <c r="J168" s="1054"/>
      <c r="K168" s="1054"/>
      <c r="L168" s="1057"/>
      <c r="M168" s="1058"/>
      <c r="N168" s="1054"/>
      <c r="O168" s="1054"/>
      <c r="P168" s="1054"/>
      <c r="Q168" s="1055"/>
      <c r="R168" s="1056"/>
      <c r="S168" s="1054"/>
      <c r="T168" s="1054"/>
      <c r="U168" s="1054"/>
      <c r="V168" s="1054"/>
      <c r="W168" s="1054"/>
      <c r="X168" s="1054"/>
      <c r="Y168" s="1054"/>
      <c r="Z168" s="1054"/>
      <c r="AA168" s="1054"/>
      <c r="AB168" s="1054"/>
      <c r="AC168" s="1054"/>
      <c r="AD168" s="1054"/>
      <c r="AE168" s="1054"/>
      <c r="AF168" s="1054"/>
      <c r="AG168" s="1054"/>
      <c r="AH168" s="1054"/>
      <c r="AI168" s="1054"/>
      <c r="AJ168" s="1054"/>
      <c r="AK168" s="1054"/>
      <c r="AL168" s="1054"/>
      <c r="AM168" s="1054"/>
      <c r="AN168" s="1054"/>
      <c r="AO168" s="1054"/>
      <c r="AP168" s="1054"/>
      <c r="AQ168" s="1054"/>
      <c r="AR168" s="1054"/>
      <c r="AS168" s="1054"/>
      <c r="AT168" s="1054"/>
      <c r="AU168" s="1059"/>
      <c r="AV168" s="827"/>
      <c r="AW168" s="827"/>
      <c r="AX168" s="827"/>
      <c r="AY168" s="882"/>
      <c r="BA168" s="516"/>
      <c r="BB168" s="159"/>
      <c r="BC168" s="357"/>
      <c r="BD168" s="306"/>
      <c r="BE168" s="306"/>
      <c r="BF168" s="306"/>
      <c r="BG168" s="358"/>
      <c r="BH168" s="368"/>
      <c r="BI168" s="306"/>
      <c r="BJ168" s="306"/>
      <c r="BK168" s="306"/>
      <c r="BL168" s="358"/>
      <c r="BM168" s="368"/>
      <c r="BN168" s="306"/>
      <c r="BO168" s="306"/>
      <c r="BP168" s="306"/>
      <c r="BQ168" s="358"/>
      <c r="BR168" s="368"/>
      <c r="BS168" s="306"/>
      <c r="BT168" s="306"/>
      <c r="BU168" s="306"/>
      <c r="BV168" s="306"/>
      <c r="BW168" s="306"/>
      <c r="BX168" s="306"/>
      <c r="BY168" s="307"/>
      <c r="BZ168" s="307"/>
      <c r="CA168" s="307"/>
      <c r="CB168" s="307"/>
      <c r="CC168" s="307"/>
      <c r="CD168" s="307"/>
      <c r="CE168" s="307"/>
      <c r="CF168" s="307"/>
      <c r="CG168" s="307"/>
      <c r="CH168" s="307"/>
      <c r="CI168" s="307"/>
      <c r="CJ168" s="307"/>
      <c r="CK168" s="307"/>
      <c r="CL168" s="307"/>
      <c r="CM168" s="307"/>
      <c r="CN168" s="307"/>
      <c r="CO168" s="307"/>
      <c r="CP168" s="307"/>
      <c r="CQ168" s="307"/>
      <c r="CR168" s="307"/>
      <c r="CS168" s="307"/>
      <c r="CT168" s="307"/>
      <c r="CU168" s="307"/>
      <c r="CV168" s="307"/>
      <c r="CW168" s="307"/>
      <c r="CX168" s="307"/>
      <c r="CY168" s="307"/>
      <c r="CZ168" s="376"/>
    </row>
    <row r="169" s="135" customFormat="true" ht="15" customHeight="true" x14ac:dyDescent="0.2">
      <c r="A169" s="902"/>
      <c r="B169" s="1128"/>
      <c r="C169" s="1053"/>
      <c r="D169" s="1054"/>
      <c r="E169" s="1054"/>
      <c r="F169" s="1054"/>
      <c r="G169" s="1055"/>
      <c r="H169" s="1056"/>
      <c r="I169" s="1054"/>
      <c r="J169" s="1054"/>
      <c r="K169" s="1054"/>
      <c r="L169" s="1057"/>
      <c r="M169" s="1058"/>
      <c r="N169" s="1054"/>
      <c r="O169" s="1054"/>
      <c r="P169" s="1054"/>
      <c r="Q169" s="1055"/>
      <c r="R169" s="1056"/>
      <c r="S169" s="1054"/>
      <c r="T169" s="1054"/>
      <c r="U169" s="1054"/>
      <c r="V169" s="1054"/>
      <c r="W169" s="1054"/>
      <c r="X169" s="1054"/>
      <c r="Y169" s="1054"/>
      <c r="Z169" s="1054"/>
      <c r="AA169" s="1054"/>
      <c r="AB169" s="1054"/>
      <c r="AC169" s="1054"/>
      <c r="AD169" s="1054"/>
      <c r="AE169" s="1054"/>
      <c r="AF169" s="1054"/>
      <c r="AG169" s="1054"/>
      <c r="AH169" s="1054"/>
      <c r="AI169" s="1054"/>
      <c r="AJ169" s="1054"/>
      <c r="AK169" s="1054"/>
      <c r="AL169" s="1054"/>
      <c r="AM169" s="1054"/>
      <c r="AN169" s="1054"/>
      <c r="AO169" s="1054"/>
      <c r="AP169" s="1054"/>
      <c r="AQ169" s="1054"/>
      <c r="AR169" s="1054"/>
      <c r="AS169" s="1054"/>
      <c r="AT169" s="1054"/>
      <c r="AU169" s="1059"/>
      <c r="AV169" s="827"/>
      <c r="AW169" s="827"/>
      <c r="AX169" s="827"/>
      <c r="AY169" s="882"/>
      <c r="BA169" s="516"/>
      <c r="BB169" s="159"/>
      <c r="BC169" s="357"/>
      <c r="BD169" s="306"/>
      <c r="BE169" s="306"/>
      <c r="BF169" s="306"/>
      <c r="BG169" s="358"/>
      <c r="BH169" s="368"/>
      <c r="BI169" s="306"/>
      <c r="BJ169" s="306"/>
      <c r="BK169" s="306"/>
      <c r="BL169" s="358"/>
      <c r="BM169" s="368"/>
      <c r="BN169" s="306"/>
      <c r="BO169" s="306"/>
      <c r="BP169" s="306"/>
      <c r="BQ169" s="358"/>
      <c r="BR169" s="368"/>
      <c r="BS169" s="306"/>
      <c r="BT169" s="306"/>
      <c r="BU169" s="306"/>
      <c r="BV169" s="306"/>
      <c r="BW169" s="306"/>
      <c r="BX169" s="306"/>
      <c r="BY169" s="307"/>
      <c r="BZ169" s="307"/>
      <c r="CA169" s="307"/>
      <c r="CB169" s="307"/>
      <c r="CC169" s="307"/>
      <c r="CD169" s="307"/>
      <c r="CE169" s="307"/>
      <c r="CF169" s="307"/>
      <c r="CG169" s="307"/>
      <c r="CH169" s="307"/>
      <c r="CI169" s="307"/>
      <c r="CJ169" s="307"/>
      <c r="CK169" s="307"/>
      <c r="CL169" s="307"/>
      <c r="CM169" s="307"/>
      <c r="CN169" s="307"/>
      <c r="CO169" s="307"/>
      <c r="CP169" s="307"/>
      <c r="CQ169" s="307"/>
      <c r="CR169" s="307"/>
      <c r="CS169" s="307"/>
      <c r="CT169" s="307"/>
      <c r="CU169" s="307"/>
      <c r="CV169" s="307"/>
      <c r="CW169" s="307"/>
      <c r="CX169" s="307"/>
      <c r="CY169" s="307"/>
      <c r="CZ169" s="376"/>
    </row>
    <row r="170" s="135" customFormat="true" ht="15" customHeight="true" x14ac:dyDescent="0.2">
      <c r="A170" s="903"/>
      <c r="B170" s="1129"/>
      <c r="C170" s="1060"/>
      <c r="D170" s="1061"/>
      <c r="E170" s="1061"/>
      <c r="F170" s="1061"/>
      <c r="G170" s="1062"/>
      <c r="H170" s="1063"/>
      <c r="I170" s="1061"/>
      <c r="J170" s="1061"/>
      <c r="K170" s="1061"/>
      <c r="L170" s="1064"/>
      <c r="M170" s="1065"/>
      <c r="N170" s="1061"/>
      <c r="O170" s="1061"/>
      <c r="P170" s="1061"/>
      <c r="Q170" s="1062"/>
      <c r="R170" s="1063"/>
      <c r="S170" s="1061"/>
      <c r="T170" s="1061"/>
      <c r="U170" s="1061"/>
      <c r="V170" s="1061"/>
      <c r="W170" s="1061"/>
      <c r="X170" s="1061"/>
      <c r="Y170" s="1061"/>
      <c r="Z170" s="1061"/>
      <c r="AA170" s="1061"/>
      <c r="AB170" s="1061"/>
      <c r="AC170" s="1061"/>
      <c r="AD170" s="1061"/>
      <c r="AE170" s="1061"/>
      <c r="AF170" s="1061"/>
      <c r="AG170" s="1061"/>
      <c r="AH170" s="1061"/>
      <c r="AI170" s="1061"/>
      <c r="AJ170" s="1061"/>
      <c r="AK170" s="1061"/>
      <c r="AL170" s="1061"/>
      <c r="AM170" s="1061"/>
      <c r="AN170" s="1061"/>
      <c r="AO170" s="1061"/>
      <c r="AP170" s="1061"/>
      <c r="AQ170" s="1061"/>
      <c r="AR170" s="1061"/>
      <c r="AS170" s="1061"/>
      <c r="AT170" s="1061"/>
      <c r="AU170" s="1066"/>
      <c r="AV170" s="827"/>
      <c r="AW170" s="827"/>
      <c r="AX170" s="827"/>
      <c r="AY170" s="882"/>
      <c r="BA170" s="516"/>
      <c r="BB170" s="159"/>
      <c r="BC170" s="357"/>
      <c r="BD170" s="306"/>
      <c r="BE170" s="306"/>
      <c r="BF170" s="306"/>
      <c r="BG170" s="358"/>
      <c r="BH170" s="368"/>
      <c r="BI170" s="306"/>
      <c r="BJ170" s="306"/>
      <c r="BK170" s="306"/>
      <c r="BL170" s="358"/>
      <c r="BM170" s="368"/>
      <c r="BN170" s="306"/>
      <c r="BO170" s="306"/>
      <c r="BP170" s="306"/>
      <c r="BQ170" s="358"/>
      <c r="BR170" s="368"/>
      <c r="BS170" s="306"/>
      <c r="BT170" s="306"/>
      <c r="BU170" s="306"/>
      <c r="BV170" s="306"/>
      <c r="BW170" s="306"/>
      <c r="BX170" s="306"/>
      <c r="BY170" s="307"/>
      <c r="BZ170" s="307"/>
      <c r="CA170" s="307"/>
      <c r="CB170" s="307"/>
      <c r="CC170" s="307"/>
      <c r="CD170" s="307"/>
      <c r="CE170" s="307"/>
      <c r="CF170" s="307"/>
      <c r="CG170" s="307"/>
      <c r="CH170" s="307"/>
      <c r="CI170" s="307"/>
      <c r="CJ170" s="307"/>
      <c r="CK170" s="307"/>
      <c r="CL170" s="307"/>
      <c r="CM170" s="307"/>
      <c r="CN170" s="307"/>
      <c r="CO170" s="307"/>
      <c r="CP170" s="307"/>
      <c r="CQ170" s="307"/>
      <c r="CR170" s="307"/>
      <c r="CS170" s="307"/>
      <c r="CT170" s="307"/>
      <c r="CU170" s="307"/>
      <c r="CV170" s="307"/>
      <c r="CW170" s="307"/>
      <c r="CX170" s="307"/>
      <c r="CY170" s="307"/>
      <c r="CZ170" s="376"/>
    </row>
    <row r="171" s="135" customFormat="true" ht="15" customHeight="true" x14ac:dyDescent="0.2">
      <c r="A171" s="822"/>
      <c r="B171" s="917"/>
      <c r="C171" s="1044"/>
      <c r="D171" s="827"/>
      <c r="E171" s="827"/>
      <c r="F171" s="827"/>
      <c r="G171" s="882"/>
      <c r="H171" s="1045"/>
      <c r="I171" s="827"/>
      <c r="J171" s="827"/>
      <c r="K171" s="827"/>
      <c r="L171" s="849"/>
      <c r="M171" s="1044"/>
      <c r="N171" s="827"/>
      <c r="O171" s="827"/>
      <c r="P171" s="827"/>
      <c r="Q171" s="882"/>
      <c r="R171" s="1045"/>
      <c r="S171" s="827"/>
      <c r="T171" s="827"/>
      <c r="U171" s="827"/>
      <c r="V171" s="827"/>
      <c r="W171" s="827"/>
      <c r="X171" s="827"/>
      <c r="Y171" s="827"/>
      <c r="Z171" s="827"/>
      <c r="AA171" s="827"/>
      <c r="AB171" s="827"/>
      <c r="AC171" s="827"/>
      <c r="AD171" s="827"/>
      <c r="AE171" s="827"/>
      <c r="AF171" s="827"/>
      <c r="AG171" s="827"/>
      <c r="AH171" s="827"/>
      <c r="AI171" s="827"/>
      <c r="AJ171" s="827"/>
      <c r="AK171" s="827"/>
      <c r="AL171" s="827"/>
      <c r="AM171" s="827"/>
      <c r="AN171" s="827"/>
      <c r="AO171" s="827"/>
      <c r="AP171" s="827"/>
      <c r="AQ171" s="827"/>
      <c r="AR171" s="827"/>
      <c r="AS171" s="827"/>
      <c r="AT171" s="827"/>
      <c r="AU171" s="827"/>
      <c r="AV171" s="827"/>
      <c r="AW171" s="827"/>
      <c r="AX171" s="827"/>
      <c r="AY171" s="882"/>
      <c r="BA171" s="516"/>
      <c r="BB171" s="159"/>
      <c r="BC171" s="357"/>
      <c r="BD171" s="306"/>
      <c r="BE171" s="306"/>
      <c r="BF171" s="306"/>
      <c r="BG171" s="358"/>
      <c r="BH171" s="368"/>
      <c r="BI171" s="306"/>
      <c r="BJ171" s="306"/>
      <c r="BK171" s="306"/>
      <c r="BL171" s="358"/>
      <c r="BM171" s="368"/>
      <c r="BN171" s="306"/>
      <c r="BO171" s="306"/>
      <c r="BP171" s="306"/>
      <c r="BQ171" s="358"/>
      <c r="BR171" s="368"/>
      <c r="BS171" s="306"/>
      <c r="BT171" s="306"/>
      <c r="BU171" s="306"/>
      <c r="BV171" s="306"/>
      <c r="BW171" s="306"/>
      <c r="BX171" s="306"/>
      <c r="BY171" s="307"/>
      <c r="BZ171" s="307"/>
      <c r="CA171" s="307"/>
      <c r="CB171" s="307"/>
      <c r="CC171" s="307"/>
      <c r="CD171" s="307"/>
      <c r="CE171" s="307"/>
      <c r="CF171" s="307"/>
      <c r="CG171" s="307"/>
      <c r="CH171" s="307"/>
      <c r="CI171" s="307"/>
      <c r="CJ171" s="307"/>
      <c r="CK171" s="307"/>
      <c r="CL171" s="307"/>
      <c r="CM171" s="307"/>
      <c r="CN171" s="307"/>
      <c r="CO171" s="307"/>
      <c r="CP171" s="307"/>
      <c r="CQ171" s="307"/>
      <c r="CR171" s="307"/>
      <c r="CS171" s="307"/>
      <c r="CT171" s="307"/>
      <c r="CU171" s="307"/>
      <c r="CV171" s="307"/>
      <c r="CW171" s="307"/>
      <c r="CX171" s="307"/>
      <c r="CY171" s="307"/>
      <c r="CZ171" s="376"/>
    </row>
    <row r="172" s="437" customFormat="true" ht="15" customHeight="true" x14ac:dyDescent="0.2">
      <c r="A172" s="904"/>
      <c r="B172" s="921"/>
      <c r="C172" s="1067"/>
      <c r="D172" s="1068"/>
      <c r="E172" s="1068"/>
      <c r="F172" s="1068"/>
      <c r="G172" s="1069"/>
      <c r="H172" s="1070"/>
      <c r="I172" s="1068"/>
      <c r="J172" s="1068"/>
      <c r="K172" s="1068"/>
      <c r="L172" s="1071"/>
      <c r="M172" s="1072"/>
      <c r="N172" s="1068"/>
      <c r="O172" s="1068"/>
      <c r="P172" s="1068"/>
      <c r="Q172" s="1069"/>
      <c r="R172" s="1070"/>
      <c r="S172" s="1068"/>
      <c r="T172" s="1068"/>
      <c r="U172" s="1068"/>
      <c r="V172" s="1068"/>
      <c r="W172" s="1068"/>
      <c r="X172" s="1068"/>
      <c r="Y172" s="1068"/>
      <c r="Z172" s="1068"/>
      <c r="AA172" s="1068"/>
      <c r="AB172" s="1073"/>
      <c r="AC172" s="1003"/>
      <c r="AD172" s="1003"/>
      <c r="AE172" s="1003"/>
      <c r="AF172" s="1003"/>
      <c r="AG172" s="1003"/>
      <c r="AH172" s="1003"/>
      <c r="AI172" s="1003"/>
      <c r="AJ172" s="1003"/>
      <c r="AK172" s="1003"/>
      <c r="AL172" s="1003"/>
      <c r="AM172" s="1003"/>
      <c r="AN172" s="1003"/>
      <c r="AO172" s="1003"/>
      <c r="AP172" s="1003"/>
      <c r="AQ172" s="1003"/>
      <c r="AR172" s="1003"/>
      <c r="AS172" s="1003"/>
      <c r="AT172" s="1003"/>
      <c r="AU172" s="1003"/>
      <c r="AV172" s="1003"/>
      <c r="AW172" s="1003"/>
      <c r="AX172" s="1003"/>
      <c r="AY172" s="1004"/>
      <c r="BA172" s="516"/>
      <c r="BB172" s="159"/>
      <c r="BC172" s="357"/>
      <c r="BD172" s="306"/>
      <c r="BE172" s="306"/>
      <c r="BF172" s="306"/>
      <c r="BG172" s="358"/>
      <c r="BH172" s="368"/>
      <c r="BI172" s="306"/>
      <c r="BJ172" s="306"/>
      <c r="BK172" s="306"/>
      <c r="BL172" s="358"/>
      <c r="BM172" s="368"/>
      <c r="BN172" s="306"/>
      <c r="BO172" s="306"/>
      <c r="BP172" s="306"/>
      <c r="BQ172" s="358"/>
      <c r="BR172" s="368"/>
      <c r="BS172" s="306"/>
      <c r="BT172" s="306"/>
      <c r="BU172" s="306"/>
      <c r="BV172" s="306"/>
      <c r="BW172" s="306"/>
      <c r="BX172" s="306"/>
      <c r="BY172" s="307"/>
      <c r="BZ172" s="307"/>
      <c r="CA172" s="307"/>
      <c r="CB172" s="307"/>
      <c r="CC172" s="307"/>
      <c r="CD172" s="307"/>
      <c r="CE172" s="307"/>
      <c r="CF172" s="307"/>
      <c r="CG172" s="307"/>
      <c r="CH172" s="307"/>
      <c r="CI172" s="307"/>
      <c r="CJ172" s="307"/>
      <c r="CK172" s="307"/>
      <c r="CL172" s="307"/>
      <c r="CM172" s="307"/>
      <c r="CN172" s="307"/>
      <c r="CO172" s="307"/>
      <c r="CP172" s="307"/>
      <c r="CQ172" s="307"/>
      <c r="CR172" s="307"/>
      <c r="CS172" s="307"/>
      <c r="CT172" s="307"/>
      <c r="CU172" s="307"/>
      <c r="CV172" s="307"/>
      <c r="CW172" s="307"/>
      <c r="CX172" s="307"/>
      <c r="CY172" s="307"/>
      <c r="CZ172" s="376"/>
    </row>
    <row r="173" s="437" customFormat="true" ht="15" customHeight="true" x14ac:dyDescent="0.2">
      <c r="A173" s="904"/>
      <c r="B173" s="921"/>
      <c r="C173" s="1067"/>
      <c r="D173" s="1068"/>
      <c r="E173" s="1068"/>
      <c r="F173" s="1068"/>
      <c r="G173" s="1069"/>
      <c r="H173" s="1070"/>
      <c r="I173" s="1068"/>
      <c r="J173" s="1068"/>
      <c r="K173" s="1068"/>
      <c r="L173" s="1071"/>
      <c r="M173" s="1072"/>
      <c r="N173" s="1068"/>
      <c r="O173" s="1068"/>
      <c r="P173" s="1068"/>
      <c r="Q173" s="1069"/>
      <c r="R173" s="1070"/>
      <c r="S173" s="1068"/>
      <c r="T173" s="1068"/>
      <c r="U173" s="1068"/>
      <c r="V173" s="1068"/>
      <c r="W173" s="1068"/>
      <c r="X173" s="1068"/>
      <c r="Y173" s="1068"/>
      <c r="Z173" s="1068"/>
      <c r="AA173" s="1068"/>
      <c r="AB173" s="1073"/>
      <c r="AC173" s="1003"/>
      <c r="AD173" s="1003"/>
      <c r="AE173" s="1003"/>
      <c r="AF173" s="1003"/>
      <c r="AG173" s="1003"/>
      <c r="AH173" s="1003"/>
      <c r="AI173" s="1003"/>
      <c r="AJ173" s="1003"/>
      <c r="AK173" s="1003"/>
      <c r="AL173" s="1003"/>
      <c r="AM173" s="1003"/>
      <c r="AN173" s="1003"/>
      <c r="AO173" s="1003"/>
      <c r="AP173" s="1003"/>
      <c r="AQ173" s="1003"/>
      <c r="AR173" s="1003"/>
      <c r="AS173" s="1003"/>
      <c r="AT173" s="1003"/>
      <c r="AU173" s="1003"/>
      <c r="AV173" s="1003"/>
      <c r="AW173" s="1003"/>
      <c r="AX173" s="1003"/>
      <c r="AY173" s="1004"/>
      <c r="BA173" s="516"/>
      <c r="BB173" s="159"/>
      <c r="BC173" s="357"/>
      <c r="BD173" s="306"/>
      <c r="BE173" s="306"/>
      <c r="BF173" s="306"/>
      <c r="BG173" s="358"/>
      <c r="BH173" s="368"/>
      <c r="BI173" s="306"/>
      <c r="BJ173" s="306"/>
      <c r="BK173" s="306"/>
      <c r="BL173" s="358"/>
      <c r="BM173" s="368"/>
      <c r="BN173" s="306"/>
      <c r="BO173" s="306"/>
      <c r="BP173" s="306"/>
      <c r="BQ173" s="358"/>
      <c r="BR173" s="368"/>
      <c r="BS173" s="306"/>
      <c r="BT173" s="306"/>
      <c r="BU173" s="306"/>
      <c r="BV173" s="306"/>
      <c r="BW173" s="306"/>
      <c r="BX173" s="306"/>
      <c r="BY173" s="307"/>
      <c r="BZ173" s="307"/>
      <c r="CA173" s="307"/>
      <c r="CB173" s="307"/>
      <c r="CC173" s="307"/>
      <c r="CD173" s="307"/>
      <c r="CE173" s="307"/>
      <c r="CF173" s="307"/>
      <c r="CG173" s="307"/>
      <c r="CH173" s="307"/>
      <c r="CI173" s="307"/>
      <c r="CJ173" s="307"/>
      <c r="CK173" s="307"/>
      <c r="CL173" s="307"/>
      <c r="CM173" s="307"/>
      <c r="CN173" s="307"/>
      <c r="CO173" s="307"/>
      <c r="CP173" s="307"/>
      <c r="CQ173" s="307"/>
      <c r="CR173" s="307"/>
      <c r="CS173" s="307"/>
      <c r="CT173" s="307"/>
      <c r="CU173" s="307"/>
      <c r="CV173" s="307"/>
      <c r="CW173" s="307"/>
      <c r="CX173" s="307"/>
      <c r="CY173" s="307"/>
      <c r="CZ173" s="376"/>
    </row>
    <row r="174" s="437" customFormat="true" ht="15" customHeight="true" x14ac:dyDescent="0.2">
      <c r="A174" s="904"/>
      <c r="B174" s="921"/>
      <c r="C174" s="1067"/>
      <c r="D174" s="1068"/>
      <c r="E174" s="1068"/>
      <c r="F174" s="1068"/>
      <c r="G174" s="1069"/>
      <c r="H174" s="1070"/>
      <c r="I174" s="1068"/>
      <c r="J174" s="1068"/>
      <c r="K174" s="1068"/>
      <c r="L174" s="1071"/>
      <c r="M174" s="1072"/>
      <c r="N174" s="1068"/>
      <c r="O174" s="1068"/>
      <c r="P174" s="1068"/>
      <c r="Q174" s="1069"/>
      <c r="R174" s="1070"/>
      <c r="S174" s="1068"/>
      <c r="T174" s="1068"/>
      <c r="U174" s="1068"/>
      <c r="V174" s="1068"/>
      <c r="W174" s="1068"/>
      <c r="X174" s="1068"/>
      <c r="Y174" s="1068"/>
      <c r="Z174" s="1068"/>
      <c r="AA174" s="1068"/>
      <c r="AB174" s="1073"/>
      <c r="AC174" s="1003"/>
      <c r="AD174" s="1003"/>
      <c r="AE174" s="1003"/>
      <c r="AF174" s="1003"/>
      <c r="AG174" s="1003"/>
      <c r="AH174" s="1003"/>
      <c r="AI174" s="1003"/>
      <c r="AJ174" s="1003"/>
      <c r="AK174" s="1003"/>
      <c r="AL174" s="1003"/>
      <c r="AM174" s="1003"/>
      <c r="AN174" s="1003"/>
      <c r="AO174" s="1003"/>
      <c r="AP174" s="1003"/>
      <c r="AQ174" s="1003"/>
      <c r="AR174" s="1003"/>
      <c r="AS174" s="1003"/>
      <c r="AT174" s="1003"/>
      <c r="AU174" s="1003"/>
      <c r="AV174" s="1003"/>
      <c r="AW174" s="1003"/>
      <c r="AX174" s="1003"/>
      <c r="AY174" s="1004"/>
      <c r="BA174" s="516"/>
      <c r="BB174" s="159"/>
      <c r="BC174" s="357"/>
      <c r="BD174" s="306"/>
      <c r="BE174" s="306"/>
      <c r="BF174" s="306"/>
      <c r="BG174" s="358"/>
      <c r="BH174" s="368"/>
      <c r="BI174" s="306"/>
      <c r="BJ174" s="306"/>
      <c r="BK174" s="306"/>
      <c r="BL174" s="358"/>
      <c r="BM174" s="368"/>
      <c r="BN174" s="306"/>
      <c r="BO174" s="306"/>
      <c r="BP174" s="306"/>
      <c r="BQ174" s="358"/>
      <c r="BR174" s="368"/>
      <c r="BS174" s="306"/>
      <c r="BT174" s="306"/>
      <c r="BU174" s="306"/>
      <c r="BV174" s="306"/>
      <c r="BW174" s="306"/>
      <c r="BX174" s="306"/>
      <c r="BY174" s="307"/>
      <c r="BZ174" s="307"/>
      <c r="CA174" s="307"/>
      <c r="CB174" s="307"/>
      <c r="CC174" s="307"/>
      <c r="CD174" s="307"/>
      <c r="CE174" s="307"/>
      <c r="CF174" s="307"/>
      <c r="CG174" s="307"/>
      <c r="CH174" s="307"/>
      <c r="CI174" s="307"/>
      <c r="CJ174" s="307"/>
      <c r="CK174" s="307"/>
      <c r="CL174" s="307"/>
      <c r="CM174" s="307"/>
      <c r="CN174" s="307"/>
      <c r="CO174" s="307"/>
      <c r="CP174" s="307"/>
      <c r="CQ174" s="307"/>
      <c r="CR174" s="307"/>
      <c r="CS174" s="307"/>
      <c r="CT174" s="307"/>
      <c r="CU174" s="307"/>
      <c r="CV174" s="307"/>
      <c r="CW174" s="307"/>
      <c r="CX174" s="307"/>
      <c r="CY174" s="307"/>
      <c r="CZ174" s="376"/>
    </row>
    <row r="175" s="437" customFormat="true" ht="15" customHeight="true" x14ac:dyDescent="0.2">
      <c r="A175" s="905"/>
      <c r="B175" s="922"/>
      <c r="C175" s="1067"/>
      <c r="D175" s="1068"/>
      <c r="E175" s="1068"/>
      <c r="F175" s="1068"/>
      <c r="G175" s="1069"/>
      <c r="H175" s="1070"/>
      <c r="I175" s="1068"/>
      <c r="J175" s="1068"/>
      <c r="K175" s="1068"/>
      <c r="L175" s="1071"/>
      <c r="M175" s="1072"/>
      <c r="N175" s="1068"/>
      <c r="O175" s="1068"/>
      <c r="P175" s="1068"/>
      <c r="Q175" s="1069"/>
      <c r="R175" s="1070"/>
      <c r="S175" s="1068"/>
      <c r="T175" s="1068"/>
      <c r="U175" s="1068"/>
      <c r="V175" s="1068"/>
      <c r="W175" s="1068"/>
      <c r="X175" s="1068"/>
      <c r="Y175" s="1068"/>
      <c r="Z175" s="1068"/>
      <c r="AA175" s="1068"/>
      <c r="AB175" s="1073"/>
      <c r="AC175" s="1003"/>
      <c r="AD175" s="1003"/>
      <c r="AE175" s="1003"/>
      <c r="AF175" s="1003"/>
      <c r="AG175" s="1003"/>
      <c r="AH175" s="1003"/>
      <c r="AI175" s="1003"/>
      <c r="AJ175" s="1003"/>
      <c r="AK175" s="1003"/>
      <c r="AL175" s="1003"/>
      <c r="AM175" s="1003"/>
      <c r="AN175" s="1003"/>
      <c r="AO175" s="1003"/>
      <c r="AP175" s="1003"/>
      <c r="AQ175" s="1003"/>
      <c r="AR175" s="1003"/>
      <c r="AS175" s="1003"/>
      <c r="AT175" s="1003"/>
      <c r="AU175" s="1003"/>
      <c r="AV175" s="1003"/>
      <c r="AW175" s="1003"/>
      <c r="AX175" s="1003"/>
      <c r="AY175" s="1004"/>
      <c r="BA175" s="516"/>
      <c r="BB175" s="159"/>
      <c r="BC175" s="357"/>
      <c r="BD175" s="306"/>
      <c r="BE175" s="306"/>
      <c r="BF175" s="306"/>
      <c r="BG175" s="358"/>
      <c r="BH175" s="368"/>
      <c r="BI175" s="306"/>
      <c r="BJ175" s="306"/>
      <c r="BK175" s="306"/>
      <c r="BL175" s="358"/>
      <c r="BM175" s="368"/>
      <c r="BN175" s="306"/>
      <c r="BO175" s="306"/>
      <c r="BP175" s="306"/>
      <c r="BQ175" s="358"/>
      <c r="BR175" s="368"/>
      <c r="BS175" s="306"/>
      <c r="BT175" s="306"/>
      <c r="BU175" s="306"/>
      <c r="BV175" s="306"/>
      <c r="BW175" s="306"/>
      <c r="BX175" s="306"/>
      <c r="BY175" s="307"/>
      <c r="BZ175" s="307"/>
      <c r="CA175" s="307"/>
      <c r="CB175" s="307"/>
      <c r="CC175" s="307"/>
      <c r="CD175" s="307"/>
      <c r="CE175" s="307"/>
      <c r="CF175" s="307"/>
      <c r="CG175" s="307"/>
      <c r="CH175" s="307"/>
      <c r="CI175" s="307"/>
      <c r="CJ175" s="307"/>
      <c r="CK175" s="307"/>
      <c r="CL175" s="307"/>
      <c r="CM175" s="307"/>
      <c r="CN175" s="307"/>
      <c r="CO175" s="307"/>
      <c r="CP175" s="307"/>
      <c r="CQ175" s="307"/>
      <c r="CR175" s="307"/>
      <c r="CS175" s="307"/>
      <c r="CT175" s="307"/>
      <c r="CU175" s="307"/>
      <c r="CV175" s="307"/>
      <c r="CW175" s="307"/>
      <c r="CX175" s="307"/>
      <c r="CY175" s="307"/>
      <c r="CZ175" s="376"/>
    </row>
    <row r="176" s="437" customFormat="true" ht="15" customHeight="true" x14ac:dyDescent="0.2">
      <c r="A176" s="905"/>
      <c r="B176" s="922"/>
      <c r="C176" s="1067"/>
      <c r="D176" s="1068"/>
      <c r="E176" s="1068"/>
      <c r="F176" s="1068"/>
      <c r="G176" s="1069"/>
      <c r="H176" s="1070"/>
      <c r="I176" s="1068"/>
      <c r="J176" s="1068"/>
      <c r="K176" s="1068"/>
      <c r="L176" s="1071"/>
      <c r="M176" s="1072"/>
      <c r="N176" s="1068"/>
      <c r="O176" s="1068"/>
      <c r="P176" s="1068"/>
      <c r="Q176" s="1069"/>
      <c r="R176" s="1070"/>
      <c r="S176" s="1068"/>
      <c r="T176" s="1068"/>
      <c r="U176" s="1068"/>
      <c r="V176" s="1068"/>
      <c r="W176" s="1068"/>
      <c r="X176" s="1068"/>
      <c r="Y176" s="1068"/>
      <c r="Z176" s="1068"/>
      <c r="AA176" s="1068"/>
      <c r="AB176" s="1073"/>
      <c r="AC176" s="1003"/>
      <c r="AD176" s="1003"/>
      <c r="AE176" s="1003"/>
      <c r="AF176" s="1003"/>
      <c r="AG176" s="1003"/>
      <c r="AH176" s="1003"/>
      <c r="AI176" s="1003"/>
      <c r="AJ176" s="1003"/>
      <c r="AK176" s="1003"/>
      <c r="AL176" s="1003"/>
      <c r="AM176" s="1003"/>
      <c r="AN176" s="1003"/>
      <c r="AO176" s="1003"/>
      <c r="AP176" s="1003"/>
      <c r="AQ176" s="1003"/>
      <c r="AR176" s="1003"/>
      <c r="AS176" s="1003"/>
      <c r="AT176" s="1003"/>
      <c r="AU176" s="1003"/>
      <c r="AV176" s="1003"/>
      <c r="AW176" s="1003"/>
      <c r="AX176" s="1003"/>
      <c r="AY176" s="1004"/>
      <c r="BA176" s="516"/>
      <c r="BB176" s="159"/>
      <c r="BC176" s="357"/>
      <c r="BD176" s="306"/>
      <c r="BE176" s="306"/>
      <c r="BF176" s="306"/>
      <c r="BG176" s="358"/>
      <c r="BH176" s="368"/>
      <c r="BI176" s="306"/>
      <c r="BJ176" s="306"/>
      <c r="BK176" s="306"/>
      <c r="BL176" s="358"/>
      <c r="BM176" s="368"/>
      <c r="BN176" s="306"/>
      <c r="BO176" s="306"/>
      <c r="BP176" s="306"/>
      <c r="BQ176" s="358"/>
      <c r="BR176" s="368"/>
      <c r="BS176" s="306"/>
      <c r="BT176" s="306"/>
      <c r="BU176" s="306"/>
      <c r="BV176" s="306"/>
      <c r="BW176" s="306"/>
      <c r="BX176" s="306"/>
      <c r="BY176" s="307"/>
      <c r="BZ176" s="307"/>
      <c r="CA176" s="307"/>
      <c r="CB176" s="307"/>
      <c r="CC176" s="307"/>
      <c r="CD176" s="307"/>
      <c r="CE176" s="307"/>
      <c r="CF176" s="307"/>
      <c r="CG176" s="307"/>
      <c r="CH176" s="307"/>
      <c r="CI176" s="307"/>
      <c r="CJ176" s="307"/>
      <c r="CK176" s="307"/>
      <c r="CL176" s="307"/>
      <c r="CM176" s="307"/>
      <c r="CN176" s="307"/>
      <c r="CO176" s="307"/>
      <c r="CP176" s="307"/>
      <c r="CQ176" s="307"/>
      <c r="CR176" s="307"/>
      <c r="CS176" s="307"/>
      <c r="CT176" s="307"/>
      <c r="CU176" s="307"/>
      <c r="CV176" s="307"/>
      <c r="CW176" s="307"/>
      <c r="CX176" s="307"/>
      <c r="CY176" s="307"/>
      <c r="CZ176" s="376"/>
    </row>
    <row r="177" s="437" customFormat="true" ht="15" customHeight="true" x14ac:dyDescent="0.2">
      <c r="A177" s="905"/>
      <c r="B177" s="922"/>
      <c r="C177" s="1067"/>
      <c r="D177" s="1068"/>
      <c r="E177" s="1068"/>
      <c r="F177" s="1068"/>
      <c r="G177" s="1069"/>
      <c r="H177" s="1070"/>
      <c r="I177" s="1068"/>
      <c r="J177" s="1068"/>
      <c r="K177" s="1068"/>
      <c r="L177" s="1071"/>
      <c r="M177" s="1072"/>
      <c r="N177" s="1068"/>
      <c r="O177" s="1068"/>
      <c r="P177" s="1068"/>
      <c r="Q177" s="1069"/>
      <c r="R177" s="1070"/>
      <c r="S177" s="1068"/>
      <c r="T177" s="1068"/>
      <c r="U177" s="1068"/>
      <c r="V177" s="1068"/>
      <c r="W177" s="1068"/>
      <c r="X177" s="1068"/>
      <c r="Y177" s="1068"/>
      <c r="Z177" s="1068"/>
      <c r="AA177" s="1068"/>
      <c r="AB177" s="1073"/>
      <c r="AC177" s="1003"/>
      <c r="AD177" s="1003"/>
      <c r="AE177" s="1003"/>
      <c r="AF177" s="1003"/>
      <c r="AG177" s="1003"/>
      <c r="AH177" s="1003"/>
      <c r="AI177" s="1003"/>
      <c r="AJ177" s="1003"/>
      <c r="AK177" s="1003"/>
      <c r="AL177" s="1003"/>
      <c r="AM177" s="1003"/>
      <c r="AN177" s="1003"/>
      <c r="AO177" s="1003"/>
      <c r="AP177" s="1003"/>
      <c r="AQ177" s="1003"/>
      <c r="AR177" s="1003"/>
      <c r="AS177" s="1003"/>
      <c r="AT177" s="1003"/>
      <c r="AU177" s="1003"/>
      <c r="AV177" s="1003"/>
      <c r="AW177" s="1003"/>
      <c r="AX177" s="1003"/>
      <c r="AY177" s="1004"/>
      <c r="BA177" s="516"/>
      <c r="BB177" s="159"/>
      <c r="BC177" s="357"/>
      <c r="BD177" s="306"/>
      <c r="BE177" s="306"/>
      <c r="BF177" s="306"/>
      <c r="BG177" s="358"/>
      <c r="BH177" s="368"/>
      <c r="BI177" s="306"/>
      <c r="BJ177" s="306"/>
      <c r="BK177" s="306"/>
      <c r="BL177" s="358"/>
      <c r="BM177" s="368"/>
      <c r="BN177" s="306"/>
      <c r="BO177" s="306"/>
      <c r="BP177" s="306"/>
      <c r="BQ177" s="358"/>
      <c r="BR177" s="368"/>
      <c r="BS177" s="306"/>
      <c r="BT177" s="306"/>
      <c r="BU177" s="306"/>
      <c r="BV177" s="306"/>
      <c r="BW177" s="306"/>
      <c r="BX177" s="306"/>
      <c r="BY177" s="307"/>
      <c r="BZ177" s="307"/>
      <c r="CA177" s="307"/>
      <c r="CB177" s="307"/>
      <c r="CC177" s="307"/>
      <c r="CD177" s="307"/>
      <c r="CE177" s="307"/>
      <c r="CF177" s="307"/>
      <c r="CG177" s="307"/>
      <c r="CH177" s="307"/>
      <c r="CI177" s="307"/>
      <c r="CJ177" s="307"/>
      <c r="CK177" s="307"/>
      <c r="CL177" s="307"/>
      <c r="CM177" s="307"/>
      <c r="CN177" s="307"/>
      <c r="CO177" s="307"/>
      <c r="CP177" s="307"/>
      <c r="CQ177" s="307"/>
      <c r="CR177" s="307"/>
      <c r="CS177" s="307"/>
      <c r="CT177" s="307"/>
      <c r="CU177" s="307"/>
      <c r="CV177" s="307"/>
      <c r="CW177" s="307"/>
      <c r="CX177" s="307"/>
      <c r="CY177" s="307"/>
      <c r="CZ177" s="376"/>
    </row>
    <row r="178" s="437" customFormat="true" ht="15" customHeight="true" x14ac:dyDescent="0.2">
      <c r="A178" s="905"/>
      <c r="B178" s="922"/>
      <c r="C178" s="1067"/>
      <c r="D178" s="1068"/>
      <c r="E178" s="1068"/>
      <c r="F178" s="1068"/>
      <c r="G178" s="1069"/>
      <c r="H178" s="1070"/>
      <c r="I178" s="1068"/>
      <c r="J178" s="1068"/>
      <c r="K178" s="1068"/>
      <c r="L178" s="1071"/>
      <c r="M178" s="1072"/>
      <c r="N178" s="1068"/>
      <c r="O178" s="1068"/>
      <c r="P178" s="1068"/>
      <c r="Q178" s="1069"/>
      <c r="R178" s="1070"/>
      <c r="S178" s="1068"/>
      <c r="T178" s="1068"/>
      <c r="U178" s="1068"/>
      <c r="V178" s="1068"/>
      <c r="W178" s="1068"/>
      <c r="X178" s="1068"/>
      <c r="Y178" s="1068"/>
      <c r="Z178" s="1068"/>
      <c r="AA178" s="1068"/>
      <c r="AB178" s="1073"/>
      <c r="AC178" s="1003"/>
      <c r="AD178" s="1003"/>
      <c r="AE178" s="1003"/>
      <c r="AF178" s="1003"/>
      <c r="AG178" s="1003"/>
      <c r="AH178" s="1003"/>
      <c r="AI178" s="1003"/>
      <c r="AJ178" s="1003"/>
      <c r="AK178" s="1003"/>
      <c r="AL178" s="1003"/>
      <c r="AM178" s="1003"/>
      <c r="AN178" s="1003"/>
      <c r="AO178" s="1003"/>
      <c r="AP178" s="1003"/>
      <c r="AQ178" s="1003"/>
      <c r="AR178" s="1003"/>
      <c r="AS178" s="1003"/>
      <c r="AT178" s="1003"/>
      <c r="AU178" s="1003"/>
      <c r="AV178" s="1003"/>
      <c r="AW178" s="1003"/>
      <c r="AX178" s="1003"/>
      <c r="AY178" s="1004"/>
      <c r="BA178" s="516"/>
      <c r="BB178" s="159"/>
      <c r="BC178" s="357"/>
      <c r="BD178" s="306"/>
      <c r="BE178" s="306"/>
      <c r="BF178" s="306"/>
      <c r="BG178" s="358"/>
      <c r="BH178" s="368"/>
      <c r="BI178" s="306"/>
      <c r="BJ178" s="306"/>
      <c r="BK178" s="306"/>
      <c r="BL178" s="358"/>
      <c r="BM178" s="368"/>
      <c r="BN178" s="306"/>
      <c r="BO178" s="306"/>
      <c r="BP178" s="306"/>
      <c r="BQ178" s="358"/>
      <c r="BR178" s="368"/>
      <c r="BS178" s="306"/>
      <c r="BT178" s="306"/>
      <c r="BU178" s="306"/>
      <c r="BV178" s="306"/>
      <c r="BW178" s="306"/>
      <c r="BX178" s="306"/>
      <c r="BY178" s="307"/>
      <c r="BZ178" s="307"/>
      <c r="CA178" s="307"/>
      <c r="CB178" s="307"/>
      <c r="CC178" s="307"/>
      <c r="CD178" s="307"/>
      <c r="CE178" s="307"/>
      <c r="CF178" s="307"/>
      <c r="CG178" s="307"/>
      <c r="CH178" s="307"/>
      <c r="CI178" s="307"/>
      <c r="CJ178" s="307"/>
      <c r="CK178" s="307"/>
      <c r="CL178" s="307"/>
      <c r="CM178" s="307"/>
      <c r="CN178" s="307"/>
      <c r="CO178" s="307"/>
      <c r="CP178" s="307"/>
      <c r="CQ178" s="307"/>
      <c r="CR178" s="307"/>
      <c r="CS178" s="307"/>
      <c r="CT178" s="307"/>
      <c r="CU178" s="307"/>
      <c r="CV178" s="307"/>
      <c r="CW178" s="307"/>
      <c r="CX178" s="307"/>
      <c r="CY178" s="307"/>
      <c r="CZ178" s="376"/>
    </row>
    <row r="179" s="437" customFormat="true" ht="15" customHeight="true" x14ac:dyDescent="0.2">
      <c r="A179" s="905"/>
      <c r="B179" s="922"/>
      <c r="C179" s="1067"/>
      <c r="D179" s="1068"/>
      <c r="E179" s="1068"/>
      <c r="F179" s="1068"/>
      <c r="G179" s="1069"/>
      <c r="H179" s="1070"/>
      <c r="I179" s="1068"/>
      <c r="J179" s="1068"/>
      <c r="K179" s="1068"/>
      <c r="L179" s="1071"/>
      <c r="M179" s="1072"/>
      <c r="N179" s="1068"/>
      <c r="O179" s="1068"/>
      <c r="P179" s="1068"/>
      <c r="Q179" s="1069"/>
      <c r="R179" s="1070"/>
      <c r="S179" s="1068"/>
      <c r="T179" s="1068"/>
      <c r="U179" s="1068"/>
      <c r="V179" s="1068"/>
      <c r="W179" s="1068"/>
      <c r="X179" s="1068"/>
      <c r="Y179" s="1068"/>
      <c r="Z179" s="1068"/>
      <c r="AA179" s="1068"/>
      <c r="AB179" s="1073"/>
      <c r="AC179" s="1003"/>
      <c r="AD179" s="1003"/>
      <c r="AE179" s="1003"/>
      <c r="AF179" s="1003"/>
      <c r="AG179" s="1003"/>
      <c r="AH179" s="1003"/>
      <c r="AI179" s="1003"/>
      <c r="AJ179" s="1003"/>
      <c r="AK179" s="1003"/>
      <c r="AL179" s="1003"/>
      <c r="AM179" s="1003"/>
      <c r="AN179" s="1003"/>
      <c r="AO179" s="1003"/>
      <c r="AP179" s="1003"/>
      <c r="AQ179" s="1003"/>
      <c r="AR179" s="1003"/>
      <c r="AS179" s="1003"/>
      <c r="AT179" s="1003"/>
      <c r="AU179" s="1003"/>
      <c r="AV179" s="1003"/>
      <c r="AW179" s="1003"/>
      <c r="AX179" s="1003"/>
      <c r="AY179" s="1004"/>
      <c r="BA179" s="516"/>
      <c r="BB179" s="159"/>
      <c r="BC179" s="357"/>
      <c r="BD179" s="306"/>
      <c r="BE179" s="306"/>
      <c r="BF179" s="306"/>
      <c r="BG179" s="358"/>
      <c r="BH179" s="368"/>
      <c r="BI179" s="306"/>
      <c r="BJ179" s="306"/>
      <c r="BK179" s="306"/>
      <c r="BL179" s="358"/>
      <c r="BM179" s="368"/>
      <c r="BN179" s="306"/>
      <c r="BO179" s="306"/>
      <c r="BP179" s="306"/>
      <c r="BQ179" s="358"/>
      <c r="BR179" s="368"/>
      <c r="BS179" s="306"/>
      <c r="BT179" s="306"/>
      <c r="BU179" s="306"/>
      <c r="BV179" s="306"/>
      <c r="BW179" s="306"/>
      <c r="BX179" s="306"/>
      <c r="BY179" s="307"/>
      <c r="BZ179" s="307"/>
      <c r="CA179" s="307"/>
      <c r="CB179" s="307"/>
      <c r="CC179" s="307"/>
      <c r="CD179" s="307"/>
      <c r="CE179" s="307"/>
      <c r="CF179" s="307"/>
      <c r="CG179" s="307"/>
      <c r="CH179" s="307"/>
      <c r="CI179" s="307"/>
      <c r="CJ179" s="307"/>
      <c r="CK179" s="307"/>
      <c r="CL179" s="307"/>
      <c r="CM179" s="307"/>
      <c r="CN179" s="307"/>
      <c r="CO179" s="307"/>
      <c r="CP179" s="307"/>
      <c r="CQ179" s="307"/>
      <c r="CR179" s="307"/>
      <c r="CS179" s="307"/>
      <c r="CT179" s="307"/>
      <c r="CU179" s="307"/>
      <c r="CV179" s="307"/>
      <c r="CW179" s="307"/>
      <c r="CX179" s="307"/>
      <c r="CY179" s="307"/>
      <c r="CZ179" s="376"/>
    </row>
    <row r="180" s="437" customFormat="true" ht="15" customHeight="true" x14ac:dyDescent="0.2">
      <c r="A180" s="905"/>
      <c r="B180" s="922"/>
      <c r="C180" s="1067"/>
      <c r="D180" s="1068"/>
      <c r="E180" s="1068"/>
      <c r="F180" s="1068"/>
      <c r="G180" s="1069"/>
      <c r="H180" s="1070"/>
      <c r="I180" s="1068"/>
      <c r="J180" s="1068"/>
      <c r="K180" s="1068"/>
      <c r="L180" s="1071"/>
      <c r="M180" s="1072"/>
      <c r="N180" s="1068"/>
      <c r="O180" s="1068"/>
      <c r="P180" s="1068"/>
      <c r="Q180" s="1069"/>
      <c r="R180" s="1070"/>
      <c r="S180" s="1068"/>
      <c r="T180" s="1068"/>
      <c r="U180" s="1068"/>
      <c r="V180" s="1068"/>
      <c r="W180" s="1068"/>
      <c r="X180" s="1068"/>
      <c r="Y180" s="1068"/>
      <c r="Z180" s="1068"/>
      <c r="AA180" s="1068"/>
      <c r="AB180" s="1073"/>
      <c r="AC180" s="1003"/>
      <c r="AD180" s="1003"/>
      <c r="AE180" s="1003"/>
      <c r="AF180" s="1003"/>
      <c r="AG180" s="1003"/>
      <c r="AH180" s="1003"/>
      <c r="AI180" s="1003"/>
      <c r="AJ180" s="1003"/>
      <c r="AK180" s="1003"/>
      <c r="AL180" s="1003"/>
      <c r="AM180" s="1003"/>
      <c r="AN180" s="1003"/>
      <c r="AO180" s="1003"/>
      <c r="AP180" s="1003"/>
      <c r="AQ180" s="1003"/>
      <c r="AR180" s="1003"/>
      <c r="AS180" s="1003"/>
      <c r="AT180" s="1003"/>
      <c r="AU180" s="1003"/>
      <c r="AV180" s="1003"/>
      <c r="AW180" s="1003"/>
      <c r="AX180" s="1003"/>
      <c r="AY180" s="1004"/>
      <c r="BA180" s="516"/>
      <c r="BB180" s="159"/>
      <c r="BC180" s="357"/>
      <c r="BD180" s="306"/>
      <c r="BE180" s="306"/>
      <c r="BF180" s="306"/>
      <c r="BG180" s="358"/>
      <c r="BH180" s="368"/>
      <c r="BI180" s="306"/>
      <c r="BJ180" s="306"/>
      <c r="BK180" s="306"/>
      <c r="BL180" s="358"/>
      <c r="BM180" s="368"/>
      <c r="BN180" s="306"/>
      <c r="BO180" s="306"/>
      <c r="BP180" s="306"/>
      <c r="BQ180" s="358"/>
      <c r="BR180" s="368"/>
      <c r="BS180" s="306"/>
      <c r="BT180" s="306"/>
      <c r="BU180" s="306"/>
      <c r="BV180" s="306"/>
      <c r="BW180" s="306"/>
      <c r="BX180" s="306"/>
      <c r="BY180" s="307"/>
      <c r="BZ180" s="307"/>
      <c r="CA180" s="307"/>
      <c r="CB180" s="307"/>
      <c r="CC180" s="307"/>
      <c r="CD180" s="307"/>
      <c r="CE180" s="307"/>
      <c r="CF180" s="307"/>
      <c r="CG180" s="307"/>
      <c r="CH180" s="307"/>
      <c r="CI180" s="307"/>
      <c r="CJ180" s="307"/>
      <c r="CK180" s="307"/>
      <c r="CL180" s="307"/>
      <c r="CM180" s="307"/>
      <c r="CN180" s="307"/>
      <c r="CO180" s="307"/>
      <c r="CP180" s="307"/>
      <c r="CQ180" s="307"/>
      <c r="CR180" s="307"/>
      <c r="CS180" s="307"/>
      <c r="CT180" s="307"/>
      <c r="CU180" s="307"/>
      <c r="CV180" s="307"/>
      <c r="CW180" s="307"/>
      <c r="CX180" s="307"/>
      <c r="CY180" s="307"/>
      <c r="CZ180" s="376"/>
    </row>
    <row r="181" s="437" customFormat="true" ht="15" customHeight="true" x14ac:dyDescent="0.2">
      <c r="A181" s="905"/>
      <c r="B181" s="922"/>
      <c r="C181" s="1067"/>
      <c r="D181" s="1068"/>
      <c r="E181" s="1068"/>
      <c r="F181" s="1068"/>
      <c r="G181" s="1069"/>
      <c r="H181" s="1070"/>
      <c r="I181" s="1068"/>
      <c r="J181" s="1068"/>
      <c r="K181" s="1068"/>
      <c r="L181" s="1071"/>
      <c r="M181" s="1072"/>
      <c r="N181" s="1068"/>
      <c r="O181" s="1068"/>
      <c r="P181" s="1068"/>
      <c r="Q181" s="1069"/>
      <c r="R181" s="1070"/>
      <c r="S181" s="1068"/>
      <c r="T181" s="1068"/>
      <c r="U181" s="1068"/>
      <c r="V181" s="1068"/>
      <c r="W181" s="1068"/>
      <c r="X181" s="1068"/>
      <c r="Y181" s="1068"/>
      <c r="Z181" s="1068"/>
      <c r="AA181" s="1068"/>
      <c r="AB181" s="1073"/>
      <c r="AC181" s="1003"/>
      <c r="AD181" s="1003"/>
      <c r="AE181" s="1003"/>
      <c r="AF181" s="1003"/>
      <c r="AG181" s="1003"/>
      <c r="AH181" s="1003"/>
      <c r="AI181" s="1003"/>
      <c r="AJ181" s="1003"/>
      <c r="AK181" s="1003"/>
      <c r="AL181" s="1003"/>
      <c r="AM181" s="1003"/>
      <c r="AN181" s="1003"/>
      <c r="AO181" s="1003"/>
      <c r="AP181" s="1003"/>
      <c r="AQ181" s="1003"/>
      <c r="AR181" s="1003"/>
      <c r="AS181" s="1003"/>
      <c r="AT181" s="1003"/>
      <c r="AU181" s="1003"/>
      <c r="AV181" s="1003"/>
      <c r="AW181" s="1003"/>
      <c r="AX181" s="1003"/>
      <c r="AY181" s="1004"/>
      <c r="BA181" s="516"/>
      <c r="BB181" s="159"/>
      <c r="BC181" s="357"/>
      <c r="BD181" s="306"/>
      <c r="BE181" s="306"/>
      <c r="BF181" s="306"/>
      <c r="BG181" s="358"/>
      <c r="BH181" s="368"/>
      <c r="BI181" s="306"/>
      <c r="BJ181" s="306"/>
      <c r="BK181" s="306"/>
      <c r="BL181" s="358"/>
      <c r="BM181" s="368"/>
      <c r="BN181" s="306"/>
      <c r="BO181" s="306"/>
      <c r="BP181" s="306"/>
      <c r="BQ181" s="358"/>
      <c r="BR181" s="368"/>
      <c r="BS181" s="306"/>
      <c r="BT181" s="306"/>
      <c r="BU181" s="306"/>
      <c r="BV181" s="306"/>
      <c r="BW181" s="306"/>
      <c r="BX181" s="306"/>
      <c r="BY181" s="307"/>
      <c r="BZ181" s="307"/>
      <c r="CA181" s="307"/>
      <c r="CB181" s="307"/>
      <c r="CC181" s="307"/>
      <c r="CD181" s="307"/>
      <c r="CE181" s="307"/>
      <c r="CF181" s="307"/>
      <c r="CG181" s="307"/>
      <c r="CH181" s="307"/>
      <c r="CI181" s="307"/>
      <c r="CJ181" s="307"/>
      <c r="CK181" s="307"/>
      <c r="CL181" s="307"/>
      <c r="CM181" s="307"/>
      <c r="CN181" s="307"/>
      <c r="CO181" s="307"/>
      <c r="CP181" s="307"/>
      <c r="CQ181" s="307"/>
      <c r="CR181" s="307"/>
      <c r="CS181" s="307"/>
      <c r="CT181" s="307"/>
      <c r="CU181" s="307"/>
      <c r="CV181" s="307"/>
      <c r="CW181" s="307"/>
      <c r="CX181" s="307"/>
      <c r="CY181" s="307"/>
      <c r="CZ181" s="376"/>
    </row>
    <row r="182" s="437" customFormat="true" ht="15" customHeight="true" x14ac:dyDescent="0.2">
      <c r="A182" s="905"/>
      <c r="B182" s="922"/>
      <c r="C182" s="1067"/>
      <c r="D182" s="1068"/>
      <c r="E182" s="1068"/>
      <c r="F182" s="1068"/>
      <c r="G182" s="1069"/>
      <c r="H182" s="1070"/>
      <c r="I182" s="1068"/>
      <c r="J182" s="1068"/>
      <c r="K182" s="1068"/>
      <c r="L182" s="1071"/>
      <c r="M182" s="1072"/>
      <c r="N182" s="1068"/>
      <c r="O182" s="1068"/>
      <c r="P182" s="1068"/>
      <c r="Q182" s="1069"/>
      <c r="R182" s="1070"/>
      <c r="S182" s="1068"/>
      <c r="T182" s="1068"/>
      <c r="U182" s="1068"/>
      <c r="V182" s="1068"/>
      <c r="W182" s="1068"/>
      <c r="X182" s="1068"/>
      <c r="Y182" s="1068"/>
      <c r="Z182" s="1068"/>
      <c r="AA182" s="1068"/>
      <c r="AB182" s="1073"/>
      <c r="AC182" s="1003"/>
      <c r="AD182" s="1003"/>
      <c r="AE182" s="1003"/>
      <c r="AF182" s="1003"/>
      <c r="AG182" s="1003"/>
      <c r="AH182" s="1003"/>
      <c r="AI182" s="1003"/>
      <c r="AJ182" s="1003"/>
      <c r="AK182" s="1003"/>
      <c r="AL182" s="1003"/>
      <c r="AM182" s="1003"/>
      <c r="AN182" s="1003"/>
      <c r="AO182" s="1003"/>
      <c r="AP182" s="1003"/>
      <c r="AQ182" s="1003"/>
      <c r="AR182" s="1003"/>
      <c r="AS182" s="1003"/>
      <c r="AT182" s="1003"/>
      <c r="AU182" s="1003"/>
      <c r="AV182" s="1003"/>
      <c r="AW182" s="1003"/>
      <c r="AX182" s="1003"/>
      <c r="AY182" s="1004"/>
      <c r="BA182" s="516"/>
      <c r="BB182" s="159"/>
      <c r="BC182" s="357"/>
      <c r="BD182" s="306"/>
      <c r="BE182" s="306"/>
      <c r="BF182" s="306"/>
      <c r="BG182" s="358"/>
      <c r="BH182" s="368"/>
      <c r="BI182" s="306"/>
      <c r="BJ182" s="306"/>
      <c r="BK182" s="306"/>
      <c r="BL182" s="358"/>
      <c r="BM182" s="368"/>
      <c r="BN182" s="306"/>
      <c r="BO182" s="306"/>
      <c r="BP182" s="306"/>
      <c r="BQ182" s="358"/>
      <c r="BR182" s="368"/>
      <c r="BS182" s="306"/>
      <c r="BT182" s="306"/>
      <c r="BU182" s="306"/>
      <c r="BV182" s="306"/>
      <c r="BW182" s="306"/>
      <c r="BX182" s="306"/>
      <c r="BY182" s="307"/>
      <c r="BZ182" s="307"/>
      <c r="CA182" s="307"/>
      <c r="CB182" s="307"/>
      <c r="CC182" s="307"/>
      <c r="CD182" s="307"/>
      <c r="CE182" s="307"/>
      <c r="CF182" s="307"/>
      <c r="CG182" s="307"/>
      <c r="CH182" s="307"/>
      <c r="CI182" s="307"/>
      <c r="CJ182" s="307"/>
      <c r="CK182" s="307"/>
      <c r="CL182" s="307"/>
      <c r="CM182" s="307"/>
      <c r="CN182" s="307"/>
      <c r="CO182" s="307"/>
      <c r="CP182" s="307"/>
      <c r="CQ182" s="307"/>
      <c r="CR182" s="307"/>
      <c r="CS182" s="307"/>
      <c r="CT182" s="307"/>
      <c r="CU182" s="307"/>
      <c r="CV182" s="307"/>
      <c r="CW182" s="307"/>
      <c r="CX182" s="307"/>
      <c r="CY182" s="307"/>
      <c r="CZ182" s="376"/>
    </row>
    <row r="183" s="437" customFormat="true" ht="15" customHeight="true" x14ac:dyDescent="0.2">
      <c r="A183" s="905"/>
      <c r="B183" s="922"/>
      <c r="C183" s="1067"/>
      <c r="D183" s="1068"/>
      <c r="E183" s="1068"/>
      <c r="F183" s="1068"/>
      <c r="G183" s="1069"/>
      <c r="H183" s="1070"/>
      <c r="I183" s="1068"/>
      <c r="J183" s="1068"/>
      <c r="K183" s="1068"/>
      <c r="L183" s="1071"/>
      <c r="M183" s="1072"/>
      <c r="N183" s="1068"/>
      <c r="O183" s="1068"/>
      <c r="P183" s="1068"/>
      <c r="Q183" s="1069"/>
      <c r="R183" s="1070"/>
      <c r="S183" s="1068"/>
      <c r="T183" s="1068"/>
      <c r="U183" s="1068"/>
      <c r="V183" s="1068"/>
      <c r="W183" s="1068"/>
      <c r="X183" s="1068"/>
      <c r="Y183" s="1068"/>
      <c r="Z183" s="1068"/>
      <c r="AA183" s="1068"/>
      <c r="AB183" s="1073"/>
      <c r="AC183" s="1003"/>
      <c r="AD183" s="1003"/>
      <c r="AE183" s="1003"/>
      <c r="AF183" s="1003"/>
      <c r="AG183" s="1003"/>
      <c r="AH183" s="1003"/>
      <c r="AI183" s="1003"/>
      <c r="AJ183" s="1003"/>
      <c r="AK183" s="1003"/>
      <c r="AL183" s="1003"/>
      <c r="AM183" s="1003"/>
      <c r="AN183" s="1003"/>
      <c r="AO183" s="1003"/>
      <c r="AP183" s="1003"/>
      <c r="AQ183" s="1003"/>
      <c r="AR183" s="1003"/>
      <c r="AS183" s="1003"/>
      <c r="AT183" s="1003"/>
      <c r="AU183" s="1003"/>
      <c r="AV183" s="1003"/>
      <c r="AW183" s="1003"/>
      <c r="AX183" s="1003"/>
      <c r="AY183" s="1004"/>
      <c r="BA183" s="516"/>
      <c r="BB183" s="159"/>
      <c r="BC183" s="357"/>
      <c r="BD183" s="306"/>
      <c r="BE183" s="306"/>
      <c r="BF183" s="306"/>
      <c r="BG183" s="358"/>
      <c r="BH183" s="368"/>
      <c r="BI183" s="306"/>
      <c r="BJ183" s="306"/>
      <c r="BK183" s="306"/>
      <c r="BL183" s="358"/>
      <c r="BM183" s="368"/>
      <c r="BN183" s="306"/>
      <c r="BO183" s="306"/>
      <c r="BP183" s="306"/>
      <c r="BQ183" s="358"/>
      <c r="BR183" s="368"/>
      <c r="BS183" s="306"/>
      <c r="BT183" s="306"/>
      <c r="BU183" s="306"/>
      <c r="BV183" s="306"/>
      <c r="BW183" s="306"/>
      <c r="BX183" s="306"/>
      <c r="BY183" s="307"/>
      <c r="BZ183" s="307"/>
      <c r="CA183" s="307"/>
      <c r="CB183" s="307"/>
      <c r="CC183" s="307"/>
      <c r="CD183" s="307"/>
      <c r="CE183" s="307"/>
      <c r="CF183" s="307"/>
      <c r="CG183" s="307"/>
      <c r="CH183" s="307"/>
      <c r="CI183" s="307"/>
      <c r="CJ183" s="307"/>
      <c r="CK183" s="307"/>
      <c r="CL183" s="307"/>
      <c r="CM183" s="307"/>
      <c r="CN183" s="307"/>
      <c r="CO183" s="307"/>
      <c r="CP183" s="307"/>
      <c r="CQ183" s="307"/>
      <c r="CR183" s="307"/>
      <c r="CS183" s="307"/>
      <c r="CT183" s="307"/>
      <c r="CU183" s="307"/>
      <c r="CV183" s="307"/>
      <c r="CW183" s="307"/>
      <c r="CX183" s="307"/>
      <c r="CY183" s="307"/>
      <c r="CZ183" s="376"/>
    </row>
    <row r="184" s="437" customFormat="true" ht="15" customHeight="true" x14ac:dyDescent="0.2">
      <c r="A184" s="905"/>
      <c r="B184" s="922"/>
      <c r="C184" s="1067"/>
      <c r="D184" s="1068"/>
      <c r="E184" s="1068"/>
      <c r="F184" s="1068"/>
      <c r="G184" s="1069"/>
      <c r="H184" s="1070"/>
      <c r="I184" s="1068"/>
      <c r="J184" s="1068"/>
      <c r="K184" s="1068"/>
      <c r="L184" s="1071"/>
      <c r="M184" s="1072"/>
      <c r="N184" s="1068"/>
      <c r="O184" s="1068"/>
      <c r="P184" s="1068"/>
      <c r="Q184" s="1069"/>
      <c r="R184" s="1070"/>
      <c r="S184" s="1068"/>
      <c r="T184" s="1068"/>
      <c r="U184" s="1068"/>
      <c r="V184" s="1068"/>
      <c r="W184" s="1068"/>
      <c r="X184" s="1068"/>
      <c r="Y184" s="1068"/>
      <c r="Z184" s="1068"/>
      <c r="AA184" s="1068"/>
      <c r="AB184" s="1073"/>
      <c r="AC184" s="1003"/>
      <c r="AD184" s="1003"/>
      <c r="AE184" s="1003"/>
      <c r="AF184" s="1003"/>
      <c r="AG184" s="1003"/>
      <c r="AH184" s="1003"/>
      <c r="AI184" s="1003"/>
      <c r="AJ184" s="1003"/>
      <c r="AK184" s="1003"/>
      <c r="AL184" s="1003"/>
      <c r="AM184" s="1003"/>
      <c r="AN184" s="1003"/>
      <c r="AO184" s="1003"/>
      <c r="AP184" s="1003"/>
      <c r="AQ184" s="1003"/>
      <c r="AR184" s="1003"/>
      <c r="AS184" s="1003"/>
      <c r="AT184" s="1003"/>
      <c r="AU184" s="1003"/>
      <c r="AV184" s="1003"/>
      <c r="AW184" s="1003"/>
      <c r="AX184" s="1003"/>
      <c r="AY184" s="1004"/>
      <c r="BA184" s="516"/>
      <c r="BB184" s="159"/>
      <c r="BC184" s="357"/>
      <c r="BD184" s="306"/>
      <c r="BE184" s="306"/>
      <c r="BF184" s="306"/>
      <c r="BG184" s="358"/>
      <c r="BH184" s="368"/>
      <c r="BI184" s="306"/>
      <c r="BJ184" s="306"/>
      <c r="BK184" s="306"/>
      <c r="BL184" s="358"/>
      <c r="BM184" s="368"/>
      <c r="BN184" s="306"/>
      <c r="BO184" s="306"/>
      <c r="BP184" s="306"/>
      <c r="BQ184" s="358"/>
      <c r="BR184" s="368"/>
      <c r="BS184" s="306"/>
      <c r="BT184" s="306"/>
      <c r="BU184" s="306"/>
      <c r="BV184" s="306"/>
      <c r="BW184" s="306"/>
      <c r="BX184" s="306"/>
      <c r="BY184" s="307"/>
      <c r="BZ184" s="307"/>
      <c r="CA184" s="307"/>
      <c r="CB184" s="307"/>
      <c r="CC184" s="307"/>
      <c r="CD184" s="307"/>
      <c r="CE184" s="307"/>
      <c r="CF184" s="307"/>
      <c r="CG184" s="307"/>
      <c r="CH184" s="307"/>
      <c r="CI184" s="307"/>
      <c r="CJ184" s="307"/>
      <c r="CK184" s="307"/>
      <c r="CL184" s="307"/>
      <c r="CM184" s="307"/>
      <c r="CN184" s="307"/>
      <c r="CO184" s="307"/>
      <c r="CP184" s="307"/>
      <c r="CQ184" s="307"/>
      <c r="CR184" s="307"/>
      <c r="CS184" s="307"/>
      <c r="CT184" s="307"/>
      <c r="CU184" s="307"/>
      <c r="CV184" s="307"/>
      <c r="CW184" s="307"/>
      <c r="CX184" s="307"/>
      <c r="CY184" s="307"/>
      <c r="CZ184" s="376"/>
    </row>
    <row r="185" s="437" customFormat="true" ht="15" customHeight="true" x14ac:dyDescent="0.2">
      <c r="A185" s="905"/>
      <c r="B185" s="922"/>
      <c r="C185" s="1067"/>
      <c r="D185" s="1068"/>
      <c r="E185" s="1068"/>
      <c r="F185" s="1068"/>
      <c r="G185" s="1069"/>
      <c r="H185" s="1070"/>
      <c r="I185" s="1068"/>
      <c r="J185" s="1068"/>
      <c r="K185" s="1068"/>
      <c r="L185" s="1071"/>
      <c r="M185" s="1072"/>
      <c r="N185" s="1068"/>
      <c r="O185" s="1068"/>
      <c r="P185" s="1068"/>
      <c r="Q185" s="1069"/>
      <c r="R185" s="1070"/>
      <c r="S185" s="1068"/>
      <c r="T185" s="1068"/>
      <c r="U185" s="1068"/>
      <c r="V185" s="1068"/>
      <c r="W185" s="1068"/>
      <c r="X185" s="1068"/>
      <c r="Y185" s="1068"/>
      <c r="Z185" s="1068"/>
      <c r="AA185" s="1068"/>
      <c r="AB185" s="1073"/>
      <c r="AC185" s="1003"/>
      <c r="AD185" s="1003"/>
      <c r="AE185" s="1003"/>
      <c r="AF185" s="1003"/>
      <c r="AG185" s="1003"/>
      <c r="AH185" s="1003"/>
      <c r="AI185" s="1003"/>
      <c r="AJ185" s="1003"/>
      <c r="AK185" s="1003"/>
      <c r="AL185" s="1003"/>
      <c r="AM185" s="1003"/>
      <c r="AN185" s="1003"/>
      <c r="AO185" s="1003"/>
      <c r="AP185" s="1003"/>
      <c r="AQ185" s="1003"/>
      <c r="AR185" s="1003"/>
      <c r="AS185" s="1003"/>
      <c r="AT185" s="1003"/>
      <c r="AU185" s="1003"/>
      <c r="AV185" s="1003"/>
      <c r="AW185" s="1003"/>
      <c r="AX185" s="1003"/>
      <c r="AY185" s="1004"/>
      <c r="BA185" s="516"/>
      <c r="BB185" s="159"/>
      <c r="BC185" s="357"/>
      <c r="BD185" s="306"/>
      <c r="BE185" s="306"/>
      <c r="BF185" s="306"/>
      <c r="BG185" s="358"/>
      <c r="BH185" s="368"/>
      <c r="BI185" s="306"/>
      <c r="BJ185" s="306"/>
      <c r="BK185" s="306"/>
      <c r="BL185" s="358"/>
      <c r="BM185" s="368"/>
      <c r="BN185" s="306"/>
      <c r="BO185" s="306"/>
      <c r="BP185" s="306"/>
      <c r="BQ185" s="358"/>
      <c r="BR185" s="368"/>
      <c r="BS185" s="306"/>
      <c r="BT185" s="306"/>
      <c r="BU185" s="306"/>
      <c r="BV185" s="306"/>
      <c r="BW185" s="306"/>
      <c r="BX185" s="306"/>
      <c r="BY185" s="307"/>
      <c r="BZ185" s="307"/>
      <c r="CA185" s="307"/>
      <c r="CB185" s="307"/>
      <c r="CC185" s="307"/>
      <c r="CD185" s="307"/>
      <c r="CE185" s="307"/>
      <c r="CF185" s="307"/>
      <c r="CG185" s="307"/>
      <c r="CH185" s="307"/>
      <c r="CI185" s="307"/>
      <c r="CJ185" s="307"/>
      <c r="CK185" s="307"/>
      <c r="CL185" s="307"/>
      <c r="CM185" s="307"/>
      <c r="CN185" s="307"/>
      <c r="CO185" s="307"/>
      <c r="CP185" s="307"/>
      <c r="CQ185" s="307"/>
      <c r="CR185" s="307"/>
      <c r="CS185" s="307"/>
      <c r="CT185" s="307"/>
      <c r="CU185" s="307"/>
      <c r="CV185" s="307"/>
      <c r="CW185" s="307"/>
      <c r="CX185" s="307"/>
      <c r="CY185" s="307"/>
      <c r="CZ185" s="376"/>
    </row>
    <row r="186" s="437" customFormat="true" ht="15" customHeight="true" x14ac:dyDescent="0.2">
      <c r="A186" s="905"/>
      <c r="B186" s="922"/>
      <c r="C186" s="1067"/>
      <c r="D186" s="1068"/>
      <c r="E186" s="1068"/>
      <c r="F186" s="1068"/>
      <c r="G186" s="1069"/>
      <c r="H186" s="1070"/>
      <c r="I186" s="1068"/>
      <c r="J186" s="1068"/>
      <c r="K186" s="1068"/>
      <c r="L186" s="1071"/>
      <c r="M186" s="1072"/>
      <c r="N186" s="1068"/>
      <c r="O186" s="1068"/>
      <c r="P186" s="1068"/>
      <c r="Q186" s="1069"/>
      <c r="R186" s="1070"/>
      <c r="S186" s="1068"/>
      <c r="T186" s="1068"/>
      <c r="U186" s="1068"/>
      <c r="V186" s="1068"/>
      <c r="W186" s="1068"/>
      <c r="X186" s="1068"/>
      <c r="Y186" s="1068"/>
      <c r="Z186" s="1068"/>
      <c r="AA186" s="1068"/>
      <c r="AB186" s="1073"/>
      <c r="AC186" s="1003"/>
      <c r="AD186" s="1003"/>
      <c r="AE186" s="1003"/>
      <c r="AF186" s="1003"/>
      <c r="AG186" s="1003"/>
      <c r="AH186" s="1003"/>
      <c r="AI186" s="1003"/>
      <c r="AJ186" s="1003"/>
      <c r="AK186" s="1003"/>
      <c r="AL186" s="1003"/>
      <c r="AM186" s="1003"/>
      <c r="AN186" s="1003"/>
      <c r="AO186" s="1003"/>
      <c r="AP186" s="1003"/>
      <c r="AQ186" s="1003"/>
      <c r="AR186" s="1003"/>
      <c r="AS186" s="1003"/>
      <c r="AT186" s="1003"/>
      <c r="AU186" s="1003"/>
      <c r="AV186" s="1003"/>
      <c r="AW186" s="1003"/>
      <c r="AX186" s="1003"/>
      <c r="AY186" s="1004"/>
      <c r="BA186" s="516"/>
      <c r="BB186" s="159"/>
      <c r="BC186" s="357"/>
      <c r="BD186" s="306"/>
      <c r="BE186" s="306"/>
      <c r="BF186" s="306"/>
      <c r="BG186" s="358"/>
      <c r="BH186" s="368"/>
      <c r="BI186" s="306"/>
      <c r="BJ186" s="306"/>
      <c r="BK186" s="306"/>
      <c r="BL186" s="358"/>
      <c r="BM186" s="368"/>
      <c r="BN186" s="306"/>
      <c r="BO186" s="306"/>
      <c r="BP186" s="306"/>
      <c r="BQ186" s="358"/>
      <c r="BR186" s="368"/>
      <c r="BS186" s="306"/>
      <c r="BT186" s="306"/>
      <c r="BU186" s="306"/>
      <c r="BV186" s="306"/>
      <c r="BW186" s="306"/>
      <c r="BX186" s="306"/>
      <c r="BY186" s="307"/>
      <c r="BZ186" s="307"/>
      <c r="CA186" s="307"/>
      <c r="CB186" s="307"/>
      <c r="CC186" s="307"/>
      <c r="CD186" s="307"/>
      <c r="CE186" s="307"/>
      <c r="CF186" s="307"/>
      <c r="CG186" s="307"/>
      <c r="CH186" s="307"/>
      <c r="CI186" s="307"/>
      <c r="CJ186" s="307"/>
      <c r="CK186" s="307"/>
      <c r="CL186" s="307"/>
      <c r="CM186" s="307"/>
      <c r="CN186" s="307"/>
      <c r="CO186" s="307"/>
      <c r="CP186" s="307"/>
      <c r="CQ186" s="307"/>
      <c r="CR186" s="307"/>
      <c r="CS186" s="307"/>
      <c r="CT186" s="307"/>
      <c r="CU186" s="307"/>
      <c r="CV186" s="307"/>
      <c r="CW186" s="307"/>
      <c r="CX186" s="307"/>
      <c r="CY186" s="307"/>
      <c r="CZ186" s="376"/>
    </row>
    <row r="187" s="437" customFormat="true" ht="15" customHeight="true" x14ac:dyDescent="0.2">
      <c r="A187" s="905"/>
      <c r="B187" s="922"/>
      <c r="C187" s="1067"/>
      <c r="D187" s="1068"/>
      <c r="E187" s="1068"/>
      <c r="F187" s="1068"/>
      <c r="G187" s="1069"/>
      <c r="H187" s="1070"/>
      <c r="I187" s="1068"/>
      <c r="J187" s="1068"/>
      <c r="K187" s="1068"/>
      <c r="L187" s="1071"/>
      <c r="M187" s="1072"/>
      <c r="N187" s="1068"/>
      <c r="O187" s="1068"/>
      <c r="P187" s="1068"/>
      <c r="Q187" s="1069"/>
      <c r="R187" s="1070"/>
      <c r="S187" s="1068"/>
      <c r="T187" s="1068"/>
      <c r="U187" s="1068"/>
      <c r="V187" s="1068"/>
      <c r="W187" s="1068"/>
      <c r="X187" s="1068"/>
      <c r="Y187" s="1068"/>
      <c r="Z187" s="1068"/>
      <c r="AA187" s="1068"/>
      <c r="AB187" s="1073"/>
      <c r="AC187" s="1003"/>
      <c r="AD187" s="1003"/>
      <c r="AE187" s="1003"/>
      <c r="AF187" s="1003"/>
      <c r="AG187" s="1003"/>
      <c r="AH187" s="1003"/>
      <c r="AI187" s="1003"/>
      <c r="AJ187" s="1003"/>
      <c r="AK187" s="1003"/>
      <c r="AL187" s="1003"/>
      <c r="AM187" s="1003"/>
      <c r="AN187" s="1003"/>
      <c r="AO187" s="1003"/>
      <c r="AP187" s="1003"/>
      <c r="AQ187" s="1003"/>
      <c r="AR187" s="1003"/>
      <c r="AS187" s="1003"/>
      <c r="AT187" s="1003"/>
      <c r="AU187" s="1003"/>
      <c r="AV187" s="1003"/>
      <c r="AW187" s="1003"/>
      <c r="AX187" s="1003"/>
      <c r="AY187" s="1004"/>
      <c r="BA187" s="516"/>
      <c r="BB187" s="159"/>
      <c r="BC187" s="357"/>
      <c r="BD187" s="306"/>
      <c r="BE187" s="306"/>
      <c r="BF187" s="306"/>
      <c r="BG187" s="358"/>
      <c r="BH187" s="368"/>
      <c r="BI187" s="306"/>
      <c r="BJ187" s="306"/>
      <c r="BK187" s="306"/>
      <c r="BL187" s="358"/>
      <c r="BM187" s="368"/>
      <c r="BN187" s="306"/>
      <c r="BO187" s="306"/>
      <c r="BP187" s="306"/>
      <c r="BQ187" s="358"/>
      <c r="BR187" s="368"/>
      <c r="BS187" s="306"/>
      <c r="BT187" s="306"/>
      <c r="BU187" s="306"/>
      <c r="BV187" s="306"/>
      <c r="BW187" s="306"/>
      <c r="BX187" s="306"/>
      <c r="BY187" s="307"/>
      <c r="BZ187" s="307"/>
      <c r="CA187" s="307"/>
      <c r="CB187" s="307"/>
      <c r="CC187" s="307"/>
      <c r="CD187" s="307"/>
      <c r="CE187" s="307"/>
      <c r="CF187" s="307"/>
      <c r="CG187" s="307"/>
      <c r="CH187" s="307"/>
      <c r="CI187" s="307"/>
      <c r="CJ187" s="307"/>
      <c r="CK187" s="307"/>
      <c r="CL187" s="307"/>
      <c r="CM187" s="307"/>
      <c r="CN187" s="307"/>
      <c r="CO187" s="307"/>
      <c r="CP187" s="307"/>
      <c r="CQ187" s="307"/>
      <c r="CR187" s="307"/>
      <c r="CS187" s="307"/>
      <c r="CT187" s="307"/>
      <c r="CU187" s="307"/>
      <c r="CV187" s="307"/>
      <c r="CW187" s="307"/>
      <c r="CX187" s="307"/>
      <c r="CY187" s="307"/>
      <c r="CZ187" s="376"/>
    </row>
    <row r="188" s="437" customFormat="true" ht="15" customHeight="true" x14ac:dyDescent="0.2">
      <c r="A188" s="905"/>
      <c r="B188" s="922"/>
      <c r="C188" s="1067"/>
      <c r="D188" s="1068"/>
      <c r="E188" s="1068"/>
      <c r="F188" s="1068"/>
      <c r="G188" s="1069"/>
      <c r="H188" s="1070"/>
      <c r="I188" s="1068"/>
      <c r="J188" s="1068"/>
      <c r="K188" s="1068"/>
      <c r="L188" s="1071"/>
      <c r="M188" s="1072"/>
      <c r="N188" s="1068"/>
      <c r="O188" s="1068"/>
      <c r="P188" s="1068"/>
      <c r="Q188" s="1069"/>
      <c r="R188" s="1070"/>
      <c r="S188" s="1068"/>
      <c r="T188" s="1068"/>
      <c r="U188" s="1068"/>
      <c r="V188" s="1068"/>
      <c r="W188" s="1068"/>
      <c r="X188" s="1068"/>
      <c r="Y188" s="1068"/>
      <c r="Z188" s="1068"/>
      <c r="AA188" s="1068"/>
      <c r="AB188" s="1073"/>
      <c r="AC188" s="1003"/>
      <c r="AD188" s="1003"/>
      <c r="AE188" s="1003"/>
      <c r="AF188" s="1003"/>
      <c r="AG188" s="1003"/>
      <c r="AH188" s="1003"/>
      <c r="AI188" s="1003"/>
      <c r="AJ188" s="1003"/>
      <c r="AK188" s="1003"/>
      <c r="AL188" s="1003"/>
      <c r="AM188" s="1003"/>
      <c r="AN188" s="1003"/>
      <c r="AO188" s="1003"/>
      <c r="AP188" s="1003"/>
      <c r="AQ188" s="1003"/>
      <c r="AR188" s="1003"/>
      <c r="AS188" s="1003"/>
      <c r="AT188" s="1003"/>
      <c r="AU188" s="1003"/>
      <c r="AV188" s="1003"/>
      <c r="AW188" s="1003"/>
      <c r="AX188" s="1003"/>
      <c r="AY188" s="1004"/>
      <c r="BA188" s="516"/>
      <c r="BB188" s="159"/>
      <c r="BC188" s="357"/>
      <c r="BD188" s="306"/>
      <c r="BE188" s="306"/>
      <c r="BF188" s="306"/>
      <c r="BG188" s="358"/>
      <c r="BH188" s="368"/>
      <c r="BI188" s="306"/>
      <c r="BJ188" s="306"/>
      <c r="BK188" s="306"/>
      <c r="BL188" s="358"/>
      <c r="BM188" s="368"/>
      <c r="BN188" s="306"/>
      <c r="BO188" s="306"/>
      <c r="BP188" s="306"/>
      <c r="BQ188" s="358"/>
      <c r="BR188" s="368"/>
      <c r="BS188" s="306"/>
      <c r="BT188" s="306"/>
      <c r="BU188" s="306"/>
      <c r="BV188" s="306"/>
      <c r="BW188" s="306"/>
      <c r="BX188" s="306"/>
      <c r="BY188" s="307"/>
      <c r="BZ188" s="307"/>
      <c r="CA188" s="307"/>
      <c r="CB188" s="307"/>
      <c r="CC188" s="307"/>
      <c r="CD188" s="307"/>
      <c r="CE188" s="307"/>
      <c r="CF188" s="307"/>
      <c r="CG188" s="307"/>
      <c r="CH188" s="307"/>
      <c r="CI188" s="307"/>
      <c r="CJ188" s="307"/>
      <c r="CK188" s="307"/>
      <c r="CL188" s="307"/>
      <c r="CM188" s="307"/>
      <c r="CN188" s="307"/>
      <c r="CO188" s="307"/>
      <c r="CP188" s="307"/>
      <c r="CQ188" s="307"/>
      <c r="CR188" s="307"/>
      <c r="CS188" s="307"/>
      <c r="CT188" s="307"/>
      <c r="CU188" s="307"/>
      <c r="CV188" s="307"/>
      <c r="CW188" s="307"/>
      <c r="CX188" s="307"/>
      <c r="CY188" s="307"/>
      <c r="CZ188" s="376"/>
    </row>
    <row r="189" s="437" customFormat="true" ht="15" customHeight="true" x14ac:dyDescent="0.2">
      <c r="A189" s="905"/>
      <c r="B189" s="922"/>
      <c r="C189" s="1067"/>
      <c r="D189" s="1068"/>
      <c r="E189" s="1068"/>
      <c r="F189" s="1068"/>
      <c r="G189" s="1069"/>
      <c r="H189" s="1070"/>
      <c r="I189" s="1068"/>
      <c r="J189" s="1068"/>
      <c r="K189" s="1068"/>
      <c r="L189" s="1071"/>
      <c r="M189" s="1072"/>
      <c r="N189" s="1068"/>
      <c r="O189" s="1068"/>
      <c r="P189" s="1068"/>
      <c r="Q189" s="1069"/>
      <c r="R189" s="1070"/>
      <c r="S189" s="1068"/>
      <c r="T189" s="1068"/>
      <c r="U189" s="1068"/>
      <c r="V189" s="1068"/>
      <c r="W189" s="1068"/>
      <c r="X189" s="1068"/>
      <c r="Y189" s="1068"/>
      <c r="Z189" s="1068"/>
      <c r="AA189" s="1068"/>
      <c r="AB189" s="1073"/>
      <c r="AC189" s="1003"/>
      <c r="AD189" s="1003"/>
      <c r="AE189" s="1003"/>
      <c r="AF189" s="1003"/>
      <c r="AG189" s="1003"/>
      <c r="AH189" s="1003"/>
      <c r="AI189" s="1003"/>
      <c r="AJ189" s="1003"/>
      <c r="AK189" s="1003"/>
      <c r="AL189" s="1003"/>
      <c r="AM189" s="1003"/>
      <c r="AN189" s="1003"/>
      <c r="AO189" s="1003"/>
      <c r="AP189" s="1003"/>
      <c r="AQ189" s="1003"/>
      <c r="AR189" s="1003"/>
      <c r="AS189" s="1003"/>
      <c r="AT189" s="1003"/>
      <c r="AU189" s="1003"/>
      <c r="AV189" s="1003"/>
      <c r="AW189" s="1003"/>
      <c r="AX189" s="1003"/>
      <c r="AY189" s="1004"/>
      <c r="BA189" s="516"/>
      <c r="BB189" s="159"/>
      <c r="BC189" s="357"/>
      <c r="BD189" s="306"/>
      <c r="BE189" s="306"/>
      <c r="BF189" s="306"/>
      <c r="BG189" s="358"/>
      <c r="BH189" s="368"/>
      <c r="BI189" s="306"/>
      <c r="BJ189" s="306"/>
      <c r="BK189" s="306"/>
      <c r="BL189" s="358"/>
      <c r="BM189" s="368"/>
      <c r="BN189" s="306"/>
      <c r="BO189" s="306"/>
      <c r="BP189" s="306"/>
      <c r="BQ189" s="358"/>
      <c r="BR189" s="368"/>
      <c r="BS189" s="306"/>
      <c r="BT189" s="306"/>
      <c r="BU189" s="306"/>
      <c r="BV189" s="306"/>
      <c r="BW189" s="306"/>
      <c r="BX189" s="306"/>
      <c r="BY189" s="307"/>
      <c r="BZ189" s="307"/>
      <c r="CA189" s="307"/>
      <c r="CB189" s="307"/>
      <c r="CC189" s="307"/>
      <c r="CD189" s="307"/>
      <c r="CE189" s="307"/>
      <c r="CF189" s="307"/>
      <c r="CG189" s="307"/>
      <c r="CH189" s="307"/>
      <c r="CI189" s="307"/>
      <c r="CJ189" s="307"/>
      <c r="CK189" s="307"/>
      <c r="CL189" s="307"/>
      <c r="CM189" s="307"/>
      <c r="CN189" s="307"/>
      <c r="CO189" s="307"/>
      <c r="CP189" s="307"/>
      <c r="CQ189" s="307"/>
      <c r="CR189" s="307"/>
      <c r="CS189" s="307"/>
      <c r="CT189" s="307"/>
      <c r="CU189" s="307"/>
      <c r="CV189" s="307"/>
      <c r="CW189" s="307"/>
      <c r="CX189" s="307"/>
      <c r="CY189" s="307"/>
      <c r="CZ189" s="376"/>
    </row>
    <row r="190" s="437" customFormat="true" ht="15" customHeight="true" x14ac:dyDescent="0.2">
      <c r="A190" s="905"/>
      <c r="B190" s="922"/>
      <c r="C190" s="1067"/>
      <c r="D190" s="1068"/>
      <c r="E190" s="1068"/>
      <c r="F190" s="1068"/>
      <c r="G190" s="1069"/>
      <c r="H190" s="1070"/>
      <c r="I190" s="1068"/>
      <c r="J190" s="1068"/>
      <c r="K190" s="1068"/>
      <c r="L190" s="1071"/>
      <c r="M190" s="1072"/>
      <c r="N190" s="1068"/>
      <c r="O190" s="1068"/>
      <c r="P190" s="1068"/>
      <c r="Q190" s="1069"/>
      <c r="R190" s="1070"/>
      <c r="S190" s="1068"/>
      <c r="T190" s="1068"/>
      <c r="U190" s="1068"/>
      <c r="V190" s="1068"/>
      <c r="W190" s="1068"/>
      <c r="X190" s="1068"/>
      <c r="Y190" s="1068"/>
      <c r="Z190" s="1068"/>
      <c r="AA190" s="1068"/>
      <c r="AB190" s="1073"/>
      <c r="AC190" s="1003"/>
      <c r="AD190" s="1003"/>
      <c r="AE190" s="1003"/>
      <c r="AF190" s="1003"/>
      <c r="AG190" s="1003"/>
      <c r="AH190" s="1003"/>
      <c r="AI190" s="1003"/>
      <c r="AJ190" s="1003"/>
      <c r="AK190" s="1003"/>
      <c r="AL190" s="1003"/>
      <c r="AM190" s="1003"/>
      <c r="AN190" s="1003"/>
      <c r="AO190" s="1003"/>
      <c r="AP190" s="1003"/>
      <c r="AQ190" s="1003"/>
      <c r="AR190" s="1003"/>
      <c r="AS190" s="1003"/>
      <c r="AT190" s="1003"/>
      <c r="AU190" s="1003"/>
      <c r="AV190" s="1003"/>
      <c r="AW190" s="1003"/>
      <c r="AX190" s="1003"/>
      <c r="AY190" s="1004"/>
      <c r="BA190" s="516"/>
      <c r="BB190" s="159"/>
      <c r="BC190" s="357"/>
      <c r="BD190" s="306"/>
      <c r="BE190" s="306"/>
      <c r="BF190" s="306"/>
      <c r="BG190" s="358"/>
      <c r="BH190" s="368"/>
      <c r="BI190" s="306"/>
      <c r="BJ190" s="306"/>
      <c r="BK190" s="306"/>
      <c r="BL190" s="358"/>
      <c r="BM190" s="368"/>
      <c r="BN190" s="306"/>
      <c r="BO190" s="306"/>
      <c r="BP190" s="306"/>
      <c r="BQ190" s="358"/>
      <c r="BR190" s="368"/>
      <c r="BS190" s="306"/>
      <c r="BT190" s="306"/>
      <c r="BU190" s="306"/>
      <c r="BV190" s="306"/>
      <c r="BW190" s="306"/>
      <c r="BX190" s="306"/>
      <c r="BY190" s="307"/>
      <c r="BZ190" s="307"/>
      <c r="CA190" s="307"/>
      <c r="CB190" s="307"/>
      <c r="CC190" s="307"/>
      <c r="CD190" s="307"/>
      <c r="CE190" s="307"/>
      <c r="CF190" s="307"/>
      <c r="CG190" s="307"/>
      <c r="CH190" s="307"/>
      <c r="CI190" s="307"/>
      <c r="CJ190" s="307"/>
      <c r="CK190" s="307"/>
      <c r="CL190" s="307"/>
      <c r="CM190" s="307"/>
      <c r="CN190" s="307"/>
      <c r="CO190" s="307"/>
      <c r="CP190" s="307"/>
      <c r="CQ190" s="307"/>
      <c r="CR190" s="307"/>
      <c r="CS190" s="307"/>
      <c r="CT190" s="307"/>
      <c r="CU190" s="307"/>
      <c r="CV190" s="307"/>
      <c r="CW190" s="307"/>
      <c r="CX190" s="307"/>
      <c r="CY190" s="307"/>
      <c r="CZ190" s="376"/>
    </row>
    <row r="191" s="437" customFormat="true" ht="15" customHeight="true" x14ac:dyDescent="0.2">
      <c r="A191" s="905"/>
      <c r="B191" s="922"/>
      <c r="C191" s="1067"/>
      <c r="D191" s="1068"/>
      <c r="E191" s="1068"/>
      <c r="F191" s="1068"/>
      <c r="G191" s="1069"/>
      <c r="H191" s="1070"/>
      <c r="I191" s="1068"/>
      <c r="J191" s="1068"/>
      <c r="K191" s="1068"/>
      <c r="L191" s="1071"/>
      <c r="M191" s="1072"/>
      <c r="N191" s="1068"/>
      <c r="O191" s="1068"/>
      <c r="P191" s="1068"/>
      <c r="Q191" s="1069"/>
      <c r="R191" s="1070"/>
      <c r="S191" s="1068"/>
      <c r="T191" s="1068"/>
      <c r="U191" s="1068"/>
      <c r="V191" s="1068"/>
      <c r="W191" s="1068"/>
      <c r="X191" s="1068"/>
      <c r="Y191" s="1068"/>
      <c r="Z191" s="1068"/>
      <c r="AA191" s="1068"/>
      <c r="AB191" s="1073"/>
      <c r="AC191" s="1003"/>
      <c r="AD191" s="1003"/>
      <c r="AE191" s="1003"/>
      <c r="AF191" s="1003"/>
      <c r="AG191" s="1003"/>
      <c r="AH191" s="1003"/>
      <c r="AI191" s="1003"/>
      <c r="AJ191" s="1003"/>
      <c r="AK191" s="1003"/>
      <c r="AL191" s="1003"/>
      <c r="AM191" s="1003"/>
      <c r="AN191" s="1003"/>
      <c r="AO191" s="1003"/>
      <c r="AP191" s="1003"/>
      <c r="AQ191" s="1003"/>
      <c r="AR191" s="1003"/>
      <c r="AS191" s="1003"/>
      <c r="AT191" s="1003"/>
      <c r="AU191" s="1003"/>
      <c r="AV191" s="1003"/>
      <c r="AW191" s="1003"/>
      <c r="AX191" s="1003"/>
      <c r="AY191" s="1004"/>
      <c r="BA191" s="516"/>
      <c r="BB191" s="159"/>
      <c r="BC191" s="357"/>
      <c r="BD191" s="306"/>
      <c r="BE191" s="306"/>
      <c r="BF191" s="306"/>
      <c r="BG191" s="358"/>
      <c r="BH191" s="368"/>
      <c r="BI191" s="306"/>
      <c r="BJ191" s="306"/>
      <c r="BK191" s="306"/>
      <c r="BL191" s="358"/>
      <c r="BM191" s="368"/>
      <c r="BN191" s="306"/>
      <c r="BO191" s="306"/>
      <c r="BP191" s="306"/>
      <c r="BQ191" s="358"/>
      <c r="BR191" s="368"/>
      <c r="BS191" s="306"/>
      <c r="BT191" s="306"/>
      <c r="BU191" s="306"/>
      <c r="BV191" s="306"/>
      <c r="BW191" s="306"/>
      <c r="BX191" s="306"/>
      <c r="BY191" s="307"/>
      <c r="BZ191" s="307"/>
      <c r="CA191" s="307"/>
      <c r="CB191" s="307"/>
      <c r="CC191" s="307"/>
      <c r="CD191" s="307"/>
      <c r="CE191" s="307"/>
      <c r="CF191" s="307"/>
      <c r="CG191" s="307"/>
      <c r="CH191" s="307"/>
      <c r="CI191" s="307"/>
      <c r="CJ191" s="307"/>
      <c r="CK191" s="307"/>
      <c r="CL191" s="307"/>
      <c r="CM191" s="307"/>
      <c r="CN191" s="307"/>
      <c r="CO191" s="307"/>
      <c r="CP191" s="307"/>
      <c r="CQ191" s="307"/>
      <c r="CR191" s="307"/>
      <c r="CS191" s="307"/>
      <c r="CT191" s="307"/>
      <c r="CU191" s="307"/>
      <c r="CV191" s="307"/>
      <c r="CW191" s="307"/>
      <c r="CX191" s="307"/>
      <c r="CY191" s="307"/>
      <c r="CZ191" s="376"/>
    </row>
    <row r="192" s="437" customFormat="true" ht="15" customHeight="true" x14ac:dyDescent="0.2">
      <c r="A192" s="906"/>
      <c r="B192" s="923"/>
      <c r="C192" s="1074"/>
      <c r="D192" s="1075"/>
      <c r="E192" s="1075"/>
      <c r="F192" s="1075"/>
      <c r="G192" s="1076"/>
      <c r="H192" s="1077"/>
      <c r="I192" s="1075"/>
      <c r="J192" s="1075"/>
      <c r="K192" s="1075"/>
      <c r="L192" s="1078"/>
      <c r="M192" s="1079"/>
      <c r="N192" s="1075"/>
      <c r="O192" s="1075"/>
      <c r="P192" s="1075"/>
      <c r="Q192" s="1076"/>
      <c r="R192" s="1077"/>
      <c r="S192" s="1075"/>
      <c r="T192" s="1075"/>
      <c r="U192" s="1075"/>
      <c r="V192" s="1075"/>
      <c r="W192" s="1075"/>
      <c r="X192" s="1075"/>
      <c r="Y192" s="1075"/>
      <c r="Z192" s="1075"/>
      <c r="AA192" s="1075"/>
      <c r="AB192" s="1080"/>
      <c r="AC192" s="1003"/>
      <c r="AD192" s="1003"/>
      <c r="AE192" s="1003"/>
      <c r="AF192" s="1003"/>
      <c r="AG192" s="1003"/>
      <c r="AH192" s="1003"/>
      <c r="AI192" s="1003"/>
      <c r="AJ192" s="1003"/>
      <c r="AK192" s="1003"/>
      <c r="AL192" s="1003"/>
      <c r="AM192" s="1003"/>
      <c r="AN192" s="1003"/>
      <c r="AO192" s="1003"/>
      <c r="AP192" s="1003"/>
      <c r="AQ192" s="1003"/>
      <c r="AR192" s="1003"/>
      <c r="AS192" s="1003"/>
      <c r="AT192" s="1003"/>
      <c r="AU192" s="1003"/>
      <c r="AV192" s="1003"/>
      <c r="AW192" s="1003"/>
      <c r="AX192" s="1003"/>
      <c r="AY192" s="1004"/>
      <c r="BA192" s="516"/>
      <c r="BB192" s="159"/>
      <c r="BC192" s="357"/>
      <c r="BD192" s="306"/>
      <c r="BE192" s="306"/>
      <c r="BF192" s="306"/>
      <c r="BG192" s="358"/>
      <c r="BH192" s="368"/>
      <c r="BI192" s="306"/>
      <c r="BJ192" s="306"/>
      <c r="BK192" s="306"/>
      <c r="BL192" s="358"/>
      <c r="BM192" s="368"/>
      <c r="BN192" s="306"/>
      <c r="BO192" s="306"/>
      <c r="BP192" s="306"/>
      <c r="BQ192" s="358"/>
      <c r="BR192" s="368"/>
      <c r="BS192" s="306"/>
      <c r="BT192" s="306"/>
      <c r="BU192" s="306"/>
      <c r="BV192" s="306"/>
      <c r="BW192" s="306"/>
      <c r="BX192" s="306"/>
      <c r="BY192" s="307"/>
      <c r="BZ192" s="307"/>
      <c r="CA192" s="307"/>
      <c r="CB192" s="307"/>
      <c r="CC192" s="307"/>
      <c r="CD192" s="307"/>
      <c r="CE192" s="307"/>
      <c r="CF192" s="307"/>
      <c r="CG192" s="307"/>
      <c r="CH192" s="307"/>
      <c r="CI192" s="307"/>
      <c r="CJ192" s="307"/>
      <c r="CK192" s="307"/>
      <c r="CL192" s="307"/>
      <c r="CM192" s="307"/>
      <c r="CN192" s="307"/>
      <c r="CO192" s="307"/>
      <c r="CP192" s="307"/>
      <c r="CQ192" s="307"/>
      <c r="CR192" s="307"/>
      <c r="CS192" s="307"/>
      <c r="CT192" s="307"/>
      <c r="CU192" s="307"/>
      <c r="CV192" s="307"/>
      <c r="CW192" s="307"/>
      <c r="CX192" s="307"/>
      <c r="CY192" s="307"/>
      <c r="CZ192" s="376"/>
    </row>
    <row r="193" s="437" customFormat="true" ht="15" customHeight="true" x14ac:dyDescent="0.2">
      <c r="A193" s="823"/>
      <c r="B193" s="924"/>
      <c r="C193" s="1012"/>
      <c r="D193" s="1003"/>
      <c r="E193" s="1003"/>
      <c r="F193" s="1003"/>
      <c r="G193" s="1004"/>
      <c r="H193" s="1013"/>
      <c r="I193" s="1003"/>
      <c r="J193" s="1003"/>
      <c r="K193" s="1003"/>
      <c r="L193" s="1014"/>
      <c r="M193" s="1012"/>
      <c r="N193" s="1003"/>
      <c r="O193" s="1003"/>
      <c r="P193" s="1003"/>
      <c r="Q193" s="1004"/>
      <c r="R193" s="1013"/>
      <c r="S193" s="1003"/>
      <c r="T193" s="1003"/>
      <c r="U193" s="1003"/>
      <c r="V193" s="1003"/>
      <c r="W193" s="1003"/>
      <c r="X193" s="1003"/>
      <c r="Y193" s="1003"/>
      <c r="Z193" s="1003"/>
      <c r="AA193" s="1003"/>
      <c r="AB193" s="1003"/>
      <c r="AC193" s="1003"/>
      <c r="AD193" s="1003"/>
      <c r="AE193" s="1003"/>
      <c r="AF193" s="1003"/>
      <c r="AG193" s="1003"/>
      <c r="AH193" s="1003"/>
      <c r="AI193" s="1003"/>
      <c r="AJ193" s="1003"/>
      <c r="AK193" s="1003"/>
      <c r="AL193" s="1003"/>
      <c r="AM193" s="1003"/>
      <c r="AN193" s="1003"/>
      <c r="AO193" s="1003"/>
      <c r="AP193" s="1003"/>
      <c r="AQ193" s="1003"/>
      <c r="AR193" s="1003"/>
      <c r="AS193" s="1003"/>
      <c r="AT193" s="1003"/>
      <c r="AU193" s="1003"/>
      <c r="AV193" s="1003"/>
      <c r="AW193" s="1003"/>
      <c r="AX193" s="1003"/>
      <c r="AY193" s="1004"/>
      <c r="BA193" s="516"/>
      <c r="BB193" s="159"/>
      <c r="BC193" s="357"/>
      <c r="BD193" s="306"/>
      <c r="BE193" s="306"/>
      <c r="BF193" s="306"/>
      <c r="BG193" s="358"/>
      <c r="BH193" s="368"/>
      <c r="BI193" s="306"/>
      <c r="BJ193" s="306"/>
      <c r="BK193" s="306"/>
      <c r="BL193" s="358"/>
      <c r="BM193" s="368"/>
      <c r="BN193" s="306"/>
      <c r="BO193" s="306"/>
      <c r="BP193" s="306"/>
      <c r="BQ193" s="358"/>
      <c r="BR193" s="368"/>
      <c r="BS193" s="306"/>
      <c r="BT193" s="306"/>
      <c r="BU193" s="306"/>
      <c r="BV193" s="306"/>
      <c r="BW193" s="306"/>
      <c r="BX193" s="306"/>
      <c r="BY193" s="307"/>
      <c r="BZ193" s="307"/>
      <c r="CA193" s="307"/>
      <c r="CB193" s="307"/>
      <c r="CC193" s="307"/>
      <c r="CD193" s="307"/>
      <c r="CE193" s="307"/>
      <c r="CF193" s="307"/>
      <c r="CG193" s="307"/>
      <c r="CH193" s="307"/>
      <c r="CI193" s="307"/>
      <c r="CJ193" s="307"/>
      <c r="CK193" s="307"/>
      <c r="CL193" s="307"/>
      <c r="CM193" s="307"/>
      <c r="CN193" s="307"/>
      <c r="CO193" s="307"/>
      <c r="CP193" s="307"/>
      <c r="CQ193" s="307"/>
      <c r="CR193" s="307"/>
      <c r="CS193" s="307"/>
      <c r="CT193" s="307"/>
      <c r="CU193" s="307"/>
      <c r="CV193" s="307"/>
      <c r="CW193" s="307"/>
      <c r="CX193" s="307"/>
      <c r="CY193" s="307"/>
      <c r="CZ193" s="376"/>
    </row>
    <row r="194" s="131" customFormat="true" ht="15" customHeight="true" x14ac:dyDescent="0.2">
      <c r="A194" s="824"/>
      <c r="B194" s="925"/>
      <c r="C194" s="1012"/>
      <c r="D194" s="1003"/>
      <c r="E194" s="1003"/>
      <c r="F194" s="1003"/>
      <c r="G194" s="1004"/>
      <c r="H194" s="1013"/>
      <c r="I194" s="1003"/>
      <c r="J194" s="1003"/>
      <c r="K194" s="1003"/>
      <c r="L194" s="1014"/>
      <c r="M194" s="1012"/>
      <c r="N194" s="1003"/>
      <c r="O194" s="1003"/>
      <c r="P194" s="1003"/>
      <c r="Q194" s="1004"/>
      <c r="R194" s="1013"/>
      <c r="S194" s="1003"/>
      <c r="T194" s="1003"/>
      <c r="U194" s="1003"/>
      <c r="V194" s="1003"/>
      <c r="W194" s="1003"/>
      <c r="X194" s="1003"/>
      <c r="Y194" s="1003"/>
      <c r="Z194" s="1003"/>
      <c r="AA194" s="1003"/>
      <c r="AB194" s="1003"/>
      <c r="AC194" s="1003"/>
      <c r="AD194" s="1003"/>
      <c r="AE194" s="1003"/>
      <c r="AF194" s="1003"/>
      <c r="AG194" s="1003"/>
      <c r="AH194" s="1003"/>
      <c r="AI194" s="1003"/>
      <c r="AJ194" s="1003"/>
      <c r="AK194" s="1003"/>
      <c r="AL194" s="1003"/>
      <c r="AM194" s="1003"/>
      <c r="AN194" s="1003"/>
      <c r="AO194" s="1003"/>
      <c r="AP194" s="1003"/>
      <c r="AQ194" s="1003"/>
      <c r="AR194" s="1003"/>
      <c r="AS194" s="1003"/>
      <c r="AT194" s="1003"/>
      <c r="AU194" s="1003"/>
      <c r="AV194" s="1003"/>
      <c r="AW194" s="1003"/>
      <c r="AX194" s="1003"/>
      <c r="AY194" s="1004"/>
      <c r="BA194" s="516"/>
      <c r="BB194" s="159"/>
      <c r="BC194" s="357"/>
      <c r="BD194" s="306"/>
      <c r="BE194" s="306"/>
      <c r="BF194" s="306"/>
      <c r="BG194" s="358"/>
      <c r="BH194" s="368"/>
      <c r="BI194" s="306"/>
      <c r="BJ194" s="306"/>
      <c r="BK194" s="306"/>
      <c r="BL194" s="358"/>
      <c r="BM194" s="368"/>
      <c r="BN194" s="306"/>
      <c r="BO194" s="306"/>
      <c r="BP194" s="306"/>
      <c r="BQ194" s="358"/>
      <c r="BR194" s="368"/>
      <c r="BS194" s="306"/>
      <c r="BT194" s="306"/>
      <c r="BU194" s="306"/>
      <c r="BV194" s="306"/>
      <c r="BW194" s="306"/>
      <c r="BX194" s="306"/>
      <c r="BY194" s="307"/>
      <c r="BZ194" s="307"/>
      <c r="CA194" s="307"/>
      <c r="CB194" s="307"/>
      <c r="CC194" s="307"/>
      <c r="CD194" s="307"/>
      <c r="CE194" s="307"/>
      <c r="CF194" s="307"/>
      <c r="CG194" s="307"/>
      <c r="CH194" s="307"/>
      <c r="CI194" s="307"/>
      <c r="CJ194" s="307"/>
      <c r="CK194" s="307"/>
      <c r="CL194" s="307"/>
      <c r="CM194" s="307"/>
      <c r="CN194" s="307"/>
      <c r="CO194" s="307"/>
      <c r="CP194" s="307"/>
      <c r="CQ194" s="307"/>
      <c r="CR194" s="307"/>
      <c r="CS194" s="307"/>
      <c r="CT194" s="307"/>
      <c r="CU194" s="307"/>
      <c r="CV194" s="307"/>
      <c r="CW194" s="307"/>
      <c r="CX194" s="307"/>
      <c r="CY194" s="307"/>
      <c r="CZ194" s="376"/>
    </row>
    <row r="195" s="131" customFormat="true" ht="15" customHeight="true" x14ac:dyDescent="0.2">
      <c r="A195" s="824"/>
      <c r="B195" s="925"/>
      <c r="C195" s="1012"/>
      <c r="D195" s="1003"/>
      <c r="E195" s="1003"/>
      <c r="F195" s="1003"/>
      <c r="G195" s="1004"/>
      <c r="H195" s="1013"/>
      <c r="I195" s="1003"/>
      <c r="J195" s="1003"/>
      <c r="K195" s="1003"/>
      <c r="L195" s="1014"/>
      <c r="M195" s="1012"/>
      <c r="N195" s="1003"/>
      <c r="O195" s="1003"/>
      <c r="P195" s="1003"/>
      <c r="Q195" s="1004"/>
      <c r="R195" s="1013"/>
      <c r="S195" s="1003"/>
      <c r="T195" s="1003"/>
      <c r="U195" s="1003"/>
      <c r="V195" s="1003"/>
      <c r="W195" s="1003"/>
      <c r="X195" s="1003"/>
      <c r="Y195" s="1003"/>
      <c r="Z195" s="1003"/>
      <c r="AA195" s="1003"/>
      <c r="AB195" s="1003"/>
      <c r="AC195" s="1003"/>
      <c r="AD195" s="1003"/>
      <c r="AE195" s="1003"/>
      <c r="AF195" s="1003"/>
      <c r="AG195" s="1003"/>
      <c r="AH195" s="1003"/>
      <c r="AI195" s="1003"/>
      <c r="AJ195" s="1003"/>
      <c r="AK195" s="1003"/>
      <c r="AL195" s="1003"/>
      <c r="AM195" s="1003"/>
      <c r="AN195" s="1003"/>
      <c r="AO195" s="1003"/>
      <c r="AP195" s="1003"/>
      <c r="AQ195" s="1003"/>
      <c r="AR195" s="1003"/>
      <c r="AS195" s="1003"/>
      <c r="AT195" s="1003"/>
      <c r="AU195" s="1003"/>
      <c r="AV195" s="1003"/>
      <c r="AW195" s="1003"/>
      <c r="AX195" s="1003"/>
      <c r="AY195" s="1004"/>
      <c r="BA195" s="516"/>
      <c r="BB195" s="159"/>
      <c r="BC195" s="357"/>
      <c r="BD195" s="306"/>
      <c r="BE195" s="306"/>
      <c r="BF195" s="306"/>
      <c r="BG195" s="358"/>
      <c r="BH195" s="368"/>
      <c r="BI195" s="306"/>
      <c r="BJ195" s="306"/>
      <c r="BK195" s="306"/>
      <c r="BL195" s="358"/>
      <c r="BM195" s="368"/>
      <c r="BN195" s="306"/>
      <c r="BO195" s="306"/>
      <c r="BP195" s="306"/>
      <c r="BQ195" s="358"/>
      <c r="BR195" s="368"/>
      <c r="BS195" s="306"/>
      <c r="BT195" s="306"/>
      <c r="BU195" s="306"/>
      <c r="BV195" s="306"/>
      <c r="BW195" s="306"/>
      <c r="BX195" s="306"/>
      <c r="BY195" s="307"/>
      <c r="BZ195" s="307"/>
      <c r="CA195" s="307"/>
      <c r="CB195" s="307"/>
      <c r="CC195" s="307"/>
      <c r="CD195" s="307"/>
      <c r="CE195" s="307"/>
      <c r="CF195" s="307"/>
      <c r="CG195" s="307"/>
      <c r="CH195" s="307"/>
      <c r="CI195" s="307"/>
      <c r="CJ195" s="307"/>
      <c r="CK195" s="307"/>
      <c r="CL195" s="307"/>
      <c r="CM195" s="307"/>
      <c r="CN195" s="307"/>
      <c r="CO195" s="307"/>
      <c r="CP195" s="307"/>
      <c r="CQ195" s="307"/>
      <c r="CR195" s="307"/>
      <c r="CS195" s="307"/>
      <c r="CT195" s="307"/>
      <c r="CU195" s="307"/>
      <c r="CV195" s="307"/>
      <c r="CW195" s="307"/>
      <c r="CX195" s="307"/>
      <c r="CY195" s="307"/>
      <c r="CZ195" s="376"/>
    </row>
    <row r="196" s="131" customFormat="true" ht="15" customHeight="true" x14ac:dyDescent="0.2">
      <c r="A196" s="824"/>
      <c r="B196" s="925"/>
      <c r="C196" s="1012"/>
      <c r="D196" s="1003"/>
      <c r="E196" s="1003"/>
      <c r="F196" s="1003"/>
      <c r="G196" s="1004"/>
      <c r="H196" s="1013"/>
      <c r="I196" s="1003"/>
      <c r="J196" s="1003"/>
      <c r="K196" s="1003"/>
      <c r="L196" s="1014"/>
      <c r="M196" s="1012"/>
      <c r="N196" s="1003"/>
      <c r="O196" s="1003"/>
      <c r="P196" s="1003"/>
      <c r="Q196" s="1004"/>
      <c r="R196" s="1013"/>
      <c r="S196" s="1003"/>
      <c r="T196" s="1003"/>
      <c r="U196" s="1003"/>
      <c r="V196" s="1003"/>
      <c r="W196" s="1003"/>
      <c r="X196" s="1003"/>
      <c r="Y196" s="1003"/>
      <c r="Z196" s="1003"/>
      <c r="AA196" s="1003"/>
      <c r="AB196" s="1003"/>
      <c r="AC196" s="1003"/>
      <c r="AD196" s="1003"/>
      <c r="AE196" s="1003"/>
      <c r="AF196" s="1003"/>
      <c r="AG196" s="1003"/>
      <c r="AH196" s="1003"/>
      <c r="AI196" s="1003"/>
      <c r="AJ196" s="1003"/>
      <c r="AK196" s="1003"/>
      <c r="AL196" s="1003"/>
      <c r="AM196" s="1003"/>
      <c r="AN196" s="1003"/>
      <c r="AO196" s="1003"/>
      <c r="AP196" s="1003"/>
      <c r="AQ196" s="1003"/>
      <c r="AR196" s="1003"/>
      <c r="AS196" s="1003"/>
      <c r="AT196" s="1003"/>
      <c r="AU196" s="1003"/>
      <c r="AV196" s="1003"/>
      <c r="AW196" s="1003"/>
      <c r="AX196" s="1003"/>
      <c r="AY196" s="1004"/>
      <c r="BA196" s="516"/>
      <c r="BB196" s="159"/>
      <c r="BC196" s="357"/>
      <c r="BD196" s="306"/>
      <c r="BE196" s="306"/>
      <c r="BF196" s="306"/>
      <c r="BG196" s="358"/>
      <c r="BH196" s="368"/>
      <c r="BI196" s="306"/>
      <c r="BJ196" s="306"/>
      <c r="BK196" s="306"/>
      <c r="BL196" s="358"/>
      <c r="BM196" s="368"/>
      <c r="BN196" s="306"/>
      <c r="BO196" s="306"/>
      <c r="BP196" s="306"/>
      <c r="BQ196" s="358"/>
      <c r="BR196" s="368"/>
      <c r="BS196" s="306"/>
      <c r="BT196" s="306"/>
      <c r="BU196" s="306"/>
      <c r="BV196" s="306"/>
      <c r="BW196" s="306"/>
      <c r="BX196" s="306"/>
      <c r="BY196" s="307"/>
      <c r="BZ196" s="307"/>
      <c r="CA196" s="307"/>
      <c r="CB196" s="307"/>
      <c r="CC196" s="307"/>
      <c r="CD196" s="307"/>
      <c r="CE196" s="307"/>
      <c r="CF196" s="307"/>
      <c r="CG196" s="307"/>
      <c r="CH196" s="307"/>
      <c r="CI196" s="307"/>
      <c r="CJ196" s="307"/>
      <c r="CK196" s="307"/>
      <c r="CL196" s="307"/>
      <c r="CM196" s="307"/>
      <c r="CN196" s="307"/>
      <c r="CO196" s="307"/>
      <c r="CP196" s="307"/>
      <c r="CQ196" s="307"/>
      <c r="CR196" s="307"/>
      <c r="CS196" s="307"/>
      <c r="CT196" s="307"/>
      <c r="CU196" s="307"/>
      <c r="CV196" s="307"/>
      <c r="CW196" s="307"/>
      <c r="CX196" s="307"/>
      <c r="CY196" s="307"/>
      <c r="CZ196" s="376"/>
    </row>
    <row r="197" s="131" customFormat="true" ht="15" customHeight="true" x14ac:dyDescent="0.2">
      <c r="A197" s="824"/>
      <c r="B197" s="925"/>
      <c r="C197" s="1012"/>
      <c r="D197" s="1003"/>
      <c r="E197" s="1003"/>
      <c r="F197" s="1003"/>
      <c r="G197" s="1004"/>
      <c r="H197" s="1013"/>
      <c r="I197" s="1003"/>
      <c r="J197" s="1003"/>
      <c r="K197" s="1003"/>
      <c r="L197" s="1014"/>
      <c r="M197" s="1012"/>
      <c r="N197" s="1003"/>
      <c r="O197" s="1003"/>
      <c r="P197" s="1003"/>
      <c r="Q197" s="1004"/>
      <c r="R197" s="1013"/>
      <c r="S197" s="1003"/>
      <c r="T197" s="1003"/>
      <c r="U197" s="1003"/>
      <c r="V197" s="1003"/>
      <c r="W197" s="1003"/>
      <c r="X197" s="1003"/>
      <c r="Y197" s="1003"/>
      <c r="Z197" s="1003"/>
      <c r="AA197" s="1003"/>
      <c r="AB197" s="1003"/>
      <c r="AC197" s="1003"/>
      <c r="AD197" s="1003"/>
      <c r="AE197" s="1003"/>
      <c r="AF197" s="1003"/>
      <c r="AG197" s="1003"/>
      <c r="AH197" s="1003"/>
      <c r="AI197" s="1003"/>
      <c r="AJ197" s="1003"/>
      <c r="AK197" s="1003"/>
      <c r="AL197" s="1003"/>
      <c r="AM197" s="1003"/>
      <c r="AN197" s="1003"/>
      <c r="AO197" s="1003"/>
      <c r="AP197" s="1003"/>
      <c r="AQ197" s="1003"/>
      <c r="AR197" s="1003"/>
      <c r="AS197" s="1003"/>
      <c r="AT197" s="1003"/>
      <c r="AU197" s="1003"/>
      <c r="AV197" s="1003"/>
      <c r="AW197" s="1003"/>
      <c r="AX197" s="1003"/>
      <c r="AY197" s="1004"/>
      <c r="BA197" s="516"/>
      <c r="BB197" s="159"/>
      <c r="BC197" s="357"/>
      <c r="BD197" s="306"/>
      <c r="BE197" s="306"/>
      <c r="BF197" s="306"/>
      <c r="BG197" s="358"/>
      <c r="BH197" s="368"/>
      <c r="BI197" s="306"/>
      <c r="BJ197" s="306"/>
      <c r="BK197" s="306"/>
      <c r="BL197" s="358"/>
      <c r="BM197" s="368"/>
      <c r="BN197" s="306"/>
      <c r="BO197" s="306"/>
      <c r="BP197" s="306"/>
      <c r="BQ197" s="358"/>
      <c r="BR197" s="368"/>
      <c r="BS197" s="306"/>
      <c r="BT197" s="306"/>
      <c r="BU197" s="306"/>
      <c r="BV197" s="306"/>
      <c r="BW197" s="306"/>
      <c r="BX197" s="306"/>
      <c r="BY197" s="307"/>
      <c r="BZ197" s="307"/>
      <c r="CA197" s="307"/>
      <c r="CB197" s="307"/>
      <c r="CC197" s="307"/>
      <c r="CD197" s="307"/>
      <c r="CE197" s="307"/>
      <c r="CF197" s="307"/>
      <c r="CG197" s="307"/>
      <c r="CH197" s="307"/>
      <c r="CI197" s="307"/>
      <c r="CJ197" s="307"/>
      <c r="CK197" s="307"/>
      <c r="CL197" s="307"/>
      <c r="CM197" s="307"/>
      <c r="CN197" s="307"/>
      <c r="CO197" s="307"/>
      <c r="CP197" s="307"/>
      <c r="CQ197" s="307"/>
      <c r="CR197" s="307"/>
      <c r="CS197" s="307"/>
      <c r="CT197" s="307"/>
      <c r="CU197" s="307"/>
      <c r="CV197" s="307"/>
      <c r="CW197" s="307"/>
      <c r="CX197" s="307"/>
      <c r="CY197" s="307"/>
      <c r="CZ197" s="376"/>
    </row>
    <row r="198" s="131" customFormat="true" ht="15" customHeight="true" x14ac:dyDescent="0.2">
      <c r="A198" s="824"/>
      <c r="B198" s="925"/>
      <c r="C198" s="1012"/>
      <c r="D198" s="1003"/>
      <c r="E198" s="1003"/>
      <c r="F198" s="1003"/>
      <c r="G198" s="1004"/>
      <c r="H198" s="1013"/>
      <c r="I198" s="1003"/>
      <c r="J198" s="1003"/>
      <c r="K198" s="1003"/>
      <c r="L198" s="1014"/>
      <c r="M198" s="1012"/>
      <c r="N198" s="1003"/>
      <c r="O198" s="1003"/>
      <c r="P198" s="1003"/>
      <c r="Q198" s="1004"/>
      <c r="R198" s="1013"/>
      <c r="S198" s="1003"/>
      <c r="T198" s="1003"/>
      <c r="U198" s="1003"/>
      <c r="V198" s="1003"/>
      <c r="W198" s="1003"/>
      <c r="X198" s="1003"/>
      <c r="Y198" s="1003"/>
      <c r="Z198" s="1003"/>
      <c r="AA198" s="1003"/>
      <c r="AB198" s="1003"/>
      <c r="AC198" s="1003"/>
      <c r="AD198" s="1003"/>
      <c r="AE198" s="1003"/>
      <c r="AF198" s="1003"/>
      <c r="AG198" s="1003"/>
      <c r="AH198" s="1003"/>
      <c r="AI198" s="1003"/>
      <c r="AJ198" s="1003"/>
      <c r="AK198" s="1003"/>
      <c r="AL198" s="1003"/>
      <c r="AM198" s="1003"/>
      <c r="AN198" s="1003"/>
      <c r="AO198" s="1003"/>
      <c r="AP198" s="1003"/>
      <c r="AQ198" s="1003"/>
      <c r="AR198" s="1003"/>
      <c r="AS198" s="1003"/>
      <c r="AT198" s="1003"/>
      <c r="AU198" s="1003"/>
      <c r="AV198" s="1003"/>
      <c r="AW198" s="1003"/>
      <c r="AX198" s="1003"/>
      <c r="AY198" s="1004"/>
      <c r="BA198" s="516"/>
      <c r="BB198" s="159"/>
      <c r="BC198" s="357"/>
      <c r="BD198" s="306"/>
      <c r="BE198" s="306"/>
      <c r="BF198" s="306"/>
      <c r="BG198" s="358"/>
      <c r="BH198" s="368"/>
      <c r="BI198" s="306"/>
      <c r="BJ198" s="306"/>
      <c r="BK198" s="306"/>
      <c r="BL198" s="358"/>
      <c r="BM198" s="368"/>
      <c r="BN198" s="306"/>
      <c r="BO198" s="306"/>
      <c r="BP198" s="306"/>
      <c r="BQ198" s="358"/>
      <c r="BR198" s="368"/>
      <c r="BS198" s="306"/>
      <c r="BT198" s="306"/>
      <c r="BU198" s="306"/>
      <c r="BV198" s="306"/>
      <c r="BW198" s="306"/>
      <c r="BX198" s="306"/>
      <c r="BY198" s="307"/>
      <c r="BZ198" s="307"/>
      <c r="CA198" s="307"/>
      <c r="CB198" s="307"/>
      <c r="CC198" s="307"/>
      <c r="CD198" s="307"/>
      <c r="CE198" s="307"/>
      <c r="CF198" s="307"/>
      <c r="CG198" s="307"/>
      <c r="CH198" s="307"/>
      <c r="CI198" s="307"/>
      <c r="CJ198" s="307"/>
      <c r="CK198" s="307"/>
      <c r="CL198" s="307"/>
      <c r="CM198" s="307"/>
      <c r="CN198" s="307"/>
      <c r="CO198" s="307"/>
      <c r="CP198" s="307"/>
      <c r="CQ198" s="307"/>
      <c r="CR198" s="307"/>
      <c r="CS198" s="307"/>
      <c r="CT198" s="307"/>
      <c r="CU198" s="307"/>
      <c r="CV198" s="307"/>
      <c r="CW198" s="307"/>
      <c r="CX198" s="307"/>
      <c r="CY198" s="307"/>
      <c r="CZ198" s="376"/>
    </row>
    <row r="199" s="131" customFormat="true" ht="15" customHeight="true" x14ac:dyDescent="0.2">
      <c r="A199" s="824"/>
      <c r="B199" s="925"/>
      <c r="C199" s="1012"/>
      <c r="D199" s="1003"/>
      <c r="E199" s="1003"/>
      <c r="F199" s="1003"/>
      <c r="G199" s="1004"/>
      <c r="H199" s="1013"/>
      <c r="I199" s="1003"/>
      <c r="J199" s="1003"/>
      <c r="K199" s="1003"/>
      <c r="L199" s="1014"/>
      <c r="M199" s="1012"/>
      <c r="N199" s="1003"/>
      <c r="O199" s="1003"/>
      <c r="P199" s="1003"/>
      <c r="Q199" s="1004"/>
      <c r="R199" s="1013"/>
      <c r="S199" s="1003"/>
      <c r="T199" s="1003"/>
      <c r="U199" s="1003"/>
      <c r="V199" s="1003"/>
      <c r="W199" s="1003"/>
      <c r="X199" s="1003"/>
      <c r="Y199" s="1003"/>
      <c r="Z199" s="1003"/>
      <c r="AA199" s="1003"/>
      <c r="AB199" s="1003"/>
      <c r="AC199" s="1003"/>
      <c r="AD199" s="1003"/>
      <c r="AE199" s="1003"/>
      <c r="AF199" s="1003"/>
      <c r="AG199" s="1003"/>
      <c r="AH199" s="1003"/>
      <c r="AI199" s="1003"/>
      <c r="AJ199" s="1003"/>
      <c r="AK199" s="1003"/>
      <c r="AL199" s="1003"/>
      <c r="AM199" s="1003"/>
      <c r="AN199" s="1003"/>
      <c r="AO199" s="1003"/>
      <c r="AP199" s="1003"/>
      <c r="AQ199" s="1003"/>
      <c r="AR199" s="1003"/>
      <c r="AS199" s="1003"/>
      <c r="AT199" s="1003"/>
      <c r="AU199" s="1003"/>
      <c r="AV199" s="1003"/>
      <c r="AW199" s="1003"/>
      <c r="AX199" s="1003"/>
      <c r="AY199" s="1004"/>
      <c r="BA199" s="516"/>
      <c r="BB199" s="159"/>
      <c r="BC199" s="357"/>
      <c r="BD199" s="306"/>
      <c r="BE199" s="306"/>
      <c r="BF199" s="306"/>
      <c r="BG199" s="358"/>
      <c r="BH199" s="368"/>
      <c r="BI199" s="306"/>
      <c r="BJ199" s="306"/>
      <c r="BK199" s="306"/>
      <c r="BL199" s="358"/>
      <c r="BM199" s="368"/>
      <c r="BN199" s="306"/>
      <c r="BO199" s="306"/>
      <c r="BP199" s="306"/>
      <c r="BQ199" s="358"/>
      <c r="BR199" s="368"/>
      <c r="BS199" s="306"/>
      <c r="BT199" s="306"/>
      <c r="BU199" s="306"/>
      <c r="BV199" s="306"/>
      <c r="BW199" s="306"/>
      <c r="BX199" s="306"/>
      <c r="BY199" s="307"/>
      <c r="BZ199" s="307"/>
      <c r="CA199" s="307"/>
      <c r="CB199" s="307"/>
      <c r="CC199" s="307"/>
      <c r="CD199" s="307"/>
      <c r="CE199" s="307"/>
      <c r="CF199" s="307"/>
      <c r="CG199" s="307"/>
      <c r="CH199" s="307"/>
      <c r="CI199" s="307"/>
      <c r="CJ199" s="307"/>
      <c r="CK199" s="307"/>
      <c r="CL199" s="307"/>
      <c r="CM199" s="307"/>
      <c r="CN199" s="307"/>
      <c r="CO199" s="307"/>
      <c r="CP199" s="307"/>
      <c r="CQ199" s="307"/>
      <c r="CR199" s="307"/>
      <c r="CS199" s="307"/>
      <c r="CT199" s="307"/>
      <c r="CU199" s="307"/>
      <c r="CV199" s="307"/>
      <c r="CW199" s="307"/>
      <c r="CX199" s="307"/>
      <c r="CY199" s="307"/>
      <c r="CZ199" s="376"/>
    </row>
    <row r="200" s="131" customFormat="true" ht="15" customHeight="true" x14ac:dyDescent="0.2">
      <c r="A200" s="824"/>
      <c r="B200" s="925"/>
      <c r="C200" s="1012"/>
      <c r="D200" s="1003"/>
      <c r="E200" s="1003"/>
      <c r="F200" s="1003"/>
      <c r="G200" s="1004"/>
      <c r="H200" s="1013"/>
      <c r="I200" s="1003"/>
      <c r="J200" s="1003"/>
      <c r="K200" s="1003"/>
      <c r="L200" s="1014"/>
      <c r="M200" s="1012"/>
      <c r="N200" s="1003"/>
      <c r="O200" s="1003"/>
      <c r="P200" s="1003"/>
      <c r="Q200" s="1004"/>
      <c r="R200" s="1013"/>
      <c r="S200" s="1003"/>
      <c r="T200" s="1003"/>
      <c r="U200" s="1003"/>
      <c r="V200" s="1003"/>
      <c r="W200" s="1003"/>
      <c r="X200" s="1003"/>
      <c r="Y200" s="1003"/>
      <c r="Z200" s="1003"/>
      <c r="AA200" s="1003"/>
      <c r="AB200" s="1003"/>
      <c r="AC200" s="1003"/>
      <c r="AD200" s="1003"/>
      <c r="AE200" s="1003"/>
      <c r="AF200" s="1003"/>
      <c r="AG200" s="1003"/>
      <c r="AH200" s="1003"/>
      <c r="AI200" s="1003"/>
      <c r="AJ200" s="1003"/>
      <c r="AK200" s="1003"/>
      <c r="AL200" s="1003"/>
      <c r="AM200" s="1003"/>
      <c r="AN200" s="1003"/>
      <c r="AO200" s="1003"/>
      <c r="AP200" s="1003"/>
      <c r="AQ200" s="1003"/>
      <c r="AR200" s="1003"/>
      <c r="AS200" s="1003"/>
      <c r="AT200" s="1003"/>
      <c r="AU200" s="1003"/>
      <c r="AV200" s="1003"/>
      <c r="AW200" s="1003"/>
      <c r="AX200" s="1003"/>
      <c r="AY200" s="1004"/>
      <c r="BA200" s="516"/>
      <c r="BB200" s="159"/>
      <c r="BC200" s="357"/>
      <c r="BD200" s="306"/>
      <c r="BE200" s="306"/>
      <c r="BF200" s="306"/>
      <c r="BG200" s="358"/>
      <c r="BH200" s="368"/>
      <c r="BI200" s="306"/>
      <c r="BJ200" s="306"/>
      <c r="BK200" s="306"/>
      <c r="BL200" s="358"/>
      <c r="BM200" s="368"/>
      <c r="BN200" s="306"/>
      <c r="BO200" s="306"/>
      <c r="BP200" s="306"/>
      <c r="BQ200" s="358"/>
      <c r="BR200" s="368"/>
      <c r="BS200" s="306"/>
      <c r="BT200" s="306"/>
      <c r="BU200" s="306"/>
      <c r="BV200" s="306"/>
      <c r="BW200" s="306"/>
      <c r="BX200" s="306"/>
      <c r="BY200" s="307"/>
      <c r="BZ200" s="307"/>
      <c r="CA200" s="307"/>
      <c r="CB200" s="307"/>
      <c r="CC200" s="307"/>
      <c r="CD200" s="307"/>
      <c r="CE200" s="307"/>
      <c r="CF200" s="307"/>
      <c r="CG200" s="307"/>
      <c r="CH200" s="307"/>
      <c r="CI200" s="307"/>
      <c r="CJ200" s="307"/>
      <c r="CK200" s="307"/>
      <c r="CL200" s="307"/>
      <c r="CM200" s="307"/>
      <c r="CN200" s="307"/>
      <c r="CO200" s="307"/>
      <c r="CP200" s="307"/>
      <c r="CQ200" s="307"/>
      <c r="CR200" s="307"/>
      <c r="CS200" s="307"/>
      <c r="CT200" s="307"/>
      <c r="CU200" s="307"/>
      <c r="CV200" s="307"/>
      <c r="CW200" s="307"/>
      <c r="CX200" s="307"/>
      <c r="CY200" s="307"/>
      <c r="CZ200" s="376"/>
    </row>
    <row r="201" s="131" customFormat="true" ht="15" customHeight="true" x14ac:dyDescent="0.2">
      <c r="A201" s="824"/>
      <c r="B201" s="925"/>
      <c r="C201" s="1012"/>
      <c r="D201" s="1003"/>
      <c r="E201" s="1003"/>
      <c r="F201" s="1003"/>
      <c r="G201" s="1004"/>
      <c r="H201" s="1013"/>
      <c r="I201" s="1003"/>
      <c r="J201" s="1003"/>
      <c r="K201" s="1003"/>
      <c r="L201" s="1014"/>
      <c r="M201" s="1012"/>
      <c r="N201" s="1003"/>
      <c r="O201" s="1003"/>
      <c r="P201" s="1003"/>
      <c r="Q201" s="1004"/>
      <c r="R201" s="1013"/>
      <c r="S201" s="1003"/>
      <c r="T201" s="1003"/>
      <c r="U201" s="1003"/>
      <c r="V201" s="1003"/>
      <c r="W201" s="1003"/>
      <c r="X201" s="1003"/>
      <c r="Y201" s="1003"/>
      <c r="Z201" s="1003"/>
      <c r="AA201" s="1003"/>
      <c r="AB201" s="1003"/>
      <c r="AC201" s="1003"/>
      <c r="AD201" s="1003"/>
      <c r="AE201" s="1003"/>
      <c r="AF201" s="1003"/>
      <c r="AG201" s="1003"/>
      <c r="AH201" s="1003"/>
      <c r="AI201" s="1003"/>
      <c r="AJ201" s="1003"/>
      <c r="AK201" s="1003"/>
      <c r="AL201" s="1003"/>
      <c r="AM201" s="1003"/>
      <c r="AN201" s="1003"/>
      <c r="AO201" s="1003"/>
      <c r="AP201" s="1003"/>
      <c r="AQ201" s="1003"/>
      <c r="AR201" s="1003"/>
      <c r="AS201" s="1003"/>
      <c r="AT201" s="1003"/>
      <c r="AU201" s="1003"/>
      <c r="AV201" s="1003"/>
      <c r="AW201" s="1003"/>
      <c r="AX201" s="1003"/>
      <c r="AY201" s="1004"/>
      <c r="BA201" s="516"/>
      <c r="BB201" s="159"/>
      <c r="BC201" s="357"/>
      <c r="BD201" s="306"/>
      <c r="BE201" s="306"/>
      <c r="BF201" s="306"/>
      <c r="BG201" s="358"/>
      <c r="BH201" s="368"/>
      <c r="BI201" s="306"/>
      <c r="BJ201" s="306"/>
      <c r="BK201" s="306"/>
      <c r="BL201" s="358"/>
      <c r="BM201" s="368"/>
      <c r="BN201" s="306"/>
      <c r="BO201" s="306"/>
      <c r="BP201" s="306"/>
      <c r="BQ201" s="358"/>
      <c r="BR201" s="368"/>
      <c r="BS201" s="306"/>
      <c r="BT201" s="306"/>
      <c r="BU201" s="306"/>
      <c r="BV201" s="306"/>
      <c r="BW201" s="306"/>
      <c r="BX201" s="306"/>
      <c r="BY201" s="307"/>
      <c r="BZ201" s="307"/>
      <c r="CA201" s="307"/>
      <c r="CB201" s="307"/>
      <c r="CC201" s="307"/>
      <c r="CD201" s="307"/>
      <c r="CE201" s="307"/>
      <c r="CF201" s="307"/>
      <c r="CG201" s="307"/>
      <c r="CH201" s="307"/>
      <c r="CI201" s="307"/>
      <c r="CJ201" s="307"/>
      <c r="CK201" s="307"/>
      <c r="CL201" s="307"/>
      <c r="CM201" s="307"/>
      <c r="CN201" s="307"/>
      <c r="CO201" s="307"/>
      <c r="CP201" s="307"/>
      <c r="CQ201" s="307"/>
      <c r="CR201" s="307"/>
      <c r="CS201" s="307"/>
      <c r="CT201" s="307"/>
      <c r="CU201" s="307"/>
      <c r="CV201" s="307"/>
      <c r="CW201" s="307"/>
      <c r="CX201" s="307"/>
      <c r="CY201" s="307"/>
      <c r="CZ201" s="376"/>
    </row>
    <row r="202" s="131" customFormat="true" ht="15" customHeight="true" x14ac:dyDescent="0.2">
      <c r="A202" s="824"/>
      <c r="B202" s="925"/>
      <c r="C202" s="1012"/>
      <c r="D202" s="1003"/>
      <c r="E202" s="1003"/>
      <c r="F202" s="1003"/>
      <c r="G202" s="1004"/>
      <c r="H202" s="1013"/>
      <c r="I202" s="1003"/>
      <c r="J202" s="1003"/>
      <c r="K202" s="1003"/>
      <c r="L202" s="1014"/>
      <c r="M202" s="1012"/>
      <c r="N202" s="1003"/>
      <c r="O202" s="1003"/>
      <c r="P202" s="1003"/>
      <c r="Q202" s="1004"/>
      <c r="R202" s="1013"/>
      <c r="S202" s="1003"/>
      <c r="T202" s="1003"/>
      <c r="U202" s="1003"/>
      <c r="V202" s="1003"/>
      <c r="W202" s="1003"/>
      <c r="X202" s="1003"/>
      <c r="Y202" s="1003"/>
      <c r="Z202" s="1003"/>
      <c r="AA202" s="1003"/>
      <c r="AB202" s="1003"/>
      <c r="AC202" s="1003"/>
      <c r="AD202" s="1003"/>
      <c r="AE202" s="1003"/>
      <c r="AF202" s="1003"/>
      <c r="AG202" s="1003"/>
      <c r="AH202" s="1003"/>
      <c r="AI202" s="1003"/>
      <c r="AJ202" s="1003"/>
      <c r="AK202" s="1003"/>
      <c r="AL202" s="1003"/>
      <c r="AM202" s="1003"/>
      <c r="AN202" s="1003"/>
      <c r="AO202" s="1003"/>
      <c r="AP202" s="1003"/>
      <c r="AQ202" s="1003"/>
      <c r="AR202" s="1003"/>
      <c r="AS202" s="1003"/>
      <c r="AT202" s="1003"/>
      <c r="AU202" s="1003"/>
      <c r="AV202" s="1003"/>
      <c r="AW202" s="1003"/>
      <c r="AX202" s="1003"/>
      <c r="AY202" s="1004"/>
      <c r="BA202" s="516"/>
      <c r="BB202" s="159"/>
      <c r="BC202" s="357"/>
      <c r="BD202" s="306"/>
      <c r="BE202" s="306"/>
      <c r="BF202" s="306"/>
      <c r="BG202" s="358"/>
      <c r="BH202" s="368"/>
      <c r="BI202" s="306"/>
      <c r="BJ202" s="306"/>
      <c r="BK202" s="306"/>
      <c r="BL202" s="358"/>
      <c r="BM202" s="368"/>
      <c r="BN202" s="306"/>
      <c r="BO202" s="306"/>
      <c r="BP202" s="306"/>
      <c r="BQ202" s="358"/>
      <c r="BR202" s="368"/>
      <c r="BS202" s="306"/>
      <c r="BT202" s="306"/>
      <c r="BU202" s="306"/>
      <c r="BV202" s="306"/>
      <c r="BW202" s="306"/>
      <c r="BX202" s="306"/>
      <c r="BY202" s="307"/>
      <c r="BZ202" s="307"/>
      <c r="CA202" s="307"/>
      <c r="CB202" s="307"/>
      <c r="CC202" s="307"/>
      <c r="CD202" s="307"/>
      <c r="CE202" s="307"/>
      <c r="CF202" s="307"/>
      <c r="CG202" s="307"/>
      <c r="CH202" s="307"/>
      <c r="CI202" s="307"/>
      <c r="CJ202" s="307"/>
      <c r="CK202" s="307"/>
      <c r="CL202" s="307"/>
      <c r="CM202" s="307"/>
      <c r="CN202" s="307"/>
      <c r="CO202" s="307"/>
      <c r="CP202" s="307"/>
      <c r="CQ202" s="307"/>
      <c r="CR202" s="307"/>
      <c r="CS202" s="307"/>
      <c r="CT202" s="307"/>
      <c r="CU202" s="307"/>
      <c r="CV202" s="307"/>
      <c r="CW202" s="307"/>
      <c r="CX202" s="307"/>
      <c r="CY202" s="307"/>
      <c r="CZ202" s="376"/>
    </row>
    <row r="203" s="131" customFormat="true" ht="15" customHeight="true" x14ac:dyDescent="0.2">
      <c r="A203" s="824"/>
      <c r="B203" s="925"/>
      <c r="C203" s="1012"/>
      <c r="D203" s="1003"/>
      <c r="E203" s="1003"/>
      <c r="F203" s="1003"/>
      <c r="G203" s="1004"/>
      <c r="H203" s="1013"/>
      <c r="I203" s="1003"/>
      <c r="J203" s="1003"/>
      <c r="K203" s="1003"/>
      <c r="L203" s="1014"/>
      <c r="M203" s="1012"/>
      <c r="N203" s="1003"/>
      <c r="O203" s="1003"/>
      <c r="P203" s="1003"/>
      <c r="Q203" s="1004"/>
      <c r="R203" s="1013"/>
      <c r="S203" s="1003"/>
      <c r="T203" s="1003"/>
      <c r="U203" s="1003"/>
      <c r="V203" s="1003"/>
      <c r="W203" s="1003"/>
      <c r="X203" s="1003"/>
      <c r="Y203" s="1003"/>
      <c r="Z203" s="1003"/>
      <c r="AA203" s="1003"/>
      <c r="AB203" s="1003"/>
      <c r="AC203" s="1003"/>
      <c r="AD203" s="1003"/>
      <c r="AE203" s="1003"/>
      <c r="AF203" s="1003"/>
      <c r="AG203" s="1003"/>
      <c r="AH203" s="1003"/>
      <c r="AI203" s="1003"/>
      <c r="AJ203" s="1003"/>
      <c r="AK203" s="1003"/>
      <c r="AL203" s="1003"/>
      <c r="AM203" s="1003"/>
      <c r="AN203" s="1003"/>
      <c r="AO203" s="1003"/>
      <c r="AP203" s="1003"/>
      <c r="AQ203" s="1003"/>
      <c r="AR203" s="1003"/>
      <c r="AS203" s="1003"/>
      <c r="AT203" s="1003"/>
      <c r="AU203" s="1003"/>
      <c r="AV203" s="1003"/>
      <c r="AW203" s="1003"/>
      <c r="AX203" s="1003"/>
      <c r="AY203" s="1004"/>
      <c r="BA203" s="516"/>
      <c r="BB203" s="159"/>
      <c r="BC203" s="357"/>
      <c r="BD203" s="306"/>
      <c r="BE203" s="306"/>
      <c r="BF203" s="306"/>
      <c r="BG203" s="358"/>
      <c r="BH203" s="368"/>
      <c r="BI203" s="306"/>
      <c r="BJ203" s="306"/>
      <c r="BK203" s="306"/>
      <c r="BL203" s="358"/>
      <c r="BM203" s="368"/>
      <c r="BN203" s="306"/>
      <c r="BO203" s="306"/>
      <c r="BP203" s="306"/>
      <c r="BQ203" s="358"/>
      <c r="BR203" s="368"/>
      <c r="BS203" s="306"/>
      <c r="BT203" s="306"/>
      <c r="BU203" s="306"/>
      <c r="BV203" s="306"/>
      <c r="BW203" s="306"/>
      <c r="BX203" s="306"/>
      <c r="BY203" s="307"/>
      <c r="BZ203" s="307"/>
      <c r="CA203" s="307"/>
      <c r="CB203" s="307"/>
      <c r="CC203" s="307"/>
      <c r="CD203" s="307"/>
      <c r="CE203" s="307"/>
      <c r="CF203" s="307"/>
      <c r="CG203" s="307"/>
      <c r="CH203" s="307"/>
      <c r="CI203" s="307"/>
      <c r="CJ203" s="307"/>
      <c r="CK203" s="307"/>
      <c r="CL203" s="307"/>
      <c r="CM203" s="307"/>
      <c r="CN203" s="307"/>
      <c r="CO203" s="307"/>
      <c r="CP203" s="307"/>
      <c r="CQ203" s="307"/>
      <c r="CR203" s="307"/>
      <c r="CS203" s="307"/>
      <c r="CT203" s="307"/>
      <c r="CU203" s="307"/>
      <c r="CV203" s="307"/>
      <c r="CW203" s="307"/>
      <c r="CX203" s="307"/>
      <c r="CY203" s="307"/>
      <c r="CZ203" s="376"/>
    </row>
    <row r="204" s="131" customFormat="true" ht="15" customHeight="true" x14ac:dyDescent="0.2">
      <c r="A204" s="907"/>
      <c r="B204" s="926"/>
      <c r="C204" s="1081"/>
      <c r="D204" s="1082"/>
      <c r="E204" s="1082"/>
      <c r="F204" s="1082"/>
      <c r="G204" s="1083"/>
      <c r="H204" s="1084"/>
      <c r="I204" s="1082"/>
      <c r="J204" s="1082"/>
      <c r="K204" s="1082"/>
      <c r="L204" s="1085"/>
      <c r="M204" s="1081"/>
      <c r="N204" s="1082"/>
      <c r="O204" s="1082"/>
      <c r="P204" s="1082"/>
      <c r="Q204" s="1083"/>
      <c r="R204" s="1084"/>
      <c r="S204" s="1082"/>
      <c r="T204" s="1082"/>
      <c r="U204" s="1082"/>
      <c r="V204" s="1003"/>
      <c r="W204" s="1003"/>
      <c r="X204" s="1003"/>
      <c r="Y204" s="1003"/>
      <c r="Z204" s="1003"/>
      <c r="AA204" s="1003"/>
      <c r="AB204" s="1003"/>
      <c r="AC204" s="1003"/>
      <c r="AD204" s="1003"/>
      <c r="AE204" s="1003"/>
      <c r="AF204" s="1003"/>
      <c r="AG204" s="1003"/>
      <c r="AH204" s="1003"/>
      <c r="AI204" s="1003"/>
      <c r="AJ204" s="1003"/>
      <c r="AK204" s="1003"/>
      <c r="AL204" s="1003"/>
      <c r="AM204" s="1003"/>
      <c r="AN204" s="1003"/>
      <c r="AO204" s="1003"/>
      <c r="AP204" s="1003"/>
      <c r="AQ204" s="1003"/>
      <c r="AR204" s="1003"/>
      <c r="AS204" s="1003"/>
      <c r="AT204" s="1003"/>
      <c r="AU204" s="1003"/>
      <c r="AV204" s="1003"/>
      <c r="AW204" s="1003"/>
      <c r="AX204" s="1003"/>
      <c r="AY204" s="1004"/>
      <c r="BA204" s="516"/>
      <c r="BB204" s="159"/>
      <c r="BC204" s="357"/>
      <c r="BD204" s="306"/>
      <c r="BE204" s="306"/>
      <c r="BF204" s="306"/>
      <c r="BG204" s="358"/>
      <c r="BH204" s="368"/>
      <c r="BI204" s="306"/>
      <c r="BJ204" s="306"/>
      <c r="BK204" s="306"/>
      <c r="BL204" s="358"/>
      <c r="BM204" s="368"/>
      <c r="BN204" s="306"/>
      <c r="BO204" s="306"/>
      <c r="BP204" s="306"/>
      <c r="BQ204" s="358"/>
      <c r="BR204" s="368"/>
      <c r="BS204" s="306"/>
      <c r="BT204" s="306"/>
      <c r="BU204" s="306"/>
      <c r="BV204" s="306"/>
      <c r="BW204" s="306"/>
      <c r="BX204" s="306"/>
      <c r="BY204" s="307"/>
      <c r="BZ204" s="307"/>
      <c r="CA204" s="307"/>
      <c r="CB204" s="307"/>
      <c r="CC204" s="307"/>
      <c r="CD204" s="307"/>
      <c r="CE204" s="307"/>
      <c r="CF204" s="307"/>
      <c r="CG204" s="307"/>
      <c r="CH204" s="307"/>
      <c r="CI204" s="307"/>
      <c r="CJ204" s="307"/>
      <c r="CK204" s="307"/>
      <c r="CL204" s="307"/>
      <c r="CM204" s="307"/>
      <c r="CN204" s="307"/>
      <c r="CO204" s="307"/>
      <c r="CP204" s="307"/>
      <c r="CQ204" s="307"/>
      <c r="CR204" s="307"/>
      <c r="CS204" s="307"/>
      <c r="CT204" s="307"/>
      <c r="CU204" s="307"/>
      <c r="CV204" s="307"/>
      <c r="CW204" s="307"/>
      <c r="CX204" s="307"/>
      <c r="CY204" s="307"/>
      <c r="CZ204" s="376"/>
    </row>
    <row r="205" s="131" customFormat="true" ht="15" customHeight="true" x14ac:dyDescent="0.2">
      <c r="A205" s="825"/>
      <c r="B205" s="927"/>
      <c r="C205" s="1086"/>
      <c r="D205" s="1025"/>
      <c r="E205" s="1025"/>
      <c r="F205" s="1025"/>
      <c r="G205" s="1026"/>
      <c r="H205" s="1087"/>
      <c r="I205" s="1025"/>
      <c r="J205" s="1025"/>
      <c r="K205" s="1025"/>
      <c r="L205" s="1088"/>
      <c r="M205" s="1086"/>
      <c r="N205" s="1025"/>
      <c r="O205" s="1025"/>
      <c r="P205" s="1025"/>
      <c r="Q205" s="1026"/>
      <c r="R205" s="1087"/>
      <c r="S205" s="1025"/>
      <c r="T205" s="1025"/>
      <c r="U205" s="1025"/>
      <c r="V205" s="1025"/>
      <c r="W205" s="1025"/>
      <c r="X205" s="1025"/>
      <c r="Y205" s="1025"/>
      <c r="Z205" s="1025"/>
      <c r="AA205" s="1025"/>
      <c r="AB205" s="1025"/>
      <c r="AC205" s="1025"/>
      <c r="AD205" s="1025"/>
      <c r="AE205" s="1025"/>
      <c r="AF205" s="1025"/>
      <c r="AG205" s="1025"/>
      <c r="AH205" s="1025"/>
      <c r="AI205" s="1025"/>
      <c r="AJ205" s="1025"/>
      <c r="AK205" s="1025"/>
      <c r="AL205" s="1025"/>
      <c r="AM205" s="1025"/>
      <c r="AN205" s="1025"/>
      <c r="AO205" s="1025"/>
      <c r="AP205" s="1025"/>
      <c r="AQ205" s="1025"/>
      <c r="AR205" s="1025"/>
      <c r="AS205" s="1025"/>
      <c r="AT205" s="1025"/>
      <c r="AU205" s="1025"/>
      <c r="AV205" s="1025"/>
      <c r="AW205" s="1025"/>
      <c r="AX205" s="1025"/>
      <c r="AY205" s="1026"/>
      <c r="BA205" s="516"/>
      <c r="BB205" s="159"/>
      <c r="BC205" s="382"/>
      <c r="BD205" s="378"/>
      <c r="BE205" s="378"/>
      <c r="BF205" s="378"/>
      <c r="BG205" s="381"/>
      <c r="BH205" s="377"/>
      <c r="BI205" s="378"/>
      <c r="BJ205" s="378"/>
      <c r="BK205" s="378"/>
      <c r="BL205" s="381"/>
      <c r="BM205" s="377"/>
      <c r="BN205" s="378"/>
      <c r="BO205" s="378"/>
      <c r="BP205" s="378"/>
      <c r="BQ205" s="381"/>
      <c r="BR205" s="377"/>
      <c r="BS205" s="378"/>
      <c r="BT205" s="378"/>
      <c r="BU205" s="378"/>
      <c r="BV205" s="378"/>
      <c r="BW205" s="378"/>
      <c r="BX205" s="378"/>
      <c r="BY205" s="379"/>
      <c r="BZ205" s="379"/>
      <c r="CA205" s="379"/>
      <c r="CB205" s="379"/>
      <c r="CC205" s="379"/>
      <c r="CD205" s="379"/>
      <c r="CE205" s="379"/>
      <c r="CF205" s="379"/>
      <c r="CG205" s="379"/>
      <c r="CH205" s="379"/>
      <c r="CI205" s="379"/>
      <c r="CJ205" s="379"/>
      <c r="CK205" s="379"/>
      <c r="CL205" s="379"/>
      <c r="CM205" s="379"/>
      <c r="CN205" s="379"/>
      <c r="CO205" s="379"/>
      <c r="CP205" s="379"/>
      <c r="CQ205" s="379"/>
      <c r="CR205" s="379"/>
      <c r="CS205" s="379"/>
      <c r="CT205" s="379"/>
      <c r="CU205" s="379"/>
      <c r="CV205" s="379"/>
      <c r="CW205" s="379"/>
      <c r="CX205" s="379"/>
      <c r="CY205" s="379"/>
      <c r="CZ205" s="380"/>
    </row>
    <row r="206" s="131" customFormat="true" ht="250.15" customHeight="true" x14ac:dyDescent="0.2">
      <c r="B206" s="133"/>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BB207" s="134"/>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2431" t="str">
        <f>A1026</f>
        <v>Indonesia</v>
      </c>
      <c r="B208" s="2432"/>
      <c r="BB208" s="134"/>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2003</v>
      </c>
      <c r="B209" s="139"/>
      <c r="BB209" s="134"/>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518" t="s">
        <v>111</v>
      </c>
      <c r="B210" s="141"/>
      <c r="BB210" s="134"/>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96</v>
      </c>
      <c r="B211" s="139"/>
      <c r="BB211" s="134"/>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519" t="s">
        <v>97</v>
      </c>
      <c r="B212" s="222"/>
      <c r="BB212" s="134"/>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40</v>
      </c>
      <c r="B213" s="145"/>
      <c r="BB213" s="134"/>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39</v>
      </c>
      <c r="B214" s="145"/>
      <c r="BB214" s="134"/>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133</v>
      </c>
      <c r="B215" s="221" t="str">
        <f>A1025</f>
        <v>DHS03</v>
      </c>
      <c r="BB215" s="134"/>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753"/>
      <c r="B216" s="751"/>
      <c r="BB216" s="134"/>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753"/>
      <c r="B217" s="752"/>
      <c r="BB217" s="134"/>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753"/>
      <c r="B218" s="751"/>
      <c r="BB218" s="134"/>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754"/>
      <c r="B219" s="755"/>
      <c r="BB219" s="134"/>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135" customFormat="true" ht="15" customHeight="true" x14ac:dyDescent="0.2">
      <c r="A220" s="114" t="s">
        <v>86</v>
      </c>
      <c r="B220" s="206"/>
      <c r="C220" s="2461" t="s">
        <v>114</v>
      </c>
      <c r="D220" s="2462"/>
      <c r="E220" s="2462"/>
      <c r="F220" s="2462"/>
      <c r="G220" s="2463"/>
      <c r="H220" s="2451" t="s">
        <v>38</v>
      </c>
      <c r="I220" s="2452"/>
      <c r="J220" s="2452"/>
      <c r="K220" s="2452"/>
      <c r="L220" s="2453"/>
      <c r="M220" s="2454" t="s">
        <v>37</v>
      </c>
      <c r="N220" s="2455"/>
      <c r="O220" s="2455"/>
      <c r="P220" s="2455"/>
      <c r="Q220" s="2456"/>
      <c r="R220" s="2451" t="s">
        <v>150</v>
      </c>
      <c r="S220" s="2452"/>
      <c r="T220" s="2452"/>
      <c r="U220" s="2452"/>
      <c r="V220" s="2452"/>
      <c r="W220" s="2452"/>
      <c r="X220" s="2452"/>
      <c r="Y220" s="2452"/>
      <c r="Z220" s="2452"/>
      <c r="AA220" s="2452"/>
      <c r="AB220" s="2452"/>
      <c r="AC220" s="2452"/>
      <c r="AD220" s="2452"/>
      <c r="AE220" s="2452"/>
      <c r="AF220" s="2452"/>
      <c r="AG220" s="2452"/>
      <c r="AH220" s="2452"/>
      <c r="AI220" s="2452"/>
      <c r="AJ220" s="2452"/>
      <c r="AK220" s="2452"/>
      <c r="AL220" s="2452"/>
      <c r="AM220" s="2452"/>
      <c r="AN220" s="2452"/>
      <c r="AO220" s="2452"/>
      <c r="AP220" s="2452"/>
      <c r="AQ220" s="2452"/>
      <c r="AR220" s="2452"/>
      <c r="AS220" s="2452"/>
      <c r="AT220" s="2452"/>
      <c r="AU220" s="2457"/>
      <c r="AV220" s="310"/>
      <c r="AW220" s="310"/>
      <c r="AX220" s="310"/>
      <c r="AY220" s="310"/>
      <c r="BA220" s="217" t="s">
        <v>128</v>
      </c>
      <c r="BB220" s="114" t="s">
        <v>86</v>
      </c>
      <c r="BC220" s="2529" t="s">
        <v>114</v>
      </c>
      <c r="BD220" s="2530"/>
      <c r="BE220" s="2530"/>
      <c r="BF220" s="2530"/>
      <c r="BG220" s="2531"/>
      <c r="BH220" s="2532" t="s">
        <v>38</v>
      </c>
      <c r="BI220" s="2530"/>
      <c r="BJ220" s="2530"/>
      <c r="BK220" s="2530"/>
      <c r="BL220" s="2531"/>
      <c r="BM220" s="2532" t="s">
        <v>37</v>
      </c>
      <c r="BN220" s="2530"/>
      <c r="BO220" s="2530"/>
      <c r="BP220" s="2530"/>
      <c r="BQ220" s="2531"/>
      <c r="BR220" s="421" t="s">
        <v>137</v>
      </c>
      <c r="BS220" s="383"/>
      <c r="BT220" s="383"/>
      <c r="BU220" s="383"/>
      <c r="BV220" s="383"/>
      <c r="BW220" s="383"/>
      <c r="BX220" s="383"/>
      <c r="BY220" s="384"/>
      <c r="BZ220" s="314"/>
      <c r="CA220" s="314"/>
      <c r="CB220" s="314"/>
      <c r="CC220" s="314"/>
      <c r="CD220" s="314"/>
      <c r="CE220" s="314"/>
      <c r="CF220" s="314"/>
      <c r="CG220" s="314"/>
      <c r="CH220" s="314"/>
      <c r="CI220" s="314"/>
      <c r="CJ220" s="314"/>
      <c r="CK220" s="314"/>
      <c r="CL220" s="314"/>
      <c r="CM220" s="314"/>
      <c r="CN220" s="314"/>
      <c r="CO220" s="314"/>
      <c r="CP220" s="314"/>
      <c r="CQ220" s="314"/>
      <c r="CR220" s="314"/>
      <c r="CS220" s="314"/>
      <c r="CT220" s="314"/>
      <c r="CU220" s="314"/>
      <c r="CV220" s="314"/>
      <c r="CW220" s="314"/>
      <c r="CX220" s="314"/>
      <c r="CY220" s="314"/>
      <c r="CZ220" s="315"/>
    </row>
    <row r="221" s="135" customFormat="true" ht="24" x14ac:dyDescent="0.2">
      <c r="A221" s="190" t="s">
        <v>87</v>
      </c>
      <c r="B221" s="246"/>
      <c r="C221" s="284" t="s">
        <v>0</v>
      </c>
      <c r="D221" s="285" t="s">
        <v>1</v>
      </c>
      <c r="E221" s="285" t="s">
        <v>2</v>
      </c>
      <c r="F221" s="285" t="s">
        <v>3</v>
      </c>
      <c r="G221" s="286" t="s">
        <v>4</v>
      </c>
      <c r="H221" s="879" t="s">
        <v>0</v>
      </c>
      <c r="I221" s="819" t="s">
        <v>1</v>
      </c>
      <c r="J221" s="819" t="s">
        <v>2</v>
      </c>
      <c r="K221" s="819" t="s">
        <v>3</v>
      </c>
      <c r="L221" s="820" t="s">
        <v>4</v>
      </c>
      <c r="M221" s="866" t="s">
        <v>0</v>
      </c>
      <c r="N221" s="819" t="s">
        <v>1</v>
      </c>
      <c r="O221" s="819" t="s">
        <v>2</v>
      </c>
      <c r="P221" s="819" t="s">
        <v>3</v>
      </c>
      <c r="Q221" s="895" t="s">
        <v>4</v>
      </c>
      <c r="R221" s="879" t="s">
        <v>151</v>
      </c>
      <c r="S221" s="819" t="s">
        <v>152</v>
      </c>
      <c r="T221" s="819" t="s">
        <v>153</v>
      </c>
      <c r="U221" s="819" t="s">
        <v>154</v>
      </c>
      <c r="V221" s="819" t="s">
        <v>155</v>
      </c>
      <c r="W221" s="819" t="s">
        <v>156</v>
      </c>
      <c r="X221" s="819" t="s">
        <v>157</v>
      </c>
      <c r="Y221" s="819" t="s">
        <v>158</v>
      </c>
      <c r="Z221" s="819" t="s">
        <v>159</v>
      </c>
      <c r="AA221" s="819" t="s">
        <v>160</v>
      </c>
      <c r="AB221" s="819" t="s">
        <v>161</v>
      </c>
      <c r="AC221" s="819" t="s">
        <v>162</v>
      </c>
      <c r="AD221" s="819" t="s">
        <v>163</v>
      </c>
      <c r="AE221" s="819" t="s">
        <v>164</v>
      </c>
      <c r="AF221" s="819" t="s">
        <v>165</v>
      </c>
      <c r="AG221" s="819" t="s">
        <v>166</v>
      </c>
      <c r="AH221" s="819" t="s">
        <v>167</v>
      </c>
      <c r="AI221" s="819" t="s">
        <v>168</v>
      </c>
      <c r="AJ221" s="819" t="s">
        <v>169</v>
      </c>
      <c r="AK221" s="819" t="s">
        <v>170</v>
      </c>
      <c r="AL221" s="819" t="s">
        <v>171</v>
      </c>
      <c r="AM221" s="819" t="s">
        <v>172</v>
      </c>
      <c r="AN221" s="819" t="s">
        <v>173</v>
      </c>
      <c r="AO221" s="819" t="s">
        <v>174</v>
      </c>
      <c r="AP221" s="819" t="s">
        <v>175</v>
      </c>
      <c r="AQ221" s="819" t="s">
        <v>176</v>
      </c>
      <c r="AR221" s="819" t="s">
        <v>177</v>
      </c>
      <c r="AS221" s="819" t="s">
        <v>178</v>
      </c>
      <c r="AT221" s="819" t="s">
        <v>179</v>
      </c>
      <c r="AU221" s="821" t="s">
        <v>180</v>
      </c>
      <c r="AV221" s="310"/>
      <c r="AW221" s="310"/>
      <c r="AX221" s="310"/>
      <c r="AY221" s="310"/>
      <c r="BA221" s="202" t="s">
        <v>117</v>
      </c>
      <c r="BB221" s="201"/>
      <c r="BC221" s="359" t="s">
        <v>0</v>
      </c>
      <c r="BD221" s="176" t="s">
        <v>1</v>
      </c>
      <c r="BE221" s="176" t="s">
        <v>2</v>
      </c>
      <c r="BF221" s="176" t="s">
        <v>3</v>
      </c>
      <c r="BG221" s="360" t="s">
        <v>4</v>
      </c>
      <c r="BH221" s="369" t="s">
        <v>0</v>
      </c>
      <c r="BI221" s="176" t="s">
        <v>1</v>
      </c>
      <c r="BJ221" s="176" t="s">
        <v>2</v>
      </c>
      <c r="BK221" s="176" t="s">
        <v>3</v>
      </c>
      <c r="BL221" s="360" t="s">
        <v>4</v>
      </c>
      <c r="BM221" s="369" t="s">
        <v>0</v>
      </c>
      <c r="BN221" s="176" t="s">
        <v>1</v>
      </c>
      <c r="BO221" s="176" t="s">
        <v>2</v>
      </c>
      <c r="BP221" s="176" t="s">
        <v>3</v>
      </c>
      <c r="BQ221" s="360" t="s">
        <v>4</v>
      </c>
      <c r="BR221" s="369"/>
      <c r="BS221" s="176"/>
      <c r="BT221" s="176"/>
      <c r="BU221" s="176"/>
      <c r="BV221" s="176"/>
      <c r="BW221" s="176"/>
      <c r="BX221" s="176"/>
      <c r="BY221" s="177"/>
      <c r="BZ221" s="177"/>
      <c r="CA221" s="177"/>
      <c r="CB221" s="177"/>
      <c r="CC221" s="177"/>
      <c r="CD221" s="177"/>
      <c r="CE221" s="177"/>
      <c r="CF221" s="177"/>
      <c r="CG221" s="177"/>
      <c r="CH221" s="177"/>
      <c r="CI221" s="177"/>
      <c r="CJ221" s="177"/>
      <c r="CK221" s="177"/>
      <c r="CL221" s="177"/>
      <c r="CM221" s="177"/>
      <c r="CN221" s="177"/>
      <c r="CO221" s="177"/>
      <c r="CP221" s="177"/>
      <c r="CQ221" s="177"/>
      <c r="CR221" s="177"/>
      <c r="CS221" s="177"/>
      <c r="CT221" s="177"/>
      <c r="CU221" s="177"/>
      <c r="CV221" s="177"/>
      <c r="CW221" s="177"/>
      <c r="CX221" s="177"/>
      <c r="CY221" s="177"/>
      <c r="CZ221" s="385"/>
    </row>
    <row r="222" s="135" customFormat="true" ht="15" customHeight="true" x14ac:dyDescent="0.2">
      <c r="A222" s="2458" t="s">
        <v>36</v>
      </c>
      <c r="B222" s="1130" t="s">
        <v>15</v>
      </c>
      <c r="C222" s="1150" t="s">
        <v>35</v>
      </c>
      <c r="D222" s="1162" t="s">
        <v>35</v>
      </c>
      <c r="E222" s="1162" t="s">
        <v>35</v>
      </c>
      <c r="F222" s="1162" t="s">
        <v>35</v>
      </c>
      <c r="G222" s="1174" t="s">
        <v>35</v>
      </c>
      <c r="H222" s="1186" t="s">
        <v>35</v>
      </c>
      <c r="I222" s="1162" t="s">
        <v>35</v>
      </c>
      <c r="J222" s="1162" t="s">
        <v>35</v>
      </c>
      <c r="K222" s="1162" t="s">
        <v>35</v>
      </c>
      <c r="L222" s="1198" t="s">
        <v>35</v>
      </c>
      <c r="M222" s="1150" t="s">
        <v>35</v>
      </c>
      <c r="N222" s="1162" t="s">
        <v>35</v>
      </c>
      <c r="O222" s="1162" t="s">
        <v>35</v>
      </c>
      <c r="P222" s="1162" t="s">
        <v>35</v>
      </c>
      <c r="Q222" s="1174" t="s">
        <v>35</v>
      </c>
      <c r="R222" s="1186" t="s">
        <v>35</v>
      </c>
      <c r="S222" s="1162" t="s">
        <v>35</v>
      </c>
      <c r="T222" s="1162" t="s">
        <v>35</v>
      </c>
      <c r="U222" s="1162" t="s">
        <v>35</v>
      </c>
      <c r="V222" s="1162" t="s">
        <v>35</v>
      </c>
      <c r="W222" s="1162" t="s">
        <v>35</v>
      </c>
      <c r="X222" s="1162" t="s">
        <v>35</v>
      </c>
      <c r="Y222" s="1162" t="s">
        <v>35</v>
      </c>
      <c r="Z222" s="1162" t="s">
        <v>35</v>
      </c>
      <c r="AA222" s="1162" t="s">
        <v>35</v>
      </c>
      <c r="AB222" s="1162" t="s">
        <v>35</v>
      </c>
      <c r="AC222" s="1162" t="s">
        <v>35</v>
      </c>
      <c r="AD222" s="1162" t="s">
        <v>35</v>
      </c>
      <c r="AE222" s="1162" t="s">
        <v>35</v>
      </c>
      <c r="AF222" s="1162" t="s">
        <v>35</v>
      </c>
      <c r="AG222" s="1162" t="s">
        <v>35</v>
      </c>
      <c r="AH222" s="1162" t="s">
        <v>35</v>
      </c>
      <c r="AI222" s="1162" t="s">
        <v>35</v>
      </c>
      <c r="AJ222" s="1162" t="s">
        <v>35</v>
      </c>
      <c r="AK222" s="1162" t="s">
        <v>35</v>
      </c>
      <c r="AL222" s="1162" t="s">
        <v>35</v>
      </c>
      <c r="AM222" s="1162" t="s">
        <v>35</v>
      </c>
      <c r="AN222" s="1162" t="s">
        <v>35</v>
      </c>
      <c r="AO222" s="1162" t="s">
        <v>35</v>
      </c>
      <c r="AP222" s="1162" t="s">
        <v>35</v>
      </c>
      <c r="AQ222" s="1162" t="s">
        <v>35</v>
      </c>
      <c r="AR222" s="1162" t="s">
        <v>35</v>
      </c>
      <c r="AS222" s="1162" t="s">
        <v>35</v>
      </c>
      <c r="AT222" s="1162" t="s">
        <v>35</v>
      </c>
      <c r="AU222" s="1162" t="s">
        <v>35</v>
      </c>
      <c r="AV222" s="935"/>
      <c r="AW222" s="935"/>
      <c r="AX222" s="935"/>
      <c r="AY222" s="936"/>
      <c r="BA222" s="2533" t="s">
        <v>36</v>
      </c>
      <c r="BB222" s="160" t="s">
        <v>15</v>
      </c>
      <c r="BC222" s="1239" t="s">
        <v>35</v>
      </c>
      <c r="BD222" s="1259" t="s">
        <v>35</v>
      </c>
      <c r="BE222" s="1259" t="s">
        <v>35</v>
      </c>
      <c r="BF222" s="1259" t="s">
        <v>35</v>
      </c>
      <c r="BG222" s="1280" t="s">
        <v>35</v>
      </c>
      <c r="BH222" s="1301" t="s">
        <v>35</v>
      </c>
      <c r="BI222" s="1259" t="s">
        <v>35</v>
      </c>
      <c r="BJ222" s="1259" t="s">
        <v>35</v>
      </c>
      <c r="BK222" s="1259" t="s">
        <v>35</v>
      </c>
      <c r="BL222" s="1280" t="s">
        <v>35</v>
      </c>
      <c r="BM222" s="1301" t="s">
        <v>35</v>
      </c>
      <c r="BN222" s="1259" t="s">
        <v>35</v>
      </c>
      <c r="BO222" s="1259" t="s">
        <v>35</v>
      </c>
      <c r="BP222" s="1259" t="s">
        <v>35</v>
      </c>
      <c r="BQ222" s="1280" t="s">
        <v>35</v>
      </c>
      <c r="BR222" s="1301" t="s">
        <v>35</v>
      </c>
      <c r="BS222" s="1259" t="s">
        <v>35</v>
      </c>
      <c r="BT222" s="1259" t="s">
        <v>35</v>
      </c>
      <c r="BU222" s="1259" t="s">
        <v>35</v>
      </c>
      <c r="BV222" s="1259" t="s">
        <v>35</v>
      </c>
      <c r="BW222" s="1259" t="s">
        <v>35</v>
      </c>
      <c r="BX222" s="1259" t="s">
        <v>35</v>
      </c>
      <c r="BY222" s="1322" t="s">
        <v>35</v>
      </c>
      <c r="BZ222" s="1322" t="s">
        <v>35</v>
      </c>
      <c r="CA222" s="1322" t="s">
        <v>35</v>
      </c>
      <c r="CB222" s="1322" t="s">
        <v>35</v>
      </c>
      <c r="CC222" s="1322" t="s">
        <v>35</v>
      </c>
      <c r="CD222" s="1322" t="s">
        <v>35</v>
      </c>
      <c r="CE222" s="1322" t="s">
        <v>35</v>
      </c>
      <c r="CF222" s="1322" t="s">
        <v>35</v>
      </c>
      <c r="CG222" s="1322" t="s">
        <v>35</v>
      </c>
      <c r="CH222" s="1322" t="s">
        <v>35</v>
      </c>
      <c r="CI222" s="1322" t="s">
        <v>35</v>
      </c>
      <c r="CJ222" s="1322" t="s">
        <v>35</v>
      </c>
      <c r="CK222" s="1322" t="s">
        <v>35</v>
      </c>
      <c r="CL222" s="1322" t="s">
        <v>35</v>
      </c>
      <c r="CM222" s="1322" t="s">
        <v>35</v>
      </c>
      <c r="CN222" s="1322" t="s">
        <v>35</v>
      </c>
      <c r="CO222" s="1322" t="s">
        <v>35</v>
      </c>
      <c r="CP222" s="1322" t="s">
        <v>35</v>
      </c>
      <c r="CQ222" s="1322" t="s">
        <v>35</v>
      </c>
      <c r="CR222" s="1322" t="s">
        <v>35</v>
      </c>
      <c r="CS222" s="1322" t="s">
        <v>35</v>
      </c>
      <c r="CT222" s="1322" t="s">
        <v>35</v>
      </c>
      <c r="CU222" s="1322" t="s">
        <v>35</v>
      </c>
      <c r="CV222" s="417"/>
      <c r="CW222" s="417"/>
      <c r="CX222" s="417"/>
      <c r="CY222" s="417"/>
      <c r="CZ222" s="1344" t="s">
        <v>35</v>
      </c>
    </row>
    <row r="223" s="135" customFormat="true" ht="15" customHeight="true" x14ac:dyDescent="0.2">
      <c r="A223" s="2459"/>
      <c r="B223" s="1131" t="s">
        <v>16</v>
      </c>
      <c r="C223" s="1151" t="s">
        <v>35</v>
      </c>
      <c r="D223" s="1163" t="s">
        <v>35</v>
      </c>
      <c r="E223" s="1163" t="s">
        <v>35</v>
      </c>
      <c r="F223" s="1163" t="s">
        <v>35</v>
      </c>
      <c r="G223" s="1175" t="s">
        <v>35</v>
      </c>
      <c r="H223" s="1187" t="s">
        <v>35</v>
      </c>
      <c r="I223" s="1163" t="s">
        <v>35</v>
      </c>
      <c r="J223" s="1163" t="s">
        <v>35</v>
      </c>
      <c r="K223" s="1163" t="s">
        <v>35</v>
      </c>
      <c r="L223" s="1199" t="s">
        <v>35</v>
      </c>
      <c r="M223" s="1151" t="s">
        <v>35</v>
      </c>
      <c r="N223" s="1163" t="s">
        <v>35</v>
      </c>
      <c r="O223" s="1163" t="s">
        <v>35</v>
      </c>
      <c r="P223" s="1163" t="s">
        <v>35</v>
      </c>
      <c r="Q223" s="1175" t="s">
        <v>35</v>
      </c>
      <c r="R223" s="1187" t="s">
        <v>35</v>
      </c>
      <c r="S223" s="1163" t="s">
        <v>35</v>
      </c>
      <c r="T223" s="1163" t="s">
        <v>35</v>
      </c>
      <c r="U223" s="1163" t="s">
        <v>35</v>
      </c>
      <c r="V223" s="1163" t="s">
        <v>35</v>
      </c>
      <c r="W223" s="1163" t="s">
        <v>35</v>
      </c>
      <c r="X223" s="1163" t="s">
        <v>35</v>
      </c>
      <c r="Y223" s="1163" t="s">
        <v>35</v>
      </c>
      <c r="Z223" s="1163" t="s">
        <v>35</v>
      </c>
      <c r="AA223" s="1163" t="s">
        <v>35</v>
      </c>
      <c r="AB223" s="1163" t="s">
        <v>35</v>
      </c>
      <c r="AC223" s="1163" t="s">
        <v>35</v>
      </c>
      <c r="AD223" s="1163" t="s">
        <v>35</v>
      </c>
      <c r="AE223" s="1163" t="s">
        <v>35</v>
      </c>
      <c r="AF223" s="1163" t="s">
        <v>35</v>
      </c>
      <c r="AG223" s="1163" t="s">
        <v>35</v>
      </c>
      <c r="AH223" s="1163" t="s">
        <v>35</v>
      </c>
      <c r="AI223" s="1163" t="s">
        <v>35</v>
      </c>
      <c r="AJ223" s="1163" t="s">
        <v>35</v>
      </c>
      <c r="AK223" s="1163" t="s">
        <v>35</v>
      </c>
      <c r="AL223" s="1163" t="s">
        <v>35</v>
      </c>
      <c r="AM223" s="1163" t="s">
        <v>35</v>
      </c>
      <c r="AN223" s="1163" t="s">
        <v>35</v>
      </c>
      <c r="AO223" s="1163" t="s">
        <v>35</v>
      </c>
      <c r="AP223" s="1163" t="s">
        <v>35</v>
      </c>
      <c r="AQ223" s="1163" t="s">
        <v>35</v>
      </c>
      <c r="AR223" s="1163" t="s">
        <v>35</v>
      </c>
      <c r="AS223" s="1163" t="s">
        <v>35</v>
      </c>
      <c r="AT223" s="1163" t="s">
        <v>35</v>
      </c>
      <c r="AU223" s="1163" t="s">
        <v>35</v>
      </c>
      <c r="AV223" s="827"/>
      <c r="AW223" s="827"/>
      <c r="AX223" s="827"/>
      <c r="AY223" s="882"/>
      <c r="BA223" s="2534"/>
      <c r="BB223" s="161" t="s">
        <v>16</v>
      </c>
      <c r="BC223" s="1240" t="s">
        <v>35</v>
      </c>
      <c r="BD223" s="1260" t="s">
        <v>35</v>
      </c>
      <c r="BE223" s="1260" t="s">
        <v>35</v>
      </c>
      <c r="BF223" s="1260" t="s">
        <v>35</v>
      </c>
      <c r="BG223" s="1281" t="s">
        <v>35</v>
      </c>
      <c r="BH223" s="1302" t="s">
        <v>35</v>
      </c>
      <c r="BI223" s="1260" t="s">
        <v>35</v>
      </c>
      <c r="BJ223" s="1260" t="s">
        <v>35</v>
      </c>
      <c r="BK223" s="1260" t="s">
        <v>35</v>
      </c>
      <c r="BL223" s="1281" t="s">
        <v>35</v>
      </c>
      <c r="BM223" s="1302" t="s">
        <v>35</v>
      </c>
      <c r="BN223" s="1260" t="s">
        <v>35</v>
      </c>
      <c r="BO223" s="1260" t="s">
        <v>35</v>
      </c>
      <c r="BP223" s="1260" t="s">
        <v>35</v>
      </c>
      <c r="BQ223" s="1281" t="s">
        <v>35</v>
      </c>
      <c r="BR223" s="1302" t="s">
        <v>35</v>
      </c>
      <c r="BS223" s="1260" t="s">
        <v>35</v>
      </c>
      <c r="BT223" s="1260" t="s">
        <v>35</v>
      </c>
      <c r="BU223" s="1260" t="s">
        <v>35</v>
      </c>
      <c r="BV223" s="1260" t="s">
        <v>35</v>
      </c>
      <c r="BW223" s="1260" t="s">
        <v>35</v>
      </c>
      <c r="BX223" s="1260" t="s">
        <v>35</v>
      </c>
      <c r="BY223" s="1323" t="s">
        <v>35</v>
      </c>
      <c r="BZ223" s="1323" t="s">
        <v>35</v>
      </c>
      <c r="CA223" s="1323" t="s">
        <v>35</v>
      </c>
      <c r="CB223" s="1323" t="s">
        <v>35</v>
      </c>
      <c r="CC223" s="1323" t="s">
        <v>35</v>
      </c>
      <c r="CD223" s="1323" t="s">
        <v>35</v>
      </c>
      <c r="CE223" s="1323" t="s">
        <v>35</v>
      </c>
      <c r="CF223" s="1323" t="s">
        <v>35</v>
      </c>
      <c r="CG223" s="1323" t="s">
        <v>35</v>
      </c>
      <c r="CH223" s="1323" t="s">
        <v>35</v>
      </c>
      <c r="CI223" s="1323" t="s">
        <v>35</v>
      </c>
      <c r="CJ223" s="1323" t="s">
        <v>35</v>
      </c>
      <c r="CK223" s="1323" t="s">
        <v>35</v>
      </c>
      <c r="CL223" s="1323" t="s">
        <v>35</v>
      </c>
      <c r="CM223" s="1323" t="s">
        <v>35</v>
      </c>
      <c r="CN223" s="1323" t="s">
        <v>35</v>
      </c>
      <c r="CO223" s="1323" t="s">
        <v>35</v>
      </c>
      <c r="CP223" s="1323" t="s">
        <v>35</v>
      </c>
      <c r="CQ223" s="1323" t="s">
        <v>35</v>
      </c>
      <c r="CR223" s="1323" t="s">
        <v>35</v>
      </c>
      <c r="CS223" s="1323" t="s">
        <v>35</v>
      </c>
      <c r="CT223" s="1323" t="s">
        <v>35</v>
      </c>
      <c r="CU223" s="1323" t="s">
        <v>35</v>
      </c>
      <c r="CV223" s="418"/>
      <c r="CW223" s="418"/>
      <c r="CX223" s="418"/>
      <c r="CY223" s="418"/>
      <c r="CZ223" s="1345" t="s">
        <v>35</v>
      </c>
    </row>
    <row r="224" s="135" customFormat="true" ht="15" customHeight="true" x14ac:dyDescent="0.2">
      <c r="A224" s="2460"/>
      <c r="B224" s="1132" t="s">
        <v>20</v>
      </c>
      <c r="C224" s="1152" t="s">
        <v>35</v>
      </c>
      <c r="D224" s="1164" t="s">
        <v>35</v>
      </c>
      <c r="E224" s="1164" t="s">
        <v>35</v>
      </c>
      <c r="F224" s="1164" t="s">
        <v>35</v>
      </c>
      <c r="G224" s="1176" t="s">
        <v>35</v>
      </c>
      <c r="H224" s="1188" t="s">
        <v>35</v>
      </c>
      <c r="I224" s="1164" t="s">
        <v>35</v>
      </c>
      <c r="J224" s="1164" t="s">
        <v>35</v>
      </c>
      <c r="K224" s="1164" t="s">
        <v>35</v>
      </c>
      <c r="L224" s="1200" t="s">
        <v>35</v>
      </c>
      <c r="M224" s="1152" t="s">
        <v>35</v>
      </c>
      <c r="N224" s="1164" t="s">
        <v>35</v>
      </c>
      <c r="O224" s="1164" t="s">
        <v>35</v>
      </c>
      <c r="P224" s="1164" t="s">
        <v>35</v>
      </c>
      <c r="Q224" s="1176" t="s">
        <v>35</v>
      </c>
      <c r="R224" s="1188" t="s">
        <v>35</v>
      </c>
      <c r="S224" s="1164" t="s">
        <v>35</v>
      </c>
      <c r="T224" s="1164" t="s">
        <v>35</v>
      </c>
      <c r="U224" s="1164" t="s">
        <v>35</v>
      </c>
      <c r="V224" s="1164" t="s">
        <v>35</v>
      </c>
      <c r="W224" s="1164" t="s">
        <v>35</v>
      </c>
      <c r="X224" s="1164" t="s">
        <v>35</v>
      </c>
      <c r="Y224" s="1164" t="s">
        <v>35</v>
      </c>
      <c r="Z224" s="1164" t="s">
        <v>35</v>
      </c>
      <c r="AA224" s="1164" t="s">
        <v>35</v>
      </c>
      <c r="AB224" s="1164" t="s">
        <v>35</v>
      </c>
      <c r="AC224" s="1164" t="s">
        <v>35</v>
      </c>
      <c r="AD224" s="1164" t="s">
        <v>35</v>
      </c>
      <c r="AE224" s="1164" t="s">
        <v>35</v>
      </c>
      <c r="AF224" s="1164" t="s">
        <v>35</v>
      </c>
      <c r="AG224" s="1164" t="s">
        <v>35</v>
      </c>
      <c r="AH224" s="1164" t="s">
        <v>35</v>
      </c>
      <c r="AI224" s="1164" t="s">
        <v>35</v>
      </c>
      <c r="AJ224" s="1164" t="s">
        <v>35</v>
      </c>
      <c r="AK224" s="1164" t="s">
        <v>35</v>
      </c>
      <c r="AL224" s="1164" t="s">
        <v>35</v>
      </c>
      <c r="AM224" s="1164" t="s">
        <v>35</v>
      </c>
      <c r="AN224" s="1164" t="s">
        <v>35</v>
      </c>
      <c r="AO224" s="1164" t="s">
        <v>35</v>
      </c>
      <c r="AP224" s="1164" t="s">
        <v>35</v>
      </c>
      <c r="AQ224" s="1164" t="s">
        <v>35</v>
      </c>
      <c r="AR224" s="1164" t="s">
        <v>35</v>
      </c>
      <c r="AS224" s="1164" t="s">
        <v>35</v>
      </c>
      <c r="AT224" s="1164" t="s">
        <v>35</v>
      </c>
      <c r="AU224" s="1164" t="s">
        <v>35</v>
      </c>
      <c r="AV224" s="827"/>
      <c r="AW224" s="827"/>
      <c r="AX224" s="827"/>
      <c r="AY224" s="882"/>
      <c r="BA224" s="2534"/>
      <c r="BB224" s="161" t="s">
        <v>20</v>
      </c>
      <c r="BC224" s="1240" t="s">
        <v>35</v>
      </c>
      <c r="BD224" s="1260" t="s">
        <v>35</v>
      </c>
      <c r="BE224" s="1260" t="s">
        <v>35</v>
      </c>
      <c r="BF224" s="1260" t="s">
        <v>35</v>
      </c>
      <c r="BG224" s="1281" t="s">
        <v>35</v>
      </c>
      <c r="BH224" s="1302" t="s">
        <v>35</v>
      </c>
      <c r="BI224" s="1260" t="s">
        <v>35</v>
      </c>
      <c r="BJ224" s="1260" t="s">
        <v>35</v>
      </c>
      <c r="BK224" s="1260" t="s">
        <v>35</v>
      </c>
      <c r="BL224" s="1281" t="s">
        <v>35</v>
      </c>
      <c r="BM224" s="1302" t="s">
        <v>35</v>
      </c>
      <c r="BN224" s="1260" t="s">
        <v>35</v>
      </c>
      <c r="BO224" s="1260" t="s">
        <v>35</v>
      </c>
      <c r="BP224" s="1260" t="s">
        <v>35</v>
      </c>
      <c r="BQ224" s="1281" t="s">
        <v>35</v>
      </c>
      <c r="BR224" s="1302" t="s">
        <v>35</v>
      </c>
      <c r="BS224" s="1260" t="s">
        <v>35</v>
      </c>
      <c r="BT224" s="1260" t="s">
        <v>35</v>
      </c>
      <c r="BU224" s="1260" t="s">
        <v>35</v>
      </c>
      <c r="BV224" s="1260" t="s">
        <v>35</v>
      </c>
      <c r="BW224" s="1260" t="s">
        <v>35</v>
      </c>
      <c r="BX224" s="1260" t="s">
        <v>35</v>
      </c>
      <c r="BY224" s="1323" t="s">
        <v>35</v>
      </c>
      <c r="BZ224" s="1323" t="s">
        <v>35</v>
      </c>
      <c r="CA224" s="1323" t="s">
        <v>35</v>
      </c>
      <c r="CB224" s="1323" t="s">
        <v>35</v>
      </c>
      <c r="CC224" s="1323" t="s">
        <v>35</v>
      </c>
      <c r="CD224" s="1323" t="s">
        <v>35</v>
      </c>
      <c r="CE224" s="1323" t="s">
        <v>35</v>
      </c>
      <c r="CF224" s="1323" t="s">
        <v>35</v>
      </c>
      <c r="CG224" s="1323" t="s">
        <v>35</v>
      </c>
      <c r="CH224" s="1323" t="s">
        <v>35</v>
      </c>
      <c r="CI224" s="1323" t="s">
        <v>35</v>
      </c>
      <c r="CJ224" s="1323" t="s">
        <v>35</v>
      </c>
      <c r="CK224" s="1323" t="s">
        <v>35</v>
      </c>
      <c r="CL224" s="1323" t="s">
        <v>35</v>
      </c>
      <c r="CM224" s="1323" t="s">
        <v>35</v>
      </c>
      <c r="CN224" s="1323" t="s">
        <v>35</v>
      </c>
      <c r="CO224" s="1323" t="s">
        <v>35</v>
      </c>
      <c r="CP224" s="1323" t="s">
        <v>35</v>
      </c>
      <c r="CQ224" s="1323" t="s">
        <v>35</v>
      </c>
      <c r="CR224" s="1323" t="s">
        <v>35</v>
      </c>
      <c r="CS224" s="1323" t="s">
        <v>35</v>
      </c>
      <c r="CT224" s="1323" t="s">
        <v>35</v>
      </c>
      <c r="CU224" s="1323" t="s">
        <v>35</v>
      </c>
      <c r="CV224" s="418"/>
      <c r="CW224" s="418"/>
      <c r="CX224" s="418"/>
      <c r="CY224" s="418"/>
      <c r="CZ224" s="1345" t="s">
        <v>35</v>
      </c>
    </row>
    <row r="225" s="135" customFormat="true" ht="15" customHeight="true" x14ac:dyDescent="0.2">
      <c r="A225" s="1107"/>
      <c r="B225" s="928"/>
      <c r="C225" s="1044"/>
      <c r="D225" s="827"/>
      <c r="E225" s="827"/>
      <c r="F225" s="827"/>
      <c r="G225" s="882"/>
      <c r="H225" s="1045"/>
      <c r="I225" s="827"/>
      <c r="J225" s="827"/>
      <c r="K225" s="827"/>
      <c r="L225" s="849"/>
      <c r="M225" s="1044"/>
      <c r="N225" s="827"/>
      <c r="O225" s="827"/>
      <c r="P225" s="827"/>
      <c r="Q225" s="882"/>
      <c r="R225" s="1045"/>
      <c r="S225" s="827"/>
      <c r="T225" s="827"/>
      <c r="U225" s="827"/>
      <c r="V225" s="827"/>
      <c r="W225" s="827"/>
      <c r="X225" s="827"/>
      <c r="Y225" s="827"/>
      <c r="Z225" s="827"/>
      <c r="AA225" s="827"/>
      <c r="AB225" s="827"/>
      <c r="AC225" s="827"/>
      <c r="AD225" s="827"/>
      <c r="AE225" s="827"/>
      <c r="AF225" s="827"/>
      <c r="AG225" s="827"/>
      <c r="AH225" s="827"/>
      <c r="AI225" s="827"/>
      <c r="AJ225" s="827"/>
      <c r="AK225" s="827"/>
      <c r="AL225" s="827"/>
      <c r="AM225" s="827"/>
      <c r="AN225" s="827"/>
      <c r="AO225" s="827"/>
      <c r="AP225" s="827"/>
      <c r="AQ225" s="827"/>
      <c r="AR225" s="827"/>
      <c r="AS225" s="827"/>
      <c r="AT225" s="827"/>
      <c r="AU225" s="827"/>
      <c r="AV225" s="827"/>
      <c r="AW225" s="827"/>
      <c r="AX225" s="827"/>
      <c r="AY225" s="882"/>
      <c r="BA225" s="2534" t="s">
        <v>70</v>
      </c>
      <c r="BB225" s="161" t="s">
        <v>71</v>
      </c>
      <c r="BC225" s="1240" t="s">
        <v>35</v>
      </c>
      <c r="BD225" s="1260" t="s">
        <v>35</v>
      </c>
      <c r="BE225" s="1260" t="s">
        <v>35</v>
      </c>
      <c r="BF225" s="1260" t="s">
        <v>35</v>
      </c>
      <c r="BG225" s="1281" t="s">
        <v>35</v>
      </c>
      <c r="BH225" s="1302" t="s">
        <v>35</v>
      </c>
      <c r="BI225" s="1260" t="s">
        <v>35</v>
      </c>
      <c r="BJ225" s="1260" t="s">
        <v>35</v>
      </c>
      <c r="BK225" s="1260" t="s">
        <v>35</v>
      </c>
      <c r="BL225" s="1281" t="s">
        <v>35</v>
      </c>
      <c r="BM225" s="1302" t="s">
        <v>35</v>
      </c>
      <c r="BN225" s="1260" t="s">
        <v>35</v>
      </c>
      <c r="BO225" s="1260" t="s">
        <v>35</v>
      </c>
      <c r="BP225" s="1260" t="s">
        <v>35</v>
      </c>
      <c r="BQ225" s="1281" t="s">
        <v>35</v>
      </c>
      <c r="BR225" s="1302" t="s">
        <v>35</v>
      </c>
      <c r="BS225" s="1260" t="s">
        <v>35</v>
      </c>
      <c r="BT225" s="1260" t="s">
        <v>35</v>
      </c>
      <c r="BU225" s="1260" t="s">
        <v>35</v>
      </c>
      <c r="BV225" s="1260" t="s">
        <v>35</v>
      </c>
      <c r="BW225" s="1260" t="s">
        <v>35</v>
      </c>
      <c r="BX225" s="1260" t="s">
        <v>35</v>
      </c>
      <c r="BY225" s="1323" t="s">
        <v>35</v>
      </c>
      <c r="BZ225" s="1323" t="s">
        <v>35</v>
      </c>
      <c r="CA225" s="1323" t="s">
        <v>35</v>
      </c>
      <c r="CB225" s="1323" t="s">
        <v>35</v>
      </c>
      <c r="CC225" s="1323" t="s">
        <v>35</v>
      </c>
      <c r="CD225" s="1323" t="s">
        <v>35</v>
      </c>
      <c r="CE225" s="1323" t="s">
        <v>35</v>
      </c>
      <c r="CF225" s="1323" t="s">
        <v>35</v>
      </c>
      <c r="CG225" s="1323" t="s">
        <v>35</v>
      </c>
      <c r="CH225" s="1323" t="s">
        <v>35</v>
      </c>
      <c r="CI225" s="1323" t="s">
        <v>35</v>
      </c>
      <c r="CJ225" s="1323" t="s">
        <v>35</v>
      </c>
      <c r="CK225" s="1323" t="s">
        <v>35</v>
      </c>
      <c r="CL225" s="1323" t="s">
        <v>35</v>
      </c>
      <c r="CM225" s="1323" t="s">
        <v>35</v>
      </c>
      <c r="CN225" s="1323" t="s">
        <v>35</v>
      </c>
      <c r="CO225" s="1323" t="s">
        <v>35</v>
      </c>
      <c r="CP225" s="1323" t="s">
        <v>35</v>
      </c>
      <c r="CQ225" s="1323" t="s">
        <v>35</v>
      </c>
      <c r="CR225" s="1323" t="s">
        <v>35</v>
      </c>
      <c r="CS225" s="1323" t="s">
        <v>35</v>
      </c>
      <c r="CT225" s="1323" t="s">
        <v>35</v>
      </c>
      <c r="CU225" s="1323" t="s">
        <v>35</v>
      </c>
      <c r="CV225" s="1323" t="s">
        <v>35</v>
      </c>
      <c r="CW225" s="1323" t="s">
        <v>35</v>
      </c>
      <c r="CX225" s="1323" t="s">
        <v>35</v>
      </c>
      <c r="CY225" s="1323" t="s">
        <v>35</v>
      </c>
      <c r="CZ225" s="1345" t="s">
        <v>35</v>
      </c>
    </row>
    <row r="226" s="135" customFormat="true" ht="15" customHeight="true" x14ac:dyDescent="0.2">
      <c r="A226" s="908"/>
      <c r="B226" s="1133"/>
      <c r="C226" s="843"/>
      <c r="D226" s="844"/>
      <c r="E226" s="844"/>
      <c r="F226" s="844"/>
      <c r="G226" s="893"/>
      <c r="H226" s="880"/>
      <c r="I226" s="844"/>
      <c r="J226" s="844"/>
      <c r="K226" s="844"/>
      <c r="L226" s="855"/>
      <c r="M226" s="867"/>
      <c r="N226" s="844"/>
      <c r="O226" s="844"/>
      <c r="P226" s="844"/>
      <c r="Q226" s="893"/>
      <c r="R226" s="880"/>
      <c r="S226" s="844"/>
      <c r="T226" s="844"/>
      <c r="U226" s="844"/>
      <c r="V226" s="844"/>
      <c r="W226" s="844"/>
      <c r="X226" s="844"/>
      <c r="Y226" s="844"/>
      <c r="Z226" s="844"/>
      <c r="AA226" s="844"/>
      <c r="AB226" s="844"/>
      <c r="AC226" s="844"/>
      <c r="AD226" s="844"/>
      <c r="AE226" s="844"/>
      <c r="AF226" s="844"/>
      <c r="AG226" s="844"/>
      <c r="AH226" s="844"/>
      <c r="AI226" s="844"/>
      <c r="AJ226" s="844"/>
      <c r="AK226" s="844"/>
      <c r="AL226" s="844"/>
      <c r="AM226" s="844"/>
      <c r="AN226" s="844"/>
      <c r="AO226" s="844"/>
      <c r="AP226" s="844"/>
      <c r="AQ226" s="844"/>
      <c r="AR226" s="844"/>
      <c r="AS226" s="844"/>
      <c r="AT226" s="844"/>
      <c r="AU226" s="845"/>
      <c r="AV226" s="827"/>
      <c r="AW226" s="827"/>
      <c r="AX226" s="827"/>
      <c r="AY226" s="882"/>
      <c r="BA226" s="2534"/>
      <c r="BB226" s="161" t="s">
        <v>72</v>
      </c>
      <c r="BC226" s="1240" t="s">
        <v>35</v>
      </c>
      <c r="BD226" s="1260" t="s">
        <v>35</v>
      </c>
      <c r="BE226" s="1260" t="s">
        <v>35</v>
      </c>
      <c r="BF226" s="1260" t="s">
        <v>35</v>
      </c>
      <c r="BG226" s="1281" t="s">
        <v>35</v>
      </c>
      <c r="BH226" s="1302" t="s">
        <v>35</v>
      </c>
      <c r="BI226" s="1260" t="s">
        <v>35</v>
      </c>
      <c r="BJ226" s="1260" t="s">
        <v>35</v>
      </c>
      <c r="BK226" s="1260" t="s">
        <v>35</v>
      </c>
      <c r="BL226" s="1281" t="s">
        <v>35</v>
      </c>
      <c r="BM226" s="1302" t="s">
        <v>35</v>
      </c>
      <c r="BN226" s="1260" t="s">
        <v>35</v>
      </c>
      <c r="BO226" s="1260" t="s">
        <v>35</v>
      </c>
      <c r="BP226" s="1260" t="s">
        <v>35</v>
      </c>
      <c r="BQ226" s="1281" t="s">
        <v>35</v>
      </c>
      <c r="BR226" s="1302" t="s">
        <v>35</v>
      </c>
      <c r="BS226" s="1260" t="s">
        <v>35</v>
      </c>
      <c r="BT226" s="1260" t="s">
        <v>35</v>
      </c>
      <c r="BU226" s="1260" t="s">
        <v>35</v>
      </c>
      <c r="BV226" s="1260" t="s">
        <v>35</v>
      </c>
      <c r="BW226" s="1260" t="s">
        <v>35</v>
      </c>
      <c r="BX226" s="1260" t="s">
        <v>35</v>
      </c>
      <c r="BY226" s="1323" t="s">
        <v>35</v>
      </c>
      <c r="BZ226" s="1323" t="s">
        <v>35</v>
      </c>
      <c r="CA226" s="1323" t="s">
        <v>35</v>
      </c>
      <c r="CB226" s="1323" t="s">
        <v>35</v>
      </c>
      <c r="CC226" s="1323" t="s">
        <v>35</v>
      </c>
      <c r="CD226" s="1323" t="s">
        <v>35</v>
      </c>
      <c r="CE226" s="1323" t="s">
        <v>35</v>
      </c>
      <c r="CF226" s="1323" t="s">
        <v>35</v>
      </c>
      <c r="CG226" s="1323" t="s">
        <v>35</v>
      </c>
      <c r="CH226" s="1323" t="s">
        <v>35</v>
      </c>
      <c r="CI226" s="1323" t="s">
        <v>35</v>
      </c>
      <c r="CJ226" s="1323" t="s">
        <v>35</v>
      </c>
      <c r="CK226" s="1323" t="s">
        <v>35</v>
      </c>
      <c r="CL226" s="1323" t="s">
        <v>35</v>
      </c>
      <c r="CM226" s="1323" t="s">
        <v>35</v>
      </c>
      <c r="CN226" s="1323" t="s">
        <v>35</v>
      </c>
      <c r="CO226" s="1323" t="s">
        <v>35</v>
      </c>
      <c r="CP226" s="1323" t="s">
        <v>35</v>
      </c>
      <c r="CQ226" s="1323" t="s">
        <v>35</v>
      </c>
      <c r="CR226" s="1323" t="s">
        <v>35</v>
      </c>
      <c r="CS226" s="1323" t="s">
        <v>35</v>
      </c>
      <c r="CT226" s="1323" t="s">
        <v>35</v>
      </c>
      <c r="CU226" s="1323" t="s">
        <v>35</v>
      </c>
      <c r="CV226" s="1323" t="s">
        <v>35</v>
      </c>
      <c r="CW226" s="1323" t="s">
        <v>35</v>
      </c>
      <c r="CX226" s="1323" t="s">
        <v>35</v>
      </c>
      <c r="CY226" s="1323" t="s">
        <v>35</v>
      </c>
      <c r="CZ226" s="1345" t="s">
        <v>35</v>
      </c>
    </row>
    <row r="227" s="135" customFormat="true" ht="15" customHeight="true" x14ac:dyDescent="0.2">
      <c r="A227" s="909"/>
      <c r="B227" s="1134"/>
      <c r="C227" s="846"/>
      <c r="D227" s="847"/>
      <c r="E227" s="847"/>
      <c r="F227" s="847"/>
      <c r="G227" s="894"/>
      <c r="H227" s="881"/>
      <c r="I227" s="847"/>
      <c r="J227" s="847"/>
      <c r="K227" s="847"/>
      <c r="L227" s="856"/>
      <c r="M227" s="868"/>
      <c r="N227" s="847"/>
      <c r="O227" s="847"/>
      <c r="P227" s="847"/>
      <c r="Q227" s="894"/>
      <c r="R227" s="881"/>
      <c r="S227" s="847"/>
      <c r="T227" s="847"/>
      <c r="U227" s="847"/>
      <c r="V227" s="847"/>
      <c r="W227" s="847"/>
      <c r="X227" s="847"/>
      <c r="Y227" s="847"/>
      <c r="Z227" s="847"/>
      <c r="AA227" s="847"/>
      <c r="AB227" s="847"/>
      <c r="AC227" s="847"/>
      <c r="AD227" s="847"/>
      <c r="AE227" s="847"/>
      <c r="AF227" s="847"/>
      <c r="AG227" s="847"/>
      <c r="AH227" s="847"/>
      <c r="AI227" s="847"/>
      <c r="AJ227" s="847"/>
      <c r="AK227" s="847"/>
      <c r="AL227" s="847"/>
      <c r="AM227" s="847"/>
      <c r="AN227" s="847"/>
      <c r="AO227" s="847"/>
      <c r="AP227" s="847"/>
      <c r="AQ227" s="847"/>
      <c r="AR227" s="847"/>
      <c r="AS227" s="847"/>
      <c r="AT227" s="847"/>
      <c r="AU227" s="848"/>
      <c r="AV227" s="827"/>
      <c r="AW227" s="827"/>
      <c r="AX227" s="827"/>
      <c r="AY227" s="882"/>
      <c r="BA227" s="2534" t="s">
        <v>94</v>
      </c>
      <c r="BB227" s="161" t="s">
        <v>61</v>
      </c>
      <c r="BC227" s="1240" t="s">
        <v>35</v>
      </c>
      <c r="BD227" s="1260" t="s">
        <v>35</v>
      </c>
      <c r="BE227" s="1260" t="s">
        <v>35</v>
      </c>
      <c r="BF227" s="1260" t="s">
        <v>35</v>
      </c>
      <c r="BG227" s="1281" t="s">
        <v>35</v>
      </c>
      <c r="BH227" s="1302" t="s">
        <v>35</v>
      </c>
      <c r="BI227" s="1260" t="s">
        <v>35</v>
      </c>
      <c r="BJ227" s="1260" t="s">
        <v>35</v>
      </c>
      <c r="BK227" s="1260" t="s">
        <v>35</v>
      </c>
      <c r="BL227" s="1281" t="s">
        <v>35</v>
      </c>
      <c r="BM227" s="1302" t="s">
        <v>35</v>
      </c>
      <c r="BN227" s="1260" t="s">
        <v>35</v>
      </c>
      <c r="BO227" s="1260" t="s">
        <v>35</v>
      </c>
      <c r="BP227" s="1260" t="s">
        <v>35</v>
      </c>
      <c r="BQ227" s="1281" t="s">
        <v>35</v>
      </c>
      <c r="BR227" s="1302" t="s">
        <v>35</v>
      </c>
      <c r="BS227" s="1260" t="s">
        <v>35</v>
      </c>
      <c r="BT227" s="1260" t="s">
        <v>35</v>
      </c>
      <c r="BU227" s="1260" t="s">
        <v>35</v>
      </c>
      <c r="BV227" s="1260" t="s">
        <v>35</v>
      </c>
      <c r="BW227" s="1260" t="s">
        <v>35</v>
      </c>
      <c r="BX227" s="1260" t="s">
        <v>35</v>
      </c>
      <c r="BY227" s="1323" t="s">
        <v>35</v>
      </c>
      <c r="BZ227" s="1323" t="s">
        <v>35</v>
      </c>
      <c r="CA227" s="1323" t="s">
        <v>35</v>
      </c>
      <c r="CB227" s="1323" t="s">
        <v>35</v>
      </c>
      <c r="CC227" s="1323" t="s">
        <v>35</v>
      </c>
      <c r="CD227" s="1323" t="s">
        <v>35</v>
      </c>
      <c r="CE227" s="1323" t="s">
        <v>35</v>
      </c>
      <c r="CF227" s="1323" t="s">
        <v>35</v>
      </c>
      <c r="CG227" s="1323" t="s">
        <v>35</v>
      </c>
      <c r="CH227" s="1323" t="s">
        <v>35</v>
      </c>
      <c r="CI227" s="1323" t="s">
        <v>35</v>
      </c>
      <c r="CJ227" s="1323" t="s">
        <v>35</v>
      </c>
      <c r="CK227" s="1323" t="s">
        <v>35</v>
      </c>
      <c r="CL227" s="1323" t="s">
        <v>35</v>
      </c>
      <c r="CM227" s="1323" t="s">
        <v>35</v>
      </c>
      <c r="CN227" s="1323" t="s">
        <v>35</v>
      </c>
      <c r="CO227" s="1323" t="s">
        <v>35</v>
      </c>
      <c r="CP227" s="1323" t="s">
        <v>35</v>
      </c>
      <c r="CQ227" s="1323" t="s">
        <v>35</v>
      </c>
      <c r="CR227" s="1323" t="s">
        <v>35</v>
      </c>
      <c r="CS227" s="1323" t="s">
        <v>35</v>
      </c>
      <c r="CT227" s="1323" t="s">
        <v>35</v>
      </c>
      <c r="CU227" s="1323" t="s">
        <v>35</v>
      </c>
      <c r="CV227" s="1323" t="s">
        <v>35</v>
      </c>
      <c r="CW227" s="1323" t="s">
        <v>35</v>
      </c>
      <c r="CX227" s="1323" t="s">
        <v>35</v>
      </c>
      <c r="CY227" s="1323" t="s">
        <v>35</v>
      </c>
      <c r="CZ227" s="1345" t="s">
        <v>35</v>
      </c>
    </row>
    <row r="228" s="135" customFormat="true" ht="15" customHeight="true" x14ac:dyDescent="0.2">
      <c r="A228" s="910"/>
      <c r="B228" s="1135"/>
      <c r="C228" s="1099"/>
      <c r="D228" s="1100"/>
      <c r="E228" s="1100"/>
      <c r="F228" s="1100"/>
      <c r="G228" s="1101"/>
      <c r="H228" s="1102"/>
      <c r="I228" s="1100"/>
      <c r="J228" s="1100"/>
      <c r="K228" s="1100"/>
      <c r="L228" s="1103"/>
      <c r="M228" s="1099"/>
      <c r="N228" s="1100"/>
      <c r="O228" s="1100"/>
      <c r="P228" s="1100"/>
      <c r="Q228" s="1101"/>
      <c r="R228" s="1102"/>
      <c r="S228" s="1100"/>
      <c r="T228" s="1100"/>
      <c r="U228" s="1100"/>
      <c r="V228" s="1100"/>
      <c r="W228" s="1100"/>
      <c r="X228" s="1100"/>
      <c r="Y228" s="1100"/>
      <c r="Z228" s="1100"/>
      <c r="AA228" s="1100"/>
      <c r="AB228" s="1100"/>
      <c r="AC228" s="1100"/>
      <c r="AD228" s="1100"/>
      <c r="AE228" s="1100"/>
      <c r="AF228" s="1100"/>
      <c r="AG228" s="1100"/>
      <c r="AH228" s="1100"/>
      <c r="AI228" s="1100"/>
      <c r="AJ228" s="1100"/>
      <c r="AK228" s="1100"/>
      <c r="AL228" s="1100"/>
      <c r="AM228" s="1100"/>
      <c r="AN228" s="1100"/>
      <c r="AO228" s="1100"/>
      <c r="AP228" s="1100"/>
      <c r="AQ228" s="1100"/>
      <c r="AR228" s="1100"/>
      <c r="AS228" s="1100"/>
      <c r="AT228" s="1100"/>
      <c r="AU228" s="1100"/>
      <c r="AV228" s="827"/>
      <c r="AW228" s="827"/>
      <c r="AX228" s="827"/>
      <c r="AY228" s="882"/>
      <c r="BA228" s="2534"/>
      <c r="BB228" s="161" t="s">
        <v>91</v>
      </c>
      <c r="BC228" s="1240" t="s">
        <v>35</v>
      </c>
      <c r="BD228" s="1260" t="s">
        <v>35</v>
      </c>
      <c r="BE228" s="1260" t="s">
        <v>35</v>
      </c>
      <c r="BF228" s="1260" t="s">
        <v>35</v>
      </c>
      <c r="BG228" s="1281" t="s">
        <v>35</v>
      </c>
      <c r="BH228" s="1302" t="s">
        <v>35</v>
      </c>
      <c r="BI228" s="1260" t="s">
        <v>35</v>
      </c>
      <c r="BJ228" s="1260" t="s">
        <v>35</v>
      </c>
      <c r="BK228" s="1260" t="s">
        <v>35</v>
      </c>
      <c r="BL228" s="1281" t="s">
        <v>35</v>
      </c>
      <c r="BM228" s="1302" t="s">
        <v>35</v>
      </c>
      <c r="BN228" s="1260" t="s">
        <v>35</v>
      </c>
      <c r="BO228" s="1260" t="s">
        <v>35</v>
      </c>
      <c r="BP228" s="1260" t="s">
        <v>35</v>
      </c>
      <c r="BQ228" s="1281" t="s">
        <v>35</v>
      </c>
      <c r="BR228" s="1302" t="s">
        <v>35</v>
      </c>
      <c r="BS228" s="1260" t="s">
        <v>35</v>
      </c>
      <c r="BT228" s="1260" t="s">
        <v>35</v>
      </c>
      <c r="BU228" s="1260" t="s">
        <v>35</v>
      </c>
      <c r="BV228" s="1260" t="s">
        <v>35</v>
      </c>
      <c r="BW228" s="1260" t="s">
        <v>35</v>
      </c>
      <c r="BX228" s="1260" t="s">
        <v>35</v>
      </c>
      <c r="BY228" s="1323" t="s">
        <v>35</v>
      </c>
      <c r="BZ228" s="1323" t="s">
        <v>35</v>
      </c>
      <c r="CA228" s="1323" t="s">
        <v>35</v>
      </c>
      <c r="CB228" s="1323" t="s">
        <v>35</v>
      </c>
      <c r="CC228" s="1323" t="s">
        <v>35</v>
      </c>
      <c r="CD228" s="1323" t="s">
        <v>35</v>
      </c>
      <c r="CE228" s="1323" t="s">
        <v>35</v>
      </c>
      <c r="CF228" s="1323" t="s">
        <v>35</v>
      </c>
      <c r="CG228" s="1323" t="s">
        <v>35</v>
      </c>
      <c r="CH228" s="1323" t="s">
        <v>35</v>
      </c>
      <c r="CI228" s="1323" t="s">
        <v>35</v>
      </c>
      <c r="CJ228" s="1323" t="s">
        <v>35</v>
      </c>
      <c r="CK228" s="1323" t="s">
        <v>35</v>
      </c>
      <c r="CL228" s="1323" t="s">
        <v>35</v>
      </c>
      <c r="CM228" s="1323" t="s">
        <v>35</v>
      </c>
      <c r="CN228" s="1323" t="s">
        <v>35</v>
      </c>
      <c r="CO228" s="1323" t="s">
        <v>35</v>
      </c>
      <c r="CP228" s="1323" t="s">
        <v>35</v>
      </c>
      <c r="CQ228" s="1323" t="s">
        <v>35</v>
      </c>
      <c r="CR228" s="1323" t="s">
        <v>35</v>
      </c>
      <c r="CS228" s="1323" t="s">
        <v>35</v>
      </c>
      <c r="CT228" s="1323" t="s">
        <v>35</v>
      </c>
      <c r="CU228" s="1323" t="s">
        <v>35</v>
      </c>
      <c r="CV228" s="1323" t="s">
        <v>35</v>
      </c>
      <c r="CW228" s="1323" t="s">
        <v>35</v>
      </c>
      <c r="CX228" s="1323" t="s">
        <v>35</v>
      </c>
      <c r="CY228" s="1323" t="s">
        <v>35</v>
      </c>
      <c r="CZ228" s="1345" t="s">
        <v>35</v>
      </c>
    </row>
    <row r="229" s="135" customFormat="true" ht="15" customHeight="true" x14ac:dyDescent="0.2">
      <c r="A229" s="911"/>
      <c r="B229" s="1136"/>
      <c r="C229" s="1089"/>
      <c r="D229" s="1090"/>
      <c r="E229" s="1090"/>
      <c r="F229" s="1090"/>
      <c r="G229" s="1091"/>
      <c r="H229" s="1092"/>
      <c r="I229" s="1090"/>
      <c r="J229" s="1090"/>
      <c r="K229" s="1090"/>
      <c r="L229" s="1093"/>
      <c r="M229" s="1089"/>
      <c r="N229" s="1090"/>
      <c r="O229" s="1090"/>
      <c r="P229" s="1090"/>
      <c r="Q229" s="1091"/>
      <c r="R229" s="1092"/>
      <c r="S229" s="1090"/>
      <c r="T229" s="1090"/>
      <c r="U229" s="1090"/>
      <c r="V229" s="1090"/>
      <c r="W229" s="1090"/>
      <c r="X229" s="1090"/>
      <c r="Y229" s="1090"/>
      <c r="Z229" s="1090"/>
      <c r="AA229" s="1090"/>
      <c r="AB229" s="1090"/>
      <c r="AC229" s="1090"/>
      <c r="AD229" s="1090"/>
      <c r="AE229" s="1090"/>
      <c r="AF229" s="1090"/>
      <c r="AG229" s="1090"/>
      <c r="AH229" s="1090"/>
      <c r="AI229" s="1090"/>
      <c r="AJ229" s="1090"/>
      <c r="AK229" s="1090"/>
      <c r="AL229" s="1090"/>
      <c r="AM229" s="1090"/>
      <c r="AN229" s="1090"/>
      <c r="AO229" s="1090"/>
      <c r="AP229" s="1090"/>
      <c r="AQ229" s="1090"/>
      <c r="AR229" s="1090"/>
      <c r="AS229" s="1090"/>
      <c r="AT229" s="1090"/>
      <c r="AU229" s="1090"/>
      <c r="AV229" s="827"/>
      <c r="AW229" s="827"/>
      <c r="AX229" s="827"/>
      <c r="AY229" s="882"/>
      <c r="BA229" s="2534"/>
      <c r="BB229" s="161" t="s">
        <v>92</v>
      </c>
      <c r="BC229" s="1240" t="s">
        <v>35</v>
      </c>
      <c r="BD229" s="1260" t="s">
        <v>35</v>
      </c>
      <c r="BE229" s="1260" t="s">
        <v>35</v>
      </c>
      <c r="BF229" s="1260" t="s">
        <v>35</v>
      </c>
      <c r="BG229" s="1281" t="s">
        <v>35</v>
      </c>
      <c r="BH229" s="1302" t="s">
        <v>35</v>
      </c>
      <c r="BI229" s="1260" t="s">
        <v>35</v>
      </c>
      <c r="BJ229" s="1260" t="s">
        <v>35</v>
      </c>
      <c r="BK229" s="1260" t="s">
        <v>35</v>
      </c>
      <c r="BL229" s="1281" t="s">
        <v>35</v>
      </c>
      <c r="BM229" s="1302" t="s">
        <v>35</v>
      </c>
      <c r="BN229" s="1260" t="s">
        <v>35</v>
      </c>
      <c r="BO229" s="1260" t="s">
        <v>35</v>
      </c>
      <c r="BP229" s="1260" t="s">
        <v>35</v>
      </c>
      <c r="BQ229" s="1281" t="s">
        <v>35</v>
      </c>
      <c r="BR229" s="1302" t="s">
        <v>35</v>
      </c>
      <c r="BS229" s="1260" t="s">
        <v>35</v>
      </c>
      <c r="BT229" s="1260" t="s">
        <v>35</v>
      </c>
      <c r="BU229" s="1260" t="s">
        <v>35</v>
      </c>
      <c r="BV229" s="1260" t="s">
        <v>35</v>
      </c>
      <c r="BW229" s="1260" t="s">
        <v>35</v>
      </c>
      <c r="BX229" s="1260" t="s">
        <v>35</v>
      </c>
      <c r="BY229" s="1323" t="s">
        <v>35</v>
      </c>
      <c r="BZ229" s="1323" t="s">
        <v>35</v>
      </c>
      <c r="CA229" s="1323" t="s">
        <v>35</v>
      </c>
      <c r="CB229" s="1323" t="s">
        <v>35</v>
      </c>
      <c r="CC229" s="1323" t="s">
        <v>35</v>
      </c>
      <c r="CD229" s="1323" t="s">
        <v>35</v>
      </c>
      <c r="CE229" s="1323" t="s">
        <v>35</v>
      </c>
      <c r="CF229" s="1323" t="s">
        <v>35</v>
      </c>
      <c r="CG229" s="1323" t="s">
        <v>35</v>
      </c>
      <c r="CH229" s="1323" t="s">
        <v>35</v>
      </c>
      <c r="CI229" s="1323" t="s">
        <v>35</v>
      </c>
      <c r="CJ229" s="1323" t="s">
        <v>35</v>
      </c>
      <c r="CK229" s="1323" t="s">
        <v>35</v>
      </c>
      <c r="CL229" s="1323" t="s">
        <v>35</v>
      </c>
      <c r="CM229" s="1323" t="s">
        <v>35</v>
      </c>
      <c r="CN229" s="1323" t="s">
        <v>35</v>
      </c>
      <c r="CO229" s="1323" t="s">
        <v>35</v>
      </c>
      <c r="CP229" s="1323" t="s">
        <v>35</v>
      </c>
      <c r="CQ229" s="1323" t="s">
        <v>35</v>
      </c>
      <c r="CR229" s="1323" t="s">
        <v>35</v>
      </c>
      <c r="CS229" s="1323" t="s">
        <v>35</v>
      </c>
      <c r="CT229" s="1323" t="s">
        <v>35</v>
      </c>
      <c r="CU229" s="1323" t="s">
        <v>35</v>
      </c>
      <c r="CV229" s="1323" t="s">
        <v>35</v>
      </c>
      <c r="CW229" s="1323" t="s">
        <v>35</v>
      </c>
      <c r="CX229" s="1323" t="s">
        <v>35</v>
      </c>
      <c r="CY229" s="1323" t="s">
        <v>35</v>
      </c>
      <c r="CZ229" s="1345" t="s">
        <v>35</v>
      </c>
    </row>
    <row r="230" s="135" customFormat="true" ht="15" customHeight="true" x14ac:dyDescent="0.2">
      <c r="A230" s="912"/>
      <c r="B230" s="1137"/>
      <c r="C230" s="1094"/>
      <c r="D230" s="1095"/>
      <c r="E230" s="1095"/>
      <c r="F230" s="1095"/>
      <c r="G230" s="1096"/>
      <c r="H230" s="1097"/>
      <c r="I230" s="1095"/>
      <c r="J230" s="1095"/>
      <c r="K230" s="1095"/>
      <c r="L230" s="1098"/>
      <c r="M230" s="1094"/>
      <c r="N230" s="1095"/>
      <c r="O230" s="1095"/>
      <c r="P230" s="1095"/>
      <c r="Q230" s="1096"/>
      <c r="R230" s="1097"/>
      <c r="S230" s="1095"/>
      <c r="T230" s="1095"/>
      <c r="U230" s="1095"/>
      <c r="V230" s="1095"/>
      <c r="W230" s="1095"/>
      <c r="X230" s="1095"/>
      <c r="Y230" s="1095"/>
      <c r="Z230" s="1095"/>
      <c r="AA230" s="1095"/>
      <c r="AB230" s="1095"/>
      <c r="AC230" s="1095"/>
      <c r="AD230" s="1095"/>
      <c r="AE230" s="1095"/>
      <c r="AF230" s="1095"/>
      <c r="AG230" s="1095"/>
      <c r="AH230" s="1095"/>
      <c r="AI230" s="1095"/>
      <c r="AJ230" s="1095"/>
      <c r="AK230" s="1095"/>
      <c r="AL230" s="1095"/>
      <c r="AM230" s="1095"/>
      <c r="AN230" s="1095"/>
      <c r="AO230" s="1095"/>
      <c r="AP230" s="1095"/>
      <c r="AQ230" s="1095"/>
      <c r="AR230" s="1095"/>
      <c r="AS230" s="1095"/>
      <c r="AT230" s="1095"/>
      <c r="AU230" s="1095"/>
      <c r="AV230" s="827"/>
      <c r="AW230" s="827"/>
      <c r="AX230" s="827"/>
      <c r="AY230" s="882"/>
      <c r="BA230" s="2534"/>
      <c r="BB230" s="161" t="s">
        <v>93</v>
      </c>
      <c r="BC230" s="1240" t="s">
        <v>35</v>
      </c>
      <c r="BD230" s="1260" t="s">
        <v>35</v>
      </c>
      <c r="BE230" s="1260" t="s">
        <v>35</v>
      </c>
      <c r="BF230" s="1260" t="s">
        <v>35</v>
      </c>
      <c r="BG230" s="1281" t="s">
        <v>35</v>
      </c>
      <c r="BH230" s="1302" t="s">
        <v>35</v>
      </c>
      <c r="BI230" s="1260" t="s">
        <v>35</v>
      </c>
      <c r="BJ230" s="1260" t="s">
        <v>35</v>
      </c>
      <c r="BK230" s="1260" t="s">
        <v>35</v>
      </c>
      <c r="BL230" s="1281" t="s">
        <v>35</v>
      </c>
      <c r="BM230" s="1302" t="s">
        <v>35</v>
      </c>
      <c r="BN230" s="1260" t="s">
        <v>35</v>
      </c>
      <c r="BO230" s="1260" t="s">
        <v>35</v>
      </c>
      <c r="BP230" s="1260" t="s">
        <v>35</v>
      </c>
      <c r="BQ230" s="1281" t="s">
        <v>35</v>
      </c>
      <c r="BR230" s="1302" t="s">
        <v>35</v>
      </c>
      <c r="BS230" s="1260" t="s">
        <v>35</v>
      </c>
      <c r="BT230" s="1260" t="s">
        <v>35</v>
      </c>
      <c r="BU230" s="1260" t="s">
        <v>35</v>
      </c>
      <c r="BV230" s="1260" t="s">
        <v>35</v>
      </c>
      <c r="BW230" s="1260" t="s">
        <v>35</v>
      </c>
      <c r="BX230" s="1260" t="s">
        <v>35</v>
      </c>
      <c r="BY230" s="1323" t="s">
        <v>35</v>
      </c>
      <c r="BZ230" s="1323" t="s">
        <v>35</v>
      </c>
      <c r="CA230" s="1323" t="s">
        <v>35</v>
      </c>
      <c r="CB230" s="1323" t="s">
        <v>35</v>
      </c>
      <c r="CC230" s="1323" t="s">
        <v>35</v>
      </c>
      <c r="CD230" s="1323" t="s">
        <v>35</v>
      </c>
      <c r="CE230" s="1323" t="s">
        <v>35</v>
      </c>
      <c r="CF230" s="1323" t="s">
        <v>35</v>
      </c>
      <c r="CG230" s="1323" t="s">
        <v>35</v>
      </c>
      <c r="CH230" s="1323" t="s">
        <v>35</v>
      </c>
      <c r="CI230" s="1323" t="s">
        <v>35</v>
      </c>
      <c r="CJ230" s="1323" t="s">
        <v>35</v>
      </c>
      <c r="CK230" s="1323" t="s">
        <v>35</v>
      </c>
      <c r="CL230" s="1323" t="s">
        <v>35</v>
      </c>
      <c r="CM230" s="1323" t="s">
        <v>35</v>
      </c>
      <c r="CN230" s="1323" t="s">
        <v>35</v>
      </c>
      <c r="CO230" s="1323" t="s">
        <v>35</v>
      </c>
      <c r="CP230" s="1323" t="s">
        <v>35</v>
      </c>
      <c r="CQ230" s="1323" t="s">
        <v>35</v>
      </c>
      <c r="CR230" s="1323" t="s">
        <v>35</v>
      </c>
      <c r="CS230" s="1323" t="s">
        <v>35</v>
      </c>
      <c r="CT230" s="1323" t="s">
        <v>35</v>
      </c>
      <c r="CU230" s="1323" t="s">
        <v>35</v>
      </c>
      <c r="CV230" s="1323" t="s">
        <v>35</v>
      </c>
      <c r="CW230" s="1323" t="s">
        <v>35</v>
      </c>
      <c r="CX230" s="1323" t="s">
        <v>35</v>
      </c>
      <c r="CY230" s="1323" t="s">
        <v>35</v>
      </c>
      <c r="CZ230" s="1345" t="s">
        <v>35</v>
      </c>
    </row>
    <row r="231" s="135" customFormat="true" ht="15" customHeight="true" x14ac:dyDescent="0.2">
      <c r="A231" s="822"/>
      <c r="B231" s="917"/>
      <c r="C231" s="1044"/>
      <c r="D231" s="827"/>
      <c r="E231" s="827"/>
      <c r="F231" s="827"/>
      <c r="G231" s="882"/>
      <c r="H231" s="1045"/>
      <c r="I231" s="827"/>
      <c r="J231" s="827"/>
      <c r="K231" s="827"/>
      <c r="L231" s="849"/>
      <c r="M231" s="1044"/>
      <c r="N231" s="827"/>
      <c r="O231" s="827"/>
      <c r="P231" s="827"/>
      <c r="Q231" s="882"/>
      <c r="R231" s="1045"/>
      <c r="S231" s="827"/>
      <c r="T231" s="827"/>
      <c r="U231" s="827"/>
      <c r="V231" s="827"/>
      <c r="W231" s="827"/>
      <c r="X231" s="827"/>
      <c r="Y231" s="827"/>
      <c r="Z231" s="827"/>
      <c r="AA231" s="827"/>
      <c r="AB231" s="827"/>
      <c r="AC231" s="827"/>
      <c r="AD231" s="827"/>
      <c r="AE231" s="827"/>
      <c r="AF231" s="827"/>
      <c r="AG231" s="827"/>
      <c r="AH231" s="827"/>
      <c r="AI231" s="827"/>
      <c r="AJ231" s="827"/>
      <c r="AK231" s="827"/>
      <c r="AL231" s="827"/>
      <c r="AM231" s="827"/>
      <c r="AN231" s="827"/>
      <c r="AO231" s="827"/>
      <c r="AP231" s="827"/>
      <c r="AQ231" s="827"/>
      <c r="AR231" s="827"/>
      <c r="AS231" s="827"/>
      <c r="AT231" s="827"/>
      <c r="AU231" s="827"/>
      <c r="AV231" s="827"/>
      <c r="AW231" s="827"/>
      <c r="AX231" s="827"/>
      <c r="AY231" s="882"/>
      <c r="BA231" s="749"/>
      <c r="BB231" s="161"/>
      <c r="BC231" s="361"/>
      <c r="BD231" s="308"/>
      <c r="BE231" s="308"/>
      <c r="BF231" s="308"/>
      <c r="BG231" s="362"/>
      <c r="BH231" s="370"/>
      <c r="BI231" s="308"/>
      <c r="BJ231" s="308"/>
      <c r="BK231" s="308"/>
      <c r="BL231" s="362"/>
      <c r="BM231" s="370"/>
      <c r="BN231" s="308"/>
      <c r="BO231" s="308"/>
      <c r="BP231" s="308"/>
      <c r="BQ231" s="362"/>
      <c r="BR231" s="370"/>
      <c r="BS231" s="308"/>
      <c r="BT231" s="308"/>
      <c r="BU231" s="308"/>
      <c r="BV231" s="308"/>
      <c r="BW231" s="308"/>
      <c r="BX231" s="308"/>
      <c r="BY231" s="309"/>
      <c r="BZ231" s="309"/>
      <c r="CA231" s="309"/>
      <c r="CB231" s="309"/>
      <c r="CC231" s="309"/>
      <c r="CD231" s="309"/>
      <c r="CE231" s="309"/>
      <c r="CF231" s="309"/>
      <c r="CG231" s="309"/>
      <c r="CH231" s="309"/>
      <c r="CI231" s="309"/>
      <c r="CJ231" s="309"/>
      <c r="CK231" s="309"/>
      <c r="CL231" s="309"/>
      <c r="CM231" s="309"/>
      <c r="CN231" s="309"/>
      <c r="CO231" s="309"/>
      <c r="CP231" s="309"/>
      <c r="CQ231" s="309"/>
      <c r="CR231" s="309"/>
      <c r="CS231" s="309"/>
      <c r="CT231" s="309"/>
      <c r="CU231" s="309"/>
      <c r="CV231" s="309"/>
      <c r="CW231" s="309"/>
      <c r="CX231" s="309"/>
      <c r="CY231" s="309"/>
      <c r="CZ231" s="386"/>
    </row>
    <row r="232" s="135" customFormat="true" ht="15" customHeight="true" x14ac:dyDescent="0.2">
      <c r="A232" s="822"/>
      <c r="B232" s="917"/>
      <c r="C232" s="1044"/>
      <c r="D232" s="827"/>
      <c r="E232" s="827"/>
      <c r="F232" s="827"/>
      <c r="G232" s="882"/>
      <c r="H232" s="1045"/>
      <c r="I232" s="827"/>
      <c r="J232" s="827"/>
      <c r="K232" s="827"/>
      <c r="L232" s="849"/>
      <c r="M232" s="1044"/>
      <c r="N232" s="827"/>
      <c r="O232" s="827"/>
      <c r="P232" s="827"/>
      <c r="Q232" s="882"/>
      <c r="R232" s="1045"/>
      <c r="S232" s="827"/>
      <c r="T232" s="827"/>
      <c r="U232" s="827"/>
      <c r="V232" s="827"/>
      <c r="W232" s="827"/>
      <c r="X232" s="827"/>
      <c r="Y232" s="827"/>
      <c r="Z232" s="827"/>
      <c r="AA232" s="827"/>
      <c r="AB232" s="827"/>
      <c r="AC232" s="827"/>
      <c r="AD232" s="827"/>
      <c r="AE232" s="827"/>
      <c r="AF232" s="827"/>
      <c r="AG232" s="827"/>
      <c r="AH232" s="827"/>
      <c r="AI232" s="827"/>
      <c r="AJ232" s="827"/>
      <c r="AK232" s="827"/>
      <c r="AL232" s="827"/>
      <c r="AM232" s="827"/>
      <c r="AN232" s="827"/>
      <c r="AO232" s="827"/>
      <c r="AP232" s="827"/>
      <c r="AQ232" s="827"/>
      <c r="AR232" s="827"/>
      <c r="AS232" s="827"/>
      <c r="AT232" s="827"/>
      <c r="AU232" s="827"/>
      <c r="AV232" s="827"/>
      <c r="AW232" s="827"/>
      <c r="AX232" s="827"/>
      <c r="AY232" s="882"/>
      <c r="BA232" s="517"/>
      <c r="BB232" s="161"/>
      <c r="BC232" s="361"/>
      <c r="BD232" s="308"/>
      <c r="BE232" s="308"/>
      <c r="BF232" s="308"/>
      <c r="BG232" s="362"/>
      <c r="BH232" s="370"/>
      <c r="BI232" s="308"/>
      <c r="BJ232" s="308"/>
      <c r="BK232" s="308"/>
      <c r="BL232" s="362"/>
      <c r="BM232" s="370"/>
      <c r="BN232" s="308"/>
      <c r="BO232" s="308"/>
      <c r="BP232" s="308"/>
      <c r="BQ232" s="362"/>
      <c r="BR232" s="370"/>
      <c r="BS232" s="308"/>
      <c r="BT232" s="308"/>
      <c r="BU232" s="308"/>
      <c r="BV232" s="308"/>
      <c r="BW232" s="308"/>
      <c r="BX232" s="308"/>
      <c r="BY232" s="309"/>
      <c r="BZ232" s="309"/>
      <c r="CA232" s="309"/>
      <c r="CB232" s="309"/>
      <c r="CC232" s="309"/>
      <c r="CD232" s="309"/>
      <c r="CE232" s="309"/>
      <c r="CF232" s="309"/>
      <c r="CG232" s="309"/>
      <c r="CH232" s="309"/>
      <c r="CI232" s="309"/>
      <c r="CJ232" s="309"/>
      <c r="CK232" s="309"/>
      <c r="CL232" s="309"/>
      <c r="CM232" s="309"/>
      <c r="CN232" s="309"/>
      <c r="CO232" s="309"/>
      <c r="CP232" s="309"/>
      <c r="CQ232" s="309"/>
      <c r="CR232" s="309"/>
      <c r="CS232" s="309"/>
      <c r="CT232" s="309"/>
      <c r="CU232" s="309"/>
      <c r="CV232" s="309"/>
      <c r="CW232" s="309"/>
      <c r="CX232" s="309"/>
      <c r="CY232" s="309"/>
      <c r="CZ232" s="386"/>
    </row>
    <row r="233" s="135" customFormat="true" ht="15" customHeight="true" x14ac:dyDescent="0.2">
      <c r="A233" s="822"/>
      <c r="B233" s="917"/>
      <c r="C233" s="1044"/>
      <c r="D233" s="827"/>
      <c r="E233" s="827"/>
      <c r="F233" s="827"/>
      <c r="G233" s="882"/>
      <c r="H233" s="1045"/>
      <c r="I233" s="827"/>
      <c r="J233" s="827"/>
      <c r="K233" s="827"/>
      <c r="L233" s="849"/>
      <c r="M233" s="1044"/>
      <c r="N233" s="827"/>
      <c r="O233" s="827"/>
      <c r="P233" s="827"/>
      <c r="Q233" s="882"/>
      <c r="R233" s="1045"/>
      <c r="S233" s="827"/>
      <c r="T233" s="827"/>
      <c r="U233" s="827"/>
      <c r="V233" s="827"/>
      <c r="W233" s="827"/>
      <c r="X233" s="827"/>
      <c r="Y233" s="827"/>
      <c r="Z233" s="827"/>
      <c r="AA233" s="827"/>
      <c r="AB233" s="827"/>
      <c r="AC233" s="827"/>
      <c r="AD233" s="827"/>
      <c r="AE233" s="827"/>
      <c r="AF233" s="827"/>
      <c r="AG233" s="827"/>
      <c r="AH233" s="827"/>
      <c r="AI233" s="827"/>
      <c r="AJ233" s="827"/>
      <c r="AK233" s="827"/>
      <c r="AL233" s="827"/>
      <c r="AM233" s="827"/>
      <c r="AN233" s="827"/>
      <c r="AO233" s="827"/>
      <c r="AP233" s="827"/>
      <c r="AQ233" s="827"/>
      <c r="AR233" s="827"/>
      <c r="AS233" s="827"/>
      <c r="AT233" s="827"/>
      <c r="AU233" s="827"/>
      <c r="AV233" s="827"/>
      <c r="AW233" s="827"/>
      <c r="AX233" s="827"/>
      <c r="AY233" s="882"/>
      <c r="BA233" s="517"/>
      <c r="BB233" s="161"/>
      <c r="BC233" s="361"/>
      <c r="BD233" s="308"/>
      <c r="BE233" s="308"/>
      <c r="BF233" s="308"/>
      <c r="BG233" s="362"/>
      <c r="BH233" s="370"/>
      <c r="BI233" s="308"/>
      <c r="BJ233" s="308"/>
      <c r="BK233" s="308"/>
      <c r="BL233" s="362"/>
      <c r="BM233" s="370"/>
      <c r="BN233" s="308"/>
      <c r="BO233" s="308"/>
      <c r="BP233" s="308"/>
      <c r="BQ233" s="362"/>
      <c r="BR233" s="370"/>
      <c r="BS233" s="308"/>
      <c r="BT233" s="308"/>
      <c r="BU233" s="308"/>
      <c r="BV233" s="308"/>
      <c r="BW233" s="308"/>
      <c r="BX233" s="308"/>
      <c r="BY233" s="309"/>
      <c r="BZ233" s="309"/>
      <c r="CA233" s="309"/>
      <c r="CB233" s="309"/>
      <c r="CC233" s="309"/>
      <c r="CD233" s="309"/>
      <c r="CE233" s="309"/>
      <c r="CF233" s="309"/>
      <c r="CG233" s="309"/>
      <c r="CH233" s="309"/>
      <c r="CI233" s="309"/>
      <c r="CJ233" s="309"/>
      <c r="CK233" s="309"/>
      <c r="CL233" s="309"/>
      <c r="CM233" s="309"/>
      <c r="CN233" s="309"/>
      <c r="CO233" s="309"/>
      <c r="CP233" s="309"/>
      <c r="CQ233" s="309"/>
      <c r="CR233" s="309"/>
      <c r="CS233" s="309"/>
      <c r="CT233" s="309"/>
      <c r="CU233" s="309"/>
      <c r="CV233" s="309"/>
      <c r="CW233" s="309"/>
      <c r="CX233" s="309"/>
      <c r="CY233" s="309"/>
      <c r="CZ233" s="386"/>
    </row>
    <row r="234" s="135" customFormat="true" ht="15" customHeight="true" x14ac:dyDescent="0.2">
      <c r="A234" s="822"/>
      <c r="B234" s="917"/>
      <c r="C234" s="1044"/>
      <c r="D234" s="827"/>
      <c r="E234" s="827"/>
      <c r="F234" s="827"/>
      <c r="G234" s="882"/>
      <c r="H234" s="1045"/>
      <c r="I234" s="827"/>
      <c r="J234" s="827"/>
      <c r="K234" s="827"/>
      <c r="L234" s="849"/>
      <c r="M234" s="1044"/>
      <c r="N234" s="827"/>
      <c r="O234" s="827"/>
      <c r="P234" s="827"/>
      <c r="Q234" s="882"/>
      <c r="R234" s="1045"/>
      <c r="S234" s="827"/>
      <c r="T234" s="827"/>
      <c r="U234" s="827"/>
      <c r="V234" s="827"/>
      <c r="W234" s="827"/>
      <c r="X234" s="827"/>
      <c r="Y234" s="827"/>
      <c r="Z234" s="827"/>
      <c r="AA234" s="827"/>
      <c r="AB234" s="827"/>
      <c r="AC234" s="827"/>
      <c r="AD234" s="827"/>
      <c r="AE234" s="827"/>
      <c r="AF234" s="827"/>
      <c r="AG234" s="827"/>
      <c r="AH234" s="827"/>
      <c r="AI234" s="827"/>
      <c r="AJ234" s="827"/>
      <c r="AK234" s="827"/>
      <c r="AL234" s="827"/>
      <c r="AM234" s="827"/>
      <c r="AN234" s="827"/>
      <c r="AO234" s="827"/>
      <c r="AP234" s="827"/>
      <c r="AQ234" s="827"/>
      <c r="AR234" s="827"/>
      <c r="AS234" s="827"/>
      <c r="AT234" s="827"/>
      <c r="AU234" s="827"/>
      <c r="AV234" s="827"/>
      <c r="AW234" s="827"/>
      <c r="AX234" s="827"/>
      <c r="AY234" s="882"/>
      <c r="BA234" s="517"/>
      <c r="BB234" s="161"/>
      <c r="BC234" s="361"/>
      <c r="BD234" s="308"/>
      <c r="BE234" s="308"/>
      <c r="BF234" s="308"/>
      <c r="BG234" s="362"/>
      <c r="BH234" s="370"/>
      <c r="BI234" s="308"/>
      <c r="BJ234" s="308"/>
      <c r="BK234" s="308"/>
      <c r="BL234" s="362"/>
      <c r="BM234" s="370"/>
      <c r="BN234" s="308"/>
      <c r="BO234" s="308"/>
      <c r="BP234" s="308"/>
      <c r="BQ234" s="362"/>
      <c r="BR234" s="370"/>
      <c r="BS234" s="308"/>
      <c r="BT234" s="308"/>
      <c r="BU234" s="308"/>
      <c r="BV234" s="308"/>
      <c r="BW234" s="308"/>
      <c r="BX234" s="308"/>
      <c r="BY234" s="309"/>
      <c r="BZ234" s="309"/>
      <c r="CA234" s="309"/>
      <c r="CB234" s="309"/>
      <c r="CC234" s="309"/>
      <c r="CD234" s="309"/>
      <c r="CE234" s="309"/>
      <c r="CF234" s="309"/>
      <c r="CG234" s="309"/>
      <c r="CH234" s="309"/>
      <c r="CI234" s="309"/>
      <c r="CJ234" s="309"/>
      <c r="CK234" s="309"/>
      <c r="CL234" s="309"/>
      <c r="CM234" s="309"/>
      <c r="CN234" s="309"/>
      <c r="CO234" s="309"/>
      <c r="CP234" s="309"/>
      <c r="CQ234" s="309"/>
      <c r="CR234" s="309"/>
      <c r="CS234" s="309"/>
      <c r="CT234" s="309"/>
      <c r="CU234" s="309"/>
      <c r="CV234" s="309"/>
      <c r="CW234" s="309"/>
      <c r="CX234" s="309"/>
      <c r="CY234" s="309"/>
      <c r="CZ234" s="386"/>
    </row>
    <row r="235" s="135" customFormat="true" ht="15" customHeight="true" x14ac:dyDescent="0.2">
      <c r="A235" s="822"/>
      <c r="B235" s="917"/>
      <c r="C235" s="1044"/>
      <c r="D235" s="827"/>
      <c r="E235" s="827"/>
      <c r="F235" s="827"/>
      <c r="G235" s="882"/>
      <c r="H235" s="1045"/>
      <c r="I235" s="827"/>
      <c r="J235" s="827"/>
      <c r="K235" s="827"/>
      <c r="L235" s="849"/>
      <c r="M235" s="1044"/>
      <c r="N235" s="827"/>
      <c r="O235" s="827"/>
      <c r="P235" s="827"/>
      <c r="Q235" s="882"/>
      <c r="R235" s="1045"/>
      <c r="S235" s="827"/>
      <c r="T235" s="827"/>
      <c r="U235" s="827"/>
      <c r="V235" s="827"/>
      <c r="W235" s="827"/>
      <c r="X235" s="827"/>
      <c r="Y235" s="827"/>
      <c r="Z235" s="827"/>
      <c r="AA235" s="827"/>
      <c r="AB235" s="827"/>
      <c r="AC235" s="827"/>
      <c r="AD235" s="827"/>
      <c r="AE235" s="827"/>
      <c r="AF235" s="827"/>
      <c r="AG235" s="827"/>
      <c r="AH235" s="827"/>
      <c r="AI235" s="827"/>
      <c r="AJ235" s="827"/>
      <c r="AK235" s="827"/>
      <c r="AL235" s="827"/>
      <c r="AM235" s="827"/>
      <c r="AN235" s="827"/>
      <c r="AO235" s="827"/>
      <c r="AP235" s="827"/>
      <c r="AQ235" s="827"/>
      <c r="AR235" s="827"/>
      <c r="AS235" s="827"/>
      <c r="AT235" s="827"/>
      <c r="AU235" s="827"/>
      <c r="AV235" s="827"/>
      <c r="AW235" s="827"/>
      <c r="AX235" s="827"/>
      <c r="AY235" s="882"/>
      <c r="BA235" s="517"/>
      <c r="BB235" s="161"/>
      <c r="BC235" s="361"/>
      <c r="BD235" s="308"/>
      <c r="BE235" s="308"/>
      <c r="BF235" s="308"/>
      <c r="BG235" s="362"/>
      <c r="BH235" s="370"/>
      <c r="BI235" s="308"/>
      <c r="BJ235" s="308"/>
      <c r="BK235" s="308"/>
      <c r="BL235" s="362"/>
      <c r="BM235" s="370"/>
      <c r="BN235" s="308"/>
      <c r="BO235" s="308"/>
      <c r="BP235" s="308"/>
      <c r="BQ235" s="362"/>
      <c r="BR235" s="370"/>
      <c r="BS235" s="308"/>
      <c r="BT235" s="308"/>
      <c r="BU235" s="308"/>
      <c r="BV235" s="308"/>
      <c r="BW235" s="308"/>
      <c r="BX235" s="308"/>
      <c r="BY235" s="309"/>
      <c r="BZ235" s="309"/>
      <c r="CA235" s="309"/>
      <c r="CB235" s="309"/>
      <c r="CC235" s="309"/>
      <c r="CD235" s="309"/>
      <c r="CE235" s="309"/>
      <c r="CF235" s="309"/>
      <c r="CG235" s="309"/>
      <c r="CH235" s="309"/>
      <c r="CI235" s="309"/>
      <c r="CJ235" s="309"/>
      <c r="CK235" s="309"/>
      <c r="CL235" s="309"/>
      <c r="CM235" s="309"/>
      <c r="CN235" s="309"/>
      <c r="CO235" s="309"/>
      <c r="CP235" s="309"/>
      <c r="CQ235" s="309"/>
      <c r="CR235" s="309"/>
      <c r="CS235" s="309"/>
      <c r="CT235" s="309"/>
      <c r="CU235" s="309"/>
      <c r="CV235" s="309"/>
      <c r="CW235" s="309"/>
      <c r="CX235" s="309"/>
      <c r="CY235" s="309"/>
      <c r="CZ235" s="386"/>
    </row>
    <row r="236" s="135" customFormat="true" ht="15" customHeight="true" x14ac:dyDescent="0.2">
      <c r="A236" s="822"/>
      <c r="B236" s="917"/>
      <c r="C236" s="1044"/>
      <c r="D236" s="827"/>
      <c r="E236" s="827"/>
      <c r="F236" s="827"/>
      <c r="G236" s="882"/>
      <c r="H236" s="1045"/>
      <c r="I236" s="827"/>
      <c r="J236" s="827"/>
      <c r="K236" s="827"/>
      <c r="L236" s="849"/>
      <c r="M236" s="1044"/>
      <c r="N236" s="827"/>
      <c r="O236" s="827"/>
      <c r="P236" s="827"/>
      <c r="Q236" s="882"/>
      <c r="R236" s="1045"/>
      <c r="S236" s="827"/>
      <c r="T236" s="827"/>
      <c r="U236" s="827"/>
      <c r="V236" s="827"/>
      <c r="W236" s="827"/>
      <c r="X236" s="827"/>
      <c r="Y236" s="827"/>
      <c r="Z236" s="827"/>
      <c r="AA236" s="827"/>
      <c r="AB236" s="827"/>
      <c r="AC236" s="827"/>
      <c r="AD236" s="827"/>
      <c r="AE236" s="827"/>
      <c r="AF236" s="827"/>
      <c r="AG236" s="827"/>
      <c r="AH236" s="827"/>
      <c r="AI236" s="827"/>
      <c r="AJ236" s="827"/>
      <c r="AK236" s="827"/>
      <c r="AL236" s="827"/>
      <c r="AM236" s="827"/>
      <c r="AN236" s="827"/>
      <c r="AO236" s="827"/>
      <c r="AP236" s="827"/>
      <c r="AQ236" s="827"/>
      <c r="AR236" s="827"/>
      <c r="AS236" s="827"/>
      <c r="AT236" s="827"/>
      <c r="AU236" s="827"/>
      <c r="AV236" s="827"/>
      <c r="AW236" s="827"/>
      <c r="AX236" s="827"/>
      <c r="AY236" s="882"/>
      <c r="BA236" s="517"/>
      <c r="BB236" s="161"/>
      <c r="BC236" s="361"/>
      <c r="BD236" s="308"/>
      <c r="BE236" s="308"/>
      <c r="BF236" s="308"/>
      <c r="BG236" s="362"/>
      <c r="BH236" s="370"/>
      <c r="BI236" s="308"/>
      <c r="BJ236" s="308"/>
      <c r="BK236" s="308"/>
      <c r="BL236" s="362"/>
      <c r="BM236" s="370"/>
      <c r="BN236" s="308"/>
      <c r="BO236" s="308"/>
      <c r="BP236" s="308"/>
      <c r="BQ236" s="362"/>
      <c r="BR236" s="370"/>
      <c r="BS236" s="308"/>
      <c r="BT236" s="308"/>
      <c r="BU236" s="308"/>
      <c r="BV236" s="308"/>
      <c r="BW236" s="308"/>
      <c r="BX236" s="308"/>
      <c r="BY236" s="309"/>
      <c r="BZ236" s="309"/>
      <c r="CA236" s="309"/>
      <c r="CB236" s="309"/>
      <c r="CC236" s="309"/>
      <c r="CD236" s="309"/>
      <c r="CE236" s="309"/>
      <c r="CF236" s="309"/>
      <c r="CG236" s="309"/>
      <c r="CH236" s="309"/>
      <c r="CI236" s="309"/>
      <c r="CJ236" s="309"/>
      <c r="CK236" s="309"/>
      <c r="CL236" s="309"/>
      <c r="CM236" s="309"/>
      <c r="CN236" s="309"/>
      <c r="CO236" s="309"/>
      <c r="CP236" s="309"/>
      <c r="CQ236" s="309"/>
      <c r="CR236" s="309"/>
      <c r="CS236" s="309"/>
      <c r="CT236" s="309"/>
      <c r="CU236" s="309"/>
      <c r="CV236" s="309"/>
      <c r="CW236" s="309"/>
      <c r="CX236" s="309"/>
      <c r="CY236" s="309"/>
      <c r="CZ236" s="386"/>
    </row>
    <row r="237" s="135" customFormat="true" ht="15" customHeight="true" x14ac:dyDescent="0.2">
      <c r="A237" s="822"/>
      <c r="B237" s="917"/>
      <c r="C237" s="1044"/>
      <c r="D237" s="827"/>
      <c r="E237" s="827"/>
      <c r="F237" s="827"/>
      <c r="G237" s="882"/>
      <c r="H237" s="1045"/>
      <c r="I237" s="827"/>
      <c r="J237" s="827"/>
      <c r="K237" s="827"/>
      <c r="L237" s="849"/>
      <c r="M237" s="1044"/>
      <c r="N237" s="827"/>
      <c r="O237" s="827"/>
      <c r="P237" s="827"/>
      <c r="Q237" s="882"/>
      <c r="R237" s="1045"/>
      <c r="S237" s="827"/>
      <c r="T237" s="827"/>
      <c r="U237" s="827"/>
      <c r="V237" s="827"/>
      <c r="W237" s="827"/>
      <c r="X237" s="827"/>
      <c r="Y237" s="827"/>
      <c r="Z237" s="827"/>
      <c r="AA237" s="827"/>
      <c r="AB237" s="827"/>
      <c r="AC237" s="827"/>
      <c r="AD237" s="827"/>
      <c r="AE237" s="827"/>
      <c r="AF237" s="827"/>
      <c r="AG237" s="827"/>
      <c r="AH237" s="827"/>
      <c r="AI237" s="827"/>
      <c r="AJ237" s="827"/>
      <c r="AK237" s="827"/>
      <c r="AL237" s="827"/>
      <c r="AM237" s="827"/>
      <c r="AN237" s="827"/>
      <c r="AO237" s="827"/>
      <c r="AP237" s="827"/>
      <c r="AQ237" s="827"/>
      <c r="AR237" s="827"/>
      <c r="AS237" s="827"/>
      <c r="AT237" s="827"/>
      <c r="AU237" s="827"/>
      <c r="AV237" s="827"/>
      <c r="AW237" s="827"/>
      <c r="AX237" s="827"/>
      <c r="AY237" s="882"/>
      <c r="BA237" s="517"/>
      <c r="BB237" s="161"/>
      <c r="BC237" s="361"/>
      <c r="BD237" s="308"/>
      <c r="BE237" s="308"/>
      <c r="BF237" s="308"/>
      <c r="BG237" s="362"/>
      <c r="BH237" s="370"/>
      <c r="BI237" s="308"/>
      <c r="BJ237" s="308"/>
      <c r="BK237" s="308"/>
      <c r="BL237" s="362"/>
      <c r="BM237" s="370"/>
      <c r="BN237" s="308"/>
      <c r="BO237" s="308"/>
      <c r="BP237" s="308"/>
      <c r="BQ237" s="362"/>
      <c r="BR237" s="370"/>
      <c r="BS237" s="308"/>
      <c r="BT237" s="308"/>
      <c r="BU237" s="308"/>
      <c r="BV237" s="308"/>
      <c r="BW237" s="308"/>
      <c r="BX237" s="308"/>
      <c r="BY237" s="309"/>
      <c r="BZ237" s="309"/>
      <c r="CA237" s="309"/>
      <c r="CB237" s="309"/>
      <c r="CC237" s="309"/>
      <c r="CD237" s="309"/>
      <c r="CE237" s="309"/>
      <c r="CF237" s="309"/>
      <c r="CG237" s="309"/>
      <c r="CH237" s="309"/>
      <c r="CI237" s="309"/>
      <c r="CJ237" s="309"/>
      <c r="CK237" s="309"/>
      <c r="CL237" s="309"/>
      <c r="CM237" s="309"/>
      <c r="CN237" s="309"/>
      <c r="CO237" s="309"/>
      <c r="CP237" s="309"/>
      <c r="CQ237" s="309"/>
      <c r="CR237" s="309"/>
      <c r="CS237" s="309"/>
      <c r="CT237" s="309"/>
      <c r="CU237" s="309"/>
      <c r="CV237" s="309"/>
      <c r="CW237" s="309"/>
      <c r="CX237" s="309"/>
      <c r="CY237" s="309"/>
      <c r="CZ237" s="386"/>
    </row>
    <row r="238" s="135" customFormat="true" ht="15" customHeight="true" x14ac:dyDescent="0.2">
      <c r="A238" s="822"/>
      <c r="B238" s="917"/>
      <c r="C238" s="1044"/>
      <c r="D238" s="827"/>
      <c r="E238" s="827"/>
      <c r="F238" s="827"/>
      <c r="G238" s="882"/>
      <c r="H238" s="1045"/>
      <c r="I238" s="827"/>
      <c r="J238" s="827"/>
      <c r="K238" s="827"/>
      <c r="L238" s="849"/>
      <c r="M238" s="1044"/>
      <c r="N238" s="827"/>
      <c r="O238" s="827"/>
      <c r="P238" s="827"/>
      <c r="Q238" s="882"/>
      <c r="R238" s="1045"/>
      <c r="S238" s="827"/>
      <c r="T238" s="827"/>
      <c r="U238" s="827"/>
      <c r="V238" s="827"/>
      <c r="W238" s="827"/>
      <c r="X238" s="827"/>
      <c r="Y238" s="827"/>
      <c r="Z238" s="827"/>
      <c r="AA238" s="827"/>
      <c r="AB238" s="827"/>
      <c r="AC238" s="827"/>
      <c r="AD238" s="827"/>
      <c r="AE238" s="827"/>
      <c r="AF238" s="827"/>
      <c r="AG238" s="827"/>
      <c r="AH238" s="827"/>
      <c r="AI238" s="827"/>
      <c r="AJ238" s="827"/>
      <c r="AK238" s="827"/>
      <c r="AL238" s="827"/>
      <c r="AM238" s="827"/>
      <c r="AN238" s="827"/>
      <c r="AO238" s="827"/>
      <c r="AP238" s="827"/>
      <c r="AQ238" s="827"/>
      <c r="AR238" s="827"/>
      <c r="AS238" s="827"/>
      <c r="AT238" s="827"/>
      <c r="AU238" s="827"/>
      <c r="AV238" s="827"/>
      <c r="AW238" s="827"/>
      <c r="AX238" s="827"/>
      <c r="AY238" s="882"/>
      <c r="BA238" s="517"/>
      <c r="BB238" s="161"/>
      <c r="BC238" s="361"/>
      <c r="BD238" s="308"/>
      <c r="BE238" s="308"/>
      <c r="BF238" s="308"/>
      <c r="BG238" s="362"/>
      <c r="BH238" s="370"/>
      <c r="BI238" s="308"/>
      <c r="BJ238" s="308"/>
      <c r="BK238" s="308"/>
      <c r="BL238" s="362"/>
      <c r="BM238" s="370"/>
      <c r="BN238" s="308"/>
      <c r="BO238" s="308"/>
      <c r="BP238" s="308"/>
      <c r="BQ238" s="362"/>
      <c r="BR238" s="370"/>
      <c r="BS238" s="308"/>
      <c r="BT238" s="308"/>
      <c r="BU238" s="308"/>
      <c r="BV238" s="308"/>
      <c r="BW238" s="308"/>
      <c r="BX238" s="308"/>
      <c r="BY238" s="309"/>
      <c r="BZ238" s="309"/>
      <c r="CA238" s="309"/>
      <c r="CB238" s="309"/>
      <c r="CC238" s="309"/>
      <c r="CD238" s="309"/>
      <c r="CE238" s="309"/>
      <c r="CF238" s="309"/>
      <c r="CG238" s="309"/>
      <c r="CH238" s="309"/>
      <c r="CI238" s="309"/>
      <c r="CJ238" s="309"/>
      <c r="CK238" s="309"/>
      <c r="CL238" s="309"/>
      <c r="CM238" s="309"/>
      <c r="CN238" s="309"/>
      <c r="CO238" s="309"/>
      <c r="CP238" s="309"/>
      <c r="CQ238" s="309"/>
      <c r="CR238" s="309"/>
      <c r="CS238" s="309"/>
      <c r="CT238" s="309"/>
      <c r="CU238" s="309"/>
      <c r="CV238" s="309"/>
      <c r="CW238" s="309"/>
      <c r="CX238" s="309"/>
      <c r="CY238" s="309"/>
      <c r="CZ238" s="386"/>
    </row>
    <row r="239" s="135" customFormat="true" ht="15" customHeight="true" x14ac:dyDescent="0.2">
      <c r="A239" s="822"/>
      <c r="B239" s="917"/>
      <c r="C239" s="1044"/>
      <c r="D239" s="827"/>
      <c r="E239" s="827"/>
      <c r="F239" s="827"/>
      <c r="G239" s="882"/>
      <c r="H239" s="1045"/>
      <c r="I239" s="827"/>
      <c r="J239" s="827"/>
      <c r="K239" s="827"/>
      <c r="L239" s="849"/>
      <c r="M239" s="1044"/>
      <c r="N239" s="827"/>
      <c r="O239" s="827"/>
      <c r="P239" s="827"/>
      <c r="Q239" s="882"/>
      <c r="R239" s="1045"/>
      <c r="S239" s="827"/>
      <c r="T239" s="827"/>
      <c r="U239" s="827"/>
      <c r="V239" s="827"/>
      <c r="W239" s="827"/>
      <c r="X239" s="827"/>
      <c r="Y239" s="827"/>
      <c r="Z239" s="827"/>
      <c r="AA239" s="827"/>
      <c r="AB239" s="827"/>
      <c r="AC239" s="827"/>
      <c r="AD239" s="827"/>
      <c r="AE239" s="827"/>
      <c r="AF239" s="827"/>
      <c r="AG239" s="827"/>
      <c r="AH239" s="827"/>
      <c r="AI239" s="827"/>
      <c r="AJ239" s="827"/>
      <c r="AK239" s="827"/>
      <c r="AL239" s="827"/>
      <c r="AM239" s="827"/>
      <c r="AN239" s="827"/>
      <c r="AO239" s="827"/>
      <c r="AP239" s="827"/>
      <c r="AQ239" s="827"/>
      <c r="AR239" s="827"/>
      <c r="AS239" s="827"/>
      <c r="AT239" s="827"/>
      <c r="AU239" s="827"/>
      <c r="AV239" s="827"/>
      <c r="AW239" s="827"/>
      <c r="AX239" s="827"/>
      <c r="AY239" s="882"/>
      <c r="BA239" s="517"/>
      <c r="BB239" s="161"/>
      <c r="BC239" s="361"/>
      <c r="BD239" s="308"/>
      <c r="BE239" s="308"/>
      <c r="BF239" s="308"/>
      <c r="BG239" s="362"/>
      <c r="BH239" s="370"/>
      <c r="BI239" s="308"/>
      <c r="BJ239" s="308"/>
      <c r="BK239" s="308"/>
      <c r="BL239" s="362"/>
      <c r="BM239" s="370"/>
      <c r="BN239" s="308"/>
      <c r="BO239" s="308"/>
      <c r="BP239" s="308"/>
      <c r="BQ239" s="362"/>
      <c r="BR239" s="370"/>
      <c r="BS239" s="308"/>
      <c r="BT239" s="308"/>
      <c r="BU239" s="308"/>
      <c r="BV239" s="308"/>
      <c r="BW239" s="308"/>
      <c r="BX239" s="308"/>
      <c r="BY239" s="309"/>
      <c r="BZ239" s="309"/>
      <c r="CA239" s="309"/>
      <c r="CB239" s="309"/>
      <c r="CC239" s="309"/>
      <c r="CD239" s="309"/>
      <c r="CE239" s="309"/>
      <c r="CF239" s="309"/>
      <c r="CG239" s="309"/>
      <c r="CH239" s="309"/>
      <c r="CI239" s="309"/>
      <c r="CJ239" s="309"/>
      <c r="CK239" s="309"/>
      <c r="CL239" s="309"/>
      <c r="CM239" s="309"/>
      <c r="CN239" s="309"/>
      <c r="CO239" s="309"/>
      <c r="CP239" s="309"/>
      <c r="CQ239" s="309"/>
      <c r="CR239" s="309"/>
      <c r="CS239" s="309"/>
      <c r="CT239" s="309"/>
      <c r="CU239" s="309"/>
      <c r="CV239" s="309"/>
      <c r="CW239" s="309"/>
      <c r="CX239" s="309"/>
      <c r="CY239" s="309"/>
      <c r="CZ239" s="386"/>
    </row>
    <row r="240" s="135" customFormat="true" ht="15" customHeight="true" x14ac:dyDescent="0.2">
      <c r="A240" s="822"/>
      <c r="B240" s="917"/>
      <c r="C240" s="1044"/>
      <c r="D240" s="827"/>
      <c r="E240" s="827"/>
      <c r="F240" s="827"/>
      <c r="G240" s="882"/>
      <c r="H240" s="1045"/>
      <c r="I240" s="827"/>
      <c r="J240" s="827"/>
      <c r="K240" s="827"/>
      <c r="L240" s="849"/>
      <c r="M240" s="1044"/>
      <c r="N240" s="827"/>
      <c r="O240" s="827"/>
      <c r="P240" s="827"/>
      <c r="Q240" s="882"/>
      <c r="R240" s="1045"/>
      <c r="S240" s="827"/>
      <c r="T240" s="827"/>
      <c r="U240" s="827"/>
      <c r="V240" s="827"/>
      <c r="W240" s="827"/>
      <c r="X240" s="827"/>
      <c r="Y240" s="827"/>
      <c r="Z240" s="827"/>
      <c r="AA240" s="827"/>
      <c r="AB240" s="827"/>
      <c r="AC240" s="827"/>
      <c r="AD240" s="827"/>
      <c r="AE240" s="827"/>
      <c r="AF240" s="827"/>
      <c r="AG240" s="827"/>
      <c r="AH240" s="827"/>
      <c r="AI240" s="827"/>
      <c r="AJ240" s="827"/>
      <c r="AK240" s="827"/>
      <c r="AL240" s="827"/>
      <c r="AM240" s="827"/>
      <c r="AN240" s="827"/>
      <c r="AO240" s="827"/>
      <c r="AP240" s="827"/>
      <c r="AQ240" s="827"/>
      <c r="AR240" s="827"/>
      <c r="AS240" s="827"/>
      <c r="AT240" s="827"/>
      <c r="AU240" s="827"/>
      <c r="AV240" s="827"/>
      <c r="AW240" s="827"/>
      <c r="AX240" s="827"/>
      <c r="AY240" s="882"/>
      <c r="BA240" s="517"/>
      <c r="BB240" s="161"/>
      <c r="BC240" s="361"/>
      <c r="BD240" s="308"/>
      <c r="BE240" s="308"/>
      <c r="BF240" s="308"/>
      <c r="BG240" s="362"/>
      <c r="BH240" s="370"/>
      <c r="BI240" s="308"/>
      <c r="BJ240" s="308"/>
      <c r="BK240" s="308"/>
      <c r="BL240" s="362"/>
      <c r="BM240" s="370"/>
      <c r="BN240" s="308"/>
      <c r="BO240" s="308"/>
      <c r="BP240" s="308"/>
      <c r="BQ240" s="362"/>
      <c r="BR240" s="370"/>
      <c r="BS240" s="308"/>
      <c r="BT240" s="308"/>
      <c r="BU240" s="308"/>
      <c r="BV240" s="308"/>
      <c r="BW240" s="308"/>
      <c r="BX240" s="308"/>
      <c r="BY240" s="309"/>
      <c r="BZ240" s="309"/>
      <c r="CA240" s="309"/>
      <c r="CB240" s="309"/>
      <c r="CC240" s="309"/>
      <c r="CD240" s="309"/>
      <c r="CE240" s="309"/>
      <c r="CF240" s="309"/>
      <c r="CG240" s="309"/>
      <c r="CH240" s="309"/>
      <c r="CI240" s="309"/>
      <c r="CJ240" s="309"/>
      <c r="CK240" s="309"/>
      <c r="CL240" s="309"/>
      <c r="CM240" s="309"/>
      <c r="CN240" s="309"/>
      <c r="CO240" s="309"/>
      <c r="CP240" s="309"/>
      <c r="CQ240" s="309"/>
      <c r="CR240" s="309"/>
      <c r="CS240" s="309"/>
      <c r="CT240" s="309"/>
      <c r="CU240" s="309"/>
      <c r="CV240" s="309"/>
      <c r="CW240" s="309"/>
      <c r="CX240" s="309"/>
      <c r="CY240" s="309"/>
      <c r="CZ240" s="386"/>
    </row>
    <row r="241" s="135" customFormat="true" ht="15" customHeight="true" x14ac:dyDescent="0.2">
      <c r="A241" s="822"/>
      <c r="B241" s="917"/>
      <c r="C241" s="1044"/>
      <c r="D241" s="827"/>
      <c r="E241" s="827"/>
      <c r="F241" s="827"/>
      <c r="G241" s="882"/>
      <c r="H241" s="1045"/>
      <c r="I241" s="827"/>
      <c r="J241" s="827"/>
      <c r="K241" s="827"/>
      <c r="L241" s="849"/>
      <c r="M241" s="1044"/>
      <c r="N241" s="827"/>
      <c r="O241" s="827"/>
      <c r="P241" s="827"/>
      <c r="Q241" s="882"/>
      <c r="R241" s="1045"/>
      <c r="S241" s="827"/>
      <c r="T241" s="827"/>
      <c r="U241" s="827"/>
      <c r="V241" s="827"/>
      <c r="W241" s="827"/>
      <c r="X241" s="827"/>
      <c r="Y241" s="827"/>
      <c r="Z241" s="827"/>
      <c r="AA241" s="827"/>
      <c r="AB241" s="827"/>
      <c r="AC241" s="827"/>
      <c r="AD241" s="827"/>
      <c r="AE241" s="827"/>
      <c r="AF241" s="827"/>
      <c r="AG241" s="827"/>
      <c r="AH241" s="827"/>
      <c r="AI241" s="827"/>
      <c r="AJ241" s="827"/>
      <c r="AK241" s="827"/>
      <c r="AL241" s="827"/>
      <c r="AM241" s="827"/>
      <c r="AN241" s="827"/>
      <c r="AO241" s="827"/>
      <c r="AP241" s="827"/>
      <c r="AQ241" s="827"/>
      <c r="AR241" s="827"/>
      <c r="AS241" s="827"/>
      <c r="AT241" s="827"/>
      <c r="AU241" s="827"/>
      <c r="AV241" s="827"/>
      <c r="AW241" s="827"/>
      <c r="AX241" s="827"/>
      <c r="AY241" s="882"/>
      <c r="BA241" s="517"/>
      <c r="BB241" s="161"/>
      <c r="BC241" s="361"/>
      <c r="BD241" s="308"/>
      <c r="BE241" s="308"/>
      <c r="BF241" s="308"/>
      <c r="BG241" s="362"/>
      <c r="BH241" s="370"/>
      <c r="BI241" s="308"/>
      <c r="BJ241" s="308"/>
      <c r="BK241" s="308"/>
      <c r="BL241" s="362"/>
      <c r="BM241" s="370"/>
      <c r="BN241" s="308"/>
      <c r="BO241" s="308"/>
      <c r="BP241" s="308"/>
      <c r="BQ241" s="362"/>
      <c r="BR241" s="370"/>
      <c r="BS241" s="308"/>
      <c r="BT241" s="308"/>
      <c r="BU241" s="308"/>
      <c r="BV241" s="308"/>
      <c r="BW241" s="308"/>
      <c r="BX241" s="308"/>
      <c r="BY241" s="309"/>
      <c r="BZ241" s="309"/>
      <c r="CA241" s="309"/>
      <c r="CB241" s="309"/>
      <c r="CC241" s="309"/>
      <c r="CD241" s="309"/>
      <c r="CE241" s="309"/>
      <c r="CF241" s="309"/>
      <c r="CG241" s="309"/>
      <c r="CH241" s="309"/>
      <c r="CI241" s="309"/>
      <c r="CJ241" s="309"/>
      <c r="CK241" s="309"/>
      <c r="CL241" s="309"/>
      <c r="CM241" s="309"/>
      <c r="CN241" s="309"/>
      <c r="CO241" s="309"/>
      <c r="CP241" s="309"/>
      <c r="CQ241" s="309"/>
      <c r="CR241" s="309"/>
      <c r="CS241" s="309"/>
      <c r="CT241" s="309"/>
      <c r="CU241" s="309"/>
      <c r="CV241" s="309"/>
      <c r="CW241" s="309"/>
      <c r="CX241" s="309"/>
      <c r="CY241" s="309"/>
      <c r="CZ241" s="386"/>
    </row>
    <row r="242" s="135" customFormat="true" ht="15" customHeight="true" x14ac:dyDescent="0.2">
      <c r="A242" s="822"/>
      <c r="B242" s="917"/>
      <c r="C242" s="1044"/>
      <c r="D242" s="827"/>
      <c r="E242" s="827"/>
      <c r="F242" s="827"/>
      <c r="G242" s="882"/>
      <c r="H242" s="1045"/>
      <c r="I242" s="827"/>
      <c r="J242" s="827"/>
      <c r="K242" s="827"/>
      <c r="L242" s="849"/>
      <c r="M242" s="1044"/>
      <c r="N242" s="827"/>
      <c r="O242" s="827"/>
      <c r="P242" s="827"/>
      <c r="Q242" s="882"/>
      <c r="R242" s="1045"/>
      <c r="S242" s="827"/>
      <c r="T242" s="827"/>
      <c r="U242" s="827"/>
      <c r="V242" s="827"/>
      <c r="W242" s="827"/>
      <c r="X242" s="827"/>
      <c r="Y242" s="827"/>
      <c r="Z242" s="827"/>
      <c r="AA242" s="827"/>
      <c r="AB242" s="827"/>
      <c r="AC242" s="827"/>
      <c r="AD242" s="827"/>
      <c r="AE242" s="827"/>
      <c r="AF242" s="827"/>
      <c r="AG242" s="827"/>
      <c r="AH242" s="827"/>
      <c r="AI242" s="827"/>
      <c r="AJ242" s="827"/>
      <c r="AK242" s="827"/>
      <c r="AL242" s="827"/>
      <c r="AM242" s="827"/>
      <c r="AN242" s="827"/>
      <c r="AO242" s="827"/>
      <c r="AP242" s="827"/>
      <c r="AQ242" s="827"/>
      <c r="AR242" s="827"/>
      <c r="AS242" s="827"/>
      <c r="AT242" s="827"/>
      <c r="AU242" s="827"/>
      <c r="AV242" s="827"/>
      <c r="AW242" s="827"/>
      <c r="AX242" s="827"/>
      <c r="AY242" s="882"/>
      <c r="BA242" s="517"/>
      <c r="BB242" s="161"/>
      <c r="BC242" s="361"/>
      <c r="BD242" s="308"/>
      <c r="BE242" s="308"/>
      <c r="BF242" s="308"/>
      <c r="BG242" s="362"/>
      <c r="BH242" s="370"/>
      <c r="BI242" s="308"/>
      <c r="BJ242" s="308"/>
      <c r="BK242" s="308"/>
      <c r="BL242" s="362"/>
      <c r="BM242" s="370"/>
      <c r="BN242" s="308"/>
      <c r="BO242" s="308"/>
      <c r="BP242" s="308"/>
      <c r="BQ242" s="362"/>
      <c r="BR242" s="370"/>
      <c r="BS242" s="308"/>
      <c r="BT242" s="308"/>
      <c r="BU242" s="308"/>
      <c r="BV242" s="308"/>
      <c r="BW242" s="308"/>
      <c r="BX242" s="308"/>
      <c r="BY242" s="309"/>
      <c r="BZ242" s="309"/>
      <c r="CA242" s="309"/>
      <c r="CB242" s="309"/>
      <c r="CC242" s="309"/>
      <c r="CD242" s="309"/>
      <c r="CE242" s="309"/>
      <c r="CF242" s="309"/>
      <c r="CG242" s="309"/>
      <c r="CH242" s="309"/>
      <c r="CI242" s="309"/>
      <c r="CJ242" s="309"/>
      <c r="CK242" s="309"/>
      <c r="CL242" s="309"/>
      <c r="CM242" s="309"/>
      <c r="CN242" s="309"/>
      <c r="CO242" s="309"/>
      <c r="CP242" s="309"/>
      <c r="CQ242" s="309"/>
      <c r="CR242" s="309"/>
      <c r="CS242" s="309"/>
      <c r="CT242" s="309"/>
      <c r="CU242" s="309"/>
      <c r="CV242" s="309"/>
      <c r="CW242" s="309"/>
      <c r="CX242" s="309"/>
      <c r="CY242" s="309"/>
      <c r="CZ242" s="386"/>
    </row>
    <row r="243" s="135" customFormat="true" ht="15" customHeight="true" x14ac:dyDescent="0.2">
      <c r="A243" s="822"/>
      <c r="B243" s="917"/>
      <c r="C243" s="1044"/>
      <c r="D243" s="827"/>
      <c r="E243" s="827"/>
      <c r="F243" s="827"/>
      <c r="G243" s="882"/>
      <c r="H243" s="1045"/>
      <c r="I243" s="827"/>
      <c r="J243" s="827"/>
      <c r="K243" s="827"/>
      <c r="L243" s="849"/>
      <c r="M243" s="1044"/>
      <c r="N243" s="827"/>
      <c r="O243" s="827"/>
      <c r="P243" s="827"/>
      <c r="Q243" s="882"/>
      <c r="R243" s="1045"/>
      <c r="S243" s="827"/>
      <c r="T243" s="827"/>
      <c r="U243" s="827"/>
      <c r="V243" s="827"/>
      <c r="W243" s="827"/>
      <c r="X243" s="827"/>
      <c r="Y243" s="827"/>
      <c r="Z243" s="827"/>
      <c r="AA243" s="827"/>
      <c r="AB243" s="827"/>
      <c r="AC243" s="827"/>
      <c r="AD243" s="827"/>
      <c r="AE243" s="827"/>
      <c r="AF243" s="827"/>
      <c r="AG243" s="827"/>
      <c r="AH243" s="827"/>
      <c r="AI243" s="827"/>
      <c r="AJ243" s="827"/>
      <c r="AK243" s="827"/>
      <c r="AL243" s="827"/>
      <c r="AM243" s="827"/>
      <c r="AN243" s="827"/>
      <c r="AO243" s="827"/>
      <c r="AP243" s="827"/>
      <c r="AQ243" s="827"/>
      <c r="AR243" s="827"/>
      <c r="AS243" s="827"/>
      <c r="AT243" s="827"/>
      <c r="AU243" s="827"/>
      <c r="AV243" s="827"/>
      <c r="AW243" s="827"/>
      <c r="AX243" s="827"/>
      <c r="AY243" s="882"/>
      <c r="BA243" s="517"/>
      <c r="BB243" s="161"/>
      <c r="BC243" s="361"/>
      <c r="BD243" s="308"/>
      <c r="BE243" s="308"/>
      <c r="BF243" s="308"/>
      <c r="BG243" s="362"/>
      <c r="BH243" s="370"/>
      <c r="BI243" s="308"/>
      <c r="BJ243" s="308"/>
      <c r="BK243" s="308"/>
      <c r="BL243" s="362"/>
      <c r="BM243" s="370"/>
      <c r="BN243" s="308"/>
      <c r="BO243" s="308"/>
      <c r="BP243" s="308"/>
      <c r="BQ243" s="362"/>
      <c r="BR243" s="370"/>
      <c r="BS243" s="308"/>
      <c r="BT243" s="308"/>
      <c r="BU243" s="308"/>
      <c r="BV243" s="308"/>
      <c r="BW243" s="308"/>
      <c r="BX243" s="308"/>
      <c r="BY243" s="309"/>
      <c r="BZ243" s="309"/>
      <c r="CA243" s="309"/>
      <c r="CB243" s="309"/>
      <c r="CC243" s="309"/>
      <c r="CD243" s="309"/>
      <c r="CE243" s="309"/>
      <c r="CF243" s="309"/>
      <c r="CG243" s="309"/>
      <c r="CH243" s="309"/>
      <c r="CI243" s="309"/>
      <c r="CJ243" s="309"/>
      <c r="CK243" s="309"/>
      <c r="CL243" s="309"/>
      <c r="CM243" s="309"/>
      <c r="CN243" s="309"/>
      <c r="CO243" s="309"/>
      <c r="CP243" s="309"/>
      <c r="CQ243" s="309"/>
      <c r="CR243" s="309"/>
      <c r="CS243" s="309"/>
      <c r="CT243" s="309"/>
      <c r="CU243" s="309"/>
      <c r="CV243" s="309"/>
      <c r="CW243" s="309"/>
      <c r="CX243" s="309"/>
      <c r="CY243" s="309"/>
      <c r="CZ243" s="386"/>
    </row>
    <row r="244" s="135" customFormat="true" ht="15" customHeight="true" x14ac:dyDescent="0.2">
      <c r="A244" s="822"/>
      <c r="B244" s="917"/>
      <c r="C244" s="1044"/>
      <c r="D244" s="827"/>
      <c r="E244" s="827"/>
      <c r="F244" s="827"/>
      <c r="G244" s="882"/>
      <c r="H244" s="1045"/>
      <c r="I244" s="827"/>
      <c r="J244" s="827"/>
      <c r="K244" s="827"/>
      <c r="L244" s="849"/>
      <c r="M244" s="1044"/>
      <c r="N244" s="827"/>
      <c r="O244" s="827"/>
      <c r="P244" s="827"/>
      <c r="Q244" s="882"/>
      <c r="R244" s="1045"/>
      <c r="S244" s="827"/>
      <c r="T244" s="827"/>
      <c r="U244" s="827"/>
      <c r="V244" s="827"/>
      <c r="W244" s="827"/>
      <c r="X244" s="827"/>
      <c r="Y244" s="827"/>
      <c r="Z244" s="827"/>
      <c r="AA244" s="827"/>
      <c r="AB244" s="827"/>
      <c r="AC244" s="827"/>
      <c r="AD244" s="827"/>
      <c r="AE244" s="827"/>
      <c r="AF244" s="827"/>
      <c r="AG244" s="827"/>
      <c r="AH244" s="827"/>
      <c r="AI244" s="827"/>
      <c r="AJ244" s="827"/>
      <c r="AK244" s="827"/>
      <c r="AL244" s="827"/>
      <c r="AM244" s="827"/>
      <c r="AN244" s="827"/>
      <c r="AO244" s="827"/>
      <c r="AP244" s="827"/>
      <c r="AQ244" s="827"/>
      <c r="AR244" s="827"/>
      <c r="AS244" s="827"/>
      <c r="AT244" s="827"/>
      <c r="AU244" s="827"/>
      <c r="AV244" s="827"/>
      <c r="AW244" s="827"/>
      <c r="AX244" s="827"/>
      <c r="AY244" s="882"/>
      <c r="BA244" s="517"/>
      <c r="BB244" s="161"/>
      <c r="BC244" s="361"/>
      <c r="BD244" s="308"/>
      <c r="BE244" s="308"/>
      <c r="BF244" s="308"/>
      <c r="BG244" s="362"/>
      <c r="BH244" s="370"/>
      <c r="BI244" s="308"/>
      <c r="BJ244" s="308"/>
      <c r="BK244" s="308"/>
      <c r="BL244" s="362"/>
      <c r="BM244" s="370"/>
      <c r="BN244" s="308"/>
      <c r="BO244" s="308"/>
      <c r="BP244" s="308"/>
      <c r="BQ244" s="362"/>
      <c r="BR244" s="370"/>
      <c r="BS244" s="308"/>
      <c r="BT244" s="308"/>
      <c r="BU244" s="308"/>
      <c r="BV244" s="308"/>
      <c r="BW244" s="308"/>
      <c r="BX244" s="308"/>
      <c r="BY244" s="309"/>
      <c r="BZ244" s="309"/>
      <c r="CA244" s="309"/>
      <c r="CB244" s="309"/>
      <c r="CC244" s="309"/>
      <c r="CD244" s="309"/>
      <c r="CE244" s="309"/>
      <c r="CF244" s="309"/>
      <c r="CG244" s="309"/>
      <c r="CH244" s="309"/>
      <c r="CI244" s="309"/>
      <c r="CJ244" s="309"/>
      <c r="CK244" s="309"/>
      <c r="CL244" s="309"/>
      <c r="CM244" s="309"/>
      <c r="CN244" s="309"/>
      <c r="CO244" s="309"/>
      <c r="CP244" s="309"/>
      <c r="CQ244" s="309"/>
      <c r="CR244" s="309"/>
      <c r="CS244" s="309"/>
      <c r="CT244" s="309"/>
      <c r="CU244" s="309"/>
      <c r="CV244" s="309"/>
      <c r="CW244" s="309"/>
      <c r="CX244" s="309"/>
      <c r="CY244" s="309"/>
      <c r="CZ244" s="386"/>
    </row>
    <row r="245" s="135" customFormat="true" ht="15" customHeight="true" x14ac:dyDescent="0.2">
      <c r="A245" s="822"/>
      <c r="B245" s="917"/>
      <c r="C245" s="1044"/>
      <c r="D245" s="827"/>
      <c r="E245" s="827"/>
      <c r="F245" s="827"/>
      <c r="G245" s="882"/>
      <c r="H245" s="1045"/>
      <c r="I245" s="827"/>
      <c r="J245" s="827"/>
      <c r="K245" s="827"/>
      <c r="L245" s="849"/>
      <c r="M245" s="1044"/>
      <c r="N245" s="827"/>
      <c r="O245" s="827"/>
      <c r="P245" s="827"/>
      <c r="Q245" s="882"/>
      <c r="R245" s="1045"/>
      <c r="S245" s="827"/>
      <c r="T245" s="827"/>
      <c r="U245" s="827"/>
      <c r="V245" s="827"/>
      <c r="W245" s="827"/>
      <c r="X245" s="827"/>
      <c r="Y245" s="827"/>
      <c r="Z245" s="827"/>
      <c r="AA245" s="827"/>
      <c r="AB245" s="827"/>
      <c r="AC245" s="827"/>
      <c r="AD245" s="827"/>
      <c r="AE245" s="827"/>
      <c r="AF245" s="827"/>
      <c r="AG245" s="827"/>
      <c r="AH245" s="827"/>
      <c r="AI245" s="827"/>
      <c r="AJ245" s="827"/>
      <c r="AK245" s="827"/>
      <c r="AL245" s="827"/>
      <c r="AM245" s="827"/>
      <c r="AN245" s="827"/>
      <c r="AO245" s="827"/>
      <c r="AP245" s="827"/>
      <c r="AQ245" s="827"/>
      <c r="AR245" s="827"/>
      <c r="AS245" s="827"/>
      <c r="AT245" s="827"/>
      <c r="AU245" s="827"/>
      <c r="AV245" s="827"/>
      <c r="AW245" s="827"/>
      <c r="AX245" s="827"/>
      <c r="AY245" s="882"/>
      <c r="BA245" s="517"/>
      <c r="BB245" s="161"/>
      <c r="BC245" s="361"/>
      <c r="BD245" s="308"/>
      <c r="BE245" s="308"/>
      <c r="BF245" s="308"/>
      <c r="BG245" s="362"/>
      <c r="BH245" s="370"/>
      <c r="BI245" s="308"/>
      <c r="BJ245" s="308"/>
      <c r="BK245" s="308"/>
      <c r="BL245" s="362"/>
      <c r="BM245" s="370"/>
      <c r="BN245" s="308"/>
      <c r="BO245" s="308"/>
      <c r="BP245" s="308"/>
      <c r="BQ245" s="362"/>
      <c r="BR245" s="370"/>
      <c r="BS245" s="308"/>
      <c r="BT245" s="308"/>
      <c r="BU245" s="308"/>
      <c r="BV245" s="308"/>
      <c r="BW245" s="308"/>
      <c r="BX245" s="308"/>
      <c r="BY245" s="309"/>
      <c r="BZ245" s="309"/>
      <c r="CA245" s="309"/>
      <c r="CB245" s="309"/>
      <c r="CC245" s="309"/>
      <c r="CD245" s="309"/>
      <c r="CE245" s="309"/>
      <c r="CF245" s="309"/>
      <c r="CG245" s="309"/>
      <c r="CH245" s="309"/>
      <c r="CI245" s="309"/>
      <c r="CJ245" s="309"/>
      <c r="CK245" s="309"/>
      <c r="CL245" s="309"/>
      <c r="CM245" s="309"/>
      <c r="CN245" s="309"/>
      <c r="CO245" s="309"/>
      <c r="CP245" s="309"/>
      <c r="CQ245" s="309"/>
      <c r="CR245" s="309"/>
      <c r="CS245" s="309"/>
      <c r="CT245" s="309"/>
      <c r="CU245" s="309"/>
      <c r="CV245" s="309"/>
      <c r="CW245" s="309"/>
      <c r="CX245" s="309"/>
      <c r="CY245" s="309"/>
      <c r="CZ245" s="386"/>
    </row>
    <row r="246" s="135" customFormat="true" ht="15" customHeight="true" x14ac:dyDescent="0.2">
      <c r="A246" s="822"/>
      <c r="B246" s="917"/>
      <c r="C246" s="1044"/>
      <c r="D246" s="827"/>
      <c r="E246" s="827"/>
      <c r="F246" s="827"/>
      <c r="G246" s="882"/>
      <c r="H246" s="1045"/>
      <c r="I246" s="827"/>
      <c r="J246" s="827"/>
      <c r="K246" s="827"/>
      <c r="L246" s="849"/>
      <c r="M246" s="1044"/>
      <c r="N246" s="827"/>
      <c r="O246" s="827"/>
      <c r="P246" s="827"/>
      <c r="Q246" s="882"/>
      <c r="R246" s="1045"/>
      <c r="S246" s="827"/>
      <c r="T246" s="827"/>
      <c r="U246" s="827"/>
      <c r="V246" s="827"/>
      <c r="W246" s="827"/>
      <c r="X246" s="827"/>
      <c r="Y246" s="827"/>
      <c r="Z246" s="827"/>
      <c r="AA246" s="827"/>
      <c r="AB246" s="827"/>
      <c r="AC246" s="827"/>
      <c r="AD246" s="827"/>
      <c r="AE246" s="827"/>
      <c r="AF246" s="827"/>
      <c r="AG246" s="827"/>
      <c r="AH246" s="827"/>
      <c r="AI246" s="827"/>
      <c r="AJ246" s="827"/>
      <c r="AK246" s="827"/>
      <c r="AL246" s="827"/>
      <c r="AM246" s="827"/>
      <c r="AN246" s="827"/>
      <c r="AO246" s="827"/>
      <c r="AP246" s="827"/>
      <c r="AQ246" s="827"/>
      <c r="AR246" s="827"/>
      <c r="AS246" s="827"/>
      <c r="AT246" s="827"/>
      <c r="AU246" s="827"/>
      <c r="AV246" s="827"/>
      <c r="AW246" s="827"/>
      <c r="AX246" s="827"/>
      <c r="AY246" s="882"/>
      <c r="BA246" s="517"/>
      <c r="BB246" s="161"/>
      <c r="BC246" s="361"/>
      <c r="BD246" s="308"/>
      <c r="BE246" s="308"/>
      <c r="BF246" s="308"/>
      <c r="BG246" s="362"/>
      <c r="BH246" s="370"/>
      <c r="BI246" s="308"/>
      <c r="BJ246" s="308"/>
      <c r="BK246" s="308"/>
      <c r="BL246" s="362"/>
      <c r="BM246" s="370"/>
      <c r="BN246" s="308"/>
      <c r="BO246" s="308"/>
      <c r="BP246" s="308"/>
      <c r="BQ246" s="362"/>
      <c r="BR246" s="370"/>
      <c r="BS246" s="308"/>
      <c r="BT246" s="308"/>
      <c r="BU246" s="308"/>
      <c r="BV246" s="308"/>
      <c r="BW246" s="308"/>
      <c r="BX246" s="308"/>
      <c r="BY246" s="309"/>
      <c r="BZ246" s="309"/>
      <c r="CA246" s="309"/>
      <c r="CB246" s="309"/>
      <c r="CC246" s="309"/>
      <c r="CD246" s="309"/>
      <c r="CE246" s="309"/>
      <c r="CF246" s="309"/>
      <c r="CG246" s="309"/>
      <c r="CH246" s="309"/>
      <c r="CI246" s="309"/>
      <c r="CJ246" s="309"/>
      <c r="CK246" s="309"/>
      <c r="CL246" s="309"/>
      <c r="CM246" s="309"/>
      <c r="CN246" s="309"/>
      <c r="CO246" s="309"/>
      <c r="CP246" s="309"/>
      <c r="CQ246" s="309"/>
      <c r="CR246" s="309"/>
      <c r="CS246" s="309"/>
      <c r="CT246" s="309"/>
      <c r="CU246" s="309"/>
      <c r="CV246" s="309"/>
      <c r="CW246" s="309"/>
      <c r="CX246" s="309"/>
      <c r="CY246" s="309"/>
      <c r="CZ246" s="386"/>
    </row>
    <row r="247" s="135" customFormat="true" ht="15" customHeight="true" x14ac:dyDescent="0.2">
      <c r="A247" s="822"/>
      <c r="B247" s="917"/>
      <c r="C247" s="1044"/>
      <c r="D247" s="827"/>
      <c r="E247" s="827"/>
      <c r="F247" s="827"/>
      <c r="G247" s="882"/>
      <c r="H247" s="1045"/>
      <c r="I247" s="827"/>
      <c r="J247" s="827"/>
      <c r="K247" s="827"/>
      <c r="L247" s="849"/>
      <c r="M247" s="1044"/>
      <c r="N247" s="827"/>
      <c r="O247" s="827"/>
      <c r="P247" s="827"/>
      <c r="Q247" s="882"/>
      <c r="R247" s="1045"/>
      <c r="S247" s="827"/>
      <c r="T247" s="827"/>
      <c r="U247" s="827"/>
      <c r="V247" s="827"/>
      <c r="W247" s="827"/>
      <c r="X247" s="827"/>
      <c r="Y247" s="827"/>
      <c r="Z247" s="827"/>
      <c r="AA247" s="827"/>
      <c r="AB247" s="827"/>
      <c r="AC247" s="827"/>
      <c r="AD247" s="827"/>
      <c r="AE247" s="827"/>
      <c r="AF247" s="827"/>
      <c r="AG247" s="827"/>
      <c r="AH247" s="827"/>
      <c r="AI247" s="827"/>
      <c r="AJ247" s="827"/>
      <c r="AK247" s="827"/>
      <c r="AL247" s="827"/>
      <c r="AM247" s="827"/>
      <c r="AN247" s="827"/>
      <c r="AO247" s="827"/>
      <c r="AP247" s="827"/>
      <c r="AQ247" s="827"/>
      <c r="AR247" s="827"/>
      <c r="AS247" s="827"/>
      <c r="AT247" s="827"/>
      <c r="AU247" s="827"/>
      <c r="AV247" s="827"/>
      <c r="AW247" s="827"/>
      <c r="AX247" s="827"/>
      <c r="AY247" s="882"/>
      <c r="BA247" s="517"/>
      <c r="BB247" s="161"/>
      <c r="BC247" s="361"/>
      <c r="BD247" s="308"/>
      <c r="BE247" s="308"/>
      <c r="BF247" s="308"/>
      <c r="BG247" s="362"/>
      <c r="BH247" s="370"/>
      <c r="BI247" s="308"/>
      <c r="BJ247" s="308"/>
      <c r="BK247" s="308"/>
      <c r="BL247" s="362"/>
      <c r="BM247" s="370"/>
      <c r="BN247" s="308"/>
      <c r="BO247" s="308"/>
      <c r="BP247" s="308"/>
      <c r="BQ247" s="362"/>
      <c r="BR247" s="370"/>
      <c r="BS247" s="308"/>
      <c r="BT247" s="308"/>
      <c r="BU247" s="308"/>
      <c r="BV247" s="308"/>
      <c r="BW247" s="308"/>
      <c r="BX247" s="308"/>
      <c r="BY247" s="309"/>
      <c r="BZ247" s="309"/>
      <c r="CA247" s="309"/>
      <c r="CB247" s="309"/>
      <c r="CC247" s="309"/>
      <c r="CD247" s="309"/>
      <c r="CE247" s="309"/>
      <c r="CF247" s="309"/>
      <c r="CG247" s="309"/>
      <c r="CH247" s="309"/>
      <c r="CI247" s="309"/>
      <c r="CJ247" s="309"/>
      <c r="CK247" s="309"/>
      <c r="CL247" s="309"/>
      <c r="CM247" s="309"/>
      <c r="CN247" s="309"/>
      <c r="CO247" s="309"/>
      <c r="CP247" s="309"/>
      <c r="CQ247" s="309"/>
      <c r="CR247" s="309"/>
      <c r="CS247" s="309"/>
      <c r="CT247" s="309"/>
      <c r="CU247" s="309"/>
      <c r="CV247" s="309"/>
      <c r="CW247" s="309"/>
      <c r="CX247" s="309"/>
      <c r="CY247" s="309"/>
      <c r="CZ247" s="386"/>
    </row>
    <row r="248" s="135" customFormat="true" ht="15" customHeight="true" x14ac:dyDescent="0.2">
      <c r="A248" s="1108"/>
      <c r="B248" s="929"/>
      <c r="C248" s="1104"/>
      <c r="D248" s="952"/>
      <c r="E248" s="952"/>
      <c r="F248" s="952"/>
      <c r="G248" s="953"/>
      <c r="H248" s="1105"/>
      <c r="I248" s="952"/>
      <c r="J248" s="952"/>
      <c r="K248" s="952"/>
      <c r="L248" s="1106"/>
      <c r="M248" s="1104"/>
      <c r="N248" s="952"/>
      <c r="O248" s="952"/>
      <c r="P248" s="952"/>
      <c r="Q248" s="953"/>
      <c r="R248" s="1105"/>
      <c r="S248" s="952"/>
      <c r="T248" s="952"/>
      <c r="U248" s="952"/>
      <c r="V248" s="952"/>
      <c r="W248" s="952"/>
      <c r="X248" s="952"/>
      <c r="Y248" s="952"/>
      <c r="Z248" s="952"/>
      <c r="AA248" s="952"/>
      <c r="AB248" s="952"/>
      <c r="AC248" s="952"/>
      <c r="AD248" s="952"/>
      <c r="AE248" s="952"/>
      <c r="AF248" s="952"/>
      <c r="AG248" s="952"/>
      <c r="AH248" s="952"/>
      <c r="AI248" s="952"/>
      <c r="AJ248" s="952"/>
      <c r="AK248" s="952"/>
      <c r="AL248" s="952"/>
      <c r="AM248" s="952"/>
      <c r="AN248" s="952"/>
      <c r="AO248" s="952"/>
      <c r="AP248" s="952"/>
      <c r="AQ248" s="952"/>
      <c r="AR248" s="952"/>
      <c r="AS248" s="952"/>
      <c r="AT248" s="952"/>
      <c r="AU248" s="952"/>
      <c r="AV248" s="952"/>
      <c r="AW248" s="952"/>
      <c r="AX248" s="952"/>
      <c r="AY248" s="953"/>
      <c r="BA248" s="517"/>
      <c r="BB248" s="161"/>
      <c r="BC248" s="363"/>
      <c r="BD248" s="364"/>
      <c r="BE248" s="364"/>
      <c r="BF248" s="364"/>
      <c r="BG248" s="365"/>
      <c r="BH248" s="371"/>
      <c r="BI248" s="364"/>
      <c r="BJ248" s="364"/>
      <c r="BK248" s="364"/>
      <c r="BL248" s="365"/>
      <c r="BM248" s="371"/>
      <c r="BN248" s="364"/>
      <c r="BO248" s="364"/>
      <c r="BP248" s="364"/>
      <c r="BQ248" s="365"/>
      <c r="BR248" s="371"/>
      <c r="BS248" s="364"/>
      <c r="BT248" s="364"/>
      <c r="BU248" s="364"/>
      <c r="BV248" s="364"/>
      <c r="BW248" s="364"/>
      <c r="BX248" s="364"/>
      <c r="BY248" s="387"/>
      <c r="BZ248" s="387"/>
      <c r="CA248" s="387"/>
      <c r="CB248" s="387"/>
      <c r="CC248" s="387"/>
      <c r="CD248" s="387"/>
      <c r="CE248" s="387"/>
      <c r="CF248" s="387"/>
      <c r="CG248" s="387"/>
      <c r="CH248" s="387"/>
      <c r="CI248" s="387"/>
      <c r="CJ248" s="387"/>
      <c r="CK248" s="387"/>
      <c r="CL248" s="387"/>
      <c r="CM248" s="387"/>
      <c r="CN248" s="387"/>
      <c r="CO248" s="387"/>
      <c r="CP248" s="387"/>
      <c r="CQ248" s="387"/>
      <c r="CR248" s="387"/>
      <c r="CS248" s="387"/>
      <c r="CT248" s="387"/>
      <c r="CU248" s="387"/>
      <c r="CV248" s="387"/>
      <c r="CW248" s="387"/>
      <c r="CX248" s="387"/>
      <c r="CY248" s="387"/>
      <c r="CZ248" s="388"/>
    </row>
    <row r="249" s="135" customFormat="true" ht="250.15" customHeight="true" x14ac:dyDescent="0.2">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431" customFormat="true" ht="19.15" customHeight="true" x14ac:dyDescent="0.2">
      <c r="BA250" s="520"/>
      <c r="BB250" s="237"/>
      <c r="BC250" s="520"/>
      <c r="BD250" s="520"/>
      <c r="BE250" s="520"/>
      <c r="BF250" s="520"/>
      <c r="BG250" s="520"/>
      <c r="BH250" s="520"/>
      <c r="BI250" s="520"/>
      <c r="BJ250" s="520"/>
      <c r="BK250" s="520"/>
      <c r="BL250" s="520"/>
      <c r="BM250" s="520"/>
      <c r="BN250" s="520"/>
      <c r="BO250" s="520"/>
      <c r="BP250" s="520"/>
      <c r="BQ250" s="520"/>
      <c r="BR250" s="520"/>
      <c r="BS250" s="520"/>
      <c r="BT250" s="520"/>
      <c r="BU250" s="520"/>
      <c r="BV250" s="520"/>
      <c r="BW250" s="520"/>
      <c r="BX250" s="520"/>
      <c r="BY250" s="520"/>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431" customFormat="true" ht="12.75" x14ac:dyDescent="0.2">
      <c r="BA251" s="520"/>
      <c r="BB251" s="237"/>
      <c r="BC251" s="520"/>
      <c r="BD251" s="520"/>
      <c r="BE251" s="520"/>
      <c r="BF251" s="520"/>
      <c r="BG251" s="520"/>
      <c r="BH251" s="520"/>
      <c r="BI251" s="520"/>
      <c r="BJ251" s="520"/>
      <c r="BK251" s="520"/>
      <c r="BL251" s="520"/>
      <c r="BM251" s="520"/>
      <c r="BN251" s="520"/>
      <c r="BO251" s="520"/>
      <c r="BP251" s="520"/>
      <c r="BQ251" s="520"/>
      <c r="BR251" s="520"/>
      <c r="BS251" s="520"/>
      <c r="BT251" s="520"/>
      <c r="BU251" s="520"/>
      <c r="BV251" s="520"/>
      <c r="BW251" s="520"/>
      <c r="BX251" s="520"/>
      <c r="BY251" s="520"/>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431" customFormat="true" ht="12.75" x14ac:dyDescent="0.2">
      <c r="BA252" s="520"/>
      <c r="BB252" s="237"/>
      <c r="BC252" s="520"/>
      <c r="BD252" s="520"/>
      <c r="BE252" s="520"/>
      <c r="BF252" s="520"/>
      <c r="BG252" s="520"/>
      <c r="BH252" s="520"/>
      <c r="BI252" s="520"/>
      <c r="BJ252" s="520"/>
      <c r="BK252" s="520"/>
      <c r="BL252" s="520"/>
      <c r="BM252" s="520"/>
      <c r="BN252" s="520"/>
      <c r="BO252" s="520"/>
      <c r="BP252" s="520"/>
      <c r="BQ252" s="520"/>
      <c r="BR252" s="520"/>
      <c r="BS252" s="520"/>
      <c r="BT252" s="520"/>
      <c r="BU252" s="520"/>
      <c r="BV252" s="520"/>
      <c r="BW252" s="520"/>
      <c r="BX252" s="520"/>
      <c r="BY252" s="520"/>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431" customFormat="true" ht="12.75" x14ac:dyDescent="0.2">
      <c r="BA253" s="520"/>
      <c r="BB253" s="237"/>
      <c r="BC253" s="520"/>
      <c r="BD253" s="520"/>
      <c r="BE253" s="520"/>
      <c r="BF253" s="520"/>
      <c r="BG253" s="520"/>
      <c r="BH253" s="520"/>
      <c r="BI253" s="520"/>
      <c r="BJ253" s="520"/>
      <c r="BK253" s="520"/>
      <c r="BL253" s="520"/>
      <c r="BM253" s="520"/>
      <c r="BN253" s="520"/>
      <c r="BO253" s="520"/>
      <c r="BP253" s="520"/>
      <c r="BQ253" s="520"/>
      <c r="BR253" s="520"/>
      <c r="BS253" s="520"/>
      <c r="BT253" s="520"/>
      <c r="BU253" s="520"/>
      <c r="BV253" s="520"/>
      <c r="BW253" s="520"/>
      <c r="BX253" s="520"/>
      <c r="BY253" s="520"/>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431" customFormat="true" ht="12.75" x14ac:dyDescent="0.2">
      <c r="BA254" s="520"/>
      <c r="BB254" s="237"/>
      <c r="BC254" s="520"/>
      <c r="BD254" s="520"/>
      <c r="BE254" s="520"/>
      <c r="BF254" s="520"/>
      <c r="BG254" s="520"/>
      <c r="BH254" s="520"/>
      <c r="BI254" s="520"/>
      <c r="BJ254" s="520"/>
      <c r="BK254" s="520"/>
      <c r="BL254" s="520"/>
      <c r="BM254" s="520"/>
      <c r="BN254" s="520"/>
      <c r="BO254" s="520"/>
      <c r="BP254" s="520"/>
      <c r="BQ254" s="520"/>
      <c r="BR254" s="520"/>
      <c r="BS254" s="520"/>
      <c r="BT254" s="520"/>
      <c r="BU254" s="520"/>
      <c r="BV254" s="520"/>
      <c r="BW254" s="520"/>
      <c r="BX254" s="520"/>
      <c r="BY254" s="520"/>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431" customFormat="true" ht="12.75" x14ac:dyDescent="0.2">
      <c r="BA255" s="520"/>
      <c r="BB255" s="237"/>
      <c r="BC255" s="520"/>
      <c r="BD255" s="520"/>
      <c r="BE255" s="520"/>
      <c r="BF255" s="520"/>
      <c r="BG255" s="520"/>
      <c r="BH255" s="520"/>
      <c r="BI255" s="520"/>
      <c r="BJ255" s="520"/>
      <c r="BK255" s="520"/>
      <c r="BL255" s="520"/>
      <c r="BM255" s="520"/>
      <c r="BN255" s="520"/>
      <c r="BO255" s="520"/>
      <c r="BP255" s="520"/>
      <c r="BQ255" s="520"/>
      <c r="BR255" s="520"/>
      <c r="BS255" s="520"/>
      <c r="BT255" s="520"/>
      <c r="BU255" s="520"/>
      <c r="BV255" s="520"/>
      <c r="BW255" s="520"/>
      <c r="BX255" s="520"/>
      <c r="BY255" s="520"/>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431" customFormat="true" ht="12.75" x14ac:dyDescent="0.2">
      <c r="BA256" s="520"/>
      <c r="BB256" s="237"/>
      <c r="BC256" s="520"/>
      <c r="BD256" s="520"/>
      <c r="BE256" s="520"/>
      <c r="BF256" s="520"/>
      <c r="BG256" s="520"/>
      <c r="BH256" s="520"/>
      <c r="BI256" s="520"/>
      <c r="BJ256" s="520"/>
      <c r="BK256" s="520"/>
      <c r="BL256" s="520"/>
      <c r="BM256" s="520"/>
      <c r="BN256" s="520"/>
      <c r="BO256" s="520"/>
      <c r="BP256" s="520"/>
      <c r="BQ256" s="520"/>
      <c r="BR256" s="520"/>
      <c r="BS256" s="520"/>
      <c r="BT256" s="520"/>
      <c r="BU256" s="520"/>
      <c r="BV256" s="520"/>
      <c r="BW256" s="520"/>
      <c r="BX256" s="520"/>
      <c r="BY256" s="520"/>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431" customFormat="true" ht="18" customHeight="true" x14ac:dyDescent="0.2">
      <c r="BA257" s="520"/>
      <c r="BB257" s="237"/>
      <c r="BC257" s="520"/>
      <c r="BD257" s="520"/>
      <c r="BE257" s="520"/>
      <c r="BF257" s="520"/>
      <c r="BG257" s="520"/>
      <c r="BH257" s="520"/>
      <c r="BI257" s="520"/>
      <c r="BJ257" s="520"/>
      <c r="BK257" s="520"/>
      <c r="BL257" s="520"/>
      <c r="BM257" s="520"/>
      <c r="BN257" s="520"/>
      <c r="BO257" s="520"/>
      <c r="BP257" s="520"/>
      <c r="BQ257" s="520"/>
      <c r="BR257" s="520"/>
      <c r="BS257" s="520"/>
      <c r="BT257" s="520"/>
      <c r="BU257" s="520"/>
      <c r="BV257" s="520"/>
      <c r="BW257" s="520"/>
      <c r="BX257" s="520"/>
      <c r="BY257" s="520"/>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431" customFormat="true" ht="18" customHeight="true" x14ac:dyDescent="0.2">
      <c r="BA258" s="520"/>
      <c r="BB258" s="237"/>
      <c r="BC258" s="520"/>
      <c r="BD258" s="520"/>
      <c r="BE258" s="520"/>
      <c r="BF258" s="520"/>
      <c r="BG258" s="520"/>
      <c r="BH258" s="520"/>
      <c r="BI258" s="520"/>
      <c r="BJ258" s="520"/>
      <c r="BK258" s="520"/>
      <c r="BL258" s="520"/>
      <c r="BM258" s="520"/>
      <c r="BN258" s="520"/>
      <c r="BO258" s="520"/>
      <c r="BP258" s="520"/>
      <c r="BQ258" s="520"/>
      <c r="BR258" s="520"/>
      <c r="BS258" s="520"/>
      <c r="BT258" s="520"/>
      <c r="BU258" s="520"/>
      <c r="BV258" s="520"/>
      <c r="BW258" s="520"/>
      <c r="BX258" s="520"/>
      <c r="BY258" s="520"/>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135" customFormat="true" ht="15" customHeight="true" x14ac:dyDescent="0.2">
      <c r="BA259" s="217" t="s">
        <v>128</v>
      </c>
      <c r="BB259" s="137" t="s">
        <v>85</v>
      </c>
      <c r="BC259" s="2535" t="s">
        <v>114</v>
      </c>
      <c r="BD259" s="2536"/>
      <c r="BE259" s="2536"/>
      <c r="BF259" s="2536"/>
      <c r="BG259" s="2537"/>
      <c r="BH259" s="2538" t="s">
        <v>38</v>
      </c>
      <c r="BI259" s="2536"/>
      <c r="BJ259" s="2536"/>
      <c r="BK259" s="2536"/>
      <c r="BL259" s="2537"/>
      <c r="BM259" s="2538" t="s">
        <v>37</v>
      </c>
      <c r="BN259" s="2536"/>
      <c r="BO259" s="2536"/>
      <c r="BP259" s="2536"/>
      <c r="BQ259" s="2537"/>
      <c r="BR259" s="420" t="s">
        <v>137</v>
      </c>
      <c r="BS259" s="392"/>
      <c r="BT259" s="392"/>
      <c r="BU259" s="392"/>
      <c r="BV259" s="392"/>
      <c r="BW259" s="392"/>
      <c r="BX259" s="392"/>
      <c r="BY259" s="393"/>
      <c r="BZ259" s="314"/>
      <c r="CA259" s="314"/>
      <c r="CB259" s="314"/>
      <c r="CC259" s="314"/>
      <c r="CD259" s="314"/>
      <c r="CE259" s="314"/>
      <c r="CF259" s="314"/>
      <c r="CG259" s="314"/>
      <c r="CH259" s="314"/>
      <c r="CI259" s="314"/>
      <c r="CJ259" s="314"/>
      <c r="CK259" s="314"/>
      <c r="CL259" s="314"/>
      <c r="CM259" s="314"/>
      <c r="CN259" s="314"/>
      <c r="CO259" s="314"/>
      <c r="CP259" s="314"/>
      <c r="CQ259" s="314"/>
      <c r="CR259" s="314"/>
      <c r="CS259" s="314"/>
      <c r="CT259" s="314"/>
      <c r="CU259" s="314"/>
      <c r="CV259" s="314"/>
      <c r="CW259" s="314"/>
      <c r="CX259" s="314"/>
      <c r="CY259" s="314"/>
      <c r="CZ259" s="315"/>
    </row>
    <row r="260" s="135" customFormat="true" ht="12.75" x14ac:dyDescent="0.2">
      <c r="BA260" s="204" t="s">
        <v>118</v>
      </c>
      <c r="BB260" s="203"/>
      <c r="BC260" s="389" t="s">
        <v>0</v>
      </c>
      <c r="BD260" s="178" t="s">
        <v>1</v>
      </c>
      <c r="BE260" s="178" t="s">
        <v>2</v>
      </c>
      <c r="BF260" s="178" t="s">
        <v>3</v>
      </c>
      <c r="BG260" s="390" t="s">
        <v>4</v>
      </c>
      <c r="BH260" s="391" t="s">
        <v>0</v>
      </c>
      <c r="BI260" s="178" t="s">
        <v>1</v>
      </c>
      <c r="BJ260" s="178" t="s">
        <v>2</v>
      </c>
      <c r="BK260" s="178" t="s">
        <v>3</v>
      </c>
      <c r="BL260" s="390" t="s">
        <v>4</v>
      </c>
      <c r="BM260" s="391" t="s">
        <v>0</v>
      </c>
      <c r="BN260" s="178" t="s">
        <v>1</v>
      </c>
      <c r="BO260" s="178" t="s">
        <v>2</v>
      </c>
      <c r="BP260" s="178" t="s">
        <v>3</v>
      </c>
      <c r="BQ260" s="390" t="s">
        <v>4</v>
      </c>
      <c r="BR260" s="391"/>
      <c r="BS260" s="178"/>
      <c r="BT260" s="178"/>
      <c r="BU260" s="178"/>
      <c r="BV260" s="178"/>
      <c r="BW260" s="178"/>
      <c r="BX260" s="178"/>
      <c r="BY260" s="179"/>
      <c r="BZ260" s="179"/>
      <c r="CA260" s="179"/>
      <c r="CB260" s="179"/>
      <c r="CC260" s="179"/>
      <c r="CD260" s="179"/>
      <c r="CE260" s="179"/>
      <c r="CF260" s="179"/>
      <c r="CG260" s="179"/>
      <c r="CH260" s="179"/>
      <c r="CI260" s="179"/>
      <c r="CJ260" s="179"/>
      <c r="CK260" s="179"/>
      <c r="CL260" s="179"/>
      <c r="CM260" s="179"/>
      <c r="CN260" s="179"/>
      <c r="CO260" s="179"/>
      <c r="CP260" s="179"/>
      <c r="CQ260" s="179"/>
      <c r="CR260" s="179"/>
      <c r="CS260" s="179"/>
      <c r="CT260" s="179"/>
      <c r="CU260" s="179"/>
      <c r="CV260" s="179"/>
      <c r="CW260" s="179"/>
      <c r="CX260" s="179"/>
      <c r="CY260" s="179"/>
      <c r="CZ260" s="394"/>
    </row>
    <row r="261" s="135" customFormat="true" ht="15" customHeight="true" x14ac:dyDescent="0.2">
      <c r="BA261" s="2539" t="s">
        <v>73</v>
      </c>
      <c r="BB261" s="293" t="s">
        <v>49</v>
      </c>
      <c r="BC261" s="1241" t="s">
        <v>35</v>
      </c>
      <c r="BD261" s="1261" t="s">
        <v>35</v>
      </c>
      <c r="BE261" s="1261" t="s">
        <v>35</v>
      </c>
      <c r="BF261" s="1261" t="s">
        <v>35</v>
      </c>
      <c r="BG261" s="1282" t="s">
        <v>35</v>
      </c>
      <c r="BH261" s="1303" t="s">
        <v>35</v>
      </c>
      <c r="BI261" s="1261" t="s">
        <v>35</v>
      </c>
      <c r="BJ261" s="1261" t="s">
        <v>35</v>
      </c>
      <c r="BK261" s="1261" t="s">
        <v>35</v>
      </c>
      <c r="BL261" s="1282" t="s">
        <v>35</v>
      </c>
      <c r="BM261" s="1303" t="s">
        <v>35</v>
      </c>
      <c r="BN261" s="1261" t="s">
        <v>35</v>
      </c>
      <c r="BO261" s="1261" t="s">
        <v>35</v>
      </c>
      <c r="BP261" s="1261" t="s">
        <v>35</v>
      </c>
      <c r="BQ261" s="1282" t="s">
        <v>35</v>
      </c>
      <c r="BR261" s="1303" t="s">
        <v>35</v>
      </c>
      <c r="BS261" s="1261" t="s">
        <v>35</v>
      </c>
      <c r="BT261" s="1261" t="s">
        <v>35</v>
      </c>
      <c r="BU261" s="1261" t="s">
        <v>35</v>
      </c>
      <c r="BV261" s="1261" t="s">
        <v>35</v>
      </c>
      <c r="BW261" s="1261" t="s">
        <v>35</v>
      </c>
      <c r="BX261" s="1261" t="s">
        <v>35</v>
      </c>
      <c r="BY261" s="1324" t="s">
        <v>35</v>
      </c>
      <c r="BZ261" s="1324" t="s">
        <v>35</v>
      </c>
      <c r="CA261" s="1324" t="s">
        <v>35</v>
      </c>
      <c r="CB261" s="1324" t="s">
        <v>35</v>
      </c>
      <c r="CC261" s="1324" t="s">
        <v>35</v>
      </c>
      <c r="CD261" s="1324" t="s">
        <v>35</v>
      </c>
      <c r="CE261" s="1324" t="s">
        <v>35</v>
      </c>
      <c r="CF261" s="1324" t="s">
        <v>35</v>
      </c>
      <c r="CG261" s="1324" t="s">
        <v>35</v>
      </c>
      <c r="CH261" s="1324" t="s">
        <v>35</v>
      </c>
      <c r="CI261" s="1324" t="s">
        <v>35</v>
      </c>
      <c r="CJ261" s="1324" t="s">
        <v>35</v>
      </c>
      <c r="CK261" s="1324" t="s">
        <v>35</v>
      </c>
      <c r="CL261" s="1324" t="s">
        <v>35</v>
      </c>
      <c r="CM261" s="1324" t="s">
        <v>35</v>
      </c>
      <c r="CN261" s="1324" t="s">
        <v>35</v>
      </c>
      <c r="CO261" s="1324" t="s">
        <v>35</v>
      </c>
      <c r="CP261" s="1324" t="s">
        <v>35</v>
      </c>
      <c r="CQ261" s="1324" t="s">
        <v>35</v>
      </c>
      <c r="CR261" s="1324" t="s">
        <v>35</v>
      </c>
      <c r="CS261" s="1324" t="s">
        <v>35</v>
      </c>
      <c r="CT261" s="1324" t="s">
        <v>35</v>
      </c>
      <c r="CU261" s="1324" t="s">
        <v>35</v>
      </c>
      <c r="CV261" s="1324" t="s">
        <v>35</v>
      </c>
      <c r="CW261" s="1324" t="s">
        <v>35</v>
      </c>
      <c r="CX261" s="1324" t="s">
        <v>35</v>
      </c>
      <c r="CY261" s="1324" t="s">
        <v>35</v>
      </c>
      <c r="CZ261" s="1346" t="s">
        <v>35</v>
      </c>
    </row>
    <row r="262" s="135" customFormat="true" ht="15" customHeight="true" x14ac:dyDescent="0.2">
      <c r="BA262" s="2514"/>
      <c r="BB262" s="294" t="s">
        <v>48</v>
      </c>
      <c r="BC262" s="1242" t="s">
        <v>35</v>
      </c>
      <c r="BD262" s="1262" t="s">
        <v>35</v>
      </c>
      <c r="BE262" s="1262" t="s">
        <v>35</v>
      </c>
      <c r="BF262" s="1262" t="s">
        <v>35</v>
      </c>
      <c r="BG262" s="1283" t="s">
        <v>35</v>
      </c>
      <c r="BH262" s="1304" t="s">
        <v>35</v>
      </c>
      <c r="BI262" s="1262" t="s">
        <v>35</v>
      </c>
      <c r="BJ262" s="1262" t="s">
        <v>35</v>
      </c>
      <c r="BK262" s="1262" t="s">
        <v>35</v>
      </c>
      <c r="BL262" s="1283" t="s">
        <v>35</v>
      </c>
      <c r="BM262" s="1304" t="s">
        <v>35</v>
      </c>
      <c r="BN262" s="1262" t="s">
        <v>35</v>
      </c>
      <c r="BO262" s="1262" t="s">
        <v>35</v>
      </c>
      <c r="BP262" s="1262" t="s">
        <v>35</v>
      </c>
      <c r="BQ262" s="1283" t="s">
        <v>35</v>
      </c>
      <c r="BR262" s="1304" t="s">
        <v>35</v>
      </c>
      <c r="BS262" s="1262" t="s">
        <v>35</v>
      </c>
      <c r="BT262" s="1262" t="s">
        <v>35</v>
      </c>
      <c r="BU262" s="1262" t="s">
        <v>35</v>
      </c>
      <c r="BV262" s="1262" t="s">
        <v>35</v>
      </c>
      <c r="BW262" s="1262" t="s">
        <v>35</v>
      </c>
      <c r="BX262" s="1262" t="s">
        <v>35</v>
      </c>
      <c r="BY262" s="1325" t="s">
        <v>35</v>
      </c>
      <c r="BZ262" s="1325" t="s">
        <v>35</v>
      </c>
      <c r="CA262" s="1325" t="s">
        <v>35</v>
      </c>
      <c r="CB262" s="1325" t="s">
        <v>35</v>
      </c>
      <c r="CC262" s="1325" t="s">
        <v>35</v>
      </c>
      <c r="CD262" s="1325" t="s">
        <v>35</v>
      </c>
      <c r="CE262" s="1325" t="s">
        <v>35</v>
      </c>
      <c r="CF262" s="1325" t="s">
        <v>35</v>
      </c>
      <c r="CG262" s="1325" t="s">
        <v>35</v>
      </c>
      <c r="CH262" s="1325" t="s">
        <v>35</v>
      </c>
      <c r="CI262" s="1325" t="s">
        <v>35</v>
      </c>
      <c r="CJ262" s="1325" t="s">
        <v>35</v>
      </c>
      <c r="CK262" s="1325" t="s">
        <v>35</v>
      </c>
      <c r="CL262" s="1325" t="s">
        <v>35</v>
      </c>
      <c r="CM262" s="1325" t="s">
        <v>35</v>
      </c>
      <c r="CN262" s="1325" t="s">
        <v>35</v>
      </c>
      <c r="CO262" s="1325" t="s">
        <v>35</v>
      </c>
      <c r="CP262" s="1325" t="s">
        <v>35</v>
      </c>
      <c r="CQ262" s="1325" t="s">
        <v>35</v>
      </c>
      <c r="CR262" s="1325" t="s">
        <v>35</v>
      </c>
      <c r="CS262" s="1325" t="s">
        <v>35</v>
      </c>
      <c r="CT262" s="1325" t="s">
        <v>35</v>
      </c>
      <c r="CU262" s="1325" t="s">
        <v>35</v>
      </c>
      <c r="CV262" s="1325" t="s">
        <v>35</v>
      </c>
      <c r="CW262" s="1325" t="s">
        <v>35</v>
      </c>
      <c r="CX262" s="1325" t="s">
        <v>35</v>
      </c>
      <c r="CY262" s="1325" t="s">
        <v>35</v>
      </c>
      <c r="CZ262" s="1347" t="s">
        <v>35</v>
      </c>
    </row>
    <row r="263" s="135" customFormat="true" ht="15" customHeight="true" x14ac:dyDescent="0.2">
      <c r="BA263" s="2514"/>
      <c r="BB263" s="294" t="s">
        <v>112</v>
      </c>
      <c r="BC263" s="1242" t="s">
        <v>35</v>
      </c>
      <c r="BD263" s="1262" t="s">
        <v>35</v>
      </c>
      <c r="BE263" s="1262" t="s">
        <v>35</v>
      </c>
      <c r="BF263" s="1262" t="s">
        <v>35</v>
      </c>
      <c r="BG263" s="1283" t="s">
        <v>35</v>
      </c>
      <c r="BH263" s="1304" t="s">
        <v>35</v>
      </c>
      <c r="BI263" s="1262" t="s">
        <v>35</v>
      </c>
      <c r="BJ263" s="1262" t="s">
        <v>35</v>
      </c>
      <c r="BK263" s="1262" t="s">
        <v>35</v>
      </c>
      <c r="BL263" s="1283" t="s">
        <v>35</v>
      </c>
      <c r="BM263" s="1304" t="s">
        <v>35</v>
      </c>
      <c r="BN263" s="1262" t="s">
        <v>35</v>
      </c>
      <c r="BO263" s="1262" t="s">
        <v>35</v>
      </c>
      <c r="BP263" s="1262" t="s">
        <v>35</v>
      </c>
      <c r="BQ263" s="1283" t="s">
        <v>35</v>
      </c>
      <c r="BR263" s="1304" t="s">
        <v>35</v>
      </c>
      <c r="BS263" s="1262" t="s">
        <v>35</v>
      </c>
      <c r="BT263" s="1262" t="s">
        <v>35</v>
      </c>
      <c r="BU263" s="1262" t="s">
        <v>35</v>
      </c>
      <c r="BV263" s="1262" t="s">
        <v>35</v>
      </c>
      <c r="BW263" s="1262" t="s">
        <v>35</v>
      </c>
      <c r="BX263" s="1262" t="s">
        <v>35</v>
      </c>
      <c r="BY263" s="1325" t="s">
        <v>35</v>
      </c>
      <c r="BZ263" s="1325" t="s">
        <v>35</v>
      </c>
      <c r="CA263" s="1325" t="s">
        <v>35</v>
      </c>
      <c r="CB263" s="1325" t="s">
        <v>35</v>
      </c>
      <c r="CC263" s="1325" t="s">
        <v>35</v>
      </c>
      <c r="CD263" s="1325" t="s">
        <v>35</v>
      </c>
      <c r="CE263" s="1325" t="s">
        <v>35</v>
      </c>
      <c r="CF263" s="1325" t="s">
        <v>35</v>
      </c>
      <c r="CG263" s="1325" t="s">
        <v>35</v>
      </c>
      <c r="CH263" s="1325" t="s">
        <v>35</v>
      </c>
      <c r="CI263" s="1325" t="s">
        <v>35</v>
      </c>
      <c r="CJ263" s="1325" t="s">
        <v>35</v>
      </c>
      <c r="CK263" s="1325" t="s">
        <v>35</v>
      </c>
      <c r="CL263" s="1325" t="s">
        <v>35</v>
      </c>
      <c r="CM263" s="1325" t="s">
        <v>35</v>
      </c>
      <c r="CN263" s="1325" t="s">
        <v>35</v>
      </c>
      <c r="CO263" s="1325" t="s">
        <v>35</v>
      </c>
      <c r="CP263" s="1325" t="s">
        <v>35</v>
      </c>
      <c r="CQ263" s="1325" t="s">
        <v>35</v>
      </c>
      <c r="CR263" s="1325" t="s">
        <v>35</v>
      </c>
      <c r="CS263" s="1325" t="s">
        <v>35</v>
      </c>
      <c r="CT263" s="1325" t="s">
        <v>35</v>
      </c>
      <c r="CU263" s="1325" t="s">
        <v>35</v>
      </c>
      <c r="CV263" s="1325" t="s">
        <v>35</v>
      </c>
      <c r="CW263" s="1325" t="s">
        <v>35</v>
      </c>
      <c r="CX263" s="1325" t="s">
        <v>35</v>
      </c>
      <c r="CY263" s="1325" t="s">
        <v>35</v>
      </c>
      <c r="CZ263" s="1347" t="s">
        <v>35</v>
      </c>
    </row>
    <row r="264" s="135" customFormat="true" ht="15" customHeight="true" x14ac:dyDescent="0.2">
      <c r="BA264" s="2514" t="s">
        <v>74</v>
      </c>
      <c r="BB264" s="294" t="s">
        <v>88</v>
      </c>
      <c r="BC264" s="1242" t="s">
        <v>35</v>
      </c>
      <c r="BD264" s="1262" t="s">
        <v>35</v>
      </c>
      <c r="BE264" s="1262" t="s">
        <v>35</v>
      </c>
      <c r="BF264" s="1262" t="s">
        <v>35</v>
      </c>
      <c r="BG264" s="1283" t="s">
        <v>35</v>
      </c>
      <c r="BH264" s="1304" t="s">
        <v>35</v>
      </c>
      <c r="BI264" s="1262" t="s">
        <v>35</v>
      </c>
      <c r="BJ264" s="1262" t="s">
        <v>35</v>
      </c>
      <c r="BK264" s="1262" t="s">
        <v>35</v>
      </c>
      <c r="BL264" s="1283" t="s">
        <v>35</v>
      </c>
      <c r="BM264" s="1304" t="s">
        <v>35</v>
      </c>
      <c r="BN264" s="1262" t="s">
        <v>35</v>
      </c>
      <c r="BO264" s="1262" t="s">
        <v>35</v>
      </c>
      <c r="BP264" s="1262" t="s">
        <v>35</v>
      </c>
      <c r="BQ264" s="1283" t="s">
        <v>35</v>
      </c>
      <c r="BR264" s="1304" t="s">
        <v>35</v>
      </c>
      <c r="BS264" s="1262" t="s">
        <v>35</v>
      </c>
      <c r="BT264" s="1262" t="s">
        <v>35</v>
      </c>
      <c r="BU264" s="1262" t="s">
        <v>35</v>
      </c>
      <c r="BV264" s="1262" t="s">
        <v>35</v>
      </c>
      <c r="BW264" s="1262" t="s">
        <v>35</v>
      </c>
      <c r="BX264" s="1262" t="s">
        <v>35</v>
      </c>
      <c r="BY264" s="1325" t="s">
        <v>35</v>
      </c>
      <c r="BZ264" s="1325" t="s">
        <v>35</v>
      </c>
      <c r="CA264" s="1325" t="s">
        <v>35</v>
      </c>
      <c r="CB264" s="1325" t="s">
        <v>35</v>
      </c>
      <c r="CC264" s="1325" t="s">
        <v>35</v>
      </c>
      <c r="CD264" s="1325" t="s">
        <v>35</v>
      </c>
      <c r="CE264" s="1325" t="s">
        <v>35</v>
      </c>
      <c r="CF264" s="1325" t="s">
        <v>35</v>
      </c>
      <c r="CG264" s="1325" t="s">
        <v>35</v>
      </c>
      <c r="CH264" s="1325" t="s">
        <v>35</v>
      </c>
      <c r="CI264" s="1325" t="s">
        <v>35</v>
      </c>
      <c r="CJ264" s="1325" t="s">
        <v>35</v>
      </c>
      <c r="CK264" s="1325" t="s">
        <v>35</v>
      </c>
      <c r="CL264" s="1325" t="s">
        <v>35</v>
      </c>
      <c r="CM264" s="1325" t="s">
        <v>35</v>
      </c>
      <c r="CN264" s="1325" t="s">
        <v>35</v>
      </c>
      <c r="CO264" s="1325" t="s">
        <v>35</v>
      </c>
      <c r="CP264" s="1325" t="s">
        <v>35</v>
      </c>
      <c r="CQ264" s="1325" t="s">
        <v>35</v>
      </c>
      <c r="CR264" s="1325" t="s">
        <v>35</v>
      </c>
      <c r="CS264" s="1325" t="s">
        <v>35</v>
      </c>
      <c r="CT264" s="1325" t="s">
        <v>35</v>
      </c>
      <c r="CU264" s="1325" t="s">
        <v>35</v>
      </c>
      <c r="CV264" s="1325" t="s">
        <v>35</v>
      </c>
      <c r="CW264" s="1325" t="s">
        <v>35</v>
      </c>
      <c r="CX264" s="1325" t="s">
        <v>35</v>
      </c>
      <c r="CY264" s="1325" t="s">
        <v>35</v>
      </c>
      <c r="CZ264" s="1347" t="s">
        <v>35</v>
      </c>
    </row>
    <row r="265" s="135" customFormat="true" ht="15" customHeight="true" x14ac:dyDescent="0.2">
      <c r="BA265" s="2514"/>
      <c r="BB265" s="294" t="s">
        <v>89</v>
      </c>
      <c r="BC265" s="1242" t="s">
        <v>35</v>
      </c>
      <c r="BD265" s="1262" t="s">
        <v>35</v>
      </c>
      <c r="BE265" s="1262" t="s">
        <v>35</v>
      </c>
      <c r="BF265" s="1262" t="s">
        <v>35</v>
      </c>
      <c r="BG265" s="1283" t="s">
        <v>35</v>
      </c>
      <c r="BH265" s="1304" t="s">
        <v>35</v>
      </c>
      <c r="BI265" s="1262" t="s">
        <v>35</v>
      </c>
      <c r="BJ265" s="1262" t="s">
        <v>35</v>
      </c>
      <c r="BK265" s="1262" t="s">
        <v>35</v>
      </c>
      <c r="BL265" s="1283" t="s">
        <v>35</v>
      </c>
      <c r="BM265" s="1304" t="s">
        <v>35</v>
      </c>
      <c r="BN265" s="1262" t="s">
        <v>35</v>
      </c>
      <c r="BO265" s="1262" t="s">
        <v>35</v>
      </c>
      <c r="BP265" s="1262" t="s">
        <v>35</v>
      </c>
      <c r="BQ265" s="1283" t="s">
        <v>35</v>
      </c>
      <c r="BR265" s="1304" t="s">
        <v>35</v>
      </c>
      <c r="BS265" s="1262" t="s">
        <v>35</v>
      </c>
      <c r="BT265" s="1262" t="s">
        <v>35</v>
      </c>
      <c r="BU265" s="1262" t="s">
        <v>35</v>
      </c>
      <c r="BV265" s="1262" t="s">
        <v>35</v>
      </c>
      <c r="BW265" s="1262" t="s">
        <v>35</v>
      </c>
      <c r="BX265" s="1262" t="s">
        <v>35</v>
      </c>
      <c r="BY265" s="1325" t="s">
        <v>35</v>
      </c>
      <c r="BZ265" s="1325" t="s">
        <v>35</v>
      </c>
      <c r="CA265" s="1325" t="s">
        <v>35</v>
      </c>
      <c r="CB265" s="1325" t="s">
        <v>35</v>
      </c>
      <c r="CC265" s="1325" t="s">
        <v>35</v>
      </c>
      <c r="CD265" s="1325" t="s">
        <v>35</v>
      </c>
      <c r="CE265" s="1325" t="s">
        <v>35</v>
      </c>
      <c r="CF265" s="1325" t="s">
        <v>35</v>
      </c>
      <c r="CG265" s="1325" t="s">
        <v>35</v>
      </c>
      <c r="CH265" s="1325" t="s">
        <v>35</v>
      </c>
      <c r="CI265" s="1325" t="s">
        <v>35</v>
      </c>
      <c r="CJ265" s="1325" t="s">
        <v>35</v>
      </c>
      <c r="CK265" s="1325" t="s">
        <v>35</v>
      </c>
      <c r="CL265" s="1325" t="s">
        <v>35</v>
      </c>
      <c r="CM265" s="1325" t="s">
        <v>35</v>
      </c>
      <c r="CN265" s="1325" t="s">
        <v>35</v>
      </c>
      <c r="CO265" s="1325" t="s">
        <v>35</v>
      </c>
      <c r="CP265" s="1325" t="s">
        <v>35</v>
      </c>
      <c r="CQ265" s="1325" t="s">
        <v>35</v>
      </c>
      <c r="CR265" s="1325" t="s">
        <v>35</v>
      </c>
      <c r="CS265" s="1325" t="s">
        <v>35</v>
      </c>
      <c r="CT265" s="1325" t="s">
        <v>35</v>
      </c>
      <c r="CU265" s="1325" t="s">
        <v>35</v>
      </c>
      <c r="CV265" s="1325" t="s">
        <v>35</v>
      </c>
      <c r="CW265" s="1325" t="s">
        <v>35</v>
      </c>
      <c r="CX265" s="1325" t="s">
        <v>35</v>
      </c>
      <c r="CY265" s="1325" t="s">
        <v>35</v>
      </c>
      <c r="CZ265" s="1347" t="s">
        <v>35</v>
      </c>
    </row>
    <row r="266" s="135" customFormat="true" ht="15" customHeight="true" x14ac:dyDescent="0.2">
      <c r="BA266" s="2514"/>
      <c r="BB266" s="294" t="s">
        <v>90</v>
      </c>
      <c r="BC266" s="1242" t="s">
        <v>35</v>
      </c>
      <c r="BD266" s="1262" t="s">
        <v>35</v>
      </c>
      <c r="BE266" s="1262" t="s">
        <v>35</v>
      </c>
      <c r="BF266" s="1262" t="s">
        <v>35</v>
      </c>
      <c r="BG266" s="1283" t="s">
        <v>35</v>
      </c>
      <c r="BH266" s="1304" t="s">
        <v>35</v>
      </c>
      <c r="BI266" s="1262" t="s">
        <v>35</v>
      </c>
      <c r="BJ266" s="1262" t="s">
        <v>35</v>
      </c>
      <c r="BK266" s="1262" t="s">
        <v>35</v>
      </c>
      <c r="BL266" s="1283" t="s">
        <v>35</v>
      </c>
      <c r="BM266" s="1304" t="s">
        <v>35</v>
      </c>
      <c r="BN266" s="1262" t="s">
        <v>35</v>
      </c>
      <c r="BO266" s="1262" t="s">
        <v>35</v>
      </c>
      <c r="BP266" s="1262" t="s">
        <v>35</v>
      </c>
      <c r="BQ266" s="1283" t="s">
        <v>35</v>
      </c>
      <c r="BR266" s="1304" t="s">
        <v>35</v>
      </c>
      <c r="BS266" s="1262" t="s">
        <v>35</v>
      </c>
      <c r="BT266" s="1262" t="s">
        <v>35</v>
      </c>
      <c r="BU266" s="1262" t="s">
        <v>35</v>
      </c>
      <c r="BV266" s="1262" t="s">
        <v>35</v>
      </c>
      <c r="BW266" s="1262" t="s">
        <v>35</v>
      </c>
      <c r="BX266" s="1262" t="s">
        <v>35</v>
      </c>
      <c r="BY266" s="1325" t="s">
        <v>35</v>
      </c>
      <c r="BZ266" s="1325" t="s">
        <v>35</v>
      </c>
      <c r="CA266" s="1325" t="s">
        <v>35</v>
      </c>
      <c r="CB266" s="1325" t="s">
        <v>35</v>
      </c>
      <c r="CC266" s="1325" t="s">
        <v>35</v>
      </c>
      <c r="CD266" s="1325" t="s">
        <v>35</v>
      </c>
      <c r="CE266" s="1325" t="s">
        <v>35</v>
      </c>
      <c r="CF266" s="1325" t="s">
        <v>35</v>
      </c>
      <c r="CG266" s="1325" t="s">
        <v>35</v>
      </c>
      <c r="CH266" s="1325" t="s">
        <v>35</v>
      </c>
      <c r="CI266" s="1325" t="s">
        <v>35</v>
      </c>
      <c r="CJ266" s="1325" t="s">
        <v>35</v>
      </c>
      <c r="CK266" s="1325" t="s">
        <v>35</v>
      </c>
      <c r="CL266" s="1325" t="s">
        <v>35</v>
      </c>
      <c r="CM266" s="1325" t="s">
        <v>35</v>
      </c>
      <c r="CN266" s="1325" t="s">
        <v>35</v>
      </c>
      <c r="CO266" s="1325" t="s">
        <v>35</v>
      </c>
      <c r="CP266" s="1325" t="s">
        <v>35</v>
      </c>
      <c r="CQ266" s="1325" t="s">
        <v>35</v>
      </c>
      <c r="CR266" s="1325" t="s">
        <v>35</v>
      </c>
      <c r="CS266" s="1325" t="s">
        <v>35</v>
      </c>
      <c r="CT266" s="1325" t="s">
        <v>35</v>
      </c>
      <c r="CU266" s="1325" t="s">
        <v>35</v>
      </c>
      <c r="CV266" s="1325" t="s">
        <v>35</v>
      </c>
      <c r="CW266" s="1325" t="s">
        <v>35</v>
      </c>
      <c r="CX266" s="1325" t="s">
        <v>35</v>
      </c>
      <c r="CY266" s="1325" t="s">
        <v>35</v>
      </c>
      <c r="CZ266" s="1347" t="s">
        <v>35</v>
      </c>
    </row>
    <row r="267" s="135" customFormat="true" ht="15" customHeight="true" x14ac:dyDescent="0.2">
      <c r="BA267" s="2514"/>
      <c r="BB267" s="294" t="s">
        <v>112</v>
      </c>
      <c r="BC267" s="1242" t="s">
        <v>35</v>
      </c>
      <c r="BD267" s="1262" t="s">
        <v>35</v>
      </c>
      <c r="BE267" s="1262" t="s">
        <v>35</v>
      </c>
      <c r="BF267" s="1262" t="s">
        <v>35</v>
      </c>
      <c r="BG267" s="1283" t="s">
        <v>35</v>
      </c>
      <c r="BH267" s="1304" t="s">
        <v>35</v>
      </c>
      <c r="BI267" s="1262" t="s">
        <v>35</v>
      </c>
      <c r="BJ267" s="1262" t="s">
        <v>35</v>
      </c>
      <c r="BK267" s="1262" t="s">
        <v>35</v>
      </c>
      <c r="BL267" s="1283" t="s">
        <v>35</v>
      </c>
      <c r="BM267" s="1304" t="s">
        <v>35</v>
      </c>
      <c r="BN267" s="1262" t="s">
        <v>35</v>
      </c>
      <c r="BO267" s="1262" t="s">
        <v>35</v>
      </c>
      <c r="BP267" s="1262" t="s">
        <v>35</v>
      </c>
      <c r="BQ267" s="1283" t="s">
        <v>35</v>
      </c>
      <c r="BR267" s="1304" t="s">
        <v>35</v>
      </c>
      <c r="BS267" s="1262" t="s">
        <v>35</v>
      </c>
      <c r="BT267" s="1262" t="s">
        <v>35</v>
      </c>
      <c r="BU267" s="1262" t="s">
        <v>35</v>
      </c>
      <c r="BV267" s="1262" t="s">
        <v>35</v>
      </c>
      <c r="BW267" s="1262" t="s">
        <v>35</v>
      </c>
      <c r="BX267" s="1262" t="s">
        <v>35</v>
      </c>
      <c r="BY267" s="1325" t="s">
        <v>35</v>
      </c>
      <c r="BZ267" s="1325" t="s">
        <v>35</v>
      </c>
      <c r="CA267" s="1325" t="s">
        <v>35</v>
      </c>
      <c r="CB267" s="1325" t="s">
        <v>35</v>
      </c>
      <c r="CC267" s="1325" t="s">
        <v>35</v>
      </c>
      <c r="CD267" s="1325" t="s">
        <v>35</v>
      </c>
      <c r="CE267" s="1325" t="s">
        <v>35</v>
      </c>
      <c r="CF267" s="1325" t="s">
        <v>35</v>
      </c>
      <c r="CG267" s="1325" t="s">
        <v>35</v>
      </c>
      <c r="CH267" s="1325" t="s">
        <v>35</v>
      </c>
      <c r="CI267" s="1325" t="s">
        <v>35</v>
      </c>
      <c r="CJ267" s="1325" t="s">
        <v>35</v>
      </c>
      <c r="CK267" s="1325" t="s">
        <v>35</v>
      </c>
      <c r="CL267" s="1325" t="s">
        <v>35</v>
      </c>
      <c r="CM267" s="1325" t="s">
        <v>35</v>
      </c>
      <c r="CN267" s="1325" t="s">
        <v>35</v>
      </c>
      <c r="CO267" s="1325" t="s">
        <v>35</v>
      </c>
      <c r="CP267" s="1325" t="s">
        <v>35</v>
      </c>
      <c r="CQ267" s="1325" t="s">
        <v>35</v>
      </c>
      <c r="CR267" s="1325" t="s">
        <v>35</v>
      </c>
      <c r="CS267" s="1325" t="s">
        <v>35</v>
      </c>
      <c r="CT267" s="1325" t="s">
        <v>35</v>
      </c>
      <c r="CU267" s="1325" t="s">
        <v>35</v>
      </c>
      <c r="CV267" s="1325" t="s">
        <v>35</v>
      </c>
      <c r="CW267" s="1325" t="s">
        <v>35</v>
      </c>
      <c r="CX267" s="1325" t="s">
        <v>35</v>
      </c>
      <c r="CY267" s="1325" t="s">
        <v>35</v>
      </c>
      <c r="CZ267" s="1347" t="s">
        <v>35</v>
      </c>
    </row>
    <row r="268" s="135" customFormat="true" ht="15" customHeight="true" x14ac:dyDescent="0.2">
      <c r="BA268" s="2514" t="s">
        <v>115</v>
      </c>
      <c r="BB268" s="294" t="s">
        <v>88</v>
      </c>
      <c r="BC268" s="1242" t="s">
        <v>35</v>
      </c>
      <c r="BD268" s="1262" t="s">
        <v>35</v>
      </c>
      <c r="BE268" s="1262" t="s">
        <v>35</v>
      </c>
      <c r="BF268" s="1262" t="s">
        <v>35</v>
      </c>
      <c r="BG268" s="1283" t="s">
        <v>35</v>
      </c>
      <c r="BH268" s="1304" t="s">
        <v>35</v>
      </c>
      <c r="BI268" s="1262" t="s">
        <v>35</v>
      </c>
      <c r="BJ268" s="1262" t="s">
        <v>35</v>
      </c>
      <c r="BK268" s="1262" t="s">
        <v>35</v>
      </c>
      <c r="BL268" s="1283" t="s">
        <v>35</v>
      </c>
      <c r="BM268" s="1304" t="s">
        <v>35</v>
      </c>
      <c r="BN268" s="1262" t="s">
        <v>35</v>
      </c>
      <c r="BO268" s="1262" t="s">
        <v>35</v>
      </c>
      <c r="BP268" s="1262" t="s">
        <v>35</v>
      </c>
      <c r="BQ268" s="1283" t="s">
        <v>35</v>
      </c>
      <c r="BR268" s="1304" t="s">
        <v>35</v>
      </c>
      <c r="BS268" s="1262" t="s">
        <v>35</v>
      </c>
      <c r="BT268" s="1262" t="s">
        <v>35</v>
      </c>
      <c r="BU268" s="1262" t="s">
        <v>35</v>
      </c>
      <c r="BV268" s="1262" t="s">
        <v>35</v>
      </c>
      <c r="BW268" s="1262" t="s">
        <v>35</v>
      </c>
      <c r="BX268" s="1262" t="s">
        <v>35</v>
      </c>
      <c r="BY268" s="1325" t="s">
        <v>35</v>
      </c>
      <c r="BZ268" s="1325" t="s">
        <v>35</v>
      </c>
      <c r="CA268" s="1325" t="s">
        <v>35</v>
      </c>
      <c r="CB268" s="1325" t="s">
        <v>35</v>
      </c>
      <c r="CC268" s="1325" t="s">
        <v>35</v>
      </c>
      <c r="CD268" s="1325" t="s">
        <v>35</v>
      </c>
      <c r="CE268" s="1325" t="s">
        <v>35</v>
      </c>
      <c r="CF268" s="1325" t="s">
        <v>35</v>
      </c>
      <c r="CG268" s="1325" t="s">
        <v>35</v>
      </c>
      <c r="CH268" s="1325" t="s">
        <v>35</v>
      </c>
      <c r="CI268" s="1325" t="s">
        <v>35</v>
      </c>
      <c r="CJ268" s="1325" t="s">
        <v>35</v>
      </c>
      <c r="CK268" s="1325" t="s">
        <v>35</v>
      </c>
      <c r="CL268" s="1325" t="s">
        <v>35</v>
      </c>
      <c r="CM268" s="1325" t="s">
        <v>35</v>
      </c>
      <c r="CN268" s="1325" t="s">
        <v>35</v>
      </c>
      <c r="CO268" s="1325" t="s">
        <v>35</v>
      </c>
      <c r="CP268" s="1325" t="s">
        <v>35</v>
      </c>
      <c r="CQ268" s="1325" t="s">
        <v>35</v>
      </c>
      <c r="CR268" s="1325" t="s">
        <v>35</v>
      </c>
      <c r="CS268" s="1325" t="s">
        <v>35</v>
      </c>
      <c r="CT268" s="1325" t="s">
        <v>35</v>
      </c>
      <c r="CU268" s="1325" t="s">
        <v>35</v>
      </c>
      <c r="CV268" s="1325" t="s">
        <v>35</v>
      </c>
      <c r="CW268" s="1325" t="s">
        <v>35</v>
      </c>
      <c r="CX268" s="1325" t="s">
        <v>35</v>
      </c>
      <c r="CY268" s="1325" t="s">
        <v>35</v>
      </c>
      <c r="CZ268" s="1347" t="s">
        <v>35</v>
      </c>
    </row>
    <row r="269" s="135" customFormat="true" ht="15" customHeight="true" x14ac:dyDescent="0.2">
      <c r="BA269" s="2514"/>
      <c r="BB269" s="294" t="s">
        <v>89</v>
      </c>
      <c r="BC269" s="1242" t="s">
        <v>35</v>
      </c>
      <c r="BD269" s="1262" t="s">
        <v>35</v>
      </c>
      <c r="BE269" s="1262" t="s">
        <v>35</v>
      </c>
      <c r="BF269" s="1262" t="s">
        <v>35</v>
      </c>
      <c r="BG269" s="1283" t="s">
        <v>35</v>
      </c>
      <c r="BH269" s="1304" t="s">
        <v>35</v>
      </c>
      <c r="BI269" s="1262" t="s">
        <v>35</v>
      </c>
      <c r="BJ269" s="1262" t="s">
        <v>35</v>
      </c>
      <c r="BK269" s="1262" t="s">
        <v>35</v>
      </c>
      <c r="BL269" s="1283" t="s">
        <v>35</v>
      </c>
      <c r="BM269" s="1304" t="s">
        <v>35</v>
      </c>
      <c r="BN269" s="1262" t="s">
        <v>35</v>
      </c>
      <c r="BO269" s="1262" t="s">
        <v>35</v>
      </c>
      <c r="BP269" s="1262" t="s">
        <v>35</v>
      </c>
      <c r="BQ269" s="1283" t="s">
        <v>35</v>
      </c>
      <c r="BR269" s="1304" t="s">
        <v>35</v>
      </c>
      <c r="BS269" s="1262" t="s">
        <v>35</v>
      </c>
      <c r="BT269" s="1262" t="s">
        <v>35</v>
      </c>
      <c r="BU269" s="1262" t="s">
        <v>35</v>
      </c>
      <c r="BV269" s="1262" t="s">
        <v>35</v>
      </c>
      <c r="BW269" s="1262" t="s">
        <v>35</v>
      </c>
      <c r="BX269" s="1262" t="s">
        <v>35</v>
      </c>
      <c r="BY269" s="1325" t="s">
        <v>35</v>
      </c>
      <c r="BZ269" s="1325" t="s">
        <v>35</v>
      </c>
      <c r="CA269" s="1325" t="s">
        <v>35</v>
      </c>
      <c r="CB269" s="1325" t="s">
        <v>35</v>
      </c>
      <c r="CC269" s="1325" t="s">
        <v>35</v>
      </c>
      <c r="CD269" s="1325" t="s">
        <v>35</v>
      </c>
      <c r="CE269" s="1325" t="s">
        <v>35</v>
      </c>
      <c r="CF269" s="1325" t="s">
        <v>35</v>
      </c>
      <c r="CG269" s="1325" t="s">
        <v>35</v>
      </c>
      <c r="CH269" s="1325" t="s">
        <v>35</v>
      </c>
      <c r="CI269" s="1325" t="s">
        <v>35</v>
      </c>
      <c r="CJ269" s="1325" t="s">
        <v>35</v>
      </c>
      <c r="CK269" s="1325" t="s">
        <v>35</v>
      </c>
      <c r="CL269" s="1325" t="s">
        <v>35</v>
      </c>
      <c r="CM269" s="1325" t="s">
        <v>35</v>
      </c>
      <c r="CN269" s="1325" t="s">
        <v>35</v>
      </c>
      <c r="CO269" s="1325" t="s">
        <v>35</v>
      </c>
      <c r="CP269" s="1325" t="s">
        <v>35</v>
      </c>
      <c r="CQ269" s="1325" t="s">
        <v>35</v>
      </c>
      <c r="CR269" s="1325" t="s">
        <v>35</v>
      </c>
      <c r="CS269" s="1325" t="s">
        <v>35</v>
      </c>
      <c r="CT269" s="1325" t="s">
        <v>35</v>
      </c>
      <c r="CU269" s="1325" t="s">
        <v>35</v>
      </c>
      <c r="CV269" s="1325" t="s">
        <v>35</v>
      </c>
      <c r="CW269" s="1325" t="s">
        <v>35</v>
      </c>
      <c r="CX269" s="1325" t="s">
        <v>35</v>
      </c>
      <c r="CY269" s="1325" t="s">
        <v>35</v>
      </c>
      <c r="CZ269" s="1347" t="s">
        <v>35</v>
      </c>
    </row>
    <row r="270" s="135" customFormat="true" ht="15" customHeight="true" x14ac:dyDescent="0.2">
      <c r="BA270" s="2514"/>
      <c r="BB270" s="294" t="s">
        <v>90</v>
      </c>
      <c r="BC270" s="1242" t="s">
        <v>35</v>
      </c>
      <c r="BD270" s="1262" t="s">
        <v>35</v>
      </c>
      <c r="BE270" s="1262" t="s">
        <v>35</v>
      </c>
      <c r="BF270" s="1262" t="s">
        <v>35</v>
      </c>
      <c r="BG270" s="1283" t="s">
        <v>35</v>
      </c>
      <c r="BH270" s="1304" t="s">
        <v>35</v>
      </c>
      <c r="BI270" s="1262" t="s">
        <v>35</v>
      </c>
      <c r="BJ270" s="1262" t="s">
        <v>35</v>
      </c>
      <c r="BK270" s="1262" t="s">
        <v>35</v>
      </c>
      <c r="BL270" s="1283" t="s">
        <v>35</v>
      </c>
      <c r="BM270" s="1304" t="s">
        <v>35</v>
      </c>
      <c r="BN270" s="1262" t="s">
        <v>35</v>
      </c>
      <c r="BO270" s="1262" t="s">
        <v>35</v>
      </c>
      <c r="BP270" s="1262" t="s">
        <v>35</v>
      </c>
      <c r="BQ270" s="1283" t="s">
        <v>35</v>
      </c>
      <c r="BR270" s="1304" t="s">
        <v>35</v>
      </c>
      <c r="BS270" s="1262" t="s">
        <v>35</v>
      </c>
      <c r="BT270" s="1262" t="s">
        <v>35</v>
      </c>
      <c r="BU270" s="1262" t="s">
        <v>35</v>
      </c>
      <c r="BV270" s="1262" t="s">
        <v>35</v>
      </c>
      <c r="BW270" s="1262" t="s">
        <v>35</v>
      </c>
      <c r="BX270" s="1262" t="s">
        <v>35</v>
      </c>
      <c r="BY270" s="1325" t="s">
        <v>35</v>
      </c>
      <c r="BZ270" s="1325" t="s">
        <v>35</v>
      </c>
      <c r="CA270" s="1325" t="s">
        <v>35</v>
      </c>
      <c r="CB270" s="1325" t="s">
        <v>35</v>
      </c>
      <c r="CC270" s="1325" t="s">
        <v>35</v>
      </c>
      <c r="CD270" s="1325" t="s">
        <v>35</v>
      </c>
      <c r="CE270" s="1325" t="s">
        <v>35</v>
      </c>
      <c r="CF270" s="1325" t="s">
        <v>35</v>
      </c>
      <c r="CG270" s="1325" t="s">
        <v>35</v>
      </c>
      <c r="CH270" s="1325" t="s">
        <v>35</v>
      </c>
      <c r="CI270" s="1325" t="s">
        <v>35</v>
      </c>
      <c r="CJ270" s="1325" t="s">
        <v>35</v>
      </c>
      <c r="CK270" s="1325" t="s">
        <v>35</v>
      </c>
      <c r="CL270" s="1325" t="s">
        <v>35</v>
      </c>
      <c r="CM270" s="1325" t="s">
        <v>35</v>
      </c>
      <c r="CN270" s="1325" t="s">
        <v>35</v>
      </c>
      <c r="CO270" s="1325" t="s">
        <v>35</v>
      </c>
      <c r="CP270" s="1325" t="s">
        <v>35</v>
      </c>
      <c r="CQ270" s="1325" t="s">
        <v>35</v>
      </c>
      <c r="CR270" s="1325" t="s">
        <v>35</v>
      </c>
      <c r="CS270" s="1325" t="s">
        <v>35</v>
      </c>
      <c r="CT270" s="1325" t="s">
        <v>35</v>
      </c>
      <c r="CU270" s="1325" t="s">
        <v>35</v>
      </c>
      <c r="CV270" s="1325" t="s">
        <v>35</v>
      </c>
      <c r="CW270" s="1325" t="s">
        <v>35</v>
      </c>
      <c r="CX270" s="1325" t="s">
        <v>35</v>
      </c>
      <c r="CY270" s="1325" t="s">
        <v>35</v>
      </c>
      <c r="CZ270" s="1347" t="s">
        <v>35</v>
      </c>
    </row>
    <row r="271" s="135" customFormat="true" ht="15" customHeight="true" x14ac:dyDescent="0.2">
      <c r="BA271" s="2514" t="s">
        <v>75</v>
      </c>
      <c r="BB271" s="294" t="s">
        <v>49</v>
      </c>
      <c r="BC271" s="1242" t="s">
        <v>35</v>
      </c>
      <c r="BD271" s="1263" t="s">
        <v>35</v>
      </c>
      <c r="BE271" s="1263" t="s">
        <v>35</v>
      </c>
      <c r="BF271" s="1263" t="s">
        <v>35</v>
      </c>
      <c r="BG271" s="1284" t="s">
        <v>35</v>
      </c>
      <c r="BH271" s="1242" t="s">
        <v>35</v>
      </c>
      <c r="BI271" s="1263" t="s">
        <v>35</v>
      </c>
      <c r="BJ271" s="1263" t="s">
        <v>35</v>
      </c>
      <c r="BK271" s="1263" t="s">
        <v>35</v>
      </c>
      <c r="BL271" s="1284" t="s">
        <v>35</v>
      </c>
      <c r="BM271" s="1242" t="s">
        <v>35</v>
      </c>
      <c r="BN271" s="1263" t="s">
        <v>35</v>
      </c>
      <c r="BO271" s="1263" t="s">
        <v>35</v>
      </c>
      <c r="BP271" s="1263" t="s">
        <v>35</v>
      </c>
      <c r="BQ271" s="1284" t="s">
        <v>35</v>
      </c>
      <c r="BR271" s="1242" t="s">
        <v>35</v>
      </c>
      <c r="BS271" s="1263" t="s">
        <v>35</v>
      </c>
      <c r="BT271" s="1263" t="s">
        <v>35</v>
      </c>
      <c r="BU271" s="1263" t="s">
        <v>35</v>
      </c>
      <c r="BV271" s="1263" t="s">
        <v>35</v>
      </c>
      <c r="BW271" s="1263" t="s">
        <v>35</v>
      </c>
      <c r="BX271" s="1263" t="s">
        <v>35</v>
      </c>
      <c r="BY271" s="1326" t="s">
        <v>35</v>
      </c>
      <c r="BZ271" s="1326" t="s">
        <v>35</v>
      </c>
      <c r="CA271" s="1326" t="s">
        <v>35</v>
      </c>
      <c r="CB271" s="1326" t="s">
        <v>35</v>
      </c>
      <c r="CC271" s="1326" t="s">
        <v>35</v>
      </c>
      <c r="CD271" s="1326" t="s">
        <v>35</v>
      </c>
      <c r="CE271" s="1326" t="s">
        <v>35</v>
      </c>
      <c r="CF271" s="1326" t="s">
        <v>35</v>
      </c>
      <c r="CG271" s="1326" t="s">
        <v>35</v>
      </c>
      <c r="CH271" s="1326" t="s">
        <v>35</v>
      </c>
      <c r="CI271" s="1326" t="s">
        <v>35</v>
      </c>
      <c r="CJ271" s="1326" t="s">
        <v>35</v>
      </c>
      <c r="CK271" s="1326" t="s">
        <v>35</v>
      </c>
      <c r="CL271" s="1326" t="s">
        <v>35</v>
      </c>
      <c r="CM271" s="1326" t="s">
        <v>35</v>
      </c>
      <c r="CN271" s="1326" t="s">
        <v>35</v>
      </c>
      <c r="CO271" s="1326" t="s">
        <v>35</v>
      </c>
      <c r="CP271" s="1326" t="s">
        <v>35</v>
      </c>
      <c r="CQ271" s="1326" t="s">
        <v>35</v>
      </c>
      <c r="CR271" s="1326" t="s">
        <v>35</v>
      </c>
      <c r="CS271" s="1326" t="s">
        <v>35</v>
      </c>
      <c r="CT271" s="1326" t="s">
        <v>35</v>
      </c>
      <c r="CU271" s="1326" t="s">
        <v>35</v>
      </c>
      <c r="CV271" s="1326" t="s">
        <v>35</v>
      </c>
      <c r="CW271" s="1326" t="s">
        <v>35</v>
      </c>
      <c r="CX271" s="1326" t="s">
        <v>35</v>
      </c>
      <c r="CY271" s="1326" t="s">
        <v>35</v>
      </c>
      <c r="CZ271" s="1284" t="s">
        <v>35</v>
      </c>
    </row>
    <row r="272" s="135" customFormat="true" ht="15" customHeight="true" x14ac:dyDescent="0.2">
      <c r="BA272" s="2514"/>
      <c r="BB272" s="294" t="s">
        <v>48</v>
      </c>
      <c r="BC272" s="1242" t="s">
        <v>35</v>
      </c>
      <c r="BD272" s="1263" t="s">
        <v>35</v>
      </c>
      <c r="BE272" s="1263" t="s">
        <v>35</v>
      </c>
      <c r="BF272" s="1263" t="s">
        <v>35</v>
      </c>
      <c r="BG272" s="1284" t="s">
        <v>35</v>
      </c>
      <c r="BH272" s="1242" t="s">
        <v>35</v>
      </c>
      <c r="BI272" s="1263" t="s">
        <v>35</v>
      </c>
      <c r="BJ272" s="1263" t="s">
        <v>35</v>
      </c>
      <c r="BK272" s="1263" t="s">
        <v>35</v>
      </c>
      <c r="BL272" s="1284" t="s">
        <v>35</v>
      </c>
      <c r="BM272" s="1242" t="s">
        <v>35</v>
      </c>
      <c r="BN272" s="1263" t="s">
        <v>35</v>
      </c>
      <c r="BO272" s="1263" t="s">
        <v>35</v>
      </c>
      <c r="BP272" s="1263" t="s">
        <v>35</v>
      </c>
      <c r="BQ272" s="1284" t="s">
        <v>35</v>
      </c>
      <c r="BR272" s="1242" t="s">
        <v>35</v>
      </c>
      <c r="BS272" s="1263" t="s">
        <v>35</v>
      </c>
      <c r="BT272" s="1263" t="s">
        <v>35</v>
      </c>
      <c r="BU272" s="1263" t="s">
        <v>35</v>
      </c>
      <c r="BV272" s="1263" t="s">
        <v>35</v>
      </c>
      <c r="BW272" s="1263" t="s">
        <v>35</v>
      </c>
      <c r="BX272" s="1263" t="s">
        <v>35</v>
      </c>
      <c r="BY272" s="1326" t="s">
        <v>35</v>
      </c>
      <c r="BZ272" s="1326" t="s">
        <v>35</v>
      </c>
      <c r="CA272" s="1326" t="s">
        <v>35</v>
      </c>
      <c r="CB272" s="1326" t="s">
        <v>35</v>
      </c>
      <c r="CC272" s="1326" t="s">
        <v>35</v>
      </c>
      <c r="CD272" s="1326" t="s">
        <v>35</v>
      </c>
      <c r="CE272" s="1326" t="s">
        <v>35</v>
      </c>
      <c r="CF272" s="1326" t="s">
        <v>35</v>
      </c>
      <c r="CG272" s="1326" t="s">
        <v>35</v>
      </c>
      <c r="CH272" s="1326" t="s">
        <v>35</v>
      </c>
      <c r="CI272" s="1326" t="s">
        <v>35</v>
      </c>
      <c r="CJ272" s="1326" t="s">
        <v>35</v>
      </c>
      <c r="CK272" s="1326" t="s">
        <v>35</v>
      </c>
      <c r="CL272" s="1326" t="s">
        <v>35</v>
      </c>
      <c r="CM272" s="1326" t="s">
        <v>35</v>
      </c>
      <c r="CN272" s="1326" t="s">
        <v>35</v>
      </c>
      <c r="CO272" s="1326" t="s">
        <v>35</v>
      </c>
      <c r="CP272" s="1326" t="s">
        <v>35</v>
      </c>
      <c r="CQ272" s="1326" t="s">
        <v>35</v>
      </c>
      <c r="CR272" s="1326" t="s">
        <v>35</v>
      </c>
      <c r="CS272" s="1326" t="s">
        <v>35</v>
      </c>
      <c r="CT272" s="1326" t="s">
        <v>35</v>
      </c>
      <c r="CU272" s="1326" t="s">
        <v>35</v>
      </c>
      <c r="CV272" s="1326" t="s">
        <v>35</v>
      </c>
      <c r="CW272" s="1326" t="s">
        <v>35</v>
      </c>
      <c r="CX272" s="1326" t="s">
        <v>35</v>
      </c>
      <c r="CY272" s="1326" t="s">
        <v>35</v>
      </c>
      <c r="CZ272" s="1284" t="s">
        <v>35</v>
      </c>
    </row>
    <row r="273" s="135" customFormat="true" ht="15" customHeight="true" x14ac:dyDescent="0.2">
      <c r="BA273" s="2514"/>
      <c r="BB273" s="294" t="s">
        <v>112</v>
      </c>
      <c r="BC273" s="1242" t="s">
        <v>35</v>
      </c>
      <c r="BD273" s="1263" t="s">
        <v>35</v>
      </c>
      <c r="BE273" s="1263" t="s">
        <v>35</v>
      </c>
      <c r="BF273" s="1263" t="s">
        <v>35</v>
      </c>
      <c r="BG273" s="1284" t="s">
        <v>35</v>
      </c>
      <c r="BH273" s="1242" t="s">
        <v>35</v>
      </c>
      <c r="BI273" s="1263" t="s">
        <v>35</v>
      </c>
      <c r="BJ273" s="1263" t="s">
        <v>35</v>
      </c>
      <c r="BK273" s="1263" t="s">
        <v>35</v>
      </c>
      <c r="BL273" s="1284" t="s">
        <v>35</v>
      </c>
      <c r="BM273" s="1242" t="s">
        <v>35</v>
      </c>
      <c r="BN273" s="1263" t="s">
        <v>35</v>
      </c>
      <c r="BO273" s="1263" t="s">
        <v>35</v>
      </c>
      <c r="BP273" s="1263" t="s">
        <v>35</v>
      </c>
      <c r="BQ273" s="1284" t="s">
        <v>35</v>
      </c>
      <c r="BR273" s="1242" t="s">
        <v>35</v>
      </c>
      <c r="BS273" s="1263" t="s">
        <v>35</v>
      </c>
      <c r="BT273" s="1263" t="s">
        <v>35</v>
      </c>
      <c r="BU273" s="1263" t="s">
        <v>35</v>
      </c>
      <c r="BV273" s="1263" t="s">
        <v>35</v>
      </c>
      <c r="BW273" s="1263" t="s">
        <v>35</v>
      </c>
      <c r="BX273" s="1263" t="s">
        <v>35</v>
      </c>
      <c r="BY273" s="1326" t="s">
        <v>35</v>
      </c>
      <c r="BZ273" s="1326" t="s">
        <v>35</v>
      </c>
      <c r="CA273" s="1326" t="s">
        <v>35</v>
      </c>
      <c r="CB273" s="1326" t="s">
        <v>35</v>
      </c>
      <c r="CC273" s="1326" t="s">
        <v>35</v>
      </c>
      <c r="CD273" s="1326" t="s">
        <v>35</v>
      </c>
      <c r="CE273" s="1326" t="s">
        <v>35</v>
      </c>
      <c r="CF273" s="1326" t="s">
        <v>35</v>
      </c>
      <c r="CG273" s="1326" t="s">
        <v>35</v>
      </c>
      <c r="CH273" s="1326" t="s">
        <v>35</v>
      </c>
      <c r="CI273" s="1326" t="s">
        <v>35</v>
      </c>
      <c r="CJ273" s="1326" t="s">
        <v>35</v>
      </c>
      <c r="CK273" s="1326" t="s">
        <v>35</v>
      </c>
      <c r="CL273" s="1326" t="s">
        <v>35</v>
      </c>
      <c r="CM273" s="1326" t="s">
        <v>35</v>
      </c>
      <c r="CN273" s="1326" t="s">
        <v>35</v>
      </c>
      <c r="CO273" s="1326" t="s">
        <v>35</v>
      </c>
      <c r="CP273" s="1326" t="s">
        <v>35</v>
      </c>
      <c r="CQ273" s="1326" t="s">
        <v>35</v>
      </c>
      <c r="CR273" s="1326" t="s">
        <v>35</v>
      </c>
      <c r="CS273" s="1326" t="s">
        <v>35</v>
      </c>
      <c r="CT273" s="1326" t="s">
        <v>35</v>
      </c>
      <c r="CU273" s="1326" t="s">
        <v>35</v>
      </c>
      <c r="CV273" s="1326" t="s">
        <v>35</v>
      </c>
      <c r="CW273" s="1326" t="s">
        <v>35</v>
      </c>
      <c r="CX273" s="1326" t="s">
        <v>35</v>
      </c>
      <c r="CY273" s="1326" t="s">
        <v>35</v>
      </c>
      <c r="CZ273" s="1284" t="s">
        <v>35</v>
      </c>
    </row>
    <row r="274" s="135" customFormat="true" ht="15" customHeight="true" x14ac:dyDescent="0.2">
      <c r="BA274" s="2514" t="s">
        <v>76</v>
      </c>
      <c r="BB274" s="294" t="s">
        <v>49</v>
      </c>
      <c r="BC274" s="1242" t="s">
        <v>35</v>
      </c>
      <c r="BD274" s="1262" t="s">
        <v>35</v>
      </c>
      <c r="BE274" s="1262" t="s">
        <v>35</v>
      </c>
      <c r="BF274" s="1262" t="s">
        <v>35</v>
      </c>
      <c r="BG274" s="1283" t="s">
        <v>35</v>
      </c>
      <c r="BH274" s="1304" t="s">
        <v>35</v>
      </c>
      <c r="BI274" s="1262" t="s">
        <v>35</v>
      </c>
      <c r="BJ274" s="1262" t="s">
        <v>35</v>
      </c>
      <c r="BK274" s="1262" t="s">
        <v>35</v>
      </c>
      <c r="BL274" s="1283" t="s">
        <v>35</v>
      </c>
      <c r="BM274" s="1304" t="s">
        <v>35</v>
      </c>
      <c r="BN274" s="1262" t="s">
        <v>35</v>
      </c>
      <c r="BO274" s="1262" t="s">
        <v>35</v>
      </c>
      <c r="BP274" s="1262" t="s">
        <v>35</v>
      </c>
      <c r="BQ274" s="1283" t="s">
        <v>35</v>
      </c>
      <c r="BR274" s="1304" t="s">
        <v>35</v>
      </c>
      <c r="BS274" s="1262" t="s">
        <v>35</v>
      </c>
      <c r="BT274" s="1262" t="s">
        <v>35</v>
      </c>
      <c r="BU274" s="1262" t="s">
        <v>35</v>
      </c>
      <c r="BV274" s="1262" t="s">
        <v>35</v>
      </c>
      <c r="BW274" s="1262" t="s">
        <v>35</v>
      </c>
      <c r="BX274" s="1262" t="s">
        <v>35</v>
      </c>
      <c r="BY274" s="1325" t="s">
        <v>35</v>
      </c>
      <c r="BZ274" s="1325" t="s">
        <v>35</v>
      </c>
      <c r="CA274" s="1325" t="s">
        <v>35</v>
      </c>
      <c r="CB274" s="1325" t="s">
        <v>35</v>
      </c>
      <c r="CC274" s="1325" t="s">
        <v>35</v>
      </c>
      <c r="CD274" s="1325" t="s">
        <v>35</v>
      </c>
      <c r="CE274" s="1325" t="s">
        <v>35</v>
      </c>
      <c r="CF274" s="1325" t="s">
        <v>35</v>
      </c>
      <c r="CG274" s="1325" t="s">
        <v>35</v>
      </c>
      <c r="CH274" s="1325" t="s">
        <v>35</v>
      </c>
      <c r="CI274" s="1325" t="s">
        <v>35</v>
      </c>
      <c r="CJ274" s="1325" t="s">
        <v>35</v>
      </c>
      <c r="CK274" s="1325" t="s">
        <v>35</v>
      </c>
      <c r="CL274" s="1325" t="s">
        <v>35</v>
      </c>
      <c r="CM274" s="1325" t="s">
        <v>35</v>
      </c>
      <c r="CN274" s="1325" t="s">
        <v>35</v>
      </c>
      <c r="CO274" s="1325" t="s">
        <v>35</v>
      </c>
      <c r="CP274" s="1325" t="s">
        <v>35</v>
      </c>
      <c r="CQ274" s="1325" t="s">
        <v>35</v>
      </c>
      <c r="CR274" s="1325" t="s">
        <v>35</v>
      </c>
      <c r="CS274" s="1325" t="s">
        <v>35</v>
      </c>
      <c r="CT274" s="1325" t="s">
        <v>35</v>
      </c>
      <c r="CU274" s="1325" t="s">
        <v>35</v>
      </c>
      <c r="CV274" s="1325" t="s">
        <v>35</v>
      </c>
      <c r="CW274" s="1325" t="s">
        <v>35</v>
      </c>
      <c r="CX274" s="1325" t="s">
        <v>35</v>
      </c>
      <c r="CY274" s="1325" t="s">
        <v>35</v>
      </c>
      <c r="CZ274" s="1347" t="s">
        <v>35</v>
      </c>
    </row>
    <row r="275" s="135" customFormat="true" ht="15" customHeight="true" x14ac:dyDescent="0.2">
      <c r="BA275" s="2514"/>
      <c r="BB275" s="294" t="s">
        <v>48</v>
      </c>
      <c r="BC275" s="1242" t="s">
        <v>35</v>
      </c>
      <c r="BD275" s="1262" t="s">
        <v>35</v>
      </c>
      <c r="BE275" s="1262" t="s">
        <v>35</v>
      </c>
      <c r="BF275" s="1262" t="s">
        <v>35</v>
      </c>
      <c r="BG275" s="1283" t="s">
        <v>35</v>
      </c>
      <c r="BH275" s="1304" t="s">
        <v>35</v>
      </c>
      <c r="BI275" s="1262" t="s">
        <v>35</v>
      </c>
      <c r="BJ275" s="1262" t="s">
        <v>35</v>
      </c>
      <c r="BK275" s="1262" t="s">
        <v>35</v>
      </c>
      <c r="BL275" s="1283" t="s">
        <v>35</v>
      </c>
      <c r="BM275" s="1304" t="s">
        <v>35</v>
      </c>
      <c r="BN275" s="1262" t="s">
        <v>35</v>
      </c>
      <c r="BO275" s="1262" t="s">
        <v>35</v>
      </c>
      <c r="BP275" s="1262" t="s">
        <v>35</v>
      </c>
      <c r="BQ275" s="1283" t="s">
        <v>35</v>
      </c>
      <c r="BR275" s="1304" t="s">
        <v>35</v>
      </c>
      <c r="BS275" s="1262" t="s">
        <v>35</v>
      </c>
      <c r="BT275" s="1262" t="s">
        <v>35</v>
      </c>
      <c r="BU275" s="1262" t="s">
        <v>35</v>
      </c>
      <c r="BV275" s="1262" t="s">
        <v>35</v>
      </c>
      <c r="BW275" s="1262" t="s">
        <v>35</v>
      </c>
      <c r="BX275" s="1262" t="s">
        <v>35</v>
      </c>
      <c r="BY275" s="1325" t="s">
        <v>35</v>
      </c>
      <c r="BZ275" s="1325" t="s">
        <v>35</v>
      </c>
      <c r="CA275" s="1325" t="s">
        <v>35</v>
      </c>
      <c r="CB275" s="1325" t="s">
        <v>35</v>
      </c>
      <c r="CC275" s="1325" t="s">
        <v>35</v>
      </c>
      <c r="CD275" s="1325" t="s">
        <v>35</v>
      </c>
      <c r="CE275" s="1325" t="s">
        <v>35</v>
      </c>
      <c r="CF275" s="1325" t="s">
        <v>35</v>
      </c>
      <c r="CG275" s="1325" t="s">
        <v>35</v>
      </c>
      <c r="CH275" s="1325" t="s">
        <v>35</v>
      </c>
      <c r="CI275" s="1325" t="s">
        <v>35</v>
      </c>
      <c r="CJ275" s="1325" t="s">
        <v>35</v>
      </c>
      <c r="CK275" s="1325" t="s">
        <v>35</v>
      </c>
      <c r="CL275" s="1325" t="s">
        <v>35</v>
      </c>
      <c r="CM275" s="1325" t="s">
        <v>35</v>
      </c>
      <c r="CN275" s="1325" t="s">
        <v>35</v>
      </c>
      <c r="CO275" s="1325" t="s">
        <v>35</v>
      </c>
      <c r="CP275" s="1325" t="s">
        <v>35</v>
      </c>
      <c r="CQ275" s="1325" t="s">
        <v>35</v>
      </c>
      <c r="CR275" s="1325" t="s">
        <v>35</v>
      </c>
      <c r="CS275" s="1325" t="s">
        <v>35</v>
      </c>
      <c r="CT275" s="1325" t="s">
        <v>35</v>
      </c>
      <c r="CU275" s="1325" t="s">
        <v>35</v>
      </c>
      <c r="CV275" s="1325" t="s">
        <v>35</v>
      </c>
      <c r="CW275" s="1325" t="s">
        <v>35</v>
      </c>
      <c r="CX275" s="1325" t="s">
        <v>35</v>
      </c>
      <c r="CY275" s="1325" t="s">
        <v>35</v>
      </c>
      <c r="CZ275" s="1347" t="s">
        <v>35</v>
      </c>
    </row>
    <row r="276" s="135" customFormat="true" ht="15" customHeight="true" x14ac:dyDescent="0.2">
      <c r="BA276" s="2514"/>
      <c r="BB276" s="294" t="s">
        <v>113</v>
      </c>
      <c r="BC276" s="1242" t="s">
        <v>35</v>
      </c>
      <c r="BD276" s="1262" t="s">
        <v>35</v>
      </c>
      <c r="BE276" s="1262" t="s">
        <v>35</v>
      </c>
      <c r="BF276" s="1262" t="s">
        <v>35</v>
      </c>
      <c r="BG276" s="1283" t="s">
        <v>35</v>
      </c>
      <c r="BH276" s="1304" t="s">
        <v>35</v>
      </c>
      <c r="BI276" s="1262" t="s">
        <v>35</v>
      </c>
      <c r="BJ276" s="1262" t="s">
        <v>35</v>
      </c>
      <c r="BK276" s="1262" t="s">
        <v>35</v>
      </c>
      <c r="BL276" s="1283" t="s">
        <v>35</v>
      </c>
      <c r="BM276" s="1304" t="s">
        <v>35</v>
      </c>
      <c r="BN276" s="1262" t="s">
        <v>35</v>
      </c>
      <c r="BO276" s="1262" t="s">
        <v>35</v>
      </c>
      <c r="BP276" s="1262" t="s">
        <v>35</v>
      </c>
      <c r="BQ276" s="1283" t="s">
        <v>35</v>
      </c>
      <c r="BR276" s="1304" t="s">
        <v>35</v>
      </c>
      <c r="BS276" s="1262" t="s">
        <v>35</v>
      </c>
      <c r="BT276" s="1262" t="s">
        <v>35</v>
      </c>
      <c r="BU276" s="1262" t="s">
        <v>35</v>
      </c>
      <c r="BV276" s="1262" t="s">
        <v>35</v>
      </c>
      <c r="BW276" s="1262" t="s">
        <v>35</v>
      </c>
      <c r="BX276" s="1262" t="s">
        <v>35</v>
      </c>
      <c r="BY276" s="1325" t="s">
        <v>35</v>
      </c>
      <c r="BZ276" s="1325" t="s">
        <v>35</v>
      </c>
      <c r="CA276" s="1325" t="s">
        <v>35</v>
      </c>
      <c r="CB276" s="1325" t="s">
        <v>35</v>
      </c>
      <c r="CC276" s="1325" t="s">
        <v>35</v>
      </c>
      <c r="CD276" s="1325" t="s">
        <v>35</v>
      </c>
      <c r="CE276" s="1325" t="s">
        <v>35</v>
      </c>
      <c r="CF276" s="1325" t="s">
        <v>35</v>
      </c>
      <c r="CG276" s="1325" t="s">
        <v>35</v>
      </c>
      <c r="CH276" s="1325" t="s">
        <v>35</v>
      </c>
      <c r="CI276" s="1325" t="s">
        <v>35</v>
      </c>
      <c r="CJ276" s="1325" t="s">
        <v>35</v>
      </c>
      <c r="CK276" s="1325" t="s">
        <v>35</v>
      </c>
      <c r="CL276" s="1325" t="s">
        <v>35</v>
      </c>
      <c r="CM276" s="1325" t="s">
        <v>35</v>
      </c>
      <c r="CN276" s="1325" t="s">
        <v>35</v>
      </c>
      <c r="CO276" s="1325" t="s">
        <v>35</v>
      </c>
      <c r="CP276" s="1325" t="s">
        <v>35</v>
      </c>
      <c r="CQ276" s="1325" t="s">
        <v>35</v>
      </c>
      <c r="CR276" s="1325" t="s">
        <v>35</v>
      </c>
      <c r="CS276" s="1325" t="s">
        <v>35</v>
      </c>
      <c r="CT276" s="1325" t="s">
        <v>35</v>
      </c>
      <c r="CU276" s="1325" t="s">
        <v>35</v>
      </c>
      <c r="CV276" s="1325" t="s">
        <v>35</v>
      </c>
      <c r="CW276" s="1325" t="s">
        <v>35</v>
      </c>
      <c r="CX276" s="1325" t="s">
        <v>35</v>
      </c>
      <c r="CY276" s="1325" t="s">
        <v>35</v>
      </c>
      <c r="CZ276" s="1347" t="s">
        <v>35</v>
      </c>
    </row>
    <row r="277" s="135" customFormat="true" ht="15" customHeight="true" x14ac:dyDescent="0.2">
      <c r="BA277" s="2514" t="s">
        <v>77</v>
      </c>
      <c r="BB277" s="294" t="s">
        <v>78</v>
      </c>
      <c r="BC277" s="1242" t="s">
        <v>35</v>
      </c>
      <c r="BD277" s="1262" t="s">
        <v>35</v>
      </c>
      <c r="BE277" s="1262" t="s">
        <v>35</v>
      </c>
      <c r="BF277" s="1262" t="s">
        <v>35</v>
      </c>
      <c r="BG277" s="1283" t="s">
        <v>35</v>
      </c>
      <c r="BH277" s="1304" t="s">
        <v>35</v>
      </c>
      <c r="BI277" s="1262" t="s">
        <v>35</v>
      </c>
      <c r="BJ277" s="1262" t="s">
        <v>35</v>
      </c>
      <c r="BK277" s="1262" t="s">
        <v>35</v>
      </c>
      <c r="BL277" s="1283" t="s">
        <v>35</v>
      </c>
      <c r="BM277" s="1304" t="s">
        <v>35</v>
      </c>
      <c r="BN277" s="1262" t="s">
        <v>35</v>
      </c>
      <c r="BO277" s="1262" t="s">
        <v>35</v>
      </c>
      <c r="BP277" s="1262" t="s">
        <v>35</v>
      </c>
      <c r="BQ277" s="1283" t="s">
        <v>35</v>
      </c>
      <c r="BR277" s="1304" t="s">
        <v>35</v>
      </c>
      <c r="BS277" s="1262" t="s">
        <v>35</v>
      </c>
      <c r="BT277" s="1262" t="s">
        <v>35</v>
      </c>
      <c r="BU277" s="1262" t="s">
        <v>35</v>
      </c>
      <c r="BV277" s="1262" t="s">
        <v>35</v>
      </c>
      <c r="BW277" s="1262" t="s">
        <v>35</v>
      </c>
      <c r="BX277" s="1262" t="s">
        <v>35</v>
      </c>
      <c r="BY277" s="1325" t="s">
        <v>35</v>
      </c>
      <c r="BZ277" s="1325" t="s">
        <v>35</v>
      </c>
      <c r="CA277" s="1325" t="s">
        <v>35</v>
      </c>
      <c r="CB277" s="1325" t="s">
        <v>35</v>
      </c>
      <c r="CC277" s="1325" t="s">
        <v>35</v>
      </c>
      <c r="CD277" s="1325" t="s">
        <v>35</v>
      </c>
      <c r="CE277" s="1325" t="s">
        <v>35</v>
      </c>
      <c r="CF277" s="1325" t="s">
        <v>35</v>
      </c>
      <c r="CG277" s="1325" t="s">
        <v>35</v>
      </c>
      <c r="CH277" s="1325" t="s">
        <v>35</v>
      </c>
      <c r="CI277" s="1325" t="s">
        <v>35</v>
      </c>
      <c r="CJ277" s="1325" t="s">
        <v>35</v>
      </c>
      <c r="CK277" s="1325" t="s">
        <v>35</v>
      </c>
      <c r="CL277" s="1325" t="s">
        <v>35</v>
      </c>
      <c r="CM277" s="1325" t="s">
        <v>35</v>
      </c>
      <c r="CN277" s="1325" t="s">
        <v>35</v>
      </c>
      <c r="CO277" s="1325" t="s">
        <v>35</v>
      </c>
      <c r="CP277" s="1325" t="s">
        <v>35</v>
      </c>
      <c r="CQ277" s="1325" t="s">
        <v>35</v>
      </c>
      <c r="CR277" s="1325" t="s">
        <v>35</v>
      </c>
      <c r="CS277" s="1325" t="s">
        <v>35</v>
      </c>
      <c r="CT277" s="1325" t="s">
        <v>35</v>
      </c>
      <c r="CU277" s="1325" t="s">
        <v>35</v>
      </c>
      <c r="CV277" s="1325" t="s">
        <v>35</v>
      </c>
      <c r="CW277" s="1325" t="s">
        <v>35</v>
      </c>
      <c r="CX277" s="1325" t="s">
        <v>35</v>
      </c>
      <c r="CY277" s="1325" t="s">
        <v>35</v>
      </c>
      <c r="CZ277" s="1347" t="s">
        <v>35</v>
      </c>
    </row>
    <row r="278" s="135" customFormat="true" ht="15" customHeight="true" x14ac:dyDescent="0.2">
      <c r="BA278" s="2514"/>
      <c r="BB278" s="294" t="s">
        <v>79</v>
      </c>
      <c r="BC278" s="1242" t="s">
        <v>35</v>
      </c>
      <c r="BD278" s="1262" t="s">
        <v>35</v>
      </c>
      <c r="BE278" s="1262" t="s">
        <v>35</v>
      </c>
      <c r="BF278" s="1262" t="s">
        <v>35</v>
      </c>
      <c r="BG278" s="1283" t="s">
        <v>35</v>
      </c>
      <c r="BH278" s="1304" t="s">
        <v>35</v>
      </c>
      <c r="BI278" s="1262" t="s">
        <v>35</v>
      </c>
      <c r="BJ278" s="1262" t="s">
        <v>35</v>
      </c>
      <c r="BK278" s="1262" t="s">
        <v>35</v>
      </c>
      <c r="BL278" s="1283" t="s">
        <v>35</v>
      </c>
      <c r="BM278" s="1304" t="s">
        <v>35</v>
      </c>
      <c r="BN278" s="1262" t="s">
        <v>35</v>
      </c>
      <c r="BO278" s="1262" t="s">
        <v>35</v>
      </c>
      <c r="BP278" s="1262" t="s">
        <v>35</v>
      </c>
      <c r="BQ278" s="1283" t="s">
        <v>35</v>
      </c>
      <c r="BR278" s="1304" t="s">
        <v>35</v>
      </c>
      <c r="BS278" s="1262" t="s">
        <v>35</v>
      </c>
      <c r="BT278" s="1262" t="s">
        <v>35</v>
      </c>
      <c r="BU278" s="1262" t="s">
        <v>35</v>
      </c>
      <c r="BV278" s="1262" t="s">
        <v>35</v>
      </c>
      <c r="BW278" s="1262" t="s">
        <v>35</v>
      </c>
      <c r="BX278" s="1262" t="s">
        <v>35</v>
      </c>
      <c r="BY278" s="1325" t="s">
        <v>35</v>
      </c>
      <c r="BZ278" s="1325" t="s">
        <v>35</v>
      </c>
      <c r="CA278" s="1325" t="s">
        <v>35</v>
      </c>
      <c r="CB278" s="1325" t="s">
        <v>35</v>
      </c>
      <c r="CC278" s="1325" t="s">
        <v>35</v>
      </c>
      <c r="CD278" s="1325" t="s">
        <v>35</v>
      </c>
      <c r="CE278" s="1325" t="s">
        <v>35</v>
      </c>
      <c r="CF278" s="1325" t="s">
        <v>35</v>
      </c>
      <c r="CG278" s="1325" t="s">
        <v>35</v>
      </c>
      <c r="CH278" s="1325" t="s">
        <v>35</v>
      </c>
      <c r="CI278" s="1325" t="s">
        <v>35</v>
      </c>
      <c r="CJ278" s="1325" t="s">
        <v>35</v>
      </c>
      <c r="CK278" s="1325" t="s">
        <v>35</v>
      </c>
      <c r="CL278" s="1325" t="s">
        <v>35</v>
      </c>
      <c r="CM278" s="1325" t="s">
        <v>35</v>
      </c>
      <c r="CN278" s="1325" t="s">
        <v>35</v>
      </c>
      <c r="CO278" s="1325" t="s">
        <v>35</v>
      </c>
      <c r="CP278" s="1325" t="s">
        <v>35</v>
      </c>
      <c r="CQ278" s="1325" t="s">
        <v>35</v>
      </c>
      <c r="CR278" s="1325" t="s">
        <v>35</v>
      </c>
      <c r="CS278" s="1325" t="s">
        <v>35</v>
      </c>
      <c r="CT278" s="1325" t="s">
        <v>35</v>
      </c>
      <c r="CU278" s="1325" t="s">
        <v>35</v>
      </c>
      <c r="CV278" s="1325" t="s">
        <v>35</v>
      </c>
      <c r="CW278" s="1325" t="s">
        <v>35</v>
      </c>
      <c r="CX278" s="1325" t="s">
        <v>35</v>
      </c>
      <c r="CY278" s="1325" t="s">
        <v>35</v>
      </c>
      <c r="CZ278" s="1347" t="s">
        <v>35</v>
      </c>
    </row>
    <row r="279" s="135" customFormat="true" ht="15" customHeight="true" x14ac:dyDescent="0.2">
      <c r="BA279" s="2514"/>
      <c r="BB279" s="294" t="s">
        <v>80</v>
      </c>
      <c r="BC279" s="1242" t="s">
        <v>35</v>
      </c>
      <c r="BD279" s="1263" t="s">
        <v>35</v>
      </c>
      <c r="BE279" s="1263" t="s">
        <v>35</v>
      </c>
      <c r="BF279" s="1263" t="s">
        <v>35</v>
      </c>
      <c r="BG279" s="1284" t="s">
        <v>35</v>
      </c>
      <c r="BH279" s="1242" t="s">
        <v>35</v>
      </c>
      <c r="BI279" s="1263" t="s">
        <v>35</v>
      </c>
      <c r="BJ279" s="1263" t="s">
        <v>35</v>
      </c>
      <c r="BK279" s="1263" t="s">
        <v>35</v>
      </c>
      <c r="BL279" s="1284" t="s">
        <v>35</v>
      </c>
      <c r="BM279" s="1242" t="s">
        <v>35</v>
      </c>
      <c r="BN279" s="1263" t="s">
        <v>35</v>
      </c>
      <c r="BO279" s="1263" t="s">
        <v>35</v>
      </c>
      <c r="BP279" s="1263" t="s">
        <v>35</v>
      </c>
      <c r="BQ279" s="1284" t="s">
        <v>35</v>
      </c>
      <c r="BR279" s="1242" t="s">
        <v>35</v>
      </c>
      <c r="BS279" s="1263" t="s">
        <v>35</v>
      </c>
      <c r="BT279" s="1263" t="s">
        <v>35</v>
      </c>
      <c r="BU279" s="1263" t="s">
        <v>35</v>
      </c>
      <c r="BV279" s="1263" t="s">
        <v>35</v>
      </c>
      <c r="BW279" s="1263" t="s">
        <v>35</v>
      </c>
      <c r="BX279" s="1263" t="s">
        <v>35</v>
      </c>
      <c r="BY279" s="1326" t="s">
        <v>35</v>
      </c>
      <c r="BZ279" s="1326" t="s">
        <v>35</v>
      </c>
      <c r="CA279" s="1326" t="s">
        <v>35</v>
      </c>
      <c r="CB279" s="1326" t="s">
        <v>35</v>
      </c>
      <c r="CC279" s="1326" t="s">
        <v>35</v>
      </c>
      <c r="CD279" s="1326" t="s">
        <v>35</v>
      </c>
      <c r="CE279" s="1326" t="s">
        <v>35</v>
      </c>
      <c r="CF279" s="1326" t="s">
        <v>35</v>
      </c>
      <c r="CG279" s="1326" t="s">
        <v>35</v>
      </c>
      <c r="CH279" s="1326" t="s">
        <v>35</v>
      </c>
      <c r="CI279" s="1326" t="s">
        <v>35</v>
      </c>
      <c r="CJ279" s="1326" t="s">
        <v>35</v>
      </c>
      <c r="CK279" s="1326" t="s">
        <v>35</v>
      </c>
      <c r="CL279" s="1326" t="s">
        <v>35</v>
      </c>
      <c r="CM279" s="1326" t="s">
        <v>35</v>
      </c>
      <c r="CN279" s="1326" t="s">
        <v>35</v>
      </c>
      <c r="CO279" s="1326" t="s">
        <v>35</v>
      </c>
      <c r="CP279" s="1326" t="s">
        <v>35</v>
      </c>
      <c r="CQ279" s="1326" t="s">
        <v>35</v>
      </c>
      <c r="CR279" s="1326" t="s">
        <v>35</v>
      </c>
      <c r="CS279" s="1326" t="s">
        <v>35</v>
      </c>
      <c r="CT279" s="1326" t="s">
        <v>35</v>
      </c>
      <c r="CU279" s="1326" t="s">
        <v>35</v>
      </c>
      <c r="CV279" s="1326" t="s">
        <v>35</v>
      </c>
      <c r="CW279" s="1326" t="s">
        <v>35</v>
      </c>
      <c r="CX279" s="1326" t="s">
        <v>35</v>
      </c>
      <c r="CY279" s="1326" t="s">
        <v>35</v>
      </c>
      <c r="CZ279" s="1284" t="s">
        <v>35</v>
      </c>
    </row>
    <row r="280" s="437" customFormat="true" ht="15" customHeight="true" x14ac:dyDescent="0.2">
      <c r="B280" s="460"/>
      <c r="BA280" s="2514"/>
      <c r="BB280" s="294" t="s">
        <v>81</v>
      </c>
      <c r="BC280" s="1242" t="s">
        <v>35</v>
      </c>
      <c r="BD280" s="1263" t="s">
        <v>35</v>
      </c>
      <c r="BE280" s="1263" t="s">
        <v>35</v>
      </c>
      <c r="BF280" s="1263" t="s">
        <v>35</v>
      </c>
      <c r="BG280" s="1284" t="s">
        <v>35</v>
      </c>
      <c r="BH280" s="1242" t="s">
        <v>35</v>
      </c>
      <c r="BI280" s="1263" t="s">
        <v>35</v>
      </c>
      <c r="BJ280" s="1263" t="s">
        <v>35</v>
      </c>
      <c r="BK280" s="1263" t="s">
        <v>35</v>
      </c>
      <c r="BL280" s="1284" t="s">
        <v>35</v>
      </c>
      <c r="BM280" s="1242" t="s">
        <v>35</v>
      </c>
      <c r="BN280" s="1263" t="s">
        <v>35</v>
      </c>
      <c r="BO280" s="1263" t="s">
        <v>35</v>
      </c>
      <c r="BP280" s="1263" t="s">
        <v>35</v>
      </c>
      <c r="BQ280" s="1284" t="s">
        <v>35</v>
      </c>
      <c r="BR280" s="1242" t="s">
        <v>35</v>
      </c>
      <c r="BS280" s="1263" t="s">
        <v>35</v>
      </c>
      <c r="BT280" s="1263" t="s">
        <v>35</v>
      </c>
      <c r="BU280" s="1263" t="s">
        <v>35</v>
      </c>
      <c r="BV280" s="1263" t="s">
        <v>35</v>
      </c>
      <c r="BW280" s="1263" t="s">
        <v>35</v>
      </c>
      <c r="BX280" s="1263" t="s">
        <v>35</v>
      </c>
      <c r="BY280" s="1326" t="s">
        <v>35</v>
      </c>
      <c r="BZ280" s="1326" t="s">
        <v>35</v>
      </c>
      <c r="CA280" s="1326" t="s">
        <v>35</v>
      </c>
      <c r="CB280" s="1326" t="s">
        <v>35</v>
      </c>
      <c r="CC280" s="1326" t="s">
        <v>35</v>
      </c>
      <c r="CD280" s="1326" t="s">
        <v>35</v>
      </c>
      <c r="CE280" s="1326" t="s">
        <v>35</v>
      </c>
      <c r="CF280" s="1326" t="s">
        <v>35</v>
      </c>
      <c r="CG280" s="1326" t="s">
        <v>35</v>
      </c>
      <c r="CH280" s="1326" t="s">
        <v>35</v>
      </c>
      <c r="CI280" s="1326" t="s">
        <v>35</v>
      </c>
      <c r="CJ280" s="1326" t="s">
        <v>35</v>
      </c>
      <c r="CK280" s="1326" t="s">
        <v>35</v>
      </c>
      <c r="CL280" s="1326" t="s">
        <v>35</v>
      </c>
      <c r="CM280" s="1326" t="s">
        <v>35</v>
      </c>
      <c r="CN280" s="1326" t="s">
        <v>35</v>
      </c>
      <c r="CO280" s="1326" t="s">
        <v>35</v>
      </c>
      <c r="CP280" s="1326" t="s">
        <v>35</v>
      </c>
      <c r="CQ280" s="1326" t="s">
        <v>35</v>
      </c>
      <c r="CR280" s="1326" t="s">
        <v>35</v>
      </c>
      <c r="CS280" s="1326" t="s">
        <v>35</v>
      </c>
      <c r="CT280" s="1326" t="s">
        <v>35</v>
      </c>
      <c r="CU280" s="1326" t="s">
        <v>35</v>
      </c>
      <c r="CV280" s="1326" t="s">
        <v>35</v>
      </c>
      <c r="CW280" s="1326" t="s">
        <v>35</v>
      </c>
      <c r="CX280" s="1326" t="s">
        <v>35</v>
      </c>
      <c r="CY280" s="1326" t="s">
        <v>35</v>
      </c>
      <c r="CZ280" s="1284" t="s">
        <v>35</v>
      </c>
    </row>
    <row r="281" s="437" customFormat="true" ht="15" customHeight="true" x14ac:dyDescent="0.2">
      <c r="B281" s="460"/>
      <c r="BA281" s="2514"/>
      <c r="BB281" s="294" t="s">
        <v>82</v>
      </c>
      <c r="BC281" s="1242" t="s">
        <v>35</v>
      </c>
      <c r="BD281" s="1263" t="s">
        <v>35</v>
      </c>
      <c r="BE281" s="1263" t="s">
        <v>35</v>
      </c>
      <c r="BF281" s="1263" t="s">
        <v>35</v>
      </c>
      <c r="BG281" s="1284" t="s">
        <v>35</v>
      </c>
      <c r="BH281" s="1242" t="s">
        <v>35</v>
      </c>
      <c r="BI281" s="1263" t="s">
        <v>35</v>
      </c>
      <c r="BJ281" s="1263" t="s">
        <v>35</v>
      </c>
      <c r="BK281" s="1263" t="s">
        <v>35</v>
      </c>
      <c r="BL281" s="1284" t="s">
        <v>35</v>
      </c>
      <c r="BM281" s="1242" t="s">
        <v>35</v>
      </c>
      <c r="BN281" s="1263" t="s">
        <v>35</v>
      </c>
      <c r="BO281" s="1263" t="s">
        <v>35</v>
      </c>
      <c r="BP281" s="1263" t="s">
        <v>35</v>
      </c>
      <c r="BQ281" s="1284" t="s">
        <v>35</v>
      </c>
      <c r="BR281" s="1242" t="s">
        <v>35</v>
      </c>
      <c r="BS281" s="1263" t="s">
        <v>35</v>
      </c>
      <c r="BT281" s="1263" t="s">
        <v>35</v>
      </c>
      <c r="BU281" s="1263" t="s">
        <v>35</v>
      </c>
      <c r="BV281" s="1263" t="s">
        <v>35</v>
      </c>
      <c r="BW281" s="1263" t="s">
        <v>35</v>
      </c>
      <c r="BX281" s="1263" t="s">
        <v>35</v>
      </c>
      <c r="BY281" s="1326" t="s">
        <v>35</v>
      </c>
      <c r="BZ281" s="1326" t="s">
        <v>35</v>
      </c>
      <c r="CA281" s="1326" t="s">
        <v>35</v>
      </c>
      <c r="CB281" s="1326" t="s">
        <v>35</v>
      </c>
      <c r="CC281" s="1326" t="s">
        <v>35</v>
      </c>
      <c r="CD281" s="1326" t="s">
        <v>35</v>
      </c>
      <c r="CE281" s="1326" t="s">
        <v>35</v>
      </c>
      <c r="CF281" s="1326" t="s">
        <v>35</v>
      </c>
      <c r="CG281" s="1326" t="s">
        <v>35</v>
      </c>
      <c r="CH281" s="1326" t="s">
        <v>35</v>
      </c>
      <c r="CI281" s="1326" t="s">
        <v>35</v>
      </c>
      <c r="CJ281" s="1326" t="s">
        <v>35</v>
      </c>
      <c r="CK281" s="1326" t="s">
        <v>35</v>
      </c>
      <c r="CL281" s="1326" t="s">
        <v>35</v>
      </c>
      <c r="CM281" s="1326" t="s">
        <v>35</v>
      </c>
      <c r="CN281" s="1326" t="s">
        <v>35</v>
      </c>
      <c r="CO281" s="1326" t="s">
        <v>35</v>
      </c>
      <c r="CP281" s="1326" t="s">
        <v>35</v>
      </c>
      <c r="CQ281" s="1326" t="s">
        <v>35</v>
      </c>
      <c r="CR281" s="1326" t="s">
        <v>35</v>
      </c>
      <c r="CS281" s="1326" t="s">
        <v>35</v>
      </c>
      <c r="CT281" s="1326" t="s">
        <v>35</v>
      </c>
      <c r="CU281" s="1326" t="s">
        <v>35</v>
      </c>
      <c r="CV281" s="1326" t="s">
        <v>35</v>
      </c>
      <c r="CW281" s="1326" t="s">
        <v>35</v>
      </c>
      <c r="CX281" s="1326" t="s">
        <v>35</v>
      </c>
      <c r="CY281" s="1326" t="s">
        <v>35</v>
      </c>
      <c r="CZ281" s="1284" t="s">
        <v>35</v>
      </c>
    </row>
    <row r="282" s="437" customFormat="true" ht="15" customHeight="true" x14ac:dyDescent="0.2">
      <c r="B282" s="460"/>
      <c r="BA282" s="2514"/>
      <c r="BB282" s="294" t="s">
        <v>83</v>
      </c>
      <c r="BC282" s="1242" t="s">
        <v>35</v>
      </c>
      <c r="BD282" s="1263" t="s">
        <v>35</v>
      </c>
      <c r="BE282" s="1263" t="s">
        <v>35</v>
      </c>
      <c r="BF282" s="1263" t="s">
        <v>35</v>
      </c>
      <c r="BG282" s="1284" t="s">
        <v>35</v>
      </c>
      <c r="BH282" s="1242" t="s">
        <v>35</v>
      </c>
      <c r="BI282" s="1263" t="s">
        <v>35</v>
      </c>
      <c r="BJ282" s="1263" t="s">
        <v>35</v>
      </c>
      <c r="BK282" s="1263" t="s">
        <v>35</v>
      </c>
      <c r="BL282" s="1284" t="s">
        <v>35</v>
      </c>
      <c r="BM282" s="1242" t="s">
        <v>35</v>
      </c>
      <c r="BN282" s="1263" t="s">
        <v>35</v>
      </c>
      <c r="BO282" s="1263" t="s">
        <v>35</v>
      </c>
      <c r="BP282" s="1263" t="s">
        <v>35</v>
      </c>
      <c r="BQ282" s="1284" t="s">
        <v>35</v>
      </c>
      <c r="BR282" s="1242" t="s">
        <v>35</v>
      </c>
      <c r="BS282" s="1263" t="s">
        <v>35</v>
      </c>
      <c r="BT282" s="1263" t="s">
        <v>35</v>
      </c>
      <c r="BU282" s="1263" t="s">
        <v>35</v>
      </c>
      <c r="BV282" s="1263" t="s">
        <v>35</v>
      </c>
      <c r="BW282" s="1263" t="s">
        <v>35</v>
      </c>
      <c r="BX282" s="1263" t="s">
        <v>35</v>
      </c>
      <c r="BY282" s="1326" t="s">
        <v>35</v>
      </c>
      <c r="BZ282" s="1326" t="s">
        <v>35</v>
      </c>
      <c r="CA282" s="1326" t="s">
        <v>35</v>
      </c>
      <c r="CB282" s="1326" t="s">
        <v>35</v>
      </c>
      <c r="CC282" s="1326" t="s">
        <v>35</v>
      </c>
      <c r="CD282" s="1326" t="s">
        <v>35</v>
      </c>
      <c r="CE282" s="1326" t="s">
        <v>35</v>
      </c>
      <c r="CF282" s="1326" t="s">
        <v>35</v>
      </c>
      <c r="CG282" s="1326" t="s">
        <v>35</v>
      </c>
      <c r="CH282" s="1326" t="s">
        <v>35</v>
      </c>
      <c r="CI282" s="1326" t="s">
        <v>35</v>
      </c>
      <c r="CJ282" s="1326" t="s">
        <v>35</v>
      </c>
      <c r="CK282" s="1326" t="s">
        <v>35</v>
      </c>
      <c r="CL282" s="1326" t="s">
        <v>35</v>
      </c>
      <c r="CM282" s="1326" t="s">
        <v>35</v>
      </c>
      <c r="CN282" s="1326" t="s">
        <v>35</v>
      </c>
      <c r="CO282" s="1326" t="s">
        <v>35</v>
      </c>
      <c r="CP282" s="1326" t="s">
        <v>35</v>
      </c>
      <c r="CQ282" s="1326" t="s">
        <v>35</v>
      </c>
      <c r="CR282" s="1326" t="s">
        <v>35</v>
      </c>
      <c r="CS282" s="1326" t="s">
        <v>35</v>
      </c>
      <c r="CT282" s="1326" t="s">
        <v>35</v>
      </c>
      <c r="CU282" s="1326" t="s">
        <v>35</v>
      </c>
      <c r="CV282" s="1326" t="s">
        <v>35</v>
      </c>
      <c r="CW282" s="1326" t="s">
        <v>35</v>
      </c>
      <c r="CX282" s="1326" t="s">
        <v>35</v>
      </c>
      <c r="CY282" s="1326" t="s">
        <v>35</v>
      </c>
      <c r="CZ282" s="1284" t="s">
        <v>35</v>
      </c>
    </row>
    <row r="283" s="437" customFormat="true" ht="15" customHeight="true" x14ac:dyDescent="0.2">
      <c r="B283" s="460"/>
      <c r="BA283" s="2514"/>
      <c r="BB283" s="294" t="s">
        <v>84</v>
      </c>
      <c r="BC283" s="1242" t="s">
        <v>35</v>
      </c>
      <c r="BD283" s="1263" t="s">
        <v>35</v>
      </c>
      <c r="BE283" s="1263" t="s">
        <v>35</v>
      </c>
      <c r="BF283" s="1263" t="s">
        <v>35</v>
      </c>
      <c r="BG283" s="1284" t="s">
        <v>35</v>
      </c>
      <c r="BH283" s="1242" t="s">
        <v>35</v>
      </c>
      <c r="BI283" s="1263" t="s">
        <v>35</v>
      </c>
      <c r="BJ283" s="1263" t="s">
        <v>35</v>
      </c>
      <c r="BK283" s="1263" t="s">
        <v>35</v>
      </c>
      <c r="BL283" s="1284" t="s">
        <v>35</v>
      </c>
      <c r="BM283" s="1242" t="s">
        <v>35</v>
      </c>
      <c r="BN283" s="1263" t="s">
        <v>35</v>
      </c>
      <c r="BO283" s="1263" t="s">
        <v>35</v>
      </c>
      <c r="BP283" s="1263" t="s">
        <v>35</v>
      </c>
      <c r="BQ283" s="1284" t="s">
        <v>35</v>
      </c>
      <c r="BR283" s="1242" t="s">
        <v>35</v>
      </c>
      <c r="BS283" s="1263" t="s">
        <v>35</v>
      </c>
      <c r="BT283" s="1263" t="s">
        <v>35</v>
      </c>
      <c r="BU283" s="1263" t="s">
        <v>35</v>
      </c>
      <c r="BV283" s="1263" t="s">
        <v>35</v>
      </c>
      <c r="BW283" s="1263" t="s">
        <v>35</v>
      </c>
      <c r="BX283" s="1263" t="s">
        <v>35</v>
      </c>
      <c r="BY283" s="1326" t="s">
        <v>35</v>
      </c>
      <c r="BZ283" s="1326" t="s">
        <v>35</v>
      </c>
      <c r="CA283" s="1326" t="s">
        <v>35</v>
      </c>
      <c r="CB283" s="1326" t="s">
        <v>35</v>
      </c>
      <c r="CC283" s="1326" t="s">
        <v>35</v>
      </c>
      <c r="CD283" s="1326" t="s">
        <v>35</v>
      </c>
      <c r="CE283" s="1326" t="s">
        <v>35</v>
      </c>
      <c r="CF283" s="1326" t="s">
        <v>35</v>
      </c>
      <c r="CG283" s="1326" t="s">
        <v>35</v>
      </c>
      <c r="CH283" s="1326" t="s">
        <v>35</v>
      </c>
      <c r="CI283" s="1326" t="s">
        <v>35</v>
      </c>
      <c r="CJ283" s="1326" t="s">
        <v>35</v>
      </c>
      <c r="CK283" s="1326" t="s">
        <v>35</v>
      </c>
      <c r="CL283" s="1326" t="s">
        <v>35</v>
      </c>
      <c r="CM283" s="1326" t="s">
        <v>35</v>
      </c>
      <c r="CN283" s="1326" t="s">
        <v>35</v>
      </c>
      <c r="CO283" s="1326" t="s">
        <v>35</v>
      </c>
      <c r="CP283" s="1326" t="s">
        <v>35</v>
      </c>
      <c r="CQ283" s="1326" t="s">
        <v>35</v>
      </c>
      <c r="CR283" s="1326" t="s">
        <v>35</v>
      </c>
      <c r="CS283" s="1326" t="s">
        <v>35</v>
      </c>
      <c r="CT283" s="1326" t="s">
        <v>35</v>
      </c>
      <c r="CU283" s="1326" t="s">
        <v>35</v>
      </c>
      <c r="CV283" s="1326" t="s">
        <v>35</v>
      </c>
      <c r="CW283" s="1326" t="s">
        <v>35</v>
      </c>
      <c r="CX283" s="1326" t="s">
        <v>35</v>
      </c>
      <c r="CY283" s="1326" t="s">
        <v>35</v>
      </c>
      <c r="CZ283" s="1284" t="s">
        <v>35</v>
      </c>
    </row>
    <row r="284" s="437" customFormat="true" ht="15" customHeight="true" x14ac:dyDescent="0.2">
      <c r="B284" s="460"/>
      <c r="BA284" s="2515"/>
      <c r="BB284" s="295" t="s">
        <v>113</v>
      </c>
      <c r="BC284" s="1243" t="s">
        <v>35</v>
      </c>
      <c r="BD284" s="1264" t="s">
        <v>35</v>
      </c>
      <c r="BE284" s="1264" t="s">
        <v>35</v>
      </c>
      <c r="BF284" s="1264" t="s">
        <v>35</v>
      </c>
      <c r="BG284" s="1285" t="s">
        <v>35</v>
      </c>
      <c r="BH284" s="1305" t="s">
        <v>35</v>
      </c>
      <c r="BI284" s="1264" t="s">
        <v>35</v>
      </c>
      <c r="BJ284" s="1264" t="s">
        <v>35</v>
      </c>
      <c r="BK284" s="1264" t="s">
        <v>35</v>
      </c>
      <c r="BL284" s="1285" t="s">
        <v>35</v>
      </c>
      <c r="BM284" s="1305" t="s">
        <v>35</v>
      </c>
      <c r="BN284" s="1264" t="s">
        <v>35</v>
      </c>
      <c r="BO284" s="1264" t="s">
        <v>35</v>
      </c>
      <c r="BP284" s="1264" t="s">
        <v>35</v>
      </c>
      <c r="BQ284" s="1285" t="s">
        <v>35</v>
      </c>
      <c r="BR284" s="1305" t="s">
        <v>35</v>
      </c>
      <c r="BS284" s="1264" t="s">
        <v>35</v>
      </c>
      <c r="BT284" s="1264" t="s">
        <v>35</v>
      </c>
      <c r="BU284" s="1264" t="s">
        <v>35</v>
      </c>
      <c r="BV284" s="1264" t="s">
        <v>35</v>
      </c>
      <c r="BW284" s="1264" t="s">
        <v>35</v>
      </c>
      <c r="BX284" s="1264" t="s">
        <v>35</v>
      </c>
      <c r="BY284" s="1327" t="s">
        <v>35</v>
      </c>
      <c r="BZ284" s="1327" t="s">
        <v>35</v>
      </c>
      <c r="CA284" s="1327" t="s">
        <v>35</v>
      </c>
      <c r="CB284" s="1327" t="s">
        <v>35</v>
      </c>
      <c r="CC284" s="1327" t="s">
        <v>35</v>
      </c>
      <c r="CD284" s="1327" t="s">
        <v>35</v>
      </c>
      <c r="CE284" s="1327" t="s">
        <v>35</v>
      </c>
      <c r="CF284" s="1327" t="s">
        <v>35</v>
      </c>
      <c r="CG284" s="1327" t="s">
        <v>35</v>
      </c>
      <c r="CH284" s="1327" t="s">
        <v>35</v>
      </c>
      <c r="CI284" s="1327" t="s">
        <v>35</v>
      </c>
      <c r="CJ284" s="1327" t="s">
        <v>35</v>
      </c>
      <c r="CK284" s="1327" t="s">
        <v>35</v>
      </c>
      <c r="CL284" s="1327" t="s">
        <v>35</v>
      </c>
      <c r="CM284" s="1327" t="s">
        <v>35</v>
      </c>
      <c r="CN284" s="1327" t="s">
        <v>35</v>
      </c>
      <c r="CO284" s="1327" t="s">
        <v>35</v>
      </c>
      <c r="CP284" s="1327" t="s">
        <v>35</v>
      </c>
      <c r="CQ284" s="1327" t="s">
        <v>35</v>
      </c>
      <c r="CR284" s="1327" t="s">
        <v>35</v>
      </c>
      <c r="CS284" s="1327" t="s">
        <v>35</v>
      </c>
      <c r="CT284" s="1327" t="s">
        <v>35</v>
      </c>
      <c r="CU284" s="1327" t="s">
        <v>35</v>
      </c>
      <c r="CV284" s="1327" t="s">
        <v>35</v>
      </c>
      <c r="CW284" s="1327" t="s">
        <v>35</v>
      </c>
      <c r="CX284" s="1327" t="s">
        <v>35</v>
      </c>
      <c r="CY284" s="1327" t="s">
        <v>35</v>
      </c>
      <c r="CZ284" s="1348" t="s">
        <v>35</v>
      </c>
    </row>
    <row r="285" s="437" customFormat="true" ht="15" customHeight="true" x14ac:dyDescent="0.2">
      <c r="B285" s="460"/>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437" customFormat="true" ht="15" customHeight="true" x14ac:dyDescent="0.2">
      <c r="B286" s="460"/>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437" customFormat="true" ht="15" customHeight="true" x14ac:dyDescent="0.2">
      <c r="B287" s="460"/>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437" customFormat="true" ht="15" customHeight="true" x14ac:dyDescent="0.2">
      <c r="B288" s="460"/>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437" customFormat="true" ht="15" customHeight="true" x14ac:dyDescent="0.2">
      <c r="A289" s="447"/>
      <c r="B289" s="448"/>
      <c r="C289" s="449"/>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437" customFormat="true" ht="15" customHeight="true" x14ac:dyDescent="0.2">
      <c r="A290" s="761"/>
      <c r="B290" s="762"/>
      <c r="C290" s="763"/>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437" customFormat="true" ht="15" customHeight="true" x14ac:dyDescent="0.2">
      <c r="A291" s="764"/>
      <c r="B291" s="765"/>
      <c r="C291" s="76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437" customFormat="true" ht="15" customHeight="true" x14ac:dyDescent="0.2">
      <c r="A292" s="767"/>
      <c r="B292" s="768"/>
      <c r="C292" s="769"/>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437" customFormat="true" ht="15" customHeight="true" x14ac:dyDescent="0.2">
      <c r="A293" s="770"/>
      <c r="B293" s="771"/>
      <c r="C293" s="772"/>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437" customFormat="true" ht="15" customHeight="true" x14ac:dyDescent="0.2">
      <c r="A294" s="773"/>
      <c r="B294" s="774"/>
      <c r="C294" s="775"/>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437" customFormat="true" ht="15" customHeight="true" x14ac:dyDescent="0.2">
      <c r="A295" s="773"/>
      <c r="B295" s="774"/>
      <c r="C295" s="775"/>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437" customFormat="true" ht="15" customHeight="true" x14ac:dyDescent="0.2">
      <c r="A296" s="773"/>
      <c r="B296" s="776"/>
      <c r="C296" s="775"/>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437" customFormat="true" ht="15" customHeight="true" x14ac:dyDescent="0.2">
      <c r="A297" s="777"/>
      <c r="B297" s="778"/>
      <c r="C297" s="779"/>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437" customFormat="true" ht="15" customHeight="true" x14ac:dyDescent="0.2">
      <c r="B298" s="460"/>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437" customFormat="true" ht="15" customHeight="true" x14ac:dyDescent="0.2">
      <c r="A299" s="450"/>
      <c r="B299" s="451"/>
      <c r="C299" s="452"/>
      <c r="D299" s="453"/>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437" customFormat="true" ht="15" customHeight="true" x14ac:dyDescent="0.2">
      <c r="A300" s="780"/>
      <c r="B300" s="781"/>
      <c r="C300" s="782"/>
      <c r="D300" s="783"/>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437" customFormat="true" ht="15" customHeight="true" x14ac:dyDescent="0.2">
      <c r="A301" s="784"/>
      <c r="B301" s="785"/>
      <c r="C301" s="786"/>
      <c r="D301" s="787"/>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437" customFormat="true" ht="15" customHeight="true" x14ac:dyDescent="0.2">
      <c r="A302" s="788"/>
      <c r="B302" s="789"/>
      <c r="C302" s="790"/>
      <c r="D302" s="791"/>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437" customFormat="true" ht="15" customHeight="true" x14ac:dyDescent="0.2">
      <c r="A303" s="792"/>
      <c r="B303" s="793"/>
      <c r="C303" s="794"/>
      <c r="D303" s="795"/>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437" customFormat="true" ht="15" customHeight="true" x14ac:dyDescent="0.2">
      <c r="A304" s="796"/>
      <c r="B304" s="797"/>
      <c r="C304" s="798"/>
      <c r="D304" s="799"/>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437" customFormat="true" ht="15" customHeight="true" x14ac:dyDescent="0.2">
      <c r="A305" s="800"/>
      <c r="B305" s="801"/>
      <c r="C305" s="802"/>
      <c r="D305" s="803"/>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437" customFormat="true" ht="15" customHeight="true" x14ac:dyDescent="0.2">
      <c r="B306" s="460"/>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437" customFormat="true" ht="15" customHeight="true" x14ac:dyDescent="0.2">
      <c r="B307" s="460"/>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437" customFormat="true" ht="15" customHeight="true" x14ac:dyDescent="0.2">
      <c r="B308" s="460"/>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437" customFormat="true" ht="15" customHeight="true" x14ac:dyDescent="0.2">
      <c r="B309" s="460"/>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437" customFormat="true" ht="15" customHeight="true" x14ac:dyDescent="0.2">
      <c r="B310" s="460"/>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437" customFormat="true" ht="15" customHeight="true" x14ac:dyDescent="0.2">
      <c r="B311" s="460"/>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437" customFormat="true" ht="15" customHeight="true" x14ac:dyDescent="0.2">
      <c r="B312" s="460"/>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437" customFormat="true" ht="15" customHeight="true" x14ac:dyDescent="0.2">
      <c r="B313" s="460"/>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437" customFormat="true" ht="15" customHeight="true" x14ac:dyDescent="0.2">
      <c r="B314" s="460"/>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437" customFormat="true" ht="15" customHeight="true" x14ac:dyDescent="0.2">
      <c r="B315" s="460"/>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437" customFormat="true" ht="15" customHeight="true" x14ac:dyDescent="0.2">
      <c r="B316" s="460"/>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437" customFormat="true" ht="15" customHeight="true" x14ac:dyDescent="0.2">
      <c r="B317" s="460"/>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437" customFormat="true" ht="15" customHeight="true" x14ac:dyDescent="0.2">
      <c r="B318" s="460"/>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437" customFormat="true" ht="15" customHeight="true" x14ac:dyDescent="0.2">
      <c r="B319" s="460"/>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437" customFormat="true" ht="15" customHeight="true" x14ac:dyDescent="0.2">
      <c r="B320" s="460"/>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437" customFormat="true" ht="15" customHeight="true" x14ac:dyDescent="0.2">
      <c r="B321" s="460"/>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437" customFormat="true" ht="15" customHeight="true" x14ac:dyDescent="0.2">
      <c r="B322" s="460"/>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437" customFormat="true" ht="15" customHeight="true" x14ac:dyDescent="0.2">
      <c r="B323" s="460"/>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437" customFormat="true" ht="15" customHeight="true" x14ac:dyDescent="0.2">
      <c r="B324" s="460"/>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437" customFormat="true" ht="15" customHeight="true" x14ac:dyDescent="0.2">
      <c r="B325" s="460"/>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437" customFormat="true" ht="15" customHeight="true" x14ac:dyDescent="0.2">
      <c r="B326" s="460"/>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437" customFormat="true" ht="15" customHeight="true" x14ac:dyDescent="0.2">
      <c r="B327" s="460"/>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437" customFormat="true" ht="15" customHeight="true" x14ac:dyDescent="0.2">
      <c r="B328" s="460"/>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437" customFormat="true" ht="250.15" customHeight="true" x14ac:dyDescent="0.2">
      <c r="B329" s="460"/>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432"/>
      <c r="BA330" s="135"/>
      <c r="BB330" s="135"/>
      <c r="BC330" s="520"/>
      <c r="BD330" s="520"/>
      <c r="BE330" s="520"/>
      <c r="BF330" s="520"/>
      <c r="BG330" s="520"/>
      <c r="BH330" s="520"/>
      <c r="BI330" s="520"/>
      <c r="BJ330" s="520"/>
      <c r="BK330" s="520"/>
      <c r="BL330" s="520"/>
      <c r="BM330" s="520"/>
      <c r="BN330" s="520"/>
      <c r="BO330" s="520"/>
      <c r="BP330" s="520"/>
      <c r="BQ330" s="520"/>
      <c r="BR330" s="520"/>
      <c r="BS330" s="520"/>
      <c r="BT330" s="520"/>
      <c r="BU330" s="520"/>
      <c r="BV330" s="520"/>
      <c r="BW330" s="520"/>
      <c r="BX330" s="520"/>
      <c r="BY330" s="520"/>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432"/>
      <c r="BA331" s="135"/>
      <c r="BB331" s="135"/>
      <c r="BC331" s="520"/>
      <c r="BD331" s="520"/>
      <c r="BE331" s="520"/>
      <c r="BF331" s="520"/>
      <c r="BG331" s="520"/>
      <c r="BH331" s="520"/>
      <c r="BI331" s="520"/>
      <c r="BJ331" s="520"/>
      <c r="BK331" s="520"/>
      <c r="BL331" s="520"/>
      <c r="BM331" s="520"/>
      <c r="BN331" s="520"/>
      <c r="BO331" s="520"/>
      <c r="BP331" s="520"/>
      <c r="BQ331" s="520"/>
      <c r="BR331" s="520"/>
      <c r="BS331" s="520"/>
      <c r="BT331" s="520"/>
      <c r="BU331" s="520"/>
      <c r="BV331" s="520"/>
      <c r="BW331" s="520"/>
      <c r="BX331" s="520"/>
      <c r="BY331" s="520"/>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432"/>
      <c r="BA332" s="135"/>
      <c r="BB332" s="135"/>
      <c r="BC332" s="520"/>
      <c r="BD332" s="520"/>
      <c r="BE332" s="520"/>
      <c r="BF332" s="520"/>
      <c r="BG332" s="520"/>
      <c r="BH332" s="520"/>
      <c r="BI332" s="520"/>
      <c r="BJ332" s="520"/>
      <c r="BK332" s="520"/>
      <c r="BL332" s="520"/>
      <c r="BM332" s="520"/>
      <c r="BN332" s="520"/>
      <c r="BO332" s="520"/>
      <c r="BP332" s="520"/>
      <c r="BQ332" s="520"/>
      <c r="BR332" s="520"/>
      <c r="BS332" s="520"/>
      <c r="BT332" s="520"/>
      <c r="BU332" s="520"/>
      <c r="BV332" s="520"/>
      <c r="BW332" s="520"/>
      <c r="BX332" s="520"/>
      <c r="BY332" s="520"/>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432"/>
      <c r="BA333" s="135"/>
      <c r="BB333" s="135"/>
      <c r="BC333" s="520"/>
      <c r="BD333" s="520"/>
      <c r="BE333" s="520"/>
      <c r="BF333" s="520"/>
      <c r="BG333" s="520"/>
      <c r="BH333" s="520"/>
      <c r="BI333" s="520"/>
      <c r="BJ333" s="520"/>
      <c r="BK333" s="520"/>
      <c r="BL333" s="520"/>
      <c r="BM333" s="520"/>
      <c r="BN333" s="520"/>
      <c r="BO333" s="520"/>
      <c r="BP333" s="520"/>
      <c r="BQ333" s="520"/>
      <c r="BR333" s="520"/>
      <c r="BS333" s="520"/>
      <c r="BT333" s="520"/>
      <c r="BU333" s="520"/>
      <c r="BV333" s="520"/>
      <c r="BW333" s="520"/>
      <c r="BX333" s="520"/>
      <c r="BY333" s="520"/>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432"/>
      <c r="BA334" s="135"/>
      <c r="BB334" s="135"/>
      <c r="BC334" s="520"/>
      <c r="BD334" s="520"/>
      <c r="BE334" s="520"/>
      <c r="BF334" s="520"/>
      <c r="BG334" s="520"/>
      <c r="BH334" s="520"/>
      <c r="BI334" s="520"/>
      <c r="BJ334" s="520"/>
      <c r="BK334" s="520"/>
      <c r="BL334" s="520"/>
      <c r="BM334" s="520"/>
      <c r="BN334" s="520"/>
      <c r="BO334" s="520"/>
      <c r="BP334" s="520"/>
      <c r="BQ334" s="520"/>
      <c r="BR334" s="520"/>
      <c r="BS334" s="520"/>
      <c r="BT334" s="520"/>
      <c r="BU334" s="520"/>
      <c r="BV334" s="520"/>
      <c r="BW334" s="520"/>
      <c r="BX334" s="520"/>
      <c r="BY334" s="520"/>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432"/>
      <c r="BA335" s="135"/>
      <c r="BB335" s="135"/>
      <c r="BC335" s="520"/>
      <c r="BD335" s="520"/>
      <c r="BE335" s="520"/>
      <c r="BF335" s="520"/>
      <c r="BG335" s="520"/>
      <c r="BH335" s="520"/>
      <c r="BI335" s="520"/>
      <c r="BJ335" s="520"/>
      <c r="BK335" s="520"/>
      <c r="BL335" s="520"/>
      <c r="BM335" s="520"/>
      <c r="BN335" s="520"/>
      <c r="BO335" s="520"/>
      <c r="BP335" s="520"/>
      <c r="BQ335" s="520"/>
      <c r="BR335" s="520"/>
      <c r="BS335" s="520"/>
      <c r="BT335" s="520"/>
      <c r="BU335" s="520"/>
      <c r="BV335" s="520"/>
      <c r="BW335" s="520"/>
      <c r="BX335" s="520"/>
      <c r="BY335" s="520"/>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432"/>
      <c r="BA336" s="135"/>
      <c r="BB336" s="135"/>
      <c r="BC336" s="520"/>
      <c r="BD336" s="520"/>
      <c r="BE336" s="520"/>
      <c r="BF336" s="520"/>
      <c r="BG336" s="520"/>
      <c r="BH336" s="520"/>
      <c r="BI336" s="520"/>
      <c r="BJ336" s="520"/>
      <c r="BK336" s="520"/>
      <c r="BL336" s="520"/>
      <c r="BM336" s="520"/>
      <c r="BN336" s="520"/>
      <c r="BO336" s="520"/>
      <c r="BP336" s="520"/>
      <c r="BQ336" s="520"/>
      <c r="BR336" s="520"/>
      <c r="BS336" s="520"/>
      <c r="BT336" s="520"/>
      <c r="BU336" s="520"/>
      <c r="BV336" s="520"/>
      <c r="BW336" s="520"/>
      <c r="BX336" s="520"/>
      <c r="BY336" s="520"/>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432"/>
      <c r="BA337" s="135"/>
      <c r="BB337" s="135"/>
      <c r="BC337" s="520"/>
      <c r="BD337" s="520"/>
      <c r="BE337" s="520"/>
      <c r="BF337" s="520"/>
      <c r="BG337" s="520"/>
      <c r="BH337" s="520"/>
      <c r="BI337" s="520"/>
      <c r="BJ337" s="520"/>
      <c r="BK337" s="520"/>
      <c r="BL337" s="520"/>
      <c r="BM337" s="520"/>
      <c r="BN337" s="520"/>
      <c r="BO337" s="520"/>
      <c r="BP337" s="520"/>
      <c r="BQ337" s="520"/>
      <c r="BR337" s="520"/>
      <c r="BS337" s="520"/>
      <c r="BT337" s="520"/>
      <c r="BU337" s="520"/>
      <c r="BV337" s="520"/>
      <c r="BW337" s="520"/>
      <c r="BX337" s="520"/>
      <c r="BY337" s="520"/>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432"/>
      <c r="BA338" s="135"/>
      <c r="BB338" s="135"/>
      <c r="BC338" s="520"/>
      <c r="BD338" s="520"/>
      <c r="BE338" s="520"/>
      <c r="BF338" s="520"/>
      <c r="BG338" s="520"/>
      <c r="BH338" s="520"/>
      <c r="BI338" s="520"/>
      <c r="BJ338" s="520"/>
      <c r="BK338" s="520"/>
      <c r="BL338" s="520"/>
      <c r="BM338" s="520"/>
      <c r="BN338" s="520"/>
      <c r="BO338" s="520"/>
      <c r="BP338" s="520"/>
      <c r="BQ338" s="520"/>
      <c r="BR338" s="520"/>
      <c r="BS338" s="520"/>
      <c r="BT338" s="520"/>
      <c r="BU338" s="520"/>
      <c r="BV338" s="520"/>
      <c r="BW338" s="520"/>
      <c r="BX338" s="520"/>
      <c r="BY338" s="520"/>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437" customFormat="true" ht="15" customHeight="true" x14ac:dyDescent="0.2">
      <c r="B339" s="460"/>
      <c r="BA339" s="217" t="s">
        <v>128</v>
      </c>
      <c r="BB339" s="117" t="s">
        <v>127</v>
      </c>
      <c r="BC339" s="2516" t="s">
        <v>114</v>
      </c>
      <c r="BD339" s="2517"/>
      <c r="BE339" s="2517"/>
      <c r="BF339" s="2517"/>
      <c r="BG339" s="2518"/>
      <c r="BH339" s="2519" t="s">
        <v>38</v>
      </c>
      <c r="BI339" s="2517"/>
      <c r="BJ339" s="2517"/>
      <c r="BK339" s="2517"/>
      <c r="BL339" s="2518"/>
      <c r="BM339" s="2519" t="s">
        <v>37</v>
      </c>
      <c r="BN339" s="2517"/>
      <c r="BO339" s="2517"/>
      <c r="BP339" s="2517"/>
      <c r="BQ339" s="2518"/>
      <c r="BR339" s="419" t="s">
        <v>137</v>
      </c>
      <c r="BS339" s="312"/>
      <c r="BT339" s="312"/>
      <c r="BU339" s="312"/>
      <c r="BV339" s="312"/>
      <c r="BW339" s="312"/>
      <c r="BX339" s="312"/>
      <c r="BY339" s="313"/>
      <c r="BZ339" s="314"/>
      <c r="CA339" s="314"/>
      <c r="CB339" s="314"/>
      <c r="CC339" s="314"/>
      <c r="CD339" s="314"/>
      <c r="CE339" s="314"/>
      <c r="CF339" s="314"/>
      <c r="CG339" s="314"/>
      <c r="CH339" s="314"/>
      <c r="CI339" s="314"/>
      <c r="CJ339" s="314"/>
      <c r="CK339" s="314"/>
      <c r="CL339" s="314"/>
      <c r="CM339" s="314"/>
      <c r="CN339" s="314"/>
      <c r="CO339" s="314"/>
      <c r="CP339" s="314"/>
      <c r="CQ339" s="314"/>
      <c r="CR339" s="314"/>
      <c r="CS339" s="314"/>
      <c r="CT339" s="314"/>
      <c r="CU339" s="314"/>
      <c r="CV339" s="314"/>
      <c r="CW339" s="314"/>
      <c r="CX339" s="314"/>
      <c r="CY339" s="314"/>
      <c r="CZ339" s="315"/>
    </row>
    <row r="340" s="437" customFormat="true" ht="12.75" x14ac:dyDescent="0.2">
      <c r="B340" s="460"/>
      <c r="BA340" s="205" t="s">
        <v>126</v>
      </c>
      <c r="BB340" s="165"/>
      <c r="BC340" s="395" t="s">
        <v>0</v>
      </c>
      <c r="BD340" s="180" t="s">
        <v>1</v>
      </c>
      <c r="BE340" s="180" t="s">
        <v>2</v>
      </c>
      <c r="BF340" s="180" t="s">
        <v>3</v>
      </c>
      <c r="BG340" s="396" t="s">
        <v>4</v>
      </c>
      <c r="BH340" s="397" t="s">
        <v>0</v>
      </c>
      <c r="BI340" s="180" t="s">
        <v>1</v>
      </c>
      <c r="BJ340" s="180" t="s">
        <v>2</v>
      </c>
      <c r="BK340" s="180" t="s">
        <v>3</v>
      </c>
      <c r="BL340" s="396" t="s">
        <v>4</v>
      </c>
      <c r="BM340" s="397" t="s">
        <v>0</v>
      </c>
      <c r="BN340" s="180" t="s">
        <v>1</v>
      </c>
      <c r="BO340" s="180" t="s">
        <v>2</v>
      </c>
      <c r="BP340" s="180" t="s">
        <v>3</v>
      </c>
      <c r="BQ340" s="396" t="s">
        <v>4</v>
      </c>
      <c r="BR340" s="397"/>
      <c r="BS340" s="180"/>
      <c r="BT340" s="180"/>
      <c r="BU340" s="180"/>
      <c r="BV340" s="180"/>
      <c r="BW340" s="180"/>
      <c r="BX340" s="180"/>
      <c r="BY340" s="181"/>
      <c r="BZ340" s="181"/>
      <c r="CA340" s="181"/>
      <c r="CB340" s="181"/>
      <c r="CC340" s="181"/>
      <c r="CD340" s="181"/>
      <c r="CE340" s="181"/>
      <c r="CF340" s="181"/>
      <c r="CG340" s="181"/>
      <c r="CH340" s="181"/>
      <c r="CI340" s="181"/>
      <c r="CJ340" s="181"/>
      <c r="CK340" s="181"/>
      <c r="CL340" s="181"/>
      <c r="CM340" s="181"/>
      <c r="CN340" s="181"/>
      <c r="CO340" s="181"/>
      <c r="CP340" s="181"/>
      <c r="CQ340" s="181"/>
      <c r="CR340" s="181"/>
      <c r="CS340" s="181"/>
      <c r="CT340" s="181"/>
      <c r="CU340" s="181"/>
      <c r="CV340" s="181"/>
      <c r="CW340" s="181"/>
      <c r="CX340" s="181"/>
      <c r="CY340" s="181"/>
      <c r="CZ340" s="398"/>
    </row>
    <row r="341" s="437" customFormat="true" ht="15" customHeight="true" x14ac:dyDescent="0.2">
      <c r="B341" s="460"/>
      <c r="BA341" s="2520" t="s">
        <v>144</v>
      </c>
      <c r="BB341" s="162" t="s">
        <v>49</v>
      </c>
      <c r="BC341" s="1244" t="s">
        <v>35</v>
      </c>
      <c r="BD341" s="1265" t="s">
        <v>35</v>
      </c>
      <c r="BE341" s="1265" t="s">
        <v>35</v>
      </c>
      <c r="BF341" s="1265" t="s">
        <v>35</v>
      </c>
      <c r="BG341" s="1286" t="s">
        <v>35</v>
      </c>
      <c r="BH341" s="1306" t="s">
        <v>35</v>
      </c>
      <c r="BI341" s="1265" t="s">
        <v>35</v>
      </c>
      <c r="BJ341" s="1265" t="s">
        <v>35</v>
      </c>
      <c r="BK341" s="1265" t="s">
        <v>35</v>
      </c>
      <c r="BL341" s="1286" t="s">
        <v>35</v>
      </c>
      <c r="BM341" s="1306" t="s">
        <v>35</v>
      </c>
      <c r="BN341" s="1265" t="s">
        <v>35</v>
      </c>
      <c r="BO341" s="1265" t="s">
        <v>35</v>
      </c>
      <c r="BP341" s="1265" t="s">
        <v>35</v>
      </c>
      <c r="BQ341" s="1286" t="s">
        <v>35</v>
      </c>
      <c r="BR341" s="1306" t="s">
        <v>35</v>
      </c>
      <c r="BS341" s="1265" t="s">
        <v>35</v>
      </c>
      <c r="BT341" s="1265" t="s">
        <v>35</v>
      </c>
      <c r="BU341" s="1265" t="s">
        <v>35</v>
      </c>
      <c r="BV341" s="1265" t="s">
        <v>35</v>
      </c>
      <c r="BW341" s="1265" t="s">
        <v>35</v>
      </c>
      <c r="BX341" s="1265" t="s">
        <v>35</v>
      </c>
      <c r="BY341" s="1328" t="s">
        <v>35</v>
      </c>
      <c r="BZ341" s="1328" t="s">
        <v>35</v>
      </c>
      <c r="CA341" s="1328" t="s">
        <v>35</v>
      </c>
      <c r="CB341" s="1328" t="s">
        <v>35</v>
      </c>
      <c r="CC341" s="1328" t="s">
        <v>35</v>
      </c>
      <c r="CD341" s="1328" t="s">
        <v>35</v>
      </c>
      <c r="CE341" s="1328" t="s">
        <v>35</v>
      </c>
      <c r="CF341" s="1328" t="s">
        <v>35</v>
      </c>
      <c r="CG341" s="1328" t="s">
        <v>35</v>
      </c>
      <c r="CH341" s="1328" t="s">
        <v>35</v>
      </c>
      <c r="CI341" s="1328" t="s">
        <v>35</v>
      </c>
      <c r="CJ341" s="1328" t="s">
        <v>35</v>
      </c>
      <c r="CK341" s="1328" t="s">
        <v>35</v>
      </c>
      <c r="CL341" s="1328" t="s">
        <v>35</v>
      </c>
      <c r="CM341" s="1328" t="s">
        <v>35</v>
      </c>
      <c r="CN341" s="1328" t="s">
        <v>35</v>
      </c>
      <c r="CO341" s="1328" t="s">
        <v>35</v>
      </c>
      <c r="CP341" s="1328" t="s">
        <v>35</v>
      </c>
      <c r="CQ341" s="1328" t="s">
        <v>35</v>
      </c>
      <c r="CR341" s="1328" t="s">
        <v>35</v>
      </c>
      <c r="CS341" s="1328" t="s">
        <v>35</v>
      </c>
      <c r="CT341" s="1328" t="s">
        <v>35</v>
      </c>
      <c r="CU341" s="1328" t="s">
        <v>35</v>
      </c>
      <c r="CV341" s="1328" t="s">
        <v>35</v>
      </c>
      <c r="CW341" s="1328" t="s">
        <v>35</v>
      </c>
      <c r="CX341" s="1328" t="s">
        <v>35</v>
      </c>
      <c r="CY341" s="1328" t="s">
        <v>35</v>
      </c>
      <c r="CZ341" s="1349" t="s">
        <v>35</v>
      </c>
    </row>
    <row r="342" s="437" customFormat="true" ht="15" customHeight="true" x14ac:dyDescent="0.2">
      <c r="B342" s="460"/>
      <c r="BA342" s="2521"/>
      <c r="BB342" s="163" t="s">
        <v>48</v>
      </c>
      <c r="BC342" s="1245" t="s">
        <v>35</v>
      </c>
      <c r="BD342" s="1266" t="s">
        <v>35</v>
      </c>
      <c r="BE342" s="1266" t="s">
        <v>35</v>
      </c>
      <c r="BF342" s="1266" t="s">
        <v>35</v>
      </c>
      <c r="BG342" s="1287" t="s">
        <v>35</v>
      </c>
      <c r="BH342" s="1307" t="s">
        <v>35</v>
      </c>
      <c r="BI342" s="1266" t="s">
        <v>35</v>
      </c>
      <c r="BJ342" s="1266" t="s">
        <v>35</v>
      </c>
      <c r="BK342" s="1266" t="s">
        <v>35</v>
      </c>
      <c r="BL342" s="1287" t="s">
        <v>35</v>
      </c>
      <c r="BM342" s="1307" t="s">
        <v>35</v>
      </c>
      <c r="BN342" s="1266" t="s">
        <v>35</v>
      </c>
      <c r="BO342" s="1266" t="s">
        <v>35</v>
      </c>
      <c r="BP342" s="1266" t="s">
        <v>35</v>
      </c>
      <c r="BQ342" s="1287" t="s">
        <v>35</v>
      </c>
      <c r="BR342" s="1307" t="s">
        <v>35</v>
      </c>
      <c r="BS342" s="1266" t="s">
        <v>35</v>
      </c>
      <c r="BT342" s="1266" t="s">
        <v>35</v>
      </c>
      <c r="BU342" s="1266" t="s">
        <v>35</v>
      </c>
      <c r="BV342" s="1266" t="s">
        <v>35</v>
      </c>
      <c r="BW342" s="1266" t="s">
        <v>35</v>
      </c>
      <c r="BX342" s="1266" t="s">
        <v>35</v>
      </c>
      <c r="BY342" s="1329" t="s">
        <v>35</v>
      </c>
      <c r="BZ342" s="1329" t="s">
        <v>35</v>
      </c>
      <c r="CA342" s="1329" t="s">
        <v>35</v>
      </c>
      <c r="CB342" s="1329" t="s">
        <v>35</v>
      </c>
      <c r="CC342" s="1329" t="s">
        <v>35</v>
      </c>
      <c r="CD342" s="1329" t="s">
        <v>35</v>
      </c>
      <c r="CE342" s="1329" t="s">
        <v>35</v>
      </c>
      <c r="CF342" s="1329" t="s">
        <v>35</v>
      </c>
      <c r="CG342" s="1329" t="s">
        <v>35</v>
      </c>
      <c r="CH342" s="1329" t="s">
        <v>35</v>
      </c>
      <c r="CI342" s="1329" t="s">
        <v>35</v>
      </c>
      <c r="CJ342" s="1329" t="s">
        <v>35</v>
      </c>
      <c r="CK342" s="1329" t="s">
        <v>35</v>
      </c>
      <c r="CL342" s="1329" t="s">
        <v>35</v>
      </c>
      <c r="CM342" s="1329" t="s">
        <v>35</v>
      </c>
      <c r="CN342" s="1329" t="s">
        <v>35</v>
      </c>
      <c r="CO342" s="1329" t="s">
        <v>35</v>
      </c>
      <c r="CP342" s="1329" t="s">
        <v>35</v>
      </c>
      <c r="CQ342" s="1329" t="s">
        <v>35</v>
      </c>
      <c r="CR342" s="1329" t="s">
        <v>35</v>
      </c>
      <c r="CS342" s="1329" t="s">
        <v>35</v>
      </c>
      <c r="CT342" s="1329" t="s">
        <v>35</v>
      </c>
      <c r="CU342" s="1329" t="s">
        <v>35</v>
      </c>
      <c r="CV342" s="1329" t="s">
        <v>35</v>
      </c>
      <c r="CW342" s="1329" t="s">
        <v>35</v>
      </c>
      <c r="CX342" s="1329" t="s">
        <v>35</v>
      </c>
      <c r="CY342" s="1329" t="s">
        <v>35</v>
      </c>
      <c r="CZ342" s="1350" t="s">
        <v>35</v>
      </c>
    </row>
    <row r="343" s="437" customFormat="true" ht="15" customHeight="true" x14ac:dyDescent="0.2">
      <c r="B343" s="460"/>
      <c r="BA343" s="2522" t="s">
        <v>139</v>
      </c>
      <c r="BB343" s="163" t="s">
        <v>49</v>
      </c>
      <c r="BC343" s="1245" t="s">
        <v>35</v>
      </c>
      <c r="BD343" s="1266" t="s">
        <v>35</v>
      </c>
      <c r="BE343" s="1266" t="s">
        <v>35</v>
      </c>
      <c r="BF343" s="1266" t="s">
        <v>35</v>
      </c>
      <c r="BG343" s="1287" t="s">
        <v>35</v>
      </c>
      <c r="BH343" s="1307" t="s">
        <v>35</v>
      </c>
      <c r="BI343" s="1266" t="s">
        <v>35</v>
      </c>
      <c r="BJ343" s="1266" t="s">
        <v>35</v>
      </c>
      <c r="BK343" s="1266" t="s">
        <v>35</v>
      </c>
      <c r="BL343" s="1287" t="s">
        <v>35</v>
      </c>
      <c r="BM343" s="1307" t="s">
        <v>35</v>
      </c>
      <c r="BN343" s="1266" t="s">
        <v>35</v>
      </c>
      <c r="BO343" s="1266" t="s">
        <v>35</v>
      </c>
      <c r="BP343" s="1266" t="s">
        <v>35</v>
      </c>
      <c r="BQ343" s="1287" t="s">
        <v>35</v>
      </c>
      <c r="BR343" s="1307" t="s">
        <v>35</v>
      </c>
      <c r="BS343" s="1266" t="s">
        <v>35</v>
      </c>
      <c r="BT343" s="1266" t="s">
        <v>35</v>
      </c>
      <c r="BU343" s="1266" t="s">
        <v>35</v>
      </c>
      <c r="BV343" s="1266" t="s">
        <v>35</v>
      </c>
      <c r="BW343" s="1266" t="s">
        <v>35</v>
      </c>
      <c r="BX343" s="1266" t="s">
        <v>35</v>
      </c>
      <c r="BY343" s="1329" t="s">
        <v>35</v>
      </c>
      <c r="BZ343" s="1329" t="s">
        <v>35</v>
      </c>
      <c r="CA343" s="1329" t="s">
        <v>35</v>
      </c>
      <c r="CB343" s="1329" t="s">
        <v>35</v>
      </c>
      <c r="CC343" s="1329" t="s">
        <v>35</v>
      </c>
      <c r="CD343" s="1329" t="s">
        <v>35</v>
      </c>
      <c r="CE343" s="1329" t="s">
        <v>35</v>
      </c>
      <c r="CF343" s="1329" t="s">
        <v>35</v>
      </c>
      <c r="CG343" s="1329" t="s">
        <v>35</v>
      </c>
      <c r="CH343" s="1329" t="s">
        <v>35</v>
      </c>
      <c r="CI343" s="1329" t="s">
        <v>35</v>
      </c>
      <c r="CJ343" s="1329" t="s">
        <v>35</v>
      </c>
      <c r="CK343" s="1329" t="s">
        <v>35</v>
      </c>
      <c r="CL343" s="1329" t="s">
        <v>35</v>
      </c>
      <c r="CM343" s="1329" t="s">
        <v>35</v>
      </c>
      <c r="CN343" s="1329" t="s">
        <v>35</v>
      </c>
      <c r="CO343" s="1329" t="s">
        <v>35</v>
      </c>
      <c r="CP343" s="1329" t="s">
        <v>35</v>
      </c>
      <c r="CQ343" s="1329" t="s">
        <v>35</v>
      </c>
      <c r="CR343" s="1329" t="s">
        <v>35</v>
      </c>
      <c r="CS343" s="1329" t="s">
        <v>35</v>
      </c>
      <c r="CT343" s="1329" t="s">
        <v>35</v>
      </c>
      <c r="CU343" s="1329" t="s">
        <v>35</v>
      </c>
      <c r="CV343" s="1329" t="s">
        <v>35</v>
      </c>
      <c r="CW343" s="1329" t="s">
        <v>35</v>
      </c>
      <c r="CX343" s="1329" t="s">
        <v>35</v>
      </c>
      <c r="CY343" s="1329" t="s">
        <v>35</v>
      </c>
      <c r="CZ343" s="1350" t="s">
        <v>35</v>
      </c>
    </row>
    <row r="344" s="437" customFormat="true" ht="15" customHeight="true" x14ac:dyDescent="0.2">
      <c r="B344" s="460"/>
      <c r="BA344" s="2521"/>
      <c r="BB344" s="163" t="s">
        <v>48</v>
      </c>
      <c r="BC344" s="1245" t="s">
        <v>35</v>
      </c>
      <c r="BD344" s="1266" t="s">
        <v>35</v>
      </c>
      <c r="BE344" s="1266" t="s">
        <v>35</v>
      </c>
      <c r="BF344" s="1266" t="s">
        <v>35</v>
      </c>
      <c r="BG344" s="1287" t="s">
        <v>35</v>
      </c>
      <c r="BH344" s="1307" t="s">
        <v>35</v>
      </c>
      <c r="BI344" s="1266" t="s">
        <v>35</v>
      </c>
      <c r="BJ344" s="1266" t="s">
        <v>35</v>
      </c>
      <c r="BK344" s="1266" t="s">
        <v>35</v>
      </c>
      <c r="BL344" s="1287" t="s">
        <v>35</v>
      </c>
      <c r="BM344" s="1307" t="s">
        <v>35</v>
      </c>
      <c r="BN344" s="1266" t="s">
        <v>35</v>
      </c>
      <c r="BO344" s="1266" t="s">
        <v>35</v>
      </c>
      <c r="BP344" s="1266" t="s">
        <v>35</v>
      </c>
      <c r="BQ344" s="1287" t="s">
        <v>35</v>
      </c>
      <c r="BR344" s="1307" t="s">
        <v>35</v>
      </c>
      <c r="BS344" s="1266" t="s">
        <v>35</v>
      </c>
      <c r="BT344" s="1266" t="s">
        <v>35</v>
      </c>
      <c r="BU344" s="1266" t="s">
        <v>35</v>
      </c>
      <c r="BV344" s="1266" t="s">
        <v>35</v>
      </c>
      <c r="BW344" s="1266" t="s">
        <v>35</v>
      </c>
      <c r="BX344" s="1266" t="s">
        <v>35</v>
      </c>
      <c r="BY344" s="1329" t="s">
        <v>35</v>
      </c>
      <c r="BZ344" s="1329" t="s">
        <v>35</v>
      </c>
      <c r="CA344" s="1329" t="s">
        <v>35</v>
      </c>
      <c r="CB344" s="1329" t="s">
        <v>35</v>
      </c>
      <c r="CC344" s="1329" t="s">
        <v>35</v>
      </c>
      <c r="CD344" s="1329" t="s">
        <v>35</v>
      </c>
      <c r="CE344" s="1329" t="s">
        <v>35</v>
      </c>
      <c r="CF344" s="1329" t="s">
        <v>35</v>
      </c>
      <c r="CG344" s="1329" t="s">
        <v>35</v>
      </c>
      <c r="CH344" s="1329" t="s">
        <v>35</v>
      </c>
      <c r="CI344" s="1329" t="s">
        <v>35</v>
      </c>
      <c r="CJ344" s="1329" t="s">
        <v>35</v>
      </c>
      <c r="CK344" s="1329" t="s">
        <v>35</v>
      </c>
      <c r="CL344" s="1329" t="s">
        <v>35</v>
      </c>
      <c r="CM344" s="1329" t="s">
        <v>35</v>
      </c>
      <c r="CN344" s="1329" t="s">
        <v>35</v>
      </c>
      <c r="CO344" s="1329" t="s">
        <v>35</v>
      </c>
      <c r="CP344" s="1329" t="s">
        <v>35</v>
      </c>
      <c r="CQ344" s="1329" t="s">
        <v>35</v>
      </c>
      <c r="CR344" s="1329" t="s">
        <v>35</v>
      </c>
      <c r="CS344" s="1329" t="s">
        <v>35</v>
      </c>
      <c r="CT344" s="1329" t="s">
        <v>35</v>
      </c>
      <c r="CU344" s="1329" t="s">
        <v>35</v>
      </c>
      <c r="CV344" s="1329" t="s">
        <v>35</v>
      </c>
      <c r="CW344" s="1329" t="s">
        <v>35</v>
      </c>
      <c r="CX344" s="1329" t="s">
        <v>35</v>
      </c>
      <c r="CY344" s="1329" t="s">
        <v>35</v>
      </c>
      <c r="CZ344" s="1350" t="s">
        <v>35</v>
      </c>
    </row>
    <row r="345" s="437" customFormat="true" ht="15" customHeight="true" x14ac:dyDescent="0.2">
      <c r="B345" s="460"/>
      <c r="BA345" s="2522" t="s">
        <v>140</v>
      </c>
      <c r="BB345" s="163" t="s">
        <v>49</v>
      </c>
      <c r="BC345" s="1245" t="s">
        <v>35</v>
      </c>
      <c r="BD345" s="1266" t="s">
        <v>35</v>
      </c>
      <c r="BE345" s="1266" t="s">
        <v>35</v>
      </c>
      <c r="BF345" s="1266" t="s">
        <v>35</v>
      </c>
      <c r="BG345" s="1287" t="s">
        <v>35</v>
      </c>
      <c r="BH345" s="1307" t="s">
        <v>35</v>
      </c>
      <c r="BI345" s="1266" t="s">
        <v>35</v>
      </c>
      <c r="BJ345" s="1266" t="s">
        <v>35</v>
      </c>
      <c r="BK345" s="1266" t="s">
        <v>35</v>
      </c>
      <c r="BL345" s="1287" t="s">
        <v>35</v>
      </c>
      <c r="BM345" s="1307" t="s">
        <v>35</v>
      </c>
      <c r="BN345" s="1266" t="s">
        <v>35</v>
      </c>
      <c r="BO345" s="1266" t="s">
        <v>35</v>
      </c>
      <c r="BP345" s="1266" t="s">
        <v>35</v>
      </c>
      <c r="BQ345" s="1287" t="s">
        <v>35</v>
      </c>
      <c r="BR345" s="1307" t="s">
        <v>35</v>
      </c>
      <c r="BS345" s="1266" t="s">
        <v>35</v>
      </c>
      <c r="BT345" s="1266" t="s">
        <v>35</v>
      </c>
      <c r="BU345" s="1266" t="s">
        <v>35</v>
      </c>
      <c r="BV345" s="1266" t="s">
        <v>35</v>
      </c>
      <c r="BW345" s="1266" t="s">
        <v>35</v>
      </c>
      <c r="BX345" s="1266" t="s">
        <v>35</v>
      </c>
      <c r="BY345" s="1329" t="s">
        <v>35</v>
      </c>
      <c r="BZ345" s="1329" t="s">
        <v>35</v>
      </c>
      <c r="CA345" s="1329" t="s">
        <v>35</v>
      </c>
      <c r="CB345" s="1329" t="s">
        <v>35</v>
      </c>
      <c r="CC345" s="1329" t="s">
        <v>35</v>
      </c>
      <c r="CD345" s="1329" t="s">
        <v>35</v>
      </c>
      <c r="CE345" s="1329" t="s">
        <v>35</v>
      </c>
      <c r="CF345" s="1329" t="s">
        <v>35</v>
      </c>
      <c r="CG345" s="1329" t="s">
        <v>35</v>
      </c>
      <c r="CH345" s="1329" t="s">
        <v>35</v>
      </c>
      <c r="CI345" s="1329" t="s">
        <v>35</v>
      </c>
      <c r="CJ345" s="1329" t="s">
        <v>35</v>
      </c>
      <c r="CK345" s="1329" t="s">
        <v>35</v>
      </c>
      <c r="CL345" s="1329" t="s">
        <v>35</v>
      </c>
      <c r="CM345" s="1329" t="s">
        <v>35</v>
      </c>
      <c r="CN345" s="1329" t="s">
        <v>35</v>
      </c>
      <c r="CO345" s="1329" t="s">
        <v>35</v>
      </c>
      <c r="CP345" s="1329" t="s">
        <v>35</v>
      </c>
      <c r="CQ345" s="1329" t="s">
        <v>35</v>
      </c>
      <c r="CR345" s="1329" t="s">
        <v>35</v>
      </c>
      <c r="CS345" s="1329" t="s">
        <v>35</v>
      </c>
      <c r="CT345" s="1329" t="s">
        <v>35</v>
      </c>
      <c r="CU345" s="1329" t="s">
        <v>35</v>
      </c>
      <c r="CV345" s="1329" t="s">
        <v>35</v>
      </c>
      <c r="CW345" s="1329" t="s">
        <v>35</v>
      </c>
      <c r="CX345" s="1329" t="s">
        <v>35</v>
      </c>
      <c r="CY345" s="1329" t="s">
        <v>35</v>
      </c>
      <c r="CZ345" s="1350" t="s">
        <v>35</v>
      </c>
    </row>
    <row r="346" s="437" customFormat="true" ht="15" customHeight="true" x14ac:dyDescent="0.2">
      <c r="B346" s="460"/>
      <c r="BA346" s="2521"/>
      <c r="BB346" s="163" t="s">
        <v>48</v>
      </c>
      <c r="BC346" s="1245" t="s">
        <v>35</v>
      </c>
      <c r="BD346" s="1266" t="s">
        <v>35</v>
      </c>
      <c r="BE346" s="1266" t="s">
        <v>35</v>
      </c>
      <c r="BF346" s="1266" t="s">
        <v>35</v>
      </c>
      <c r="BG346" s="1287" t="s">
        <v>35</v>
      </c>
      <c r="BH346" s="1307" t="s">
        <v>35</v>
      </c>
      <c r="BI346" s="1266" t="s">
        <v>35</v>
      </c>
      <c r="BJ346" s="1266" t="s">
        <v>35</v>
      </c>
      <c r="BK346" s="1266" t="s">
        <v>35</v>
      </c>
      <c r="BL346" s="1287" t="s">
        <v>35</v>
      </c>
      <c r="BM346" s="1307" t="s">
        <v>35</v>
      </c>
      <c r="BN346" s="1266" t="s">
        <v>35</v>
      </c>
      <c r="BO346" s="1266" t="s">
        <v>35</v>
      </c>
      <c r="BP346" s="1266" t="s">
        <v>35</v>
      </c>
      <c r="BQ346" s="1287" t="s">
        <v>35</v>
      </c>
      <c r="BR346" s="1307" t="s">
        <v>35</v>
      </c>
      <c r="BS346" s="1266" t="s">
        <v>35</v>
      </c>
      <c r="BT346" s="1266" t="s">
        <v>35</v>
      </c>
      <c r="BU346" s="1266" t="s">
        <v>35</v>
      </c>
      <c r="BV346" s="1266" t="s">
        <v>35</v>
      </c>
      <c r="BW346" s="1266" t="s">
        <v>35</v>
      </c>
      <c r="BX346" s="1266" t="s">
        <v>35</v>
      </c>
      <c r="BY346" s="1329" t="s">
        <v>35</v>
      </c>
      <c r="BZ346" s="1329" t="s">
        <v>35</v>
      </c>
      <c r="CA346" s="1329" t="s">
        <v>35</v>
      </c>
      <c r="CB346" s="1329" t="s">
        <v>35</v>
      </c>
      <c r="CC346" s="1329" t="s">
        <v>35</v>
      </c>
      <c r="CD346" s="1329" t="s">
        <v>35</v>
      </c>
      <c r="CE346" s="1329" t="s">
        <v>35</v>
      </c>
      <c r="CF346" s="1329" t="s">
        <v>35</v>
      </c>
      <c r="CG346" s="1329" t="s">
        <v>35</v>
      </c>
      <c r="CH346" s="1329" t="s">
        <v>35</v>
      </c>
      <c r="CI346" s="1329" t="s">
        <v>35</v>
      </c>
      <c r="CJ346" s="1329" t="s">
        <v>35</v>
      </c>
      <c r="CK346" s="1329" t="s">
        <v>35</v>
      </c>
      <c r="CL346" s="1329" t="s">
        <v>35</v>
      </c>
      <c r="CM346" s="1329" t="s">
        <v>35</v>
      </c>
      <c r="CN346" s="1329" t="s">
        <v>35</v>
      </c>
      <c r="CO346" s="1329" t="s">
        <v>35</v>
      </c>
      <c r="CP346" s="1329" t="s">
        <v>35</v>
      </c>
      <c r="CQ346" s="1329" t="s">
        <v>35</v>
      </c>
      <c r="CR346" s="1329" t="s">
        <v>35</v>
      </c>
      <c r="CS346" s="1329" t="s">
        <v>35</v>
      </c>
      <c r="CT346" s="1329" t="s">
        <v>35</v>
      </c>
      <c r="CU346" s="1329" t="s">
        <v>35</v>
      </c>
      <c r="CV346" s="1329" t="s">
        <v>35</v>
      </c>
      <c r="CW346" s="1329" t="s">
        <v>35</v>
      </c>
      <c r="CX346" s="1329" t="s">
        <v>35</v>
      </c>
      <c r="CY346" s="1329" t="s">
        <v>35</v>
      </c>
      <c r="CZ346" s="1350" t="s">
        <v>35</v>
      </c>
    </row>
    <row r="347" s="437" customFormat="true" ht="15" customHeight="true" x14ac:dyDescent="0.2">
      <c r="B347" s="460"/>
      <c r="BA347" s="2522" t="s">
        <v>141</v>
      </c>
      <c r="BB347" s="163" t="s">
        <v>49</v>
      </c>
      <c r="BC347" s="1245" t="s">
        <v>35</v>
      </c>
      <c r="BD347" s="1266" t="s">
        <v>35</v>
      </c>
      <c r="BE347" s="1266" t="s">
        <v>35</v>
      </c>
      <c r="BF347" s="1266" t="s">
        <v>35</v>
      </c>
      <c r="BG347" s="1287" t="s">
        <v>35</v>
      </c>
      <c r="BH347" s="1307" t="s">
        <v>35</v>
      </c>
      <c r="BI347" s="1266" t="s">
        <v>35</v>
      </c>
      <c r="BJ347" s="1266" t="s">
        <v>35</v>
      </c>
      <c r="BK347" s="1266" t="s">
        <v>35</v>
      </c>
      <c r="BL347" s="1287" t="s">
        <v>35</v>
      </c>
      <c r="BM347" s="1307" t="s">
        <v>35</v>
      </c>
      <c r="BN347" s="1266" t="s">
        <v>35</v>
      </c>
      <c r="BO347" s="1266" t="s">
        <v>35</v>
      </c>
      <c r="BP347" s="1266" t="s">
        <v>35</v>
      </c>
      <c r="BQ347" s="1287" t="s">
        <v>35</v>
      </c>
      <c r="BR347" s="1307" t="s">
        <v>35</v>
      </c>
      <c r="BS347" s="1266" t="s">
        <v>35</v>
      </c>
      <c r="BT347" s="1266" t="s">
        <v>35</v>
      </c>
      <c r="BU347" s="1266" t="s">
        <v>35</v>
      </c>
      <c r="BV347" s="1266" t="s">
        <v>35</v>
      </c>
      <c r="BW347" s="1266" t="s">
        <v>35</v>
      </c>
      <c r="BX347" s="1266" t="s">
        <v>35</v>
      </c>
      <c r="BY347" s="1329" t="s">
        <v>35</v>
      </c>
      <c r="BZ347" s="1329" t="s">
        <v>35</v>
      </c>
      <c r="CA347" s="1329" t="s">
        <v>35</v>
      </c>
      <c r="CB347" s="1329" t="s">
        <v>35</v>
      </c>
      <c r="CC347" s="1329" t="s">
        <v>35</v>
      </c>
      <c r="CD347" s="1329" t="s">
        <v>35</v>
      </c>
      <c r="CE347" s="1329" t="s">
        <v>35</v>
      </c>
      <c r="CF347" s="1329" t="s">
        <v>35</v>
      </c>
      <c r="CG347" s="1329" t="s">
        <v>35</v>
      </c>
      <c r="CH347" s="1329" t="s">
        <v>35</v>
      </c>
      <c r="CI347" s="1329" t="s">
        <v>35</v>
      </c>
      <c r="CJ347" s="1329" t="s">
        <v>35</v>
      </c>
      <c r="CK347" s="1329" t="s">
        <v>35</v>
      </c>
      <c r="CL347" s="1329" t="s">
        <v>35</v>
      </c>
      <c r="CM347" s="1329" t="s">
        <v>35</v>
      </c>
      <c r="CN347" s="1329" t="s">
        <v>35</v>
      </c>
      <c r="CO347" s="1329" t="s">
        <v>35</v>
      </c>
      <c r="CP347" s="1329" t="s">
        <v>35</v>
      </c>
      <c r="CQ347" s="1329" t="s">
        <v>35</v>
      </c>
      <c r="CR347" s="1329" t="s">
        <v>35</v>
      </c>
      <c r="CS347" s="1329" t="s">
        <v>35</v>
      </c>
      <c r="CT347" s="1329" t="s">
        <v>35</v>
      </c>
      <c r="CU347" s="1329" t="s">
        <v>35</v>
      </c>
      <c r="CV347" s="1329" t="s">
        <v>35</v>
      </c>
      <c r="CW347" s="1329" t="s">
        <v>35</v>
      </c>
      <c r="CX347" s="1329" t="s">
        <v>35</v>
      </c>
      <c r="CY347" s="1329" t="s">
        <v>35</v>
      </c>
      <c r="CZ347" s="1350" t="s">
        <v>35</v>
      </c>
    </row>
    <row r="348" s="437" customFormat="true" ht="15" customHeight="true" x14ac:dyDescent="0.2">
      <c r="B348" s="460"/>
      <c r="BA348" s="2521"/>
      <c r="BB348" s="163" t="s">
        <v>48</v>
      </c>
      <c r="BC348" s="1245" t="s">
        <v>35</v>
      </c>
      <c r="BD348" s="1266" t="s">
        <v>35</v>
      </c>
      <c r="BE348" s="1266" t="s">
        <v>35</v>
      </c>
      <c r="BF348" s="1266" t="s">
        <v>35</v>
      </c>
      <c r="BG348" s="1287" t="s">
        <v>35</v>
      </c>
      <c r="BH348" s="1307" t="s">
        <v>35</v>
      </c>
      <c r="BI348" s="1266" t="s">
        <v>35</v>
      </c>
      <c r="BJ348" s="1266" t="s">
        <v>35</v>
      </c>
      <c r="BK348" s="1266" t="s">
        <v>35</v>
      </c>
      <c r="BL348" s="1287" t="s">
        <v>35</v>
      </c>
      <c r="BM348" s="1307" t="s">
        <v>35</v>
      </c>
      <c r="BN348" s="1266" t="s">
        <v>35</v>
      </c>
      <c r="BO348" s="1266" t="s">
        <v>35</v>
      </c>
      <c r="BP348" s="1266" t="s">
        <v>35</v>
      </c>
      <c r="BQ348" s="1287" t="s">
        <v>35</v>
      </c>
      <c r="BR348" s="1307" t="s">
        <v>35</v>
      </c>
      <c r="BS348" s="1266" t="s">
        <v>35</v>
      </c>
      <c r="BT348" s="1266" t="s">
        <v>35</v>
      </c>
      <c r="BU348" s="1266" t="s">
        <v>35</v>
      </c>
      <c r="BV348" s="1266" t="s">
        <v>35</v>
      </c>
      <c r="BW348" s="1266" t="s">
        <v>35</v>
      </c>
      <c r="BX348" s="1266" t="s">
        <v>35</v>
      </c>
      <c r="BY348" s="1329" t="s">
        <v>35</v>
      </c>
      <c r="BZ348" s="1329" t="s">
        <v>35</v>
      </c>
      <c r="CA348" s="1329" t="s">
        <v>35</v>
      </c>
      <c r="CB348" s="1329" t="s">
        <v>35</v>
      </c>
      <c r="CC348" s="1329" t="s">
        <v>35</v>
      </c>
      <c r="CD348" s="1329" t="s">
        <v>35</v>
      </c>
      <c r="CE348" s="1329" t="s">
        <v>35</v>
      </c>
      <c r="CF348" s="1329" t="s">
        <v>35</v>
      </c>
      <c r="CG348" s="1329" t="s">
        <v>35</v>
      </c>
      <c r="CH348" s="1329" t="s">
        <v>35</v>
      </c>
      <c r="CI348" s="1329" t="s">
        <v>35</v>
      </c>
      <c r="CJ348" s="1329" t="s">
        <v>35</v>
      </c>
      <c r="CK348" s="1329" t="s">
        <v>35</v>
      </c>
      <c r="CL348" s="1329" t="s">
        <v>35</v>
      </c>
      <c r="CM348" s="1329" t="s">
        <v>35</v>
      </c>
      <c r="CN348" s="1329" t="s">
        <v>35</v>
      </c>
      <c r="CO348" s="1329" t="s">
        <v>35</v>
      </c>
      <c r="CP348" s="1329" t="s">
        <v>35</v>
      </c>
      <c r="CQ348" s="1329" t="s">
        <v>35</v>
      </c>
      <c r="CR348" s="1329" t="s">
        <v>35</v>
      </c>
      <c r="CS348" s="1329" t="s">
        <v>35</v>
      </c>
      <c r="CT348" s="1329" t="s">
        <v>35</v>
      </c>
      <c r="CU348" s="1329" t="s">
        <v>35</v>
      </c>
      <c r="CV348" s="1329" t="s">
        <v>35</v>
      </c>
      <c r="CW348" s="1329" t="s">
        <v>35</v>
      </c>
      <c r="CX348" s="1329" t="s">
        <v>35</v>
      </c>
      <c r="CY348" s="1329" t="s">
        <v>35</v>
      </c>
      <c r="CZ348" s="1350" t="s">
        <v>35</v>
      </c>
    </row>
    <row r="349" s="437" customFormat="true" ht="15" customHeight="true" x14ac:dyDescent="0.2">
      <c r="B349" s="460"/>
      <c r="BA349" s="2522" t="s">
        <v>142</v>
      </c>
      <c r="BB349" s="163" t="s">
        <v>49</v>
      </c>
      <c r="BC349" s="1245" t="s">
        <v>35</v>
      </c>
      <c r="BD349" s="1266" t="s">
        <v>35</v>
      </c>
      <c r="BE349" s="1266" t="s">
        <v>35</v>
      </c>
      <c r="BF349" s="1266" t="s">
        <v>35</v>
      </c>
      <c r="BG349" s="1287" t="s">
        <v>35</v>
      </c>
      <c r="BH349" s="1307" t="s">
        <v>35</v>
      </c>
      <c r="BI349" s="1266" t="s">
        <v>35</v>
      </c>
      <c r="BJ349" s="1266" t="s">
        <v>35</v>
      </c>
      <c r="BK349" s="1266" t="s">
        <v>35</v>
      </c>
      <c r="BL349" s="1287" t="s">
        <v>35</v>
      </c>
      <c r="BM349" s="1307" t="s">
        <v>35</v>
      </c>
      <c r="BN349" s="1266" t="s">
        <v>35</v>
      </c>
      <c r="BO349" s="1266" t="s">
        <v>35</v>
      </c>
      <c r="BP349" s="1266" t="s">
        <v>35</v>
      </c>
      <c r="BQ349" s="1287" t="s">
        <v>35</v>
      </c>
      <c r="BR349" s="1307" t="s">
        <v>35</v>
      </c>
      <c r="BS349" s="1266" t="s">
        <v>35</v>
      </c>
      <c r="BT349" s="1266" t="s">
        <v>35</v>
      </c>
      <c r="BU349" s="1266" t="s">
        <v>35</v>
      </c>
      <c r="BV349" s="1266" t="s">
        <v>35</v>
      </c>
      <c r="BW349" s="1266" t="s">
        <v>35</v>
      </c>
      <c r="BX349" s="1266" t="s">
        <v>35</v>
      </c>
      <c r="BY349" s="1329" t="s">
        <v>35</v>
      </c>
      <c r="BZ349" s="1329" t="s">
        <v>35</v>
      </c>
      <c r="CA349" s="1329" t="s">
        <v>35</v>
      </c>
      <c r="CB349" s="1329" t="s">
        <v>35</v>
      </c>
      <c r="CC349" s="1329" t="s">
        <v>35</v>
      </c>
      <c r="CD349" s="1329" t="s">
        <v>35</v>
      </c>
      <c r="CE349" s="1329" t="s">
        <v>35</v>
      </c>
      <c r="CF349" s="1329" t="s">
        <v>35</v>
      </c>
      <c r="CG349" s="1329" t="s">
        <v>35</v>
      </c>
      <c r="CH349" s="1329" t="s">
        <v>35</v>
      </c>
      <c r="CI349" s="1329" t="s">
        <v>35</v>
      </c>
      <c r="CJ349" s="1329" t="s">
        <v>35</v>
      </c>
      <c r="CK349" s="1329" t="s">
        <v>35</v>
      </c>
      <c r="CL349" s="1329" t="s">
        <v>35</v>
      </c>
      <c r="CM349" s="1329" t="s">
        <v>35</v>
      </c>
      <c r="CN349" s="1329" t="s">
        <v>35</v>
      </c>
      <c r="CO349" s="1329" t="s">
        <v>35</v>
      </c>
      <c r="CP349" s="1329" t="s">
        <v>35</v>
      </c>
      <c r="CQ349" s="1329" t="s">
        <v>35</v>
      </c>
      <c r="CR349" s="1329" t="s">
        <v>35</v>
      </c>
      <c r="CS349" s="1329" t="s">
        <v>35</v>
      </c>
      <c r="CT349" s="1329" t="s">
        <v>35</v>
      </c>
      <c r="CU349" s="1329" t="s">
        <v>35</v>
      </c>
      <c r="CV349" s="1329" t="s">
        <v>35</v>
      </c>
      <c r="CW349" s="1329" t="s">
        <v>35</v>
      </c>
      <c r="CX349" s="1329" t="s">
        <v>35</v>
      </c>
      <c r="CY349" s="1329" t="s">
        <v>35</v>
      </c>
      <c r="CZ349" s="1350" t="s">
        <v>35</v>
      </c>
    </row>
    <row r="350" s="437" customFormat="true" ht="15" customHeight="true" x14ac:dyDescent="0.2">
      <c r="B350" s="460"/>
      <c r="BA350" s="2521"/>
      <c r="BB350" s="163" t="s">
        <v>48</v>
      </c>
      <c r="BC350" s="1245" t="s">
        <v>35</v>
      </c>
      <c r="BD350" s="1266" t="s">
        <v>35</v>
      </c>
      <c r="BE350" s="1266" t="s">
        <v>35</v>
      </c>
      <c r="BF350" s="1266" t="s">
        <v>35</v>
      </c>
      <c r="BG350" s="1287" t="s">
        <v>35</v>
      </c>
      <c r="BH350" s="1307" t="s">
        <v>35</v>
      </c>
      <c r="BI350" s="1266" t="s">
        <v>35</v>
      </c>
      <c r="BJ350" s="1266" t="s">
        <v>35</v>
      </c>
      <c r="BK350" s="1266" t="s">
        <v>35</v>
      </c>
      <c r="BL350" s="1287" t="s">
        <v>35</v>
      </c>
      <c r="BM350" s="1307" t="s">
        <v>35</v>
      </c>
      <c r="BN350" s="1266" t="s">
        <v>35</v>
      </c>
      <c r="BO350" s="1266" t="s">
        <v>35</v>
      </c>
      <c r="BP350" s="1266" t="s">
        <v>35</v>
      </c>
      <c r="BQ350" s="1287" t="s">
        <v>35</v>
      </c>
      <c r="BR350" s="1307" t="s">
        <v>35</v>
      </c>
      <c r="BS350" s="1266" t="s">
        <v>35</v>
      </c>
      <c r="BT350" s="1266" t="s">
        <v>35</v>
      </c>
      <c r="BU350" s="1266" t="s">
        <v>35</v>
      </c>
      <c r="BV350" s="1266" t="s">
        <v>35</v>
      </c>
      <c r="BW350" s="1266" t="s">
        <v>35</v>
      </c>
      <c r="BX350" s="1266" t="s">
        <v>35</v>
      </c>
      <c r="BY350" s="1329" t="s">
        <v>35</v>
      </c>
      <c r="BZ350" s="1329" t="s">
        <v>35</v>
      </c>
      <c r="CA350" s="1329" t="s">
        <v>35</v>
      </c>
      <c r="CB350" s="1329" t="s">
        <v>35</v>
      </c>
      <c r="CC350" s="1329" t="s">
        <v>35</v>
      </c>
      <c r="CD350" s="1329" t="s">
        <v>35</v>
      </c>
      <c r="CE350" s="1329" t="s">
        <v>35</v>
      </c>
      <c r="CF350" s="1329" t="s">
        <v>35</v>
      </c>
      <c r="CG350" s="1329" t="s">
        <v>35</v>
      </c>
      <c r="CH350" s="1329" t="s">
        <v>35</v>
      </c>
      <c r="CI350" s="1329" t="s">
        <v>35</v>
      </c>
      <c r="CJ350" s="1329" t="s">
        <v>35</v>
      </c>
      <c r="CK350" s="1329" t="s">
        <v>35</v>
      </c>
      <c r="CL350" s="1329" t="s">
        <v>35</v>
      </c>
      <c r="CM350" s="1329" t="s">
        <v>35</v>
      </c>
      <c r="CN350" s="1329" t="s">
        <v>35</v>
      </c>
      <c r="CO350" s="1329" t="s">
        <v>35</v>
      </c>
      <c r="CP350" s="1329" t="s">
        <v>35</v>
      </c>
      <c r="CQ350" s="1329" t="s">
        <v>35</v>
      </c>
      <c r="CR350" s="1329" t="s">
        <v>35</v>
      </c>
      <c r="CS350" s="1329" t="s">
        <v>35</v>
      </c>
      <c r="CT350" s="1329" t="s">
        <v>35</v>
      </c>
      <c r="CU350" s="1329" t="s">
        <v>35</v>
      </c>
      <c r="CV350" s="1329" t="s">
        <v>35</v>
      </c>
      <c r="CW350" s="1329" t="s">
        <v>35</v>
      </c>
      <c r="CX350" s="1329" t="s">
        <v>35</v>
      </c>
      <c r="CY350" s="1329" t="s">
        <v>35</v>
      </c>
      <c r="CZ350" s="1350" t="s">
        <v>35</v>
      </c>
    </row>
    <row r="351" s="437" customFormat="true" ht="15" customHeight="true" x14ac:dyDescent="0.2">
      <c r="B351" s="460"/>
      <c r="BA351" s="2522" t="s">
        <v>143</v>
      </c>
      <c r="BB351" s="163" t="s">
        <v>49</v>
      </c>
      <c r="BC351" s="1245" t="s">
        <v>35</v>
      </c>
      <c r="BD351" s="1266" t="s">
        <v>35</v>
      </c>
      <c r="BE351" s="1266" t="s">
        <v>35</v>
      </c>
      <c r="BF351" s="1266" t="s">
        <v>35</v>
      </c>
      <c r="BG351" s="1287" t="s">
        <v>35</v>
      </c>
      <c r="BH351" s="1307" t="s">
        <v>35</v>
      </c>
      <c r="BI351" s="1266" t="s">
        <v>35</v>
      </c>
      <c r="BJ351" s="1266" t="s">
        <v>35</v>
      </c>
      <c r="BK351" s="1266" t="s">
        <v>35</v>
      </c>
      <c r="BL351" s="1287" t="s">
        <v>35</v>
      </c>
      <c r="BM351" s="1307" t="s">
        <v>35</v>
      </c>
      <c r="BN351" s="1266" t="s">
        <v>35</v>
      </c>
      <c r="BO351" s="1266" t="s">
        <v>35</v>
      </c>
      <c r="BP351" s="1266" t="s">
        <v>35</v>
      </c>
      <c r="BQ351" s="1287" t="s">
        <v>35</v>
      </c>
      <c r="BR351" s="1307" t="s">
        <v>35</v>
      </c>
      <c r="BS351" s="1266" t="s">
        <v>35</v>
      </c>
      <c r="BT351" s="1266" t="s">
        <v>35</v>
      </c>
      <c r="BU351" s="1266" t="s">
        <v>35</v>
      </c>
      <c r="BV351" s="1266" t="s">
        <v>35</v>
      </c>
      <c r="BW351" s="1266" t="s">
        <v>35</v>
      </c>
      <c r="BX351" s="1266" t="s">
        <v>35</v>
      </c>
      <c r="BY351" s="1329" t="s">
        <v>35</v>
      </c>
      <c r="BZ351" s="1329" t="s">
        <v>35</v>
      </c>
      <c r="CA351" s="1329" t="s">
        <v>35</v>
      </c>
      <c r="CB351" s="1329" t="s">
        <v>35</v>
      </c>
      <c r="CC351" s="1329" t="s">
        <v>35</v>
      </c>
      <c r="CD351" s="1329" t="s">
        <v>35</v>
      </c>
      <c r="CE351" s="1329" t="s">
        <v>35</v>
      </c>
      <c r="CF351" s="1329" t="s">
        <v>35</v>
      </c>
      <c r="CG351" s="1329" t="s">
        <v>35</v>
      </c>
      <c r="CH351" s="1329" t="s">
        <v>35</v>
      </c>
      <c r="CI351" s="1329" t="s">
        <v>35</v>
      </c>
      <c r="CJ351" s="1329" t="s">
        <v>35</v>
      </c>
      <c r="CK351" s="1329" t="s">
        <v>35</v>
      </c>
      <c r="CL351" s="1329" t="s">
        <v>35</v>
      </c>
      <c r="CM351" s="1329" t="s">
        <v>35</v>
      </c>
      <c r="CN351" s="1329" t="s">
        <v>35</v>
      </c>
      <c r="CO351" s="1329" t="s">
        <v>35</v>
      </c>
      <c r="CP351" s="1329" t="s">
        <v>35</v>
      </c>
      <c r="CQ351" s="1329" t="s">
        <v>35</v>
      </c>
      <c r="CR351" s="1329" t="s">
        <v>35</v>
      </c>
      <c r="CS351" s="1329" t="s">
        <v>35</v>
      </c>
      <c r="CT351" s="1329" t="s">
        <v>35</v>
      </c>
      <c r="CU351" s="1329" t="s">
        <v>35</v>
      </c>
      <c r="CV351" s="1329" t="s">
        <v>35</v>
      </c>
      <c r="CW351" s="1329" t="s">
        <v>35</v>
      </c>
      <c r="CX351" s="1329" t="s">
        <v>35</v>
      </c>
      <c r="CY351" s="1329" t="s">
        <v>35</v>
      </c>
      <c r="CZ351" s="1350" t="s">
        <v>35</v>
      </c>
    </row>
    <row r="352" s="437" customFormat="true" ht="15" customHeight="true" x14ac:dyDescent="0.2">
      <c r="B352" s="460"/>
      <c r="BA352" s="2521"/>
      <c r="BB352" s="163" t="s">
        <v>48</v>
      </c>
      <c r="BC352" s="1245" t="s">
        <v>35</v>
      </c>
      <c r="BD352" s="1266" t="s">
        <v>35</v>
      </c>
      <c r="BE352" s="1266" t="s">
        <v>35</v>
      </c>
      <c r="BF352" s="1266" t="s">
        <v>35</v>
      </c>
      <c r="BG352" s="1287" t="s">
        <v>35</v>
      </c>
      <c r="BH352" s="1307" t="s">
        <v>35</v>
      </c>
      <c r="BI352" s="1266" t="s">
        <v>35</v>
      </c>
      <c r="BJ352" s="1266" t="s">
        <v>35</v>
      </c>
      <c r="BK352" s="1266" t="s">
        <v>35</v>
      </c>
      <c r="BL352" s="1287" t="s">
        <v>35</v>
      </c>
      <c r="BM352" s="1307" t="s">
        <v>35</v>
      </c>
      <c r="BN352" s="1266" t="s">
        <v>35</v>
      </c>
      <c r="BO352" s="1266" t="s">
        <v>35</v>
      </c>
      <c r="BP352" s="1266" t="s">
        <v>35</v>
      </c>
      <c r="BQ352" s="1287" t="s">
        <v>35</v>
      </c>
      <c r="BR352" s="1307" t="s">
        <v>35</v>
      </c>
      <c r="BS352" s="1266" t="s">
        <v>35</v>
      </c>
      <c r="BT352" s="1266" t="s">
        <v>35</v>
      </c>
      <c r="BU352" s="1266" t="s">
        <v>35</v>
      </c>
      <c r="BV352" s="1266" t="s">
        <v>35</v>
      </c>
      <c r="BW352" s="1266" t="s">
        <v>35</v>
      </c>
      <c r="BX352" s="1266" t="s">
        <v>35</v>
      </c>
      <c r="BY352" s="1329" t="s">
        <v>35</v>
      </c>
      <c r="BZ352" s="1329" t="s">
        <v>35</v>
      </c>
      <c r="CA352" s="1329" t="s">
        <v>35</v>
      </c>
      <c r="CB352" s="1329" t="s">
        <v>35</v>
      </c>
      <c r="CC352" s="1329" t="s">
        <v>35</v>
      </c>
      <c r="CD352" s="1329" t="s">
        <v>35</v>
      </c>
      <c r="CE352" s="1329" t="s">
        <v>35</v>
      </c>
      <c r="CF352" s="1329" t="s">
        <v>35</v>
      </c>
      <c r="CG352" s="1329" t="s">
        <v>35</v>
      </c>
      <c r="CH352" s="1329" t="s">
        <v>35</v>
      </c>
      <c r="CI352" s="1329" t="s">
        <v>35</v>
      </c>
      <c r="CJ352" s="1329" t="s">
        <v>35</v>
      </c>
      <c r="CK352" s="1329" t="s">
        <v>35</v>
      </c>
      <c r="CL352" s="1329" t="s">
        <v>35</v>
      </c>
      <c r="CM352" s="1329" t="s">
        <v>35</v>
      </c>
      <c r="CN352" s="1329" t="s">
        <v>35</v>
      </c>
      <c r="CO352" s="1329" t="s">
        <v>35</v>
      </c>
      <c r="CP352" s="1329" t="s">
        <v>35</v>
      </c>
      <c r="CQ352" s="1329" t="s">
        <v>35</v>
      </c>
      <c r="CR352" s="1329" t="s">
        <v>35</v>
      </c>
      <c r="CS352" s="1329" t="s">
        <v>35</v>
      </c>
      <c r="CT352" s="1329" t="s">
        <v>35</v>
      </c>
      <c r="CU352" s="1329" t="s">
        <v>35</v>
      </c>
      <c r="CV352" s="1329" t="s">
        <v>35</v>
      </c>
      <c r="CW352" s="1329" t="s">
        <v>35</v>
      </c>
      <c r="CX352" s="1329" t="s">
        <v>35</v>
      </c>
      <c r="CY352" s="1329" t="s">
        <v>35</v>
      </c>
      <c r="CZ352" s="1350" t="s">
        <v>35</v>
      </c>
    </row>
    <row r="353" s="437" customFormat="true" ht="15" customHeight="true" x14ac:dyDescent="0.2">
      <c r="B353" s="460"/>
      <c r="BA353" s="2522" t="s">
        <v>138</v>
      </c>
      <c r="BB353" s="163" t="s">
        <v>49</v>
      </c>
      <c r="BC353" s="1245" t="s">
        <v>35</v>
      </c>
      <c r="BD353" s="1266" t="s">
        <v>35</v>
      </c>
      <c r="BE353" s="1266" t="s">
        <v>35</v>
      </c>
      <c r="BF353" s="1266" t="s">
        <v>35</v>
      </c>
      <c r="BG353" s="1287" t="s">
        <v>35</v>
      </c>
      <c r="BH353" s="1307" t="s">
        <v>35</v>
      </c>
      <c r="BI353" s="1266" t="s">
        <v>35</v>
      </c>
      <c r="BJ353" s="1266" t="s">
        <v>35</v>
      </c>
      <c r="BK353" s="1266" t="s">
        <v>35</v>
      </c>
      <c r="BL353" s="1287" t="s">
        <v>35</v>
      </c>
      <c r="BM353" s="1307" t="s">
        <v>35</v>
      </c>
      <c r="BN353" s="1266" t="s">
        <v>35</v>
      </c>
      <c r="BO353" s="1266" t="s">
        <v>35</v>
      </c>
      <c r="BP353" s="1266" t="s">
        <v>35</v>
      </c>
      <c r="BQ353" s="1287" t="s">
        <v>35</v>
      </c>
      <c r="BR353" s="1307" t="s">
        <v>35</v>
      </c>
      <c r="BS353" s="1266" t="s">
        <v>35</v>
      </c>
      <c r="BT353" s="1266" t="s">
        <v>35</v>
      </c>
      <c r="BU353" s="1266" t="s">
        <v>35</v>
      </c>
      <c r="BV353" s="1266" t="s">
        <v>35</v>
      </c>
      <c r="BW353" s="1266" t="s">
        <v>35</v>
      </c>
      <c r="BX353" s="1266" t="s">
        <v>35</v>
      </c>
      <c r="BY353" s="1329" t="s">
        <v>35</v>
      </c>
      <c r="BZ353" s="1329" t="s">
        <v>35</v>
      </c>
      <c r="CA353" s="1329" t="s">
        <v>35</v>
      </c>
      <c r="CB353" s="1329" t="s">
        <v>35</v>
      </c>
      <c r="CC353" s="1329" t="s">
        <v>35</v>
      </c>
      <c r="CD353" s="1329" t="s">
        <v>35</v>
      </c>
      <c r="CE353" s="1329" t="s">
        <v>35</v>
      </c>
      <c r="CF353" s="1329" t="s">
        <v>35</v>
      </c>
      <c r="CG353" s="1329" t="s">
        <v>35</v>
      </c>
      <c r="CH353" s="1329" t="s">
        <v>35</v>
      </c>
      <c r="CI353" s="1329" t="s">
        <v>35</v>
      </c>
      <c r="CJ353" s="1329" t="s">
        <v>35</v>
      </c>
      <c r="CK353" s="1329" t="s">
        <v>35</v>
      </c>
      <c r="CL353" s="1329" t="s">
        <v>35</v>
      </c>
      <c r="CM353" s="1329" t="s">
        <v>35</v>
      </c>
      <c r="CN353" s="1329" t="s">
        <v>35</v>
      </c>
      <c r="CO353" s="1329" t="s">
        <v>35</v>
      </c>
      <c r="CP353" s="1329" t="s">
        <v>35</v>
      </c>
      <c r="CQ353" s="1329" t="s">
        <v>35</v>
      </c>
      <c r="CR353" s="1329" t="s">
        <v>35</v>
      </c>
      <c r="CS353" s="1329" t="s">
        <v>35</v>
      </c>
      <c r="CT353" s="1329" t="s">
        <v>35</v>
      </c>
      <c r="CU353" s="1329" t="s">
        <v>35</v>
      </c>
      <c r="CV353" s="1329" t="s">
        <v>35</v>
      </c>
      <c r="CW353" s="1329" t="s">
        <v>35</v>
      </c>
      <c r="CX353" s="1329" t="s">
        <v>35</v>
      </c>
      <c r="CY353" s="1329" t="s">
        <v>35</v>
      </c>
      <c r="CZ353" s="1350" t="s">
        <v>35</v>
      </c>
    </row>
    <row r="354" s="437" customFormat="true" ht="15" customHeight="true" x14ac:dyDescent="0.2">
      <c r="B354" s="460"/>
      <c r="BA354" s="2523"/>
      <c r="BB354" s="164" t="s">
        <v>48</v>
      </c>
      <c r="BC354" s="1246" t="s">
        <v>35</v>
      </c>
      <c r="BD354" s="1267" t="s">
        <v>35</v>
      </c>
      <c r="BE354" s="1267" t="s">
        <v>35</v>
      </c>
      <c r="BF354" s="1267" t="s">
        <v>35</v>
      </c>
      <c r="BG354" s="1288" t="s">
        <v>35</v>
      </c>
      <c r="BH354" s="1308" t="s">
        <v>35</v>
      </c>
      <c r="BI354" s="1267" t="s">
        <v>35</v>
      </c>
      <c r="BJ354" s="1267" t="s">
        <v>35</v>
      </c>
      <c r="BK354" s="1267" t="s">
        <v>35</v>
      </c>
      <c r="BL354" s="1288" t="s">
        <v>35</v>
      </c>
      <c r="BM354" s="1308" t="s">
        <v>35</v>
      </c>
      <c r="BN354" s="1267" t="s">
        <v>35</v>
      </c>
      <c r="BO354" s="1267" t="s">
        <v>35</v>
      </c>
      <c r="BP354" s="1267" t="s">
        <v>35</v>
      </c>
      <c r="BQ354" s="1288" t="s">
        <v>35</v>
      </c>
      <c r="BR354" s="1308" t="s">
        <v>35</v>
      </c>
      <c r="BS354" s="1267" t="s">
        <v>35</v>
      </c>
      <c r="BT354" s="1267" t="s">
        <v>35</v>
      </c>
      <c r="BU354" s="1267" t="s">
        <v>35</v>
      </c>
      <c r="BV354" s="1267" t="s">
        <v>35</v>
      </c>
      <c r="BW354" s="1267" t="s">
        <v>35</v>
      </c>
      <c r="BX354" s="1267" t="s">
        <v>35</v>
      </c>
      <c r="BY354" s="1330" t="s">
        <v>35</v>
      </c>
      <c r="BZ354" s="1330" t="s">
        <v>35</v>
      </c>
      <c r="CA354" s="1330" t="s">
        <v>35</v>
      </c>
      <c r="CB354" s="1330" t="s">
        <v>35</v>
      </c>
      <c r="CC354" s="1330" t="s">
        <v>35</v>
      </c>
      <c r="CD354" s="1330" t="s">
        <v>35</v>
      </c>
      <c r="CE354" s="1330" t="s">
        <v>35</v>
      </c>
      <c r="CF354" s="1330" t="s">
        <v>35</v>
      </c>
      <c r="CG354" s="1330" t="s">
        <v>35</v>
      </c>
      <c r="CH354" s="1330" t="s">
        <v>35</v>
      </c>
      <c r="CI354" s="1330" t="s">
        <v>35</v>
      </c>
      <c r="CJ354" s="1330" t="s">
        <v>35</v>
      </c>
      <c r="CK354" s="1330" t="s">
        <v>35</v>
      </c>
      <c r="CL354" s="1330" t="s">
        <v>35</v>
      </c>
      <c r="CM354" s="1330" t="s">
        <v>35</v>
      </c>
      <c r="CN354" s="1330" t="s">
        <v>35</v>
      </c>
      <c r="CO354" s="1330" t="s">
        <v>35</v>
      </c>
      <c r="CP354" s="1330" t="s">
        <v>35</v>
      </c>
      <c r="CQ354" s="1330" t="s">
        <v>35</v>
      </c>
      <c r="CR354" s="1330" t="s">
        <v>35</v>
      </c>
      <c r="CS354" s="1330" t="s">
        <v>35</v>
      </c>
      <c r="CT354" s="1330" t="s">
        <v>35</v>
      </c>
      <c r="CU354" s="1330" t="s">
        <v>35</v>
      </c>
      <c r="CV354" s="1330" t="s">
        <v>35</v>
      </c>
      <c r="CW354" s="1330" t="s">
        <v>35</v>
      </c>
      <c r="CX354" s="1330" t="s">
        <v>35</v>
      </c>
      <c r="CY354" s="1330" t="s">
        <v>35</v>
      </c>
      <c r="CZ354" s="1351" t="s">
        <v>35</v>
      </c>
    </row>
    <row r="355" s="437" customFormat="true" ht="15" customHeight="true" x14ac:dyDescent="0.2">
      <c r="B355" s="460"/>
      <c r="BA355" s="238"/>
      <c r="BB355" s="135"/>
      <c r="BC355" s="310"/>
      <c r="BD355" s="310"/>
      <c r="BE355" s="310"/>
      <c r="BF355" s="310"/>
      <c r="BG355" s="310"/>
      <c r="BH355" s="310"/>
      <c r="BI355" s="310"/>
      <c r="BJ355" s="310"/>
      <c r="BK355" s="310"/>
      <c r="BL355" s="310"/>
      <c r="BM355" s="310"/>
      <c r="BN355" s="310"/>
      <c r="BO355" s="310"/>
      <c r="BP355" s="310"/>
      <c r="BQ355" s="310"/>
      <c r="BR355" s="310"/>
      <c r="BS355" s="310"/>
      <c r="BT355" s="310"/>
      <c r="BU355" s="310"/>
      <c r="BV355" s="310"/>
      <c r="BW355" s="310"/>
      <c r="BX355" s="310"/>
      <c r="BY355" s="310"/>
      <c r="BZ355" s="311"/>
      <c r="CA355" s="311"/>
      <c r="CB355" s="311"/>
      <c r="CC355" s="311"/>
      <c r="CD355" s="311"/>
      <c r="CE355" s="311"/>
      <c r="CF355" s="311"/>
      <c r="CG355" s="311"/>
      <c r="CH355" s="311"/>
      <c r="CI355" s="311"/>
      <c r="CJ355" s="311"/>
      <c r="CK355" s="311"/>
      <c r="CL355" s="311"/>
      <c r="CM355" s="311"/>
      <c r="CN355" s="311"/>
      <c r="CO355" s="311"/>
      <c r="CP355" s="311"/>
      <c r="CQ355" s="311"/>
      <c r="CR355" s="311"/>
      <c r="CS355" s="311"/>
      <c r="CT355" s="311"/>
      <c r="CU355" s="311"/>
      <c r="CV355" s="311"/>
      <c r="CW355" s="311"/>
      <c r="CX355" s="311"/>
      <c r="CY355" s="311"/>
      <c r="CZ355" s="311"/>
    </row>
    <row r="356" s="437" customFormat="true" ht="15" customHeight="true" x14ac:dyDescent="0.2">
      <c r="B356" s="460"/>
      <c r="BA356" s="238"/>
      <c r="BB356" s="135"/>
      <c r="BC356" s="238"/>
      <c r="BD356" s="238"/>
      <c r="BE356" s="238"/>
      <c r="BF356" s="238"/>
      <c r="BG356" s="238"/>
      <c r="BH356" s="238"/>
      <c r="BI356" s="238"/>
      <c r="BJ356" s="238"/>
      <c r="BK356" s="238"/>
      <c r="BL356" s="238"/>
      <c r="BM356" s="238"/>
      <c r="BN356" s="238"/>
      <c r="BO356" s="238"/>
      <c r="BP356" s="238"/>
      <c r="BQ356" s="238"/>
      <c r="BR356" s="238"/>
      <c r="BS356" s="238"/>
      <c r="BT356" s="238"/>
      <c r="BU356" s="238"/>
      <c r="BV356" s="238"/>
      <c r="BW356" s="238"/>
      <c r="BX356" s="238"/>
      <c r="BY356" s="238"/>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BA357" s="238"/>
      <c r="BB357" s="135"/>
      <c r="BC357" s="238"/>
      <c r="BD357" s="238"/>
      <c r="BE357" s="238"/>
      <c r="BF357" s="238"/>
      <c r="BG357" s="238"/>
      <c r="BH357" s="238"/>
      <c r="BI357" s="238"/>
      <c r="BJ357" s="238"/>
      <c r="BK357" s="238"/>
      <c r="BL357" s="238"/>
      <c r="BM357" s="238"/>
      <c r="BN357" s="238"/>
      <c r="BO357" s="238"/>
      <c r="BP357" s="238"/>
      <c r="BQ357" s="238"/>
      <c r="BR357" s="238"/>
      <c r="BS357" s="238"/>
      <c r="BT357" s="238"/>
      <c r="BU357" s="238"/>
      <c r="BV357" s="238"/>
      <c r="BW357" s="238"/>
      <c r="BX357" s="238"/>
      <c r="BY357" s="238"/>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BA358" s="238"/>
      <c r="BB358" s="135"/>
      <c r="BC358" s="238"/>
      <c r="BD358" s="238"/>
      <c r="BE358" s="238"/>
      <c r="BF358" s="238"/>
      <c r="BG358" s="238"/>
      <c r="BH358" s="238"/>
      <c r="BI358" s="238"/>
      <c r="BJ358" s="238"/>
      <c r="BK358" s="238"/>
      <c r="BL358" s="238"/>
      <c r="BM358" s="238"/>
      <c r="BN358" s="238"/>
      <c r="BO358" s="238"/>
      <c r="BP358" s="238"/>
      <c r="BQ358" s="238"/>
      <c r="BR358" s="238"/>
      <c r="BS358" s="238"/>
      <c r="BT358" s="238"/>
      <c r="BU358" s="238"/>
      <c r="BV358" s="238"/>
      <c r="BW358" s="238"/>
      <c r="BX358" s="238"/>
      <c r="BY358" s="238"/>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BA359" s="238"/>
      <c r="BB359" s="135"/>
      <c r="BC359" s="238"/>
      <c r="BD359" s="238"/>
      <c r="BE359" s="238"/>
      <c r="BF359" s="238"/>
      <c r="BG359" s="238"/>
      <c r="BH359" s="238"/>
      <c r="BI359" s="238"/>
      <c r="BJ359" s="238"/>
      <c r="BK359" s="238"/>
      <c r="BL359" s="238"/>
      <c r="BM359" s="238"/>
      <c r="BN359" s="238"/>
      <c r="BO359" s="238"/>
      <c r="BP359" s="238"/>
      <c r="BQ359" s="238"/>
      <c r="BR359" s="238"/>
      <c r="BS359" s="238"/>
      <c r="BT359" s="238"/>
      <c r="BU359" s="238"/>
      <c r="BV359" s="238"/>
      <c r="BW359" s="238"/>
      <c r="BX359" s="238"/>
      <c r="BY359" s="238"/>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BA360" s="238"/>
      <c r="BB360" s="135"/>
      <c r="BC360" s="238"/>
      <c r="BD360" s="238"/>
      <c r="BE360" s="238"/>
      <c r="BF360" s="238"/>
      <c r="BG360" s="238"/>
      <c r="BH360" s="238"/>
      <c r="BI360" s="238"/>
      <c r="BJ360" s="238"/>
      <c r="BK360" s="238"/>
      <c r="BL360" s="238"/>
      <c r="BM360" s="238"/>
      <c r="BN360" s="238"/>
      <c r="BO360" s="238"/>
      <c r="BP360" s="238"/>
      <c r="BQ360" s="238"/>
      <c r="BR360" s="238"/>
      <c r="BS360" s="238"/>
      <c r="BT360" s="238"/>
      <c r="BU360" s="238"/>
      <c r="BV360" s="238"/>
      <c r="BW360" s="238"/>
      <c r="BX360" s="238"/>
      <c r="BY360" s="238"/>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BA361" s="238"/>
      <c r="BB361" s="135"/>
      <c r="BC361" s="238"/>
      <c r="BD361" s="238"/>
      <c r="BE361" s="238"/>
      <c r="BF361" s="238"/>
      <c r="BG361" s="238"/>
      <c r="BH361" s="238"/>
      <c r="BI361" s="238"/>
      <c r="BJ361" s="238"/>
      <c r="BK361" s="238"/>
      <c r="BL361" s="238"/>
      <c r="BM361" s="238"/>
      <c r="BN361" s="238"/>
      <c r="BO361" s="238"/>
      <c r="BP361" s="238"/>
      <c r="BQ361" s="238"/>
      <c r="BR361" s="238"/>
      <c r="BS361" s="238"/>
      <c r="BT361" s="238"/>
      <c r="BU361" s="238"/>
      <c r="BV361" s="238"/>
      <c r="BW361" s="238"/>
      <c r="BX361" s="238"/>
      <c r="BY361" s="238"/>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BA362" s="238"/>
      <c r="BB362" s="135"/>
      <c r="BC362" s="238"/>
      <c r="BD362" s="238"/>
      <c r="BE362" s="238"/>
      <c r="BF362" s="238"/>
      <c r="BG362" s="238"/>
      <c r="BH362" s="238"/>
      <c r="BI362" s="238"/>
      <c r="BJ362" s="238"/>
      <c r="BK362" s="238"/>
      <c r="BL362" s="238"/>
      <c r="BM362" s="238"/>
      <c r="BN362" s="238"/>
      <c r="BO362" s="238"/>
      <c r="BP362" s="238"/>
      <c r="BQ362" s="238"/>
      <c r="BR362" s="238"/>
      <c r="BS362" s="238"/>
      <c r="BT362" s="238"/>
      <c r="BU362" s="238"/>
      <c r="BV362" s="238"/>
      <c r="BW362" s="238"/>
      <c r="BX362" s="238"/>
      <c r="BY362" s="238"/>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BA363" s="238"/>
      <c r="BB363" s="135"/>
      <c r="BC363" s="238"/>
      <c r="BD363" s="238"/>
      <c r="BE363" s="238"/>
      <c r="BF363" s="238"/>
      <c r="BG363" s="238"/>
      <c r="BH363" s="238"/>
      <c r="BI363" s="238"/>
      <c r="BJ363" s="238"/>
      <c r="BK363" s="238"/>
      <c r="BL363" s="238"/>
      <c r="BM363" s="238"/>
      <c r="BN363" s="238"/>
      <c r="BO363" s="238"/>
      <c r="BP363" s="238"/>
      <c r="BQ363" s="238"/>
      <c r="BR363" s="238"/>
      <c r="BS363" s="238"/>
      <c r="BT363" s="238"/>
      <c r="BU363" s="238"/>
      <c r="BV363" s="238"/>
      <c r="BW363" s="238"/>
      <c r="BX363" s="238"/>
      <c r="BY363" s="238"/>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BA364" s="238"/>
      <c r="BB364" s="135"/>
      <c r="BC364" s="238"/>
      <c r="BD364" s="238"/>
      <c r="BE364" s="238"/>
      <c r="BF364" s="238"/>
      <c r="BG364" s="238"/>
      <c r="BH364" s="238"/>
      <c r="BI364" s="238"/>
      <c r="BJ364" s="238"/>
      <c r="BK364" s="238"/>
      <c r="BL364" s="238"/>
      <c r="BM364" s="238"/>
      <c r="BN364" s="238"/>
      <c r="BO364" s="238"/>
      <c r="BP364" s="238"/>
      <c r="BQ364" s="238"/>
      <c r="BR364" s="238"/>
      <c r="BS364" s="238"/>
      <c r="BT364" s="238"/>
      <c r="BU364" s="238"/>
      <c r="BV364" s="238"/>
      <c r="BW364" s="238"/>
      <c r="BX364" s="238"/>
      <c r="BY364" s="238"/>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BA365" s="238"/>
      <c r="BB365" s="135"/>
      <c r="BC365" s="238"/>
      <c r="BD365" s="238"/>
      <c r="BE365" s="238"/>
      <c r="BF365" s="238"/>
      <c r="BG365" s="238"/>
      <c r="BH365" s="238"/>
      <c r="BI365" s="238"/>
      <c r="BJ365" s="238"/>
      <c r="BK365" s="238"/>
      <c r="BL365" s="238"/>
      <c r="BM365" s="238"/>
      <c r="BN365" s="238"/>
      <c r="BO365" s="238"/>
      <c r="BP365" s="238"/>
      <c r="BQ365" s="238"/>
      <c r="BR365" s="238"/>
      <c r="BS365" s="238"/>
      <c r="BT365" s="238"/>
      <c r="BU365" s="238"/>
      <c r="BV365" s="238"/>
      <c r="BW365" s="238"/>
      <c r="BX365" s="238"/>
      <c r="BY365" s="238"/>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BA366" s="238"/>
      <c r="BB366" s="135"/>
      <c r="BC366" s="238"/>
      <c r="BD366" s="238"/>
      <c r="BE366" s="238"/>
      <c r="BF366" s="238"/>
      <c r="BG366" s="238"/>
      <c r="BH366" s="238"/>
      <c r="BI366" s="238"/>
      <c r="BJ366" s="238"/>
      <c r="BK366" s="238"/>
      <c r="BL366" s="238"/>
      <c r="BM366" s="238"/>
      <c r="BN366" s="238"/>
      <c r="BO366" s="238"/>
      <c r="BP366" s="238"/>
      <c r="BQ366" s="238"/>
      <c r="BR366" s="238"/>
      <c r="BS366" s="238"/>
      <c r="BT366" s="238"/>
      <c r="BU366" s="238"/>
      <c r="BV366" s="238"/>
      <c r="BW366" s="238"/>
      <c r="BX366" s="238"/>
      <c r="BY366" s="238"/>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BA367" s="238"/>
      <c r="BB367" s="135"/>
      <c r="BC367" s="238"/>
      <c r="BD367" s="238"/>
      <c r="BE367" s="238"/>
      <c r="BF367" s="238"/>
      <c r="BG367" s="238"/>
      <c r="BH367" s="238"/>
      <c r="BI367" s="238"/>
      <c r="BJ367" s="238"/>
      <c r="BK367" s="238"/>
      <c r="BL367" s="238"/>
      <c r="BM367" s="238"/>
      <c r="BN367" s="238"/>
      <c r="BO367" s="238"/>
      <c r="BP367" s="238"/>
      <c r="BQ367" s="238"/>
      <c r="BR367" s="238"/>
      <c r="BS367" s="238"/>
      <c r="BT367" s="238"/>
      <c r="BU367" s="238"/>
      <c r="BV367" s="238"/>
      <c r="BW367" s="238"/>
      <c r="BX367" s="238"/>
      <c r="BY367" s="238"/>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BA368" s="238"/>
      <c r="BB368" s="135"/>
      <c r="BC368" s="238"/>
      <c r="BD368" s="238"/>
      <c r="BE368" s="238"/>
      <c r="BF368" s="238"/>
      <c r="BG368" s="238"/>
      <c r="BH368" s="238"/>
      <c r="BI368" s="238"/>
      <c r="BJ368" s="238"/>
      <c r="BK368" s="238"/>
      <c r="BL368" s="238"/>
      <c r="BM368" s="238"/>
      <c r="BN368" s="238"/>
      <c r="BO368" s="238"/>
      <c r="BP368" s="238"/>
      <c r="BQ368" s="238"/>
      <c r="BR368" s="238"/>
      <c r="BS368" s="238"/>
      <c r="BT368" s="238"/>
      <c r="BU368" s="238"/>
      <c r="BV368" s="238"/>
      <c r="BW368" s="238"/>
      <c r="BX368" s="238"/>
      <c r="BY368" s="238"/>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BA369" s="238"/>
      <c r="BB369" s="135"/>
      <c r="BC369" s="238"/>
      <c r="BD369" s="238"/>
      <c r="BE369" s="238"/>
      <c r="BF369" s="238"/>
      <c r="BG369" s="238"/>
      <c r="BH369" s="238"/>
      <c r="BI369" s="238"/>
      <c r="BJ369" s="238"/>
      <c r="BK369" s="238"/>
      <c r="BL369" s="238"/>
      <c r="BM369" s="238"/>
      <c r="BN369" s="238"/>
      <c r="BO369" s="238"/>
      <c r="BP369" s="238"/>
      <c r="BQ369" s="238"/>
      <c r="BR369" s="238"/>
      <c r="BS369" s="238"/>
      <c r="BT369" s="238"/>
      <c r="BU369" s="238"/>
      <c r="BV369" s="238"/>
      <c r="BW369" s="238"/>
      <c r="BX369" s="238"/>
      <c r="BY369" s="238"/>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BA370" s="238"/>
      <c r="BB370" s="135"/>
      <c r="BC370" s="238"/>
      <c r="BD370" s="238"/>
      <c r="BE370" s="238"/>
      <c r="BF370" s="238"/>
      <c r="BG370" s="238"/>
      <c r="BH370" s="238"/>
      <c r="BI370" s="238"/>
      <c r="BJ370" s="238"/>
      <c r="BK370" s="238"/>
      <c r="BL370" s="238"/>
      <c r="BM370" s="238"/>
      <c r="BN370" s="238"/>
      <c r="BO370" s="238"/>
      <c r="BP370" s="238"/>
      <c r="BQ370" s="238"/>
      <c r="BR370" s="238"/>
      <c r="BS370" s="238"/>
      <c r="BT370" s="238"/>
      <c r="BU370" s="238"/>
      <c r="BV370" s="238"/>
      <c r="BW370" s="238"/>
      <c r="BX370" s="238"/>
      <c r="BY370" s="238"/>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BA371" s="238"/>
      <c r="BB371" s="135"/>
      <c r="BC371" s="238"/>
      <c r="BD371" s="238"/>
      <c r="BE371" s="238"/>
      <c r="BF371" s="238"/>
      <c r="BG371" s="238"/>
      <c r="BH371" s="238"/>
      <c r="BI371" s="238"/>
      <c r="BJ371" s="238"/>
      <c r="BK371" s="238"/>
      <c r="BL371" s="238"/>
      <c r="BM371" s="238"/>
      <c r="BN371" s="238"/>
      <c r="BO371" s="238"/>
      <c r="BP371" s="238"/>
      <c r="BQ371" s="238"/>
      <c r="BR371" s="238"/>
      <c r="BS371" s="238"/>
      <c r="BT371" s="238"/>
      <c r="BU371" s="238"/>
      <c r="BV371" s="238"/>
      <c r="BW371" s="238"/>
      <c r="BX371" s="238"/>
      <c r="BY371" s="238"/>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BA372" s="238"/>
      <c r="BB372" s="135"/>
      <c r="BC372" s="238"/>
      <c r="BD372" s="238"/>
      <c r="BE372" s="238"/>
      <c r="BF372" s="238"/>
      <c r="BG372" s="238"/>
      <c r="BH372" s="238"/>
      <c r="BI372" s="238"/>
      <c r="BJ372" s="238"/>
      <c r="BK372" s="238"/>
      <c r="BL372" s="238"/>
      <c r="BM372" s="238"/>
      <c r="BN372" s="238"/>
      <c r="BO372" s="238"/>
      <c r="BP372" s="238"/>
      <c r="BQ372" s="238"/>
      <c r="BR372" s="238"/>
      <c r="BS372" s="238"/>
      <c r="BT372" s="238"/>
      <c r="BU372" s="238"/>
      <c r="BV372" s="238"/>
      <c r="BW372" s="238"/>
      <c r="BX372" s="238"/>
      <c r="BY372" s="238"/>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BA373" s="238"/>
      <c r="BB373" s="135"/>
      <c r="BC373" s="238"/>
      <c r="BD373" s="238"/>
      <c r="BE373" s="238"/>
      <c r="BF373" s="238"/>
      <c r="BG373" s="238"/>
      <c r="BH373" s="238"/>
      <c r="BI373" s="238"/>
      <c r="BJ373" s="238"/>
      <c r="BK373" s="238"/>
      <c r="BL373" s="238"/>
      <c r="BM373" s="238"/>
      <c r="BN373" s="238"/>
      <c r="BO373" s="238"/>
      <c r="BP373" s="238"/>
      <c r="BQ373" s="238"/>
      <c r="BR373" s="238"/>
      <c r="BS373" s="238"/>
      <c r="BT373" s="238"/>
      <c r="BU373" s="238"/>
      <c r="BV373" s="238"/>
      <c r="BW373" s="238"/>
      <c r="BX373" s="238"/>
      <c r="BY373" s="238"/>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BA374" s="238"/>
      <c r="BB374" s="135"/>
      <c r="BC374" s="238"/>
      <c r="BD374" s="238"/>
      <c r="BE374" s="238"/>
      <c r="BF374" s="238"/>
      <c r="BG374" s="238"/>
      <c r="BH374" s="238"/>
      <c r="BI374" s="238"/>
      <c r="BJ374" s="238"/>
      <c r="BK374" s="238"/>
      <c r="BL374" s="238"/>
      <c r="BM374" s="238"/>
      <c r="BN374" s="238"/>
      <c r="BO374" s="238"/>
      <c r="BP374" s="238"/>
      <c r="BQ374" s="238"/>
      <c r="BR374" s="238"/>
      <c r="BS374" s="238"/>
      <c r="BT374" s="238"/>
      <c r="BU374" s="238"/>
      <c r="BV374" s="238"/>
      <c r="BW374" s="238"/>
      <c r="BX374" s="238"/>
      <c r="BY374" s="238"/>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437" customFormat="true" ht="15" customHeight="true" x14ac:dyDescent="0.2">
      <c r="B390" s="460"/>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437" customFormat="true" ht="15" customHeight="true" x14ac:dyDescent="0.2">
      <c r="B391" s="460"/>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437" customFormat="true" ht="15" customHeight="true" x14ac:dyDescent="0.2">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437" customFormat="true" ht="15" customHeight="true" x14ac:dyDescent="0.2">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437" customFormat="true" ht="15" customHeight="true" x14ac:dyDescent="0.2">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437" customFormat="true" ht="15" customHeight="true" x14ac:dyDescent="0.2">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437" customFormat="true" ht="15" customHeight="true" x14ac:dyDescent="0.2">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437" customFormat="true" ht="15" customHeight="true" x14ac:dyDescent="0.2">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437" customFormat="true" ht="15" customHeight="true" x14ac:dyDescent="0.2">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521" customFormat="true" ht="15" customHeight="true" x14ac:dyDescent="0.25">
      <c r="A399" s="136"/>
      <c r="B399" s="136"/>
      <c r="C399" s="2449" t="s">
        <v>129</v>
      </c>
      <c r="D399" s="2450"/>
      <c r="E399" s="2450"/>
      <c r="F399" s="2450"/>
      <c r="G399" s="136"/>
      <c r="H399" s="2468" t="s">
        <v>130</v>
      </c>
      <c r="I399" s="2469"/>
      <c r="J399" s="2469"/>
      <c r="K399" s="2469"/>
      <c r="M399" s="2468" t="s">
        <v>131</v>
      </c>
      <c r="N399" s="2469"/>
      <c r="O399" s="2469"/>
      <c r="P399" s="2469"/>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15" customHeight="true" x14ac:dyDescent="0.2">
      <c r="C400" s="2470" t="s">
        <v>224</v>
      </c>
      <c r="D400" s="2467"/>
      <c r="E400" s="2467"/>
      <c r="F400" s="431"/>
      <c r="G400" s="431"/>
      <c r="H400" s="2471" t="s">
        <v>224</v>
      </c>
      <c r="I400" s="2471"/>
      <c r="J400" s="2471"/>
      <c r="K400" s="431"/>
      <c r="L400" s="431"/>
      <c r="M400" s="2471" t="s">
        <v>224</v>
      </c>
      <c r="N400" s="2471"/>
      <c r="O400" s="2471"/>
      <c r="P400" s="431"/>
      <c r="Q400" s="431"/>
      <c r="BA400" s="521"/>
      <c r="BB400" s="136"/>
      <c r="BC400" s="521"/>
      <c r="BD400" s="521"/>
      <c r="BE400" s="521"/>
      <c r="BF400" s="521"/>
      <c r="BG400" s="521"/>
      <c r="BH400" s="521"/>
      <c r="BI400" s="521"/>
      <c r="BJ400" s="521"/>
      <c r="BK400" s="521"/>
      <c r="BL400" s="521"/>
      <c r="BM400" s="521"/>
      <c r="BN400" s="521"/>
      <c r="BO400" s="521"/>
      <c r="BP400" s="521"/>
      <c r="BQ400" s="521"/>
      <c r="BR400" s="521"/>
      <c r="BS400" s="521"/>
      <c r="BT400" s="521"/>
      <c r="BU400" s="521"/>
      <c r="BV400" s="521"/>
      <c r="BW400" s="521"/>
      <c r="BX400" s="521"/>
      <c r="BY400" s="521"/>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2470"/>
      <c r="D401" s="2467"/>
      <c r="E401" s="454" t="s">
        <v>225</v>
      </c>
      <c r="F401" s="431"/>
      <c r="G401" s="431"/>
      <c r="H401" s="2471"/>
      <c r="I401" s="2471"/>
      <c r="J401" s="455" t="s">
        <v>225</v>
      </c>
      <c r="K401" s="431"/>
      <c r="L401" s="431"/>
      <c r="M401" s="2471"/>
      <c r="N401" s="2471"/>
      <c r="O401" s="456" t="s">
        <v>225</v>
      </c>
      <c r="P401" s="431"/>
      <c r="Q401" s="431"/>
      <c r="BA401" s="521"/>
      <c r="BB401" s="136"/>
      <c r="BC401" s="521"/>
      <c r="BD401" s="521"/>
      <c r="BE401" s="521"/>
      <c r="BF401" s="521"/>
      <c r="BG401" s="521"/>
      <c r="BH401" s="521"/>
      <c r="BI401" s="521"/>
      <c r="BJ401" s="521"/>
      <c r="BK401" s="521"/>
      <c r="BL401" s="521"/>
      <c r="BM401" s="521"/>
      <c r="BN401" s="521"/>
      <c r="BO401" s="521"/>
      <c r="BP401" s="521"/>
      <c r="BQ401" s="521"/>
      <c r="BR401" s="521"/>
      <c r="BS401" s="521"/>
      <c r="BT401" s="521"/>
      <c r="BU401" s="521"/>
      <c r="BV401" s="521"/>
      <c r="BW401" s="521"/>
      <c r="BX401" s="521"/>
      <c r="BY401" s="521"/>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2466" t="s">
        <v>135</v>
      </c>
      <c r="C402" s="2467"/>
      <c r="D402" s="2467"/>
      <c r="E402" s="457" t="s">
        <v>226</v>
      </c>
      <c r="F402" s="431"/>
      <c r="G402" s="431"/>
      <c r="H402" s="2471"/>
      <c r="I402" s="2471"/>
      <c r="J402" s="458" t="s">
        <v>226</v>
      </c>
      <c r="K402" s="431"/>
      <c r="L402" s="431"/>
      <c r="M402" s="2471"/>
      <c r="N402" s="2471"/>
      <c r="O402" s="459" t="s">
        <v>226</v>
      </c>
      <c r="P402" s="431"/>
      <c r="Q402" s="431"/>
      <c r="BA402" s="521"/>
      <c r="BB402" s="136"/>
      <c r="BC402" s="521"/>
      <c r="BD402" s="521"/>
      <c r="BE402" s="521"/>
      <c r="BF402" s="521"/>
      <c r="BG402" s="521"/>
      <c r="BH402" s="521"/>
      <c r="BI402" s="521"/>
      <c r="BJ402" s="521"/>
      <c r="BK402" s="521"/>
      <c r="BL402" s="521"/>
      <c r="BM402" s="521"/>
      <c r="BN402" s="521"/>
      <c r="BO402" s="521"/>
      <c r="BP402" s="521"/>
      <c r="BQ402" s="521"/>
      <c r="BR402" s="521"/>
      <c r="BS402" s="521"/>
      <c r="BT402" s="521"/>
      <c r="BU402" s="521"/>
      <c r="BV402" s="521"/>
      <c r="BW402" s="521"/>
      <c r="BX402" s="521"/>
      <c r="BY402" s="521"/>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2467"/>
      <c r="C403" s="2464" t="s">
        <v>227</v>
      </c>
      <c r="D403" s="2465"/>
      <c r="E403" s="539">
        <v>0.7065621253666029</v>
      </c>
      <c r="F403" s="538"/>
      <c r="G403" s="538"/>
      <c r="H403" s="2465" t="s">
        <v>228</v>
      </c>
      <c r="I403" s="2465"/>
      <c r="J403" s="540">
        <v>0.67537231014559829</v>
      </c>
      <c r="K403" s="538"/>
      <c r="L403" s="538"/>
      <c r="M403" s="2465" t="s">
        <v>227</v>
      </c>
      <c r="N403" s="2465"/>
      <c r="O403" s="541">
        <v>0.67033523934527262</v>
      </c>
      <c r="P403" s="538"/>
      <c r="Q403" s="538"/>
      <c r="BA403" s="213"/>
      <c r="BB403" s="287"/>
      <c r="BC403" s="213"/>
      <c r="BD403" s="213"/>
      <c r="BE403" s="213"/>
      <c r="BF403" s="213"/>
      <c r="BG403" s="213"/>
      <c r="BH403" s="213"/>
      <c r="BI403" s="213"/>
      <c r="BJ403" s="213"/>
      <c r="BK403" s="213"/>
      <c r="BL403" s="213"/>
      <c r="BM403" s="213"/>
      <c r="BN403" s="213"/>
      <c r="BO403" s="213"/>
      <c r="BP403" s="213"/>
      <c r="BQ403" s="213"/>
      <c r="BR403" s="213"/>
      <c r="BS403" s="213"/>
      <c r="BT403" s="213"/>
      <c r="BU403" s="213"/>
      <c r="BV403" s="213"/>
      <c r="BW403" s="213"/>
      <c r="BX403" s="213"/>
      <c r="BY403" s="213"/>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2467"/>
      <c r="C404" s="2464" t="s">
        <v>228</v>
      </c>
      <c r="D404" s="2465"/>
      <c r="E404" s="542">
        <v>0.66864974176166403</v>
      </c>
      <c r="F404" s="538"/>
      <c r="G404" s="538"/>
      <c r="H404" s="2465" t="s">
        <v>227</v>
      </c>
      <c r="I404" s="2465"/>
      <c r="J404" s="543">
        <v>0.67263142188189262</v>
      </c>
      <c r="K404" s="538"/>
      <c r="L404" s="538"/>
      <c r="M404" s="2465" t="s">
        <v>229</v>
      </c>
      <c r="N404" s="2465"/>
      <c r="O404" s="544">
        <v>0.65143338358272407</v>
      </c>
      <c r="P404" s="538"/>
      <c r="Q404" s="538"/>
      <c r="BA404" s="213"/>
      <c r="BB404" s="287"/>
      <c r="BC404" s="213"/>
      <c r="BD404" s="213"/>
      <c r="BE404" s="213"/>
      <c r="BF404" s="213"/>
      <c r="BG404" s="213"/>
      <c r="BH404" s="213"/>
      <c r="BI404" s="213"/>
      <c r="BJ404" s="213"/>
      <c r="BK404" s="213"/>
      <c r="BL404" s="213"/>
      <c r="BM404" s="213"/>
      <c r="BN404" s="213"/>
      <c r="BO404" s="213"/>
      <c r="BP404" s="213"/>
      <c r="BQ404" s="213"/>
      <c r="BR404" s="213"/>
      <c r="BS404" s="213"/>
      <c r="BT404" s="213"/>
      <c r="BU404" s="213"/>
      <c r="BV404" s="213"/>
      <c r="BW404" s="213"/>
      <c r="BX404" s="213"/>
      <c r="BY404" s="213"/>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2467"/>
      <c r="C405" s="2464" t="s">
        <v>229</v>
      </c>
      <c r="D405" s="2465"/>
      <c r="E405" s="542">
        <v>0.66655370062242492</v>
      </c>
      <c r="F405" s="538"/>
      <c r="G405" s="538"/>
      <c r="H405" s="2465" t="s">
        <v>230</v>
      </c>
      <c r="I405" s="2465"/>
      <c r="J405" s="543">
        <v>0.67204909940881985</v>
      </c>
      <c r="K405" s="538"/>
      <c r="L405" s="538"/>
      <c r="M405" s="2465" t="s">
        <v>231</v>
      </c>
      <c r="N405" s="2465"/>
      <c r="O405" s="544">
        <v>-0.63666763478375155</v>
      </c>
      <c r="P405" s="538"/>
      <c r="Q405" s="538"/>
      <c r="BA405" s="213"/>
      <c r="BB405" s="287"/>
      <c r="BC405" s="213"/>
      <c r="BD405" s="213"/>
      <c r="BE405" s="213"/>
      <c r="BF405" s="213"/>
      <c r="BG405" s="213"/>
      <c r="BH405" s="213"/>
      <c r="BI405" s="213"/>
      <c r="BJ405" s="213"/>
      <c r="BK405" s="213"/>
      <c r="BL405" s="213"/>
      <c r="BM405" s="213"/>
      <c r="BN405" s="213"/>
      <c r="BO405" s="213"/>
      <c r="BP405" s="213"/>
      <c r="BQ405" s="213"/>
      <c r="BR405" s="213"/>
      <c r="BS405" s="213"/>
      <c r="BT405" s="213"/>
      <c r="BU405" s="213"/>
      <c r="BV405" s="213"/>
      <c r="BW405" s="213"/>
      <c r="BX405" s="213"/>
      <c r="BY405" s="213"/>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2467"/>
      <c r="C406" s="2464" t="s">
        <v>231</v>
      </c>
      <c r="D406" s="2465"/>
      <c r="E406" s="542">
        <v>-0.66599954798405592</v>
      </c>
      <c r="F406" s="538"/>
      <c r="G406" s="538"/>
      <c r="H406" s="2465" t="s">
        <v>232</v>
      </c>
      <c r="I406" s="2465"/>
      <c r="J406" s="543">
        <v>0.66506622739141619</v>
      </c>
      <c r="K406" s="538"/>
      <c r="L406" s="538"/>
      <c r="M406" s="2465" t="s">
        <v>233</v>
      </c>
      <c r="N406" s="2465"/>
      <c r="O406" s="544">
        <v>0.54612300575044781</v>
      </c>
      <c r="P406" s="538"/>
      <c r="Q406" s="538"/>
      <c r="BA406" s="213"/>
      <c r="BB406" s="287"/>
      <c r="BC406" s="213"/>
      <c r="BD406" s="213"/>
      <c r="BE406" s="213"/>
      <c r="BF406" s="213"/>
      <c r="BG406" s="213"/>
      <c r="BH406" s="213"/>
      <c r="BI406" s="213"/>
      <c r="BJ406" s="213"/>
      <c r="BK406" s="213"/>
      <c r="BL406" s="213"/>
      <c r="BM406" s="213"/>
      <c r="BN406" s="213"/>
      <c r="BO406" s="213"/>
      <c r="BP406" s="213"/>
      <c r="BQ406" s="213"/>
      <c r="BR406" s="213"/>
      <c r="BS406" s="213"/>
      <c r="BT406" s="213"/>
      <c r="BU406" s="213"/>
      <c r="BV406" s="213"/>
      <c r="BW406" s="213"/>
      <c r="BX406" s="213"/>
      <c r="BY406" s="213"/>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2467"/>
      <c r="C407" s="2464" t="s">
        <v>232</v>
      </c>
      <c r="D407" s="2465"/>
      <c r="E407" s="542">
        <v>0.62930020908285755</v>
      </c>
      <c r="F407" s="538"/>
      <c r="G407" s="538"/>
      <c r="H407" s="2465" t="s">
        <v>234</v>
      </c>
      <c r="I407" s="2465"/>
      <c r="J407" s="543">
        <v>0.59344143791132187</v>
      </c>
      <c r="K407" s="538"/>
      <c r="L407" s="538"/>
      <c r="M407" s="2465" t="s">
        <v>235</v>
      </c>
      <c r="N407" s="2465"/>
      <c r="O407" s="544">
        <v>0.51794417555514538</v>
      </c>
      <c r="P407" s="538"/>
      <c r="Q407" s="538"/>
      <c r="BA407" s="213"/>
      <c r="BB407" s="287"/>
      <c r="BC407" s="213"/>
      <c r="BD407" s="213"/>
      <c r="BE407" s="213"/>
      <c r="BF407" s="213"/>
      <c r="BG407" s="213"/>
      <c r="BH407" s="213"/>
      <c r="BI407" s="213"/>
      <c r="BJ407" s="213"/>
      <c r="BK407" s="213"/>
      <c r="BL407" s="213"/>
      <c r="BM407" s="213"/>
      <c r="BN407" s="213"/>
      <c r="BO407" s="213"/>
      <c r="BP407" s="213"/>
      <c r="BQ407" s="213"/>
      <c r="BR407" s="213"/>
      <c r="BS407" s="213"/>
      <c r="BT407" s="213"/>
      <c r="BU407" s="213"/>
      <c r="BV407" s="213"/>
      <c r="BW407" s="213"/>
      <c r="BX407" s="213"/>
      <c r="BY407" s="213"/>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2467"/>
      <c r="C408" s="2464" t="s">
        <v>230</v>
      </c>
      <c r="D408" s="2465"/>
      <c r="E408" s="542">
        <v>0.56045168866346295</v>
      </c>
      <c r="F408" s="538"/>
      <c r="G408" s="538"/>
      <c r="H408" s="2465" t="s">
        <v>236</v>
      </c>
      <c r="I408" s="2465"/>
      <c r="J408" s="543">
        <v>-0.57589948052329176</v>
      </c>
      <c r="K408" s="538"/>
      <c r="L408" s="538"/>
      <c r="M408" s="2465" t="s">
        <v>228</v>
      </c>
      <c r="N408" s="2465"/>
      <c r="O408" s="544">
        <v>0.50720928927913278</v>
      </c>
      <c r="P408" s="538"/>
      <c r="Q408" s="538"/>
      <c r="BA408" s="213"/>
      <c r="BB408" s="287"/>
      <c r="BC408" s="213"/>
      <c r="BD408" s="213"/>
      <c r="BE408" s="213"/>
      <c r="BF408" s="213"/>
      <c r="BG408" s="213"/>
      <c r="BH408" s="213"/>
      <c r="BI408" s="213"/>
      <c r="BJ408" s="213"/>
      <c r="BK408" s="213"/>
      <c r="BL408" s="213"/>
      <c r="BM408" s="213"/>
      <c r="BN408" s="213"/>
      <c r="BO408" s="213"/>
      <c r="BP408" s="213"/>
      <c r="BQ408" s="213"/>
      <c r="BR408" s="213"/>
      <c r="BS408" s="213"/>
      <c r="BT408" s="213"/>
      <c r="BU408" s="213"/>
      <c r="BV408" s="213"/>
      <c r="BW408" s="213"/>
      <c r="BX408" s="213"/>
      <c r="BY408" s="213"/>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2467"/>
      <c r="C409" s="2464" t="s">
        <v>234</v>
      </c>
      <c r="D409" s="2465"/>
      <c r="E409" s="542">
        <v>0.54936440428204381</v>
      </c>
      <c r="F409" s="538"/>
      <c r="G409" s="538"/>
      <c r="H409" s="2465" t="s">
        <v>237</v>
      </c>
      <c r="I409" s="2465"/>
      <c r="J409" s="543">
        <v>0.53108122459396978</v>
      </c>
      <c r="K409" s="538"/>
      <c r="L409" s="538"/>
      <c r="M409" s="2465" t="s">
        <v>238</v>
      </c>
      <c r="N409" s="2465"/>
      <c r="O409" s="544">
        <v>0.50504028928996536</v>
      </c>
      <c r="P409" s="538"/>
      <c r="Q409" s="538"/>
      <c r="BA409" s="213"/>
      <c r="BB409" s="287"/>
      <c r="BC409" s="213"/>
      <c r="BD409" s="213"/>
      <c r="BE409" s="213"/>
      <c r="BF409" s="213"/>
      <c r="BG409" s="213"/>
      <c r="BH409" s="213"/>
      <c r="BI409" s="213"/>
      <c r="BJ409" s="213"/>
      <c r="BK409" s="213"/>
      <c r="BL409" s="213"/>
      <c r="BM409" s="213"/>
      <c r="BN409" s="213"/>
      <c r="BO409" s="213"/>
      <c r="BP409" s="213"/>
      <c r="BQ409" s="213"/>
      <c r="BR409" s="213"/>
      <c r="BS409" s="213"/>
      <c r="BT409" s="213"/>
      <c r="BU409" s="213"/>
      <c r="BV409" s="213"/>
      <c r="BW409" s="213"/>
      <c r="BX409" s="213"/>
      <c r="BY409" s="213"/>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2467"/>
      <c r="C410" s="2464" t="s">
        <v>233</v>
      </c>
      <c r="D410" s="2465"/>
      <c r="E410" s="542">
        <v>0.5296621253887801</v>
      </c>
      <c r="F410" s="538"/>
      <c r="G410" s="538"/>
      <c r="H410" s="2465" t="s">
        <v>229</v>
      </c>
      <c r="I410" s="2465"/>
      <c r="J410" s="543">
        <v>0.48258157950883024</v>
      </c>
      <c r="K410" s="538"/>
      <c r="L410" s="538"/>
      <c r="M410" s="2465" t="s">
        <v>236</v>
      </c>
      <c r="N410" s="2465"/>
      <c r="O410" s="544">
        <v>-0.43707867800768807</v>
      </c>
      <c r="P410" s="538"/>
      <c r="Q410" s="538"/>
      <c r="BA410" s="213"/>
      <c r="BB410" s="287"/>
      <c r="BC410" s="213"/>
      <c r="BD410" s="213"/>
      <c r="BE410" s="213"/>
      <c r="BF410" s="213"/>
      <c r="BG410" s="213"/>
      <c r="BH410" s="213"/>
      <c r="BI410" s="213"/>
      <c r="BJ410" s="213"/>
      <c r="BK410" s="213"/>
      <c r="BL410" s="213"/>
      <c r="BM410" s="213"/>
      <c r="BN410" s="213"/>
      <c r="BO410" s="213"/>
      <c r="BP410" s="213"/>
      <c r="BQ410" s="213"/>
      <c r="BR410" s="213"/>
      <c r="BS410" s="213"/>
      <c r="BT410" s="213"/>
      <c r="BU410" s="213"/>
      <c r="BV410" s="213"/>
      <c r="BW410" s="213"/>
      <c r="BX410" s="213"/>
      <c r="BY410" s="213"/>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2467"/>
      <c r="C411" s="2464" t="s">
        <v>236</v>
      </c>
      <c r="D411" s="2465"/>
      <c r="E411" s="542">
        <v>-0.52956958279011401</v>
      </c>
      <c r="F411" s="538"/>
      <c r="G411" s="538"/>
      <c r="H411" s="2465" t="s">
        <v>238</v>
      </c>
      <c r="I411" s="2465"/>
      <c r="J411" s="543">
        <v>0.47207997732060941</v>
      </c>
      <c r="K411" s="538"/>
      <c r="L411" s="538"/>
      <c r="M411" s="2465" t="s">
        <v>234</v>
      </c>
      <c r="N411" s="2465"/>
      <c r="O411" s="544">
        <v>0.40606468240844362</v>
      </c>
      <c r="P411" s="538"/>
      <c r="Q411" s="538"/>
      <c r="BA411" s="213"/>
      <c r="BB411" s="287"/>
      <c r="BC411" s="213"/>
      <c r="BD411" s="213"/>
      <c r="BE411" s="213"/>
      <c r="BF411" s="213"/>
      <c r="BG411" s="213"/>
      <c r="BH411" s="213"/>
      <c r="BI411" s="213"/>
      <c r="BJ411" s="213"/>
      <c r="BK411" s="213"/>
      <c r="BL411" s="213"/>
      <c r="BM411" s="213"/>
      <c r="BN411" s="213"/>
      <c r="BO411" s="213"/>
      <c r="BP411" s="213"/>
      <c r="BQ411" s="213"/>
      <c r="BR411" s="213"/>
      <c r="BS411" s="213"/>
      <c r="BT411" s="213"/>
      <c r="BU411" s="213"/>
      <c r="BV411" s="213"/>
      <c r="BW411" s="213"/>
      <c r="BX411" s="213"/>
      <c r="BY411" s="213"/>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2467"/>
      <c r="C412" s="2464" t="s">
        <v>238</v>
      </c>
      <c r="D412" s="2465"/>
      <c r="E412" s="542">
        <v>0.51052451204283178</v>
      </c>
      <c r="F412" s="538"/>
      <c r="G412" s="538"/>
      <c r="H412" s="2465" t="s">
        <v>239</v>
      </c>
      <c r="I412" s="2465"/>
      <c r="J412" s="543">
        <v>0.41663137746257084</v>
      </c>
      <c r="K412" s="538"/>
      <c r="L412" s="538"/>
      <c r="M412" s="2465" t="s">
        <v>240</v>
      </c>
      <c r="N412" s="2465"/>
      <c r="O412" s="544">
        <v>-0.40413880872416091</v>
      </c>
      <c r="P412" s="538"/>
      <c r="Q412" s="538"/>
      <c r="BA412" s="213"/>
      <c r="BB412" s="287"/>
      <c r="BC412" s="213"/>
      <c r="BD412" s="213"/>
      <c r="BE412" s="213"/>
      <c r="BF412" s="213"/>
      <c r="BG412" s="213"/>
      <c r="BH412" s="213"/>
      <c r="BI412" s="213"/>
      <c r="BJ412" s="213"/>
      <c r="BK412" s="213"/>
      <c r="BL412" s="213"/>
      <c r="BM412" s="213"/>
      <c r="BN412" s="213"/>
      <c r="BO412" s="213"/>
      <c r="BP412" s="213"/>
      <c r="BQ412" s="213"/>
      <c r="BR412" s="213"/>
      <c r="BS412" s="213"/>
      <c r="BT412" s="213"/>
      <c r="BU412" s="213"/>
      <c r="BV412" s="213"/>
      <c r="BW412" s="213"/>
      <c r="BX412" s="213"/>
      <c r="BY412" s="213"/>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2467"/>
      <c r="C413" s="2464" t="s">
        <v>237</v>
      </c>
      <c r="D413" s="2465"/>
      <c r="E413" s="542">
        <v>0.46296002158927263</v>
      </c>
      <c r="F413" s="538"/>
      <c r="G413" s="538"/>
      <c r="H413" s="2465" t="s">
        <v>241</v>
      </c>
      <c r="I413" s="2465"/>
      <c r="J413" s="543">
        <v>-0.40345534558647334</v>
      </c>
      <c r="K413" s="538"/>
      <c r="L413" s="538"/>
      <c r="M413" s="2465" t="s">
        <v>232</v>
      </c>
      <c r="N413" s="2465"/>
      <c r="O413" s="544">
        <v>0.37149043585469627</v>
      </c>
      <c r="P413" s="538"/>
      <c r="Q413" s="538"/>
      <c r="BA413" s="213"/>
      <c r="BB413" s="287"/>
      <c r="BC413" s="213"/>
      <c r="BD413" s="213"/>
      <c r="BE413" s="213"/>
      <c r="BF413" s="213"/>
      <c r="BG413" s="213"/>
      <c r="BH413" s="213"/>
      <c r="BI413" s="213"/>
      <c r="BJ413" s="213"/>
      <c r="BK413" s="213"/>
      <c r="BL413" s="213"/>
      <c r="BM413" s="213"/>
      <c r="BN413" s="213"/>
      <c r="BO413" s="213"/>
      <c r="BP413" s="213"/>
      <c r="BQ413" s="213"/>
      <c r="BR413" s="213"/>
      <c r="BS413" s="213"/>
      <c r="BT413" s="213"/>
      <c r="BU413" s="213"/>
      <c r="BV413" s="213"/>
      <c r="BW413" s="213"/>
      <c r="BX413" s="213"/>
      <c r="BY413" s="213"/>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2467"/>
      <c r="C414" s="2464" t="s">
        <v>239</v>
      </c>
      <c r="D414" s="2465"/>
      <c r="E414" s="542">
        <v>0.42582436185270328</v>
      </c>
      <c r="F414" s="538"/>
      <c r="G414" s="538"/>
      <c r="H414" s="2465" t="s">
        <v>242</v>
      </c>
      <c r="I414" s="2465"/>
      <c r="J414" s="543">
        <v>0.40279934424953806</v>
      </c>
      <c r="K414" s="538"/>
      <c r="L414" s="538"/>
      <c r="M414" s="2465" t="s">
        <v>241</v>
      </c>
      <c r="N414" s="2465"/>
      <c r="O414" s="544">
        <v>-0.36503635043929178</v>
      </c>
      <c r="P414" s="538"/>
      <c r="Q414" s="538"/>
      <c r="BA414" s="213"/>
      <c r="BB414" s="287"/>
      <c r="BC414" s="213"/>
      <c r="BD414" s="213"/>
      <c r="BE414" s="213"/>
      <c r="BF414" s="213"/>
      <c r="BG414" s="213"/>
      <c r="BH414" s="213"/>
      <c r="BI414" s="213"/>
      <c r="BJ414" s="213"/>
      <c r="BK414" s="213"/>
      <c r="BL414" s="213"/>
      <c r="BM414" s="213"/>
      <c r="BN414" s="213"/>
      <c r="BO414" s="213"/>
      <c r="BP414" s="213"/>
      <c r="BQ414" s="213"/>
      <c r="BR414" s="213"/>
      <c r="BS414" s="213"/>
      <c r="BT414" s="213"/>
      <c r="BU414" s="213"/>
      <c r="BV414" s="213"/>
      <c r="BW414" s="213"/>
      <c r="BX414" s="213"/>
      <c r="BY414" s="213"/>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2467"/>
      <c r="C415" s="2464" t="s">
        <v>241</v>
      </c>
      <c r="D415" s="2465"/>
      <c r="E415" s="542">
        <v>-0.41610754221413288</v>
      </c>
      <c r="F415" s="538"/>
      <c r="G415" s="538"/>
      <c r="H415" s="2465" t="s">
        <v>243</v>
      </c>
      <c r="I415" s="2465"/>
      <c r="J415" s="543">
        <v>-0.36297239343138116</v>
      </c>
      <c r="K415" s="538"/>
      <c r="L415" s="538"/>
      <c r="M415" s="2465" t="s">
        <v>230</v>
      </c>
      <c r="N415" s="2465"/>
      <c r="O415" s="544">
        <v>0.36197711837102325</v>
      </c>
      <c r="P415" s="538"/>
      <c r="Q415" s="538"/>
      <c r="BA415" s="213"/>
      <c r="BB415" s="287"/>
      <c r="BC415" s="213"/>
      <c r="BD415" s="213"/>
      <c r="BE415" s="213"/>
      <c r="BF415" s="213"/>
      <c r="BG415" s="213"/>
      <c r="BH415" s="213"/>
      <c r="BI415" s="213"/>
      <c r="BJ415" s="213"/>
      <c r="BK415" s="213"/>
      <c r="BL415" s="213"/>
      <c r="BM415" s="213"/>
      <c r="BN415" s="213"/>
      <c r="BO415" s="213"/>
      <c r="BP415" s="213"/>
      <c r="BQ415" s="213"/>
      <c r="BR415" s="213"/>
      <c r="BS415" s="213"/>
      <c r="BT415" s="213"/>
      <c r="BU415" s="213"/>
      <c r="BV415" s="213"/>
      <c r="BW415" s="213"/>
      <c r="BX415" s="213"/>
      <c r="BY415" s="213"/>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2467"/>
      <c r="C416" s="2464" t="s">
        <v>240</v>
      </c>
      <c r="D416" s="2465"/>
      <c r="E416" s="542">
        <v>-0.38916951309013792</v>
      </c>
      <c r="F416" s="538"/>
      <c r="G416" s="538"/>
      <c r="H416" s="2465" t="s">
        <v>235</v>
      </c>
      <c r="I416" s="2465"/>
      <c r="J416" s="543">
        <v>-0.33128589612778492</v>
      </c>
      <c r="K416" s="538"/>
      <c r="L416" s="538"/>
      <c r="M416" s="2465" t="s">
        <v>237</v>
      </c>
      <c r="N416" s="2465"/>
      <c r="O416" s="544">
        <v>0.3506257694076898</v>
      </c>
      <c r="P416" s="538"/>
      <c r="Q416" s="538"/>
      <c r="BA416" s="213"/>
      <c r="BB416" s="287"/>
      <c r="BC416" s="213"/>
      <c r="BD416" s="213"/>
      <c r="BE416" s="213"/>
      <c r="BF416" s="213"/>
      <c r="BG416" s="213"/>
      <c r="BH416" s="213"/>
      <c r="BI416" s="213"/>
      <c r="BJ416" s="213"/>
      <c r="BK416" s="213"/>
      <c r="BL416" s="213"/>
      <c r="BM416" s="213"/>
      <c r="BN416" s="213"/>
      <c r="BO416" s="213"/>
      <c r="BP416" s="213"/>
      <c r="BQ416" s="213"/>
      <c r="BR416" s="213"/>
      <c r="BS416" s="213"/>
      <c r="BT416" s="213"/>
      <c r="BU416" s="213"/>
      <c r="BV416" s="213"/>
      <c r="BW416" s="213"/>
      <c r="BX416" s="213"/>
      <c r="BY416" s="213"/>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2467"/>
      <c r="C417" s="2464" t="s">
        <v>242</v>
      </c>
      <c r="D417" s="2465"/>
      <c r="E417" s="542">
        <v>0.3711281037073566</v>
      </c>
      <c r="F417" s="538"/>
      <c r="G417" s="538"/>
      <c r="H417" s="2465" t="s">
        <v>231</v>
      </c>
      <c r="I417" s="2465"/>
      <c r="J417" s="543">
        <v>-0.32966326691187225</v>
      </c>
      <c r="K417" s="538"/>
      <c r="L417" s="538"/>
      <c r="M417" s="2465" t="s">
        <v>239</v>
      </c>
      <c r="N417" s="2465"/>
      <c r="O417" s="544">
        <v>0.33584595271067941</v>
      </c>
      <c r="P417" s="538"/>
      <c r="Q417" s="538"/>
      <c r="BA417" s="213"/>
      <c r="BB417" s="287"/>
      <c r="BC417" s="213"/>
      <c r="BD417" s="213"/>
      <c r="BE417" s="213"/>
      <c r="BF417" s="213"/>
      <c r="BG417" s="213"/>
      <c r="BH417" s="213"/>
      <c r="BI417" s="213"/>
      <c r="BJ417" s="213"/>
      <c r="BK417" s="213"/>
      <c r="BL417" s="213"/>
      <c r="BM417" s="213"/>
      <c r="BN417" s="213"/>
      <c r="BO417" s="213"/>
      <c r="BP417" s="213"/>
      <c r="BQ417" s="213"/>
      <c r="BR417" s="213"/>
      <c r="BS417" s="213"/>
      <c r="BT417" s="213"/>
      <c r="BU417" s="213"/>
      <c r="BV417" s="213"/>
      <c r="BW417" s="213"/>
      <c r="BX417" s="213"/>
      <c r="BY417" s="213"/>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2467"/>
      <c r="C418" s="2464" t="s">
        <v>244</v>
      </c>
      <c r="D418" s="2465"/>
      <c r="E418" s="542">
        <v>0.33297523985254118</v>
      </c>
      <c r="F418" s="538"/>
      <c r="G418" s="538"/>
      <c r="H418" s="2465" t="s">
        <v>240</v>
      </c>
      <c r="I418" s="2465"/>
      <c r="J418" s="543">
        <v>-0.29102967122869255</v>
      </c>
      <c r="K418" s="538"/>
      <c r="L418" s="538"/>
      <c r="M418" s="2465" t="s">
        <v>245</v>
      </c>
      <c r="N418" s="2465"/>
      <c r="O418" s="544">
        <v>-0.32575786782961547</v>
      </c>
      <c r="P418" s="538"/>
      <c r="Q418" s="538"/>
      <c r="BA418" s="213"/>
      <c r="BB418" s="287"/>
      <c r="BC418" s="213"/>
      <c r="BD418" s="213"/>
      <c r="BE418" s="213"/>
      <c r="BF418" s="213"/>
      <c r="BG418" s="213"/>
      <c r="BH418" s="213"/>
      <c r="BI418" s="213"/>
      <c r="BJ418" s="213"/>
      <c r="BK418" s="213"/>
      <c r="BL418" s="213"/>
      <c r="BM418" s="213"/>
      <c r="BN418" s="213"/>
      <c r="BO418" s="213"/>
      <c r="BP418" s="213"/>
      <c r="BQ418" s="213"/>
      <c r="BR418" s="213"/>
      <c r="BS418" s="213"/>
      <c r="BT418" s="213"/>
      <c r="BU418" s="213"/>
      <c r="BV418" s="213"/>
      <c r="BW418" s="213"/>
      <c r="BX418" s="213"/>
      <c r="BY418" s="213"/>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2467"/>
      <c r="C419" s="2464" t="s">
        <v>245</v>
      </c>
      <c r="D419" s="2465"/>
      <c r="E419" s="542">
        <v>-0.33267066033338594</v>
      </c>
      <c r="F419" s="538"/>
      <c r="G419" s="538"/>
      <c r="H419" s="2465" t="s">
        <v>233</v>
      </c>
      <c r="I419" s="2465"/>
      <c r="J419" s="543">
        <v>0.28616283384736535</v>
      </c>
      <c r="K419" s="538"/>
      <c r="L419" s="538"/>
      <c r="M419" s="2465" t="s">
        <v>242</v>
      </c>
      <c r="N419" s="2465"/>
      <c r="O419" s="544">
        <v>0.3098262951700762</v>
      </c>
      <c r="P419" s="538"/>
      <c r="Q419" s="538"/>
      <c r="BA419" s="213"/>
      <c r="BB419" s="287"/>
      <c r="BC419" s="213"/>
      <c r="BD419" s="213"/>
      <c r="BE419" s="213"/>
      <c r="BF419" s="213"/>
      <c r="BG419" s="213"/>
      <c r="BH419" s="213"/>
      <c r="BI419" s="213"/>
      <c r="BJ419" s="213"/>
      <c r="BK419" s="213"/>
      <c r="BL419" s="213"/>
      <c r="BM419" s="213"/>
      <c r="BN419" s="213"/>
      <c r="BO419" s="213"/>
      <c r="BP419" s="213"/>
      <c r="BQ419" s="213"/>
      <c r="BR419" s="213"/>
      <c r="BS419" s="213"/>
      <c r="BT419" s="213"/>
      <c r="BU419" s="213"/>
      <c r="BV419" s="213"/>
      <c r="BW419" s="213"/>
      <c r="BX419" s="213"/>
      <c r="BY419" s="213"/>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2467"/>
      <c r="C420" s="2464" t="s">
        <v>235</v>
      </c>
      <c r="D420" s="2465"/>
      <c r="E420" s="542">
        <v>0.32164696171750184</v>
      </c>
      <c r="F420" s="538"/>
      <c r="G420" s="538"/>
      <c r="H420" s="2465" t="s">
        <v>245</v>
      </c>
      <c r="I420" s="2465"/>
      <c r="J420" s="543">
        <v>-0.28590946907431219</v>
      </c>
      <c r="K420" s="538"/>
      <c r="L420" s="538"/>
      <c r="M420" s="2465" t="s">
        <v>244</v>
      </c>
      <c r="N420" s="2465"/>
      <c r="O420" s="544">
        <v>0.30313448430375101</v>
      </c>
      <c r="P420" s="538"/>
      <c r="Q420" s="538"/>
      <c r="BA420" s="213"/>
      <c r="BB420" s="287"/>
      <c r="BC420" s="213"/>
      <c r="BD420" s="213"/>
      <c r="BE420" s="213"/>
      <c r="BF420" s="213"/>
      <c r="BG420" s="213"/>
      <c r="BH420" s="213"/>
      <c r="BI420" s="213"/>
      <c r="BJ420" s="213"/>
      <c r="BK420" s="213"/>
      <c r="BL420" s="213"/>
      <c r="BM420" s="213"/>
      <c r="BN420" s="213"/>
      <c r="BO420" s="213"/>
      <c r="BP420" s="213"/>
      <c r="BQ420" s="213"/>
      <c r="BR420" s="213"/>
      <c r="BS420" s="213"/>
      <c r="BT420" s="213"/>
      <c r="BU420" s="213"/>
      <c r="BV420" s="213"/>
      <c r="BW420" s="213"/>
      <c r="BX420" s="213"/>
      <c r="BY420" s="213"/>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2467"/>
      <c r="C421" s="2464" t="s">
        <v>246</v>
      </c>
      <c r="D421" s="2465"/>
      <c r="E421" s="542">
        <v>-0.3097365152652356</v>
      </c>
      <c r="F421" s="538"/>
      <c r="G421" s="538"/>
      <c r="H421" s="2465" t="s">
        <v>247</v>
      </c>
      <c r="I421" s="2465"/>
      <c r="J421" s="543">
        <v>-0.28204177605053099</v>
      </c>
      <c r="K421" s="538"/>
      <c r="L421" s="538"/>
      <c r="M421" s="2465" t="s">
        <v>246</v>
      </c>
      <c r="N421" s="2465"/>
      <c r="O421" s="544">
        <v>-0.29536323486917548</v>
      </c>
      <c r="P421" s="538"/>
      <c r="Q421" s="538"/>
      <c r="BA421" s="213"/>
      <c r="BB421" s="287"/>
      <c r="BC421" s="213"/>
      <c r="BD421" s="213"/>
      <c r="BE421" s="213"/>
      <c r="BF421" s="213"/>
      <c r="BG421" s="213"/>
      <c r="BH421" s="213"/>
      <c r="BI421" s="213"/>
      <c r="BJ421" s="213"/>
      <c r="BK421" s="213"/>
      <c r="BL421" s="213"/>
      <c r="BM421" s="213"/>
      <c r="BN421" s="213"/>
      <c r="BO421" s="213"/>
      <c r="BP421" s="213"/>
      <c r="BQ421" s="213"/>
      <c r="BR421" s="213"/>
      <c r="BS421" s="213"/>
      <c r="BT421" s="213"/>
      <c r="BU421" s="213"/>
      <c r="BV421" s="213"/>
      <c r="BW421" s="213"/>
      <c r="BX421" s="213"/>
      <c r="BY421" s="213"/>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2467"/>
      <c r="C422" s="2464" t="s">
        <v>248</v>
      </c>
      <c r="D422" s="2465"/>
      <c r="E422" s="542">
        <v>0.18935048203063712</v>
      </c>
      <c r="F422" s="538"/>
      <c r="G422" s="538"/>
      <c r="H422" s="2465" t="s">
        <v>244</v>
      </c>
      <c r="I422" s="2465"/>
      <c r="J422" s="543">
        <v>0.2421392607347588</v>
      </c>
      <c r="K422" s="538"/>
      <c r="L422" s="538"/>
      <c r="M422" s="2465" t="s">
        <v>243</v>
      </c>
      <c r="N422" s="2465"/>
      <c r="O422" s="544">
        <v>0.26278682532401615</v>
      </c>
      <c r="P422" s="538"/>
      <c r="Q422" s="538"/>
      <c r="BA422" s="213"/>
      <c r="BB422" s="287"/>
      <c r="BC422" s="213"/>
      <c r="BD422" s="213"/>
      <c r="BE422" s="213"/>
      <c r="BF422" s="213"/>
      <c r="BG422" s="213"/>
      <c r="BH422" s="213"/>
      <c r="BI422" s="213"/>
      <c r="BJ422" s="213"/>
      <c r="BK422" s="213"/>
      <c r="BL422" s="213"/>
      <c r="BM422" s="213"/>
      <c r="BN422" s="213"/>
      <c r="BO422" s="213"/>
      <c r="BP422" s="213"/>
      <c r="BQ422" s="213"/>
      <c r="BR422" s="213"/>
      <c r="BS422" s="213"/>
      <c r="BT422" s="213"/>
      <c r="BU422" s="213"/>
      <c r="BV422" s="213"/>
      <c r="BW422" s="213"/>
      <c r="BX422" s="213"/>
      <c r="BY422" s="213"/>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2467"/>
      <c r="C423" s="2464" t="s">
        <v>249</v>
      </c>
      <c r="D423" s="2465"/>
      <c r="E423" s="542">
        <v>-0.17241284529495771</v>
      </c>
      <c r="F423" s="538"/>
      <c r="G423" s="538"/>
      <c r="H423" s="2465" t="s">
        <v>246</v>
      </c>
      <c r="I423" s="2465"/>
      <c r="J423" s="543">
        <v>-0.22293995614871165</v>
      </c>
      <c r="K423" s="538"/>
      <c r="L423" s="538"/>
      <c r="M423" s="2465" t="s">
        <v>248</v>
      </c>
      <c r="N423" s="2465"/>
      <c r="O423" s="544">
        <v>0.24812210418209307</v>
      </c>
      <c r="P423" s="538"/>
      <c r="Q423" s="538"/>
      <c r="BA423" s="213"/>
      <c r="BB423" s="287"/>
      <c r="BC423" s="213"/>
      <c r="BD423" s="213"/>
      <c r="BE423" s="213"/>
      <c r="BF423" s="213"/>
      <c r="BG423" s="213"/>
      <c r="BH423" s="213"/>
      <c r="BI423" s="213"/>
      <c r="BJ423" s="213"/>
      <c r="BK423" s="213"/>
      <c r="BL423" s="213"/>
      <c r="BM423" s="213"/>
      <c r="BN423" s="213"/>
      <c r="BO423" s="213"/>
      <c r="BP423" s="213"/>
      <c r="BQ423" s="213"/>
      <c r="BR423" s="213"/>
      <c r="BS423" s="213"/>
      <c r="BT423" s="213"/>
      <c r="BU423" s="213"/>
      <c r="BV423" s="213"/>
      <c r="BW423" s="213"/>
      <c r="BX423" s="213"/>
      <c r="BY423" s="213"/>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2467"/>
      <c r="C424" s="2464" t="s">
        <v>247</v>
      </c>
      <c r="D424" s="2465"/>
      <c r="E424" s="542">
        <v>-0.11988383236630894</v>
      </c>
      <c r="F424" s="538"/>
      <c r="G424" s="538"/>
      <c r="H424" s="2465" t="s">
        <v>248</v>
      </c>
      <c r="I424" s="2465"/>
      <c r="J424" s="543">
        <v>0.18729765756215389</v>
      </c>
      <c r="K424" s="538"/>
      <c r="L424" s="538"/>
      <c r="M424" s="2465" t="s">
        <v>249</v>
      </c>
      <c r="N424" s="2465"/>
      <c r="O424" s="544">
        <v>-0.19763975072077847</v>
      </c>
      <c r="P424" s="538"/>
      <c r="Q424" s="538"/>
      <c r="BA424" s="213"/>
      <c r="BB424" s="287"/>
      <c r="BC424" s="213"/>
      <c r="BD424" s="213"/>
      <c r="BE424" s="213"/>
      <c r="BF424" s="213"/>
      <c r="BG424" s="213"/>
      <c r="BH424" s="213"/>
      <c r="BI424" s="213"/>
      <c r="BJ424" s="213"/>
      <c r="BK424" s="213"/>
      <c r="BL424" s="213"/>
      <c r="BM424" s="213"/>
      <c r="BN424" s="213"/>
      <c r="BO424" s="213"/>
      <c r="BP424" s="213"/>
      <c r="BQ424" s="213"/>
      <c r="BR424" s="213"/>
      <c r="BS424" s="213"/>
      <c r="BT424" s="213"/>
      <c r="BU424" s="213"/>
      <c r="BV424" s="213"/>
      <c r="BW424" s="213"/>
      <c r="BX424" s="213"/>
      <c r="BY424" s="213"/>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2467"/>
      <c r="C425" s="2464" t="s">
        <v>250</v>
      </c>
      <c r="D425" s="2465"/>
      <c r="E425" s="542">
        <v>-0.11280052798452513</v>
      </c>
      <c r="F425" s="538"/>
      <c r="G425" s="538"/>
      <c r="H425" s="2465" t="s">
        <v>250</v>
      </c>
      <c r="I425" s="2465"/>
      <c r="J425" s="543">
        <v>-0.1322652726621322</v>
      </c>
      <c r="K425" s="538"/>
      <c r="L425" s="538"/>
      <c r="M425" s="2465" t="s">
        <v>250</v>
      </c>
      <c r="N425" s="2465"/>
      <c r="O425" s="544">
        <v>-8.0744719024845507E-2</v>
      </c>
      <c r="P425" s="538"/>
      <c r="Q425" s="538"/>
      <c r="BA425" s="213"/>
      <c r="BB425" s="287"/>
      <c r="BC425" s="213"/>
      <c r="BD425" s="213"/>
      <c r="BE425" s="213"/>
      <c r="BF425" s="213"/>
      <c r="BG425" s="213"/>
      <c r="BH425" s="213"/>
      <c r="BI425" s="213"/>
      <c r="BJ425" s="213"/>
      <c r="BK425" s="213"/>
      <c r="BL425" s="213"/>
      <c r="BM425" s="213"/>
      <c r="BN425" s="213"/>
      <c r="BO425" s="213"/>
      <c r="BP425" s="213"/>
      <c r="BQ425" s="213"/>
      <c r="BR425" s="213"/>
      <c r="BS425" s="213"/>
      <c r="BT425" s="213"/>
      <c r="BU425" s="213"/>
      <c r="BV425" s="213"/>
      <c r="BW425" s="213"/>
      <c r="BX425" s="213"/>
      <c r="BY425" s="213"/>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2467"/>
      <c r="C426" s="2464" t="s">
        <v>251</v>
      </c>
      <c r="D426" s="2465"/>
      <c r="E426" s="542">
        <v>7.3859771101497607E-2</v>
      </c>
      <c r="F426" s="538"/>
      <c r="G426" s="538"/>
      <c r="H426" s="2465" t="s">
        <v>249</v>
      </c>
      <c r="I426" s="2465"/>
      <c r="J426" s="543">
        <v>-9.4067535993654611E-2</v>
      </c>
      <c r="K426" s="538"/>
      <c r="L426" s="538"/>
      <c r="M426" s="2465" t="s">
        <v>251</v>
      </c>
      <c r="N426" s="2465"/>
      <c r="O426" s="544">
        <v>4.7516209836308901E-2</v>
      </c>
      <c r="P426" s="538"/>
      <c r="Q426" s="538"/>
      <c r="BA426" s="213"/>
      <c r="BB426" s="287"/>
      <c r="BC426" s="213"/>
      <c r="BD426" s="213"/>
      <c r="BE426" s="213"/>
      <c r="BF426" s="213"/>
      <c r="BG426" s="213"/>
      <c r="BH426" s="213"/>
      <c r="BI426" s="213"/>
      <c r="BJ426" s="213"/>
      <c r="BK426" s="213"/>
      <c r="BL426" s="213"/>
      <c r="BM426" s="213"/>
      <c r="BN426" s="213"/>
      <c r="BO426" s="213"/>
      <c r="BP426" s="213"/>
      <c r="BQ426" s="213"/>
      <c r="BR426" s="213"/>
      <c r="BS426" s="213"/>
      <c r="BT426" s="213"/>
      <c r="BU426" s="213"/>
      <c r="BV426" s="213"/>
      <c r="BW426" s="213"/>
      <c r="BX426" s="213"/>
      <c r="BY426" s="213"/>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2467"/>
      <c r="C427" s="2464" t="s">
        <v>252</v>
      </c>
      <c r="D427" s="2465"/>
      <c r="E427" s="542">
        <v>-4.052014967532562E-2</v>
      </c>
      <c r="F427" s="538"/>
      <c r="G427" s="538"/>
      <c r="H427" s="2465" t="s">
        <v>251</v>
      </c>
      <c r="I427" s="2465"/>
      <c r="J427" s="543">
        <v>8.185387409181627E-2</v>
      </c>
      <c r="K427" s="538"/>
      <c r="L427" s="538"/>
      <c r="M427" s="2465" t="s">
        <v>253</v>
      </c>
      <c r="N427" s="2465"/>
      <c r="O427" s="544">
        <v>4.0057289930211147E-2</v>
      </c>
      <c r="P427" s="538"/>
      <c r="Q427" s="538"/>
      <c r="BA427" s="213"/>
      <c r="BB427" s="287"/>
      <c r="BC427" s="213"/>
      <c r="BD427" s="213"/>
      <c r="BE427" s="213"/>
      <c r="BF427" s="213"/>
      <c r="BG427" s="213"/>
      <c r="BH427" s="213"/>
      <c r="BI427" s="213"/>
      <c r="BJ427" s="213"/>
      <c r="BK427" s="213"/>
      <c r="BL427" s="213"/>
      <c r="BM427" s="213"/>
      <c r="BN427" s="213"/>
      <c r="BO427" s="213"/>
      <c r="BP427" s="213"/>
      <c r="BQ427" s="213"/>
      <c r="BR427" s="213"/>
      <c r="BS427" s="213"/>
      <c r="BT427" s="213"/>
      <c r="BU427" s="213"/>
      <c r="BV427" s="213"/>
      <c r="BW427" s="213"/>
      <c r="BX427" s="213"/>
      <c r="BY427" s="213"/>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2467"/>
      <c r="C428" s="2464" t="s">
        <v>253</v>
      </c>
      <c r="D428" s="2465"/>
      <c r="E428" s="542">
        <v>3.9498206835786601E-2</v>
      </c>
      <c r="F428" s="538"/>
      <c r="G428" s="538"/>
      <c r="H428" s="2465" t="s">
        <v>253</v>
      </c>
      <c r="I428" s="2465"/>
      <c r="J428" s="543">
        <v>3.0804957941307821E-2</v>
      </c>
      <c r="K428" s="538"/>
      <c r="L428" s="538"/>
      <c r="M428" s="2465" t="s">
        <v>252</v>
      </c>
      <c r="N428" s="2465"/>
      <c r="O428" s="544">
        <v>-1.3780743988078008E-2</v>
      </c>
      <c r="P428" s="538"/>
      <c r="Q428" s="538"/>
      <c r="BA428" s="213"/>
      <c r="BB428" s="287"/>
      <c r="BC428" s="213"/>
      <c r="BD428" s="213"/>
      <c r="BE428" s="213"/>
      <c r="BF428" s="213"/>
      <c r="BG428" s="213"/>
      <c r="BH428" s="213"/>
      <c r="BI428" s="213"/>
      <c r="BJ428" s="213"/>
      <c r="BK428" s="213"/>
      <c r="BL428" s="213"/>
      <c r="BM428" s="213"/>
      <c r="BN428" s="213"/>
      <c r="BO428" s="213"/>
      <c r="BP428" s="213"/>
      <c r="BQ428" s="213"/>
      <c r="BR428" s="213"/>
      <c r="BS428" s="213"/>
      <c r="BT428" s="213"/>
      <c r="BU428" s="213"/>
      <c r="BV428" s="213"/>
      <c r="BW428" s="213"/>
      <c r="BX428" s="213"/>
      <c r="BY428" s="213"/>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2467"/>
      <c r="C429" s="2464" t="s">
        <v>243</v>
      </c>
      <c r="D429" s="2465"/>
      <c r="E429" s="542">
        <v>-2.9390629773149105E-2</v>
      </c>
      <c r="F429" s="538"/>
      <c r="G429" s="538"/>
      <c r="H429" s="2465" t="s">
        <v>252</v>
      </c>
      <c r="I429" s="2465"/>
      <c r="J429" s="543">
        <v>-2.6278679255226488E-2</v>
      </c>
      <c r="K429" s="538"/>
      <c r="L429" s="538"/>
      <c r="M429" s="2465" t="s">
        <v>254</v>
      </c>
      <c r="N429" s="2465"/>
      <c r="O429" s="544">
        <v>3.8521472632250401E-3</v>
      </c>
      <c r="P429" s="538"/>
      <c r="Q429" s="538"/>
      <c r="BA429" s="213"/>
      <c r="BB429" s="287"/>
      <c r="BC429" s="213"/>
      <c r="BD429" s="213"/>
      <c r="BE429" s="213"/>
      <c r="BF429" s="213"/>
      <c r="BG429" s="213"/>
      <c r="BH429" s="213"/>
      <c r="BI429" s="213"/>
      <c r="BJ429" s="213"/>
      <c r="BK429" s="213"/>
      <c r="BL429" s="213"/>
      <c r="BM429" s="213"/>
      <c r="BN429" s="213"/>
      <c r="BO429" s="213"/>
      <c r="BP429" s="213"/>
      <c r="BQ429" s="213"/>
      <c r="BR429" s="213"/>
      <c r="BS429" s="213"/>
      <c r="BT429" s="213"/>
      <c r="BU429" s="213"/>
      <c r="BV429" s="213"/>
      <c r="BW429" s="213"/>
      <c r="BX429" s="213"/>
      <c r="BY429" s="213"/>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2467"/>
      <c r="C430" s="2464" t="s">
        <v>254</v>
      </c>
      <c r="D430" s="2465"/>
      <c r="E430" s="545">
        <v>-6.6137997390817915E-3</v>
      </c>
      <c r="F430" s="538"/>
      <c r="G430" s="538"/>
      <c r="H430" s="2465" t="s">
        <v>254</v>
      </c>
      <c r="I430" s="2465"/>
      <c r="J430" s="546">
        <v>-7.7667795396617932E-3</v>
      </c>
      <c r="K430" s="538"/>
      <c r="L430" s="538"/>
      <c r="M430" s="2465" t="s">
        <v>247</v>
      </c>
      <c r="N430" s="2465"/>
      <c r="O430" s="547">
        <v>-3.7134711359669875E-3</v>
      </c>
      <c r="P430" s="538"/>
      <c r="Q430" s="538"/>
      <c r="BA430" s="213"/>
      <c r="BB430" s="287"/>
      <c r="BC430" s="213"/>
      <c r="BD430" s="213"/>
      <c r="BE430" s="213"/>
      <c r="BF430" s="213"/>
      <c r="BG430" s="213"/>
      <c r="BH430" s="213"/>
      <c r="BI430" s="213"/>
      <c r="BJ430" s="213"/>
      <c r="BK430" s="213"/>
      <c r="BL430" s="213"/>
      <c r="BM430" s="213"/>
      <c r="BN430" s="213"/>
      <c r="BO430" s="213"/>
      <c r="BP430" s="213"/>
      <c r="BQ430" s="213"/>
      <c r="BR430" s="213"/>
      <c r="BS430" s="213"/>
      <c r="BT430" s="213"/>
      <c r="BU430" s="213"/>
      <c r="BV430" s="213"/>
      <c r="BW430" s="213"/>
      <c r="BX430" s="213"/>
      <c r="BY430" s="213"/>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2467"/>
      <c r="C431" s="2464"/>
      <c r="D431" s="2465"/>
      <c r="E431" s="538"/>
      <c r="F431" s="538"/>
      <c r="G431" s="538"/>
      <c r="H431" s="2465"/>
      <c r="I431" s="2465"/>
      <c r="J431" s="538"/>
      <c r="K431" s="538"/>
      <c r="L431" s="538"/>
      <c r="M431" s="2465"/>
      <c r="N431" s="2465"/>
      <c r="O431" s="538"/>
      <c r="P431" s="538"/>
      <c r="Q431" s="538"/>
      <c r="BA431" s="213"/>
      <c r="BB431" s="287"/>
      <c r="BC431" s="213"/>
      <c r="BD431" s="213"/>
      <c r="BE431" s="213"/>
      <c r="BF431" s="213"/>
      <c r="BG431" s="213"/>
      <c r="BH431" s="213"/>
      <c r="BI431" s="213"/>
      <c r="BJ431" s="213"/>
      <c r="BK431" s="213"/>
      <c r="BL431" s="213"/>
      <c r="BM431" s="213"/>
      <c r="BN431" s="213"/>
      <c r="BO431" s="213"/>
      <c r="BP431" s="213"/>
      <c r="BQ431" s="213"/>
      <c r="BR431" s="213"/>
      <c r="BS431" s="213"/>
      <c r="BT431" s="213"/>
      <c r="BU431" s="213"/>
      <c r="BV431" s="213"/>
      <c r="BW431" s="213"/>
      <c r="BX431" s="213"/>
      <c r="BY431" s="213"/>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2467"/>
      <c r="C432" s="2464"/>
      <c r="D432" s="2465"/>
      <c r="E432" s="538"/>
      <c r="F432" s="538"/>
      <c r="G432" s="538"/>
      <c r="H432" s="2465"/>
      <c r="I432" s="2465"/>
      <c r="J432" s="538"/>
      <c r="K432" s="538"/>
      <c r="L432" s="538"/>
      <c r="M432" s="2465"/>
      <c r="N432" s="2465"/>
      <c r="O432" s="538"/>
      <c r="P432" s="538"/>
      <c r="Q432" s="538"/>
      <c r="BA432" s="213"/>
      <c r="BB432" s="287"/>
      <c r="BC432" s="213"/>
      <c r="BD432" s="213"/>
      <c r="BE432" s="213"/>
      <c r="BF432" s="213"/>
      <c r="BG432" s="213"/>
      <c r="BH432" s="213"/>
      <c r="BI432" s="213"/>
      <c r="BJ432" s="213"/>
      <c r="BK432" s="213"/>
      <c r="BL432" s="213"/>
      <c r="BM432" s="213"/>
      <c r="BN432" s="213"/>
      <c r="BO432" s="213"/>
      <c r="BP432" s="213"/>
      <c r="BQ432" s="213"/>
      <c r="BR432" s="213"/>
      <c r="BS432" s="213"/>
      <c r="BT432" s="213"/>
      <c r="BU432" s="213"/>
      <c r="BV432" s="213"/>
      <c r="BW432" s="213"/>
      <c r="BX432" s="213"/>
      <c r="BY432" s="213"/>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2467"/>
      <c r="C433" s="2464"/>
      <c r="D433" s="2465"/>
      <c r="E433" s="538"/>
      <c r="F433" s="538"/>
      <c r="G433" s="538"/>
      <c r="H433" s="2465"/>
      <c r="I433" s="2465"/>
      <c r="J433" s="538"/>
      <c r="K433" s="538"/>
      <c r="L433" s="538"/>
      <c r="M433" s="2465"/>
      <c r="N433" s="2465"/>
      <c r="O433" s="538"/>
      <c r="P433" s="538"/>
      <c r="Q433" s="538"/>
      <c r="BA433" s="213"/>
      <c r="BB433" s="287"/>
      <c r="BC433" s="213"/>
      <c r="BD433" s="213"/>
      <c r="BE433" s="213"/>
      <c r="BF433" s="213"/>
      <c r="BG433" s="213"/>
      <c r="BH433" s="213"/>
      <c r="BI433" s="213"/>
      <c r="BJ433" s="213"/>
      <c r="BK433" s="213"/>
      <c r="BL433" s="213"/>
      <c r="BM433" s="213"/>
      <c r="BN433" s="213"/>
      <c r="BO433" s="213"/>
      <c r="BP433" s="213"/>
      <c r="BQ433" s="213"/>
      <c r="BR433" s="213"/>
      <c r="BS433" s="213"/>
      <c r="BT433" s="213"/>
      <c r="BU433" s="213"/>
      <c r="BV433" s="213"/>
      <c r="BW433" s="213"/>
      <c r="BX433" s="213"/>
      <c r="BY433" s="213"/>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2467"/>
      <c r="C434" s="2464" t="s">
        <v>255</v>
      </c>
      <c r="D434" s="2465"/>
      <c r="E434" s="2465"/>
      <c r="F434" s="538"/>
      <c r="G434" s="538"/>
      <c r="H434" s="2465" t="s">
        <v>255</v>
      </c>
      <c r="I434" s="2465"/>
      <c r="J434" s="2465"/>
      <c r="K434" s="538"/>
      <c r="L434" s="538"/>
      <c r="M434" s="2465" t="s">
        <v>255</v>
      </c>
      <c r="N434" s="2465"/>
      <c r="O434" s="2465"/>
      <c r="P434" s="538"/>
      <c r="Q434" s="538"/>
      <c r="BA434" s="213"/>
      <c r="BB434" s="287"/>
      <c r="BC434" s="213"/>
      <c r="BD434" s="213"/>
      <c r="BE434" s="213"/>
      <c r="BF434" s="213"/>
      <c r="BG434" s="213"/>
      <c r="BH434" s="213"/>
      <c r="BI434" s="213"/>
      <c r="BJ434" s="213"/>
      <c r="BK434" s="213"/>
      <c r="BL434" s="213"/>
      <c r="BM434" s="213"/>
      <c r="BN434" s="213"/>
      <c r="BO434" s="213"/>
      <c r="BP434" s="213"/>
      <c r="BQ434" s="213"/>
      <c r="BR434" s="213"/>
      <c r="BS434" s="213"/>
      <c r="BT434" s="213"/>
      <c r="BU434" s="213"/>
      <c r="BV434" s="213"/>
      <c r="BW434" s="213"/>
      <c r="BX434" s="213"/>
      <c r="BY434" s="213"/>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2467"/>
      <c r="C435" s="2464"/>
      <c r="D435" s="2465"/>
      <c r="E435" s="522" t="s">
        <v>256</v>
      </c>
      <c r="F435" s="538"/>
      <c r="G435" s="538"/>
      <c r="H435" s="2465"/>
      <c r="I435" s="2465"/>
      <c r="J435" s="523" t="s">
        <v>256</v>
      </c>
      <c r="K435" s="538"/>
      <c r="L435" s="538"/>
      <c r="M435" s="2465"/>
      <c r="N435" s="2465"/>
      <c r="O435" s="524" t="s">
        <v>256</v>
      </c>
      <c r="P435" s="538"/>
      <c r="Q435" s="538"/>
      <c r="BA435" s="213"/>
      <c r="BB435" s="287"/>
      <c r="BC435" s="213"/>
      <c r="BD435" s="213"/>
      <c r="BE435" s="213"/>
      <c r="BF435" s="213"/>
      <c r="BG435" s="213"/>
      <c r="BH435" s="213"/>
      <c r="BI435" s="213"/>
      <c r="BJ435" s="213"/>
      <c r="BK435" s="213"/>
      <c r="BL435" s="213"/>
      <c r="BM435" s="213"/>
      <c r="BN435" s="213"/>
      <c r="BO435" s="213"/>
      <c r="BP435" s="213"/>
      <c r="BQ435" s="213"/>
      <c r="BR435" s="213"/>
      <c r="BS435" s="213"/>
      <c r="BT435" s="213"/>
      <c r="BU435" s="213"/>
      <c r="BV435" s="213"/>
      <c r="BW435" s="213"/>
      <c r="BX435" s="213"/>
      <c r="BY435" s="213"/>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2467"/>
      <c r="C436" s="2464" t="s">
        <v>246</v>
      </c>
      <c r="D436" s="2465"/>
      <c r="E436" s="539">
        <v>9.5936708888651523E-2</v>
      </c>
      <c r="F436" s="538"/>
      <c r="G436" s="538"/>
      <c r="H436" s="2465" t="s">
        <v>246</v>
      </c>
      <c r="I436" s="2465"/>
      <c r="J436" s="540">
        <v>4.970222404758947E-2</v>
      </c>
      <c r="K436" s="538"/>
      <c r="L436" s="538"/>
      <c r="M436" s="2465" t="s">
        <v>246</v>
      </c>
      <c r="N436" s="2465"/>
      <c r="O436" s="541">
        <v>8.723944051238372E-2</v>
      </c>
      <c r="P436" s="538"/>
      <c r="Q436" s="538"/>
      <c r="BA436" s="213"/>
      <c r="BB436" s="287"/>
      <c r="BC436" s="213"/>
      <c r="BD436" s="213"/>
      <c r="BE436" s="213"/>
      <c r="BF436" s="213"/>
      <c r="BG436" s="213"/>
      <c r="BH436" s="213"/>
      <c r="BI436" s="213"/>
      <c r="BJ436" s="213"/>
      <c r="BK436" s="213"/>
      <c r="BL436" s="213"/>
      <c r="BM436" s="213"/>
      <c r="BN436" s="213"/>
      <c r="BO436" s="213"/>
      <c r="BP436" s="213"/>
      <c r="BQ436" s="213"/>
      <c r="BR436" s="213"/>
      <c r="BS436" s="213"/>
      <c r="BT436" s="213"/>
      <c r="BU436" s="213"/>
      <c r="BV436" s="213"/>
      <c r="BW436" s="213"/>
      <c r="BX436" s="213"/>
      <c r="BY436" s="213"/>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2467"/>
      <c r="C437" s="2464" t="s">
        <v>241</v>
      </c>
      <c r="D437" s="2465"/>
      <c r="E437" s="542">
        <v>0.17314548668748636</v>
      </c>
      <c r="F437" s="538"/>
      <c r="G437" s="538"/>
      <c r="H437" s="2465" t="s">
        <v>241</v>
      </c>
      <c r="I437" s="2465"/>
      <c r="J437" s="543">
        <v>0.16277621588230062</v>
      </c>
      <c r="K437" s="538"/>
      <c r="L437" s="538"/>
      <c r="M437" s="2465" t="s">
        <v>241</v>
      </c>
      <c r="N437" s="2465"/>
      <c r="O437" s="544">
        <v>0.13325153714203744</v>
      </c>
      <c r="P437" s="538"/>
      <c r="Q437" s="538"/>
      <c r="BA437" s="213"/>
      <c r="BB437" s="287"/>
      <c r="BC437" s="213"/>
      <c r="BD437" s="213"/>
      <c r="BE437" s="213"/>
      <c r="BF437" s="213"/>
      <c r="BG437" s="213"/>
      <c r="BH437" s="213"/>
      <c r="BI437" s="213"/>
      <c r="BJ437" s="213"/>
      <c r="BK437" s="213"/>
      <c r="BL437" s="213"/>
      <c r="BM437" s="213"/>
      <c r="BN437" s="213"/>
      <c r="BO437" s="213"/>
      <c r="BP437" s="213"/>
      <c r="BQ437" s="213"/>
      <c r="BR437" s="213"/>
      <c r="BS437" s="213"/>
      <c r="BT437" s="213"/>
      <c r="BU437" s="213"/>
      <c r="BV437" s="213"/>
      <c r="BW437" s="213"/>
      <c r="BX437" s="213"/>
      <c r="BY437" s="213"/>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2467"/>
      <c r="C438" s="2464" t="s">
        <v>249</v>
      </c>
      <c r="D438" s="2465"/>
      <c r="E438" s="542">
        <v>2.9726189222703019E-2</v>
      </c>
      <c r="F438" s="538"/>
      <c r="G438" s="538"/>
      <c r="H438" s="2465" t="s">
        <v>249</v>
      </c>
      <c r="I438" s="2465"/>
      <c r="J438" s="543">
        <v>8.8487013279175061E-3</v>
      </c>
      <c r="K438" s="538"/>
      <c r="L438" s="538"/>
      <c r="M438" s="2465" t="s">
        <v>249</v>
      </c>
      <c r="N438" s="2465"/>
      <c r="O438" s="544">
        <v>3.9061471064971452E-2</v>
      </c>
      <c r="P438" s="538"/>
      <c r="Q438" s="538"/>
      <c r="BA438" s="213"/>
      <c r="BB438" s="287"/>
      <c r="BC438" s="213"/>
      <c r="BD438" s="213"/>
      <c r="BE438" s="213"/>
      <c r="BF438" s="213"/>
      <c r="BG438" s="213"/>
      <c r="BH438" s="213"/>
      <c r="BI438" s="213"/>
      <c r="BJ438" s="213"/>
      <c r="BK438" s="213"/>
      <c r="BL438" s="213"/>
      <c r="BM438" s="213"/>
      <c r="BN438" s="213"/>
      <c r="BO438" s="213"/>
      <c r="BP438" s="213"/>
      <c r="BQ438" s="213"/>
      <c r="BR438" s="213"/>
      <c r="BS438" s="213"/>
      <c r="BT438" s="213"/>
      <c r="BU438" s="213"/>
      <c r="BV438" s="213"/>
      <c r="BW438" s="213"/>
      <c r="BX438" s="213"/>
      <c r="BY438" s="213"/>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2467"/>
      <c r="C439" s="2464" t="s">
        <v>234</v>
      </c>
      <c r="D439" s="2465"/>
      <c r="E439" s="542">
        <v>0.30180124869216485</v>
      </c>
      <c r="F439" s="538"/>
      <c r="G439" s="538"/>
      <c r="H439" s="2465" t="s">
        <v>234</v>
      </c>
      <c r="I439" s="2465"/>
      <c r="J439" s="543">
        <v>0.3521727402302573</v>
      </c>
      <c r="K439" s="538"/>
      <c r="L439" s="538"/>
      <c r="M439" s="2465" t="s">
        <v>234</v>
      </c>
      <c r="N439" s="2465"/>
      <c r="O439" s="544">
        <v>0.16488852629947018</v>
      </c>
      <c r="P439" s="538"/>
      <c r="Q439" s="538"/>
      <c r="BA439" s="213"/>
      <c r="BB439" s="287"/>
      <c r="BC439" s="213"/>
      <c r="BD439" s="213"/>
      <c r="BE439" s="213"/>
      <c r="BF439" s="213"/>
      <c r="BG439" s="213"/>
      <c r="BH439" s="213"/>
      <c r="BI439" s="213"/>
      <c r="BJ439" s="213"/>
      <c r="BK439" s="213"/>
      <c r="BL439" s="213"/>
      <c r="BM439" s="213"/>
      <c r="BN439" s="213"/>
      <c r="BO439" s="213"/>
      <c r="BP439" s="213"/>
      <c r="BQ439" s="213"/>
      <c r="BR439" s="213"/>
      <c r="BS439" s="213"/>
      <c r="BT439" s="213"/>
      <c r="BU439" s="213"/>
      <c r="BV439" s="213"/>
      <c r="BW439" s="213"/>
      <c r="BX439" s="213"/>
      <c r="BY439" s="213"/>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2467"/>
      <c r="C440" s="2464" t="s">
        <v>244</v>
      </c>
      <c r="D440" s="2465"/>
      <c r="E440" s="542">
        <v>0.11087251035485733</v>
      </c>
      <c r="F440" s="538"/>
      <c r="G440" s="538"/>
      <c r="H440" s="2465" t="s">
        <v>244</v>
      </c>
      <c r="I440" s="2465"/>
      <c r="J440" s="543">
        <v>5.863142158917551E-2</v>
      </c>
      <c r="K440" s="538"/>
      <c r="L440" s="538"/>
      <c r="M440" s="2465" t="s">
        <v>244</v>
      </c>
      <c r="N440" s="2465"/>
      <c r="O440" s="544">
        <v>9.1890515574101064E-2</v>
      </c>
      <c r="P440" s="538"/>
      <c r="Q440" s="538"/>
      <c r="BA440" s="213"/>
      <c r="BB440" s="287"/>
      <c r="BC440" s="213"/>
      <c r="BD440" s="213"/>
      <c r="BE440" s="213"/>
      <c r="BF440" s="213"/>
      <c r="BG440" s="213"/>
      <c r="BH440" s="213"/>
      <c r="BI440" s="213"/>
      <c r="BJ440" s="213"/>
      <c r="BK440" s="213"/>
      <c r="BL440" s="213"/>
      <c r="BM440" s="213"/>
      <c r="BN440" s="213"/>
      <c r="BO440" s="213"/>
      <c r="BP440" s="213"/>
      <c r="BQ440" s="213"/>
      <c r="BR440" s="213"/>
      <c r="BS440" s="213"/>
      <c r="BT440" s="213"/>
      <c r="BU440" s="213"/>
      <c r="BV440" s="213"/>
      <c r="BW440" s="213"/>
      <c r="BX440" s="213"/>
      <c r="BY440" s="213"/>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2467"/>
      <c r="C441" s="2464" t="s">
        <v>243</v>
      </c>
      <c r="D441" s="2465"/>
      <c r="E441" s="542">
        <v>8.6380911846231862E-4</v>
      </c>
      <c r="F441" s="538"/>
      <c r="G441" s="538"/>
      <c r="H441" s="2465" t="s">
        <v>243</v>
      </c>
      <c r="I441" s="2465"/>
      <c r="J441" s="543">
        <v>0.13174895839330536</v>
      </c>
      <c r="K441" s="538"/>
      <c r="L441" s="538"/>
      <c r="M441" s="2465" t="s">
        <v>243</v>
      </c>
      <c r="N441" s="2465"/>
      <c r="O441" s="544">
        <v>6.9056915563874971E-2</v>
      </c>
      <c r="P441" s="538"/>
      <c r="Q441" s="538"/>
      <c r="BA441" s="213"/>
      <c r="BB441" s="287"/>
      <c r="BC441" s="213"/>
      <c r="BD441" s="213"/>
      <c r="BE441" s="213"/>
      <c r="BF441" s="213"/>
      <c r="BG441" s="213"/>
      <c r="BH441" s="213"/>
      <c r="BI441" s="213"/>
      <c r="BJ441" s="213"/>
      <c r="BK441" s="213"/>
      <c r="BL441" s="213"/>
      <c r="BM441" s="213"/>
      <c r="BN441" s="213"/>
      <c r="BO441" s="213"/>
      <c r="BP441" s="213"/>
      <c r="BQ441" s="213"/>
      <c r="BR441" s="213"/>
      <c r="BS441" s="213"/>
      <c r="BT441" s="213"/>
      <c r="BU441" s="213"/>
      <c r="BV441" s="213"/>
      <c r="BW441" s="213"/>
      <c r="BX441" s="213"/>
      <c r="BY441" s="213"/>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2467"/>
      <c r="C442" s="2464" t="s">
        <v>245</v>
      </c>
      <c r="D442" s="2465"/>
      <c r="E442" s="542">
        <v>0.11066976824665103</v>
      </c>
      <c r="F442" s="538"/>
      <c r="G442" s="538"/>
      <c r="H442" s="2465" t="s">
        <v>245</v>
      </c>
      <c r="I442" s="2465"/>
      <c r="J442" s="543">
        <v>8.1744224506355087E-2</v>
      </c>
      <c r="K442" s="538"/>
      <c r="L442" s="538"/>
      <c r="M442" s="2465" t="s">
        <v>245</v>
      </c>
      <c r="N442" s="2465"/>
      <c r="O442" s="544">
        <v>0.10611818845289722</v>
      </c>
      <c r="P442" s="538"/>
      <c r="Q442" s="538"/>
      <c r="BA442" s="213"/>
      <c r="BB442" s="287"/>
      <c r="BC442" s="213"/>
      <c r="BD442" s="213"/>
      <c r="BE442" s="213"/>
      <c r="BF442" s="213"/>
      <c r="BG442" s="213"/>
      <c r="BH442" s="213"/>
      <c r="BI442" s="213"/>
      <c r="BJ442" s="213"/>
      <c r="BK442" s="213"/>
      <c r="BL442" s="213"/>
      <c r="BM442" s="213"/>
      <c r="BN442" s="213"/>
      <c r="BO442" s="213"/>
      <c r="BP442" s="213"/>
      <c r="BQ442" s="213"/>
      <c r="BR442" s="213"/>
      <c r="BS442" s="213"/>
      <c r="BT442" s="213"/>
      <c r="BU442" s="213"/>
      <c r="BV442" s="213"/>
      <c r="BW442" s="213"/>
      <c r="BX442" s="213"/>
      <c r="BY442" s="213"/>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2467"/>
      <c r="C443" s="2464" t="s">
        <v>236</v>
      </c>
      <c r="D443" s="2465"/>
      <c r="E443" s="542">
        <v>0.28044394301649544</v>
      </c>
      <c r="F443" s="538"/>
      <c r="G443" s="538"/>
      <c r="H443" s="2465" t="s">
        <v>236</v>
      </c>
      <c r="I443" s="2465"/>
      <c r="J443" s="543">
        <v>0.33166021166699733</v>
      </c>
      <c r="K443" s="538"/>
      <c r="L443" s="538"/>
      <c r="M443" s="2465" t="s">
        <v>236</v>
      </c>
      <c r="N443" s="2465"/>
      <c r="O443" s="544">
        <v>0.19103777076894826</v>
      </c>
      <c r="P443" s="538"/>
      <c r="Q443" s="538"/>
      <c r="BA443" s="213"/>
      <c r="BB443" s="287"/>
      <c r="BC443" s="213"/>
      <c r="BD443" s="213"/>
      <c r="BE443" s="213"/>
      <c r="BF443" s="213"/>
      <c r="BG443" s="213"/>
      <c r="BH443" s="213"/>
      <c r="BI443" s="213"/>
      <c r="BJ443" s="213"/>
      <c r="BK443" s="213"/>
      <c r="BL443" s="213"/>
      <c r="BM443" s="213"/>
      <c r="BN443" s="213"/>
      <c r="BO443" s="213"/>
      <c r="BP443" s="213"/>
      <c r="BQ443" s="213"/>
      <c r="BR443" s="213"/>
      <c r="BS443" s="213"/>
      <c r="BT443" s="213"/>
      <c r="BU443" s="213"/>
      <c r="BV443" s="213"/>
      <c r="BW443" s="213"/>
      <c r="BX443" s="213"/>
      <c r="BY443" s="213"/>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2467"/>
      <c r="C444" s="2464" t="s">
        <v>227</v>
      </c>
      <c r="D444" s="2465"/>
      <c r="E444" s="542">
        <v>0.49923003700257107</v>
      </c>
      <c r="F444" s="538"/>
      <c r="G444" s="538"/>
      <c r="H444" s="2465" t="s">
        <v>227</v>
      </c>
      <c r="I444" s="2465"/>
      <c r="J444" s="543">
        <v>0.45243302970285659</v>
      </c>
      <c r="K444" s="538"/>
      <c r="L444" s="538"/>
      <c r="M444" s="2465" t="s">
        <v>227</v>
      </c>
      <c r="N444" s="2465"/>
      <c r="O444" s="544">
        <v>0.44934933310808395</v>
      </c>
      <c r="P444" s="538"/>
      <c r="Q444" s="538"/>
      <c r="BA444" s="213"/>
      <c r="BB444" s="287"/>
      <c r="BC444" s="213"/>
      <c r="BD444" s="213"/>
      <c r="BE444" s="213"/>
      <c r="BF444" s="213"/>
      <c r="BG444" s="213"/>
      <c r="BH444" s="213"/>
      <c r="BI444" s="213"/>
      <c r="BJ444" s="213"/>
      <c r="BK444" s="213"/>
      <c r="BL444" s="213"/>
      <c r="BM444" s="213"/>
      <c r="BN444" s="213"/>
      <c r="BO444" s="213"/>
      <c r="BP444" s="213"/>
      <c r="BQ444" s="213"/>
      <c r="BR444" s="213"/>
      <c r="BS444" s="213"/>
      <c r="BT444" s="213"/>
      <c r="BU444" s="213"/>
      <c r="BV444" s="213"/>
      <c r="BW444" s="213"/>
      <c r="BX444" s="213"/>
      <c r="BY444" s="213"/>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2467"/>
      <c r="C445" s="2464" t="s">
        <v>240</v>
      </c>
      <c r="D445" s="2465"/>
      <c r="E445" s="542">
        <v>0.15145290991881502</v>
      </c>
      <c r="F445" s="538"/>
      <c r="G445" s="538"/>
      <c r="H445" s="2465" t="s">
        <v>240</v>
      </c>
      <c r="I445" s="2465"/>
      <c r="J445" s="543">
        <v>8.4698269535480875E-2</v>
      </c>
      <c r="K445" s="538"/>
      <c r="L445" s="538"/>
      <c r="M445" s="2465" t="s">
        <v>240</v>
      </c>
      <c r="N445" s="2465"/>
      <c r="O445" s="544">
        <v>0.16332817671698391</v>
      </c>
      <c r="P445" s="538"/>
      <c r="Q445" s="538"/>
      <c r="BA445" s="213"/>
      <c r="BB445" s="287"/>
      <c r="BC445" s="213"/>
      <c r="BD445" s="213"/>
      <c r="BE445" s="213"/>
      <c r="BF445" s="213"/>
      <c r="BG445" s="213"/>
      <c r="BH445" s="213"/>
      <c r="BI445" s="213"/>
      <c r="BJ445" s="213"/>
      <c r="BK445" s="213"/>
      <c r="BL445" s="213"/>
      <c r="BM445" s="213"/>
      <c r="BN445" s="213"/>
      <c r="BO445" s="213"/>
      <c r="BP445" s="213"/>
      <c r="BQ445" s="213"/>
      <c r="BR445" s="213"/>
      <c r="BS445" s="213"/>
      <c r="BT445" s="213"/>
      <c r="BU445" s="213"/>
      <c r="BV445" s="213"/>
      <c r="BW445" s="213"/>
      <c r="BX445" s="213"/>
      <c r="BY445" s="213"/>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2464" t="s">
        <v>250</v>
      </c>
      <c r="D446" s="2465"/>
      <c r="E446" s="542">
        <v>1.2723959113587636E-2</v>
      </c>
      <c r="F446" s="538"/>
      <c r="G446" s="538"/>
      <c r="H446" s="2465" t="s">
        <v>250</v>
      </c>
      <c r="I446" s="2465"/>
      <c r="J446" s="543">
        <v>1.7494102352388175E-2</v>
      </c>
      <c r="K446" s="538"/>
      <c r="L446" s="538"/>
      <c r="M446" s="2465" t="s">
        <v>250</v>
      </c>
      <c r="N446" s="2465"/>
      <c r="O446" s="544">
        <v>6.5197096504012479E-3</v>
      </c>
      <c r="P446" s="538"/>
      <c r="Q446" s="538"/>
      <c r="BA446" s="213"/>
      <c r="BB446" s="287"/>
      <c r="BC446" s="213"/>
      <c r="BD446" s="213"/>
      <c r="BE446" s="213"/>
      <c r="BF446" s="213"/>
      <c r="BG446" s="213"/>
      <c r="BH446" s="213"/>
      <c r="BI446" s="213"/>
      <c r="BJ446" s="213"/>
      <c r="BK446" s="213"/>
      <c r="BL446" s="213"/>
      <c r="BM446" s="213"/>
      <c r="BN446" s="213"/>
      <c r="BO446" s="213"/>
      <c r="BP446" s="213"/>
      <c r="BQ446" s="213"/>
      <c r="BR446" s="213"/>
      <c r="BS446" s="213"/>
      <c r="BT446" s="213"/>
      <c r="BU446" s="213"/>
      <c r="BV446" s="213"/>
      <c r="BW446" s="213"/>
      <c r="BX446" s="213"/>
      <c r="BY446" s="213"/>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2464" t="s">
        <v>247</v>
      </c>
      <c r="D447" s="2465"/>
      <c r="E447" s="542">
        <v>1.4372133262833263E-2</v>
      </c>
      <c r="F447" s="538"/>
      <c r="G447" s="538"/>
      <c r="H447" s="2465" t="s">
        <v>247</v>
      </c>
      <c r="I447" s="2465"/>
      <c r="J447" s="543">
        <v>7.9547563437737875E-2</v>
      </c>
      <c r="K447" s="538"/>
      <c r="L447" s="538"/>
      <c r="M447" s="2465" t="s">
        <v>247</v>
      </c>
      <c r="N447" s="2465"/>
      <c r="O447" s="544">
        <v>1.3789867877659949E-5</v>
      </c>
      <c r="P447" s="538"/>
      <c r="Q447" s="538"/>
      <c r="BA447" s="213"/>
      <c r="BB447" s="287"/>
      <c r="BC447" s="213"/>
      <c r="BD447" s="213"/>
      <c r="BE447" s="213"/>
      <c r="BF447" s="213"/>
      <c r="BG447" s="213"/>
      <c r="BH447" s="213"/>
      <c r="BI447" s="213"/>
      <c r="BJ447" s="213"/>
      <c r="BK447" s="213"/>
      <c r="BL447" s="213"/>
      <c r="BM447" s="213"/>
      <c r="BN447" s="213"/>
      <c r="BO447" s="213"/>
      <c r="BP447" s="213"/>
      <c r="BQ447" s="213"/>
      <c r="BR447" s="213"/>
      <c r="BS447" s="213"/>
      <c r="BT447" s="213"/>
      <c r="BU447" s="213"/>
      <c r="BV447" s="213"/>
      <c r="BW447" s="213"/>
      <c r="BX447" s="213"/>
      <c r="BY447" s="213"/>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2464" t="s">
        <v>242</v>
      </c>
      <c r="D448" s="2465"/>
      <c r="E448" s="542">
        <v>0.13773606936141844</v>
      </c>
      <c r="F448" s="538"/>
      <c r="G448" s="538"/>
      <c r="H448" s="2465" t="s">
        <v>242</v>
      </c>
      <c r="I448" s="2465"/>
      <c r="J448" s="543">
        <v>0.16224731172785786</v>
      </c>
      <c r="K448" s="538"/>
      <c r="L448" s="538"/>
      <c r="M448" s="2465" t="s">
        <v>242</v>
      </c>
      <c r="N448" s="2465"/>
      <c r="O448" s="544">
        <v>9.5992333178815184E-2</v>
      </c>
      <c r="P448" s="538"/>
      <c r="Q448" s="538"/>
      <c r="BA448" s="213"/>
      <c r="BB448" s="287"/>
      <c r="BC448" s="213"/>
      <c r="BD448" s="213"/>
      <c r="BE448" s="213"/>
      <c r="BF448" s="213"/>
      <c r="BG448" s="213"/>
      <c r="BH448" s="213"/>
      <c r="BI448" s="213"/>
      <c r="BJ448" s="213"/>
      <c r="BK448" s="213"/>
      <c r="BL448" s="213"/>
      <c r="BM448" s="213"/>
      <c r="BN448" s="213"/>
      <c r="BO448" s="213"/>
      <c r="BP448" s="213"/>
      <c r="BQ448" s="213"/>
      <c r="BR448" s="213"/>
      <c r="BS448" s="213"/>
      <c r="BT448" s="213"/>
      <c r="BU448" s="213"/>
      <c r="BV448" s="213"/>
      <c r="BW448" s="213"/>
      <c r="BX448" s="213"/>
      <c r="BY448" s="213"/>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2464" t="s">
        <v>251</v>
      </c>
      <c r="D449" s="2465"/>
      <c r="E449" s="542">
        <v>5.4552657871656208E-3</v>
      </c>
      <c r="F449" s="538"/>
      <c r="G449" s="538"/>
      <c r="H449" s="2465" t="s">
        <v>251</v>
      </c>
      <c r="I449" s="2465"/>
      <c r="J449" s="543">
        <v>6.700056703838911E-3</v>
      </c>
      <c r="K449" s="538"/>
      <c r="L449" s="538"/>
      <c r="M449" s="2465" t="s">
        <v>251</v>
      </c>
      <c r="N449" s="2465"/>
      <c r="O449" s="544">
        <v>2.2577901972081387E-3</v>
      </c>
      <c r="P449" s="538"/>
      <c r="Q449" s="538"/>
      <c r="BA449" s="213"/>
      <c r="BB449" s="287"/>
      <c r="BC449" s="213"/>
      <c r="BD449" s="213"/>
      <c r="BE449" s="213"/>
      <c r="BF449" s="213"/>
      <c r="BG449" s="213"/>
      <c r="BH449" s="213"/>
      <c r="BI449" s="213"/>
      <c r="BJ449" s="213"/>
      <c r="BK449" s="213"/>
      <c r="BL449" s="213"/>
      <c r="BM449" s="213"/>
      <c r="BN449" s="213"/>
      <c r="BO449" s="213"/>
      <c r="BP449" s="213"/>
      <c r="BQ449" s="213"/>
      <c r="BR449" s="213"/>
      <c r="BS449" s="213"/>
      <c r="BT449" s="213"/>
      <c r="BU449" s="213"/>
      <c r="BV449" s="213"/>
      <c r="BW449" s="213"/>
      <c r="BX449" s="213"/>
      <c r="BY449" s="213"/>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2464" t="s">
        <v>253</v>
      </c>
      <c r="D450" s="2465"/>
      <c r="E450" s="542">
        <v>1.5601083432425793E-3</v>
      </c>
      <c r="F450" s="538"/>
      <c r="G450" s="538"/>
      <c r="H450" s="2465" t="s">
        <v>253</v>
      </c>
      <c r="I450" s="2465"/>
      <c r="J450" s="543">
        <v>9.4894543376574378E-4</v>
      </c>
      <c r="K450" s="538"/>
      <c r="L450" s="538"/>
      <c r="M450" s="2465" t="s">
        <v>253</v>
      </c>
      <c r="N450" s="2465"/>
      <c r="O450" s="544">
        <v>1.6045864765529953E-3</v>
      </c>
      <c r="P450" s="538"/>
      <c r="Q450" s="538"/>
      <c r="BA450" s="213"/>
      <c r="BB450" s="287"/>
      <c r="BC450" s="213"/>
      <c r="BD450" s="213"/>
      <c r="BE450" s="213"/>
      <c r="BF450" s="213"/>
      <c r="BG450" s="213"/>
      <c r="BH450" s="213"/>
      <c r="BI450" s="213"/>
      <c r="BJ450" s="213"/>
      <c r="BK450" s="213"/>
      <c r="BL450" s="213"/>
      <c r="BM450" s="213"/>
      <c r="BN450" s="213"/>
      <c r="BO450" s="213"/>
      <c r="BP450" s="213"/>
      <c r="BQ450" s="213"/>
      <c r="BR450" s="213"/>
      <c r="BS450" s="213"/>
      <c r="BT450" s="213"/>
      <c r="BU450" s="213"/>
      <c r="BV450" s="213"/>
      <c r="BW450" s="213"/>
      <c r="BX450" s="213"/>
      <c r="BY450" s="213"/>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2464" t="s">
        <v>230</v>
      </c>
      <c r="D451" s="2465"/>
      <c r="E451" s="542">
        <v>0.3141060953257272</v>
      </c>
      <c r="F451" s="538"/>
      <c r="G451" s="538"/>
      <c r="H451" s="2465" t="s">
        <v>230</v>
      </c>
      <c r="I451" s="2465"/>
      <c r="J451" s="543">
        <v>0.45164999201620581</v>
      </c>
      <c r="K451" s="538"/>
      <c r="L451" s="538"/>
      <c r="M451" s="2465" t="s">
        <v>230</v>
      </c>
      <c r="N451" s="2465"/>
      <c r="O451" s="544">
        <v>0.13102743422418978</v>
      </c>
      <c r="P451" s="538"/>
      <c r="Q451" s="538"/>
      <c r="BA451" s="213"/>
      <c r="BB451" s="287"/>
      <c r="BC451" s="213"/>
      <c r="BD451" s="213"/>
      <c r="BE451" s="213"/>
      <c r="BF451" s="213"/>
      <c r="BG451" s="213"/>
      <c r="BH451" s="213"/>
      <c r="BI451" s="213"/>
      <c r="BJ451" s="213"/>
      <c r="BK451" s="213"/>
      <c r="BL451" s="213"/>
      <c r="BM451" s="213"/>
      <c r="BN451" s="213"/>
      <c r="BO451" s="213"/>
      <c r="BP451" s="213"/>
      <c r="BQ451" s="213"/>
      <c r="BR451" s="213"/>
      <c r="BS451" s="213"/>
      <c r="BT451" s="213"/>
      <c r="BU451" s="213"/>
      <c r="BV451" s="213"/>
      <c r="BW451" s="213"/>
      <c r="BX451" s="213"/>
      <c r="BY451" s="213"/>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2464" t="s">
        <v>235</v>
      </c>
      <c r="D452" s="2465"/>
      <c r="E452" s="542">
        <v>0.1034567679821001</v>
      </c>
      <c r="F452" s="538"/>
      <c r="G452" s="538"/>
      <c r="H452" s="2465" t="s">
        <v>235</v>
      </c>
      <c r="I452" s="2465"/>
      <c r="J452" s="543">
        <v>0.1097503449731895</v>
      </c>
      <c r="K452" s="538"/>
      <c r="L452" s="538"/>
      <c r="M452" s="2465" t="s">
        <v>235</v>
      </c>
      <c r="N452" s="2465"/>
      <c r="O452" s="544">
        <v>0.26826616899149924</v>
      </c>
      <c r="P452" s="538"/>
      <c r="Q452" s="538"/>
      <c r="BA452" s="213"/>
      <c r="BB452" s="287"/>
      <c r="BC452" s="213"/>
      <c r="BD452" s="213"/>
      <c r="BE452" s="213"/>
      <c r="BF452" s="213"/>
      <c r="BG452" s="213"/>
      <c r="BH452" s="213"/>
      <c r="BI452" s="213"/>
      <c r="BJ452" s="213"/>
      <c r="BK452" s="213"/>
      <c r="BL452" s="213"/>
      <c r="BM452" s="213"/>
      <c r="BN452" s="213"/>
      <c r="BO452" s="213"/>
      <c r="BP452" s="213"/>
      <c r="BQ452" s="213"/>
      <c r="BR452" s="213"/>
      <c r="BS452" s="213"/>
      <c r="BT452" s="213"/>
      <c r="BU452" s="213"/>
      <c r="BV452" s="213"/>
      <c r="BW452" s="213"/>
      <c r="BX452" s="213"/>
      <c r="BY452" s="213"/>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2464" t="s">
        <v>254</v>
      </c>
      <c r="D453" s="2465"/>
      <c r="E453" s="542">
        <v>4.3742346988678373E-5</v>
      </c>
      <c r="F453" s="538"/>
      <c r="G453" s="538"/>
      <c r="H453" s="2465" t="s">
        <v>254</v>
      </c>
      <c r="I453" s="2465"/>
      <c r="J453" s="543">
        <v>6.0322864417709059E-5</v>
      </c>
      <c r="K453" s="538"/>
      <c r="L453" s="538"/>
      <c r="M453" s="2465" t="s">
        <v>254</v>
      </c>
      <c r="N453" s="2465"/>
      <c r="O453" s="544">
        <v>1.4839038537572166E-5</v>
      </c>
      <c r="P453" s="538"/>
      <c r="Q453" s="538"/>
      <c r="BA453" s="213"/>
      <c r="BB453" s="287"/>
      <c r="BC453" s="213"/>
      <c r="BD453" s="213"/>
      <c r="BE453" s="213"/>
      <c r="BF453" s="213"/>
      <c r="BG453" s="213"/>
      <c r="BH453" s="213"/>
      <c r="BI453" s="213"/>
      <c r="BJ453" s="213"/>
      <c r="BK453" s="213"/>
      <c r="BL453" s="213"/>
      <c r="BM453" s="213"/>
      <c r="BN453" s="213"/>
      <c r="BO453" s="213"/>
      <c r="BP453" s="213"/>
      <c r="BQ453" s="213"/>
      <c r="BR453" s="213"/>
      <c r="BS453" s="213"/>
      <c r="BT453" s="213"/>
      <c r="BU453" s="213"/>
      <c r="BV453" s="213"/>
      <c r="BW453" s="213"/>
      <c r="BX453" s="213"/>
      <c r="BY453" s="213"/>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2464" t="s">
        <v>252</v>
      </c>
      <c r="D454" s="2465"/>
      <c r="E454" s="542">
        <v>1.641882529710791E-3</v>
      </c>
      <c r="F454" s="538"/>
      <c r="G454" s="538"/>
      <c r="H454" s="2465" t="s">
        <v>252</v>
      </c>
      <c r="I454" s="2465"/>
      <c r="J454" s="543">
        <v>6.9056898339907096E-4</v>
      </c>
      <c r="K454" s="538"/>
      <c r="L454" s="538"/>
      <c r="M454" s="2465" t="s">
        <v>252</v>
      </c>
      <c r="N454" s="2465"/>
      <c r="O454" s="544">
        <v>1.8990890486494816E-4</v>
      </c>
      <c r="P454" s="538"/>
      <c r="Q454" s="538"/>
      <c r="BA454" s="213"/>
      <c r="BB454" s="287"/>
      <c r="BC454" s="213"/>
      <c r="BD454" s="213"/>
      <c r="BE454" s="213"/>
      <c r="BF454" s="213"/>
      <c r="BG454" s="213"/>
      <c r="BH454" s="213"/>
      <c r="BI454" s="213"/>
      <c r="BJ454" s="213"/>
      <c r="BK454" s="213"/>
      <c r="BL454" s="213"/>
      <c r="BM454" s="213"/>
      <c r="BN454" s="213"/>
      <c r="BO454" s="213"/>
      <c r="BP454" s="213"/>
      <c r="BQ454" s="213"/>
      <c r="BR454" s="213"/>
      <c r="BS454" s="213"/>
      <c r="BT454" s="213"/>
      <c r="BU454" s="213"/>
      <c r="BV454" s="213"/>
      <c r="BW454" s="213"/>
      <c r="BX454" s="213"/>
      <c r="BY454" s="213"/>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2464" t="s">
        <v>231</v>
      </c>
      <c r="D455" s="2465"/>
      <c r="E455" s="542">
        <v>0.44355539791496679</v>
      </c>
      <c r="F455" s="538"/>
      <c r="G455" s="538"/>
      <c r="H455" s="2465" t="s">
        <v>231</v>
      </c>
      <c r="I455" s="2465"/>
      <c r="J455" s="543">
        <v>0.10867786955100833</v>
      </c>
      <c r="K455" s="538"/>
      <c r="L455" s="538"/>
      <c r="M455" s="2465" t="s">
        <v>231</v>
      </c>
      <c r="N455" s="2465"/>
      <c r="O455" s="544">
        <v>0.40534567718113645</v>
      </c>
      <c r="P455" s="538"/>
      <c r="Q455" s="538"/>
      <c r="BA455" s="213"/>
      <c r="BB455" s="287"/>
      <c r="BC455" s="213"/>
      <c r="BD455" s="213"/>
      <c r="BE455" s="213"/>
      <c r="BF455" s="213"/>
      <c r="BG455" s="213"/>
      <c r="BH455" s="213"/>
      <c r="BI455" s="213"/>
      <c r="BJ455" s="213"/>
      <c r="BK455" s="213"/>
      <c r="BL455" s="213"/>
      <c r="BM455" s="213"/>
      <c r="BN455" s="213"/>
      <c r="BO455" s="213"/>
      <c r="BP455" s="213"/>
      <c r="BQ455" s="213"/>
      <c r="BR455" s="213"/>
      <c r="BS455" s="213"/>
      <c r="BT455" s="213"/>
      <c r="BU455" s="213"/>
      <c r="BV455" s="213"/>
      <c r="BW455" s="213"/>
      <c r="BX455" s="213"/>
      <c r="BY455" s="213"/>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2464" t="s">
        <v>233</v>
      </c>
      <c r="D456" s="2465"/>
      <c r="E456" s="542">
        <v>0.28054196707135981</v>
      </c>
      <c r="F456" s="538"/>
      <c r="G456" s="538"/>
      <c r="H456" s="2465" t="s">
        <v>233</v>
      </c>
      <c r="I456" s="2465"/>
      <c r="J456" s="543">
        <v>8.188916747555483E-2</v>
      </c>
      <c r="K456" s="538"/>
      <c r="L456" s="538"/>
      <c r="M456" s="2465" t="s">
        <v>233</v>
      </c>
      <c r="N456" s="2465"/>
      <c r="O456" s="544">
        <v>0.29825033740990364</v>
      </c>
      <c r="P456" s="538"/>
      <c r="Q456" s="538"/>
      <c r="BA456" s="213"/>
      <c r="BB456" s="287"/>
      <c r="BC456" s="213"/>
      <c r="BD456" s="213"/>
      <c r="BE456" s="213"/>
      <c r="BF456" s="213"/>
      <c r="BG456" s="213"/>
      <c r="BH456" s="213"/>
      <c r="BI456" s="213"/>
      <c r="BJ456" s="213"/>
      <c r="BK456" s="213"/>
      <c r="BL456" s="213"/>
      <c r="BM456" s="213"/>
      <c r="BN456" s="213"/>
      <c r="BO456" s="213"/>
      <c r="BP456" s="213"/>
      <c r="BQ456" s="213"/>
      <c r="BR456" s="213"/>
      <c r="BS456" s="213"/>
      <c r="BT456" s="213"/>
      <c r="BU456" s="213"/>
      <c r="BV456" s="213"/>
      <c r="BW456" s="213"/>
      <c r="BX456" s="213"/>
      <c r="BY456" s="213"/>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2464" t="s">
        <v>239</v>
      </c>
      <c r="D457" s="2465"/>
      <c r="E457" s="542">
        <v>0.18132638714726199</v>
      </c>
      <c r="F457" s="538"/>
      <c r="G457" s="538"/>
      <c r="H457" s="2465" t="s">
        <v>239</v>
      </c>
      <c r="I457" s="2465"/>
      <c r="J457" s="543">
        <v>0.1735817046863592</v>
      </c>
      <c r="K457" s="538"/>
      <c r="L457" s="538"/>
      <c r="M457" s="2465" t="s">
        <v>239</v>
      </c>
      <c r="N457" s="2465"/>
      <c r="O457" s="544">
        <v>0.11279250395214391</v>
      </c>
      <c r="P457" s="538"/>
      <c r="Q457" s="538"/>
      <c r="BA457" s="213"/>
      <c r="BB457" s="287"/>
      <c r="BC457" s="213"/>
      <c r="BD457" s="213"/>
      <c r="BE457" s="213"/>
      <c r="BF457" s="213"/>
      <c r="BG457" s="213"/>
      <c r="BH457" s="213"/>
      <c r="BI457" s="213"/>
      <c r="BJ457" s="213"/>
      <c r="BK457" s="213"/>
      <c r="BL457" s="213"/>
      <c r="BM457" s="213"/>
      <c r="BN457" s="213"/>
      <c r="BO457" s="213"/>
      <c r="BP457" s="213"/>
      <c r="BQ457" s="213"/>
      <c r="BR457" s="213"/>
      <c r="BS457" s="213"/>
      <c r="BT457" s="213"/>
      <c r="BU457" s="213"/>
      <c r="BV457" s="213"/>
      <c r="BW457" s="213"/>
      <c r="BX457" s="213"/>
      <c r="BY457" s="213"/>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2464" t="s">
        <v>229</v>
      </c>
      <c r="D458" s="2465"/>
      <c r="E458" s="542">
        <v>0.44429383581344928</v>
      </c>
      <c r="F458" s="538"/>
      <c r="G458" s="538"/>
      <c r="H458" s="2465" t="s">
        <v>229</v>
      </c>
      <c r="I458" s="2465"/>
      <c r="J458" s="543">
        <v>0.23288498088123744</v>
      </c>
      <c r="K458" s="538"/>
      <c r="L458" s="538"/>
      <c r="M458" s="2465" t="s">
        <v>229</v>
      </c>
      <c r="N458" s="2465"/>
      <c r="O458" s="544">
        <v>0.42436545324603653</v>
      </c>
      <c r="P458" s="538"/>
      <c r="Q458" s="538"/>
      <c r="BA458" s="213"/>
      <c r="BB458" s="287"/>
      <c r="BC458" s="213"/>
      <c r="BD458" s="213"/>
      <c r="BE458" s="213"/>
      <c r="BF458" s="213"/>
      <c r="BG458" s="213"/>
      <c r="BH458" s="213"/>
      <c r="BI458" s="213"/>
      <c r="BJ458" s="213"/>
      <c r="BK458" s="213"/>
      <c r="BL458" s="213"/>
      <c r="BM458" s="213"/>
      <c r="BN458" s="213"/>
      <c r="BO458" s="213"/>
      <c r="BP458" s="213"/>
      <c r="BQ458" s="213"/>
      <c r="BR458" s="213"/>
      <c r="BS458" s="213"/>
      <c r="BT458" s="213"/>
      <c r="BU458" s="213"/>
      <c r="BV458" s="213"/>
      <c r="BW458" s="213"/>
      <c r="BX458" s="213"/>
      <c r="BY458" s="213"/>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2464" t="s">
        <v>228</v>
      </c>
      <c r="D459" s="2465"/>
      <c r="E459" s="542">
        <v>0.44709247715793998</v>
      </c>
      <c r="F459" s="538"/>
      <c r="G459" s="538"/>
      <c r="H459" s="2465" t="s">
        <v>228</v>
      </c>
      <c r="I459" s="2465"/>
      <c r="J459" s="543">
        <v>0.4561277573114022</v>
      </c>
      <c r="K459" s="538"/>
      <c r="L459" s="538"/>
      <c r="M459" s="2465" t="s">
        <v>228</v>
      </c>
      <c r="N459" s="2465"/>
      <c r="O459" s="544">
        <v>0.25726126313104297</v>
      </c>
      <c r="P459" s="538"/>
      <c r="Q459" s="538"/>
      <c r="BA459" s="213"/>
      <c r="BB459" s="287"/>
      <c r="BC459" s="213"/>
      <c r="BD459" s="213"/>
      <c r="BE459" s="213"/>
      <c r="BF459" s="213"/>
      <c r="BG459" s="213"/>
      <c r="BH459" s="213"/>
      <c r="BI459" s="213"/>
      <c r="BJ459" s="213"/>
      <c r="BK459" s="213"/>
      <c r="BL459" s="213"/>
      <c r="BM459" s="213"/>
      <c r="BN459" s="213"/>
      <c r="BO459" s="213"/>
      <c r="BP459" s="213"/>
      <c r="BQ459" s="213"/>
      <c r="BR459" s="213"/>
      <c r="BS459" s="213"/>
      <c r="BT459" s="213"/>
      <c r="BU459" s="213"/>
      <c r="BV459" s="213"/>
      <c r="BW459" s="213"/>
      <c r="BX459" s="213"/>
      <c r="BY459" s="213"/>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2464" t="s">
        <v>248</v>
      </c>
      <c r="D460" s="2465"/>
      <c r="E460" s="542">
        <v>3.5853605045234632E-2</v>
      </c>
      <c r="F460" s="538"/>
      <c r="G460" s="538"/>
      <c r="H460" s="2465" t="s">
        <v>248</v>
      </c>
      <c r="I460" s="2465"/>
      <c r="J460" s="543">
        <v>3.5080412528269864E-2</v>
      </c>
      <c r="K460" s="538"/>
      <c r="L460" s="538"/>
      <c r="M460" s="2465" t="s">
        <v>248</v>
      </c>
      <c r="N460" s="2465"/>
      <c r="O460" s="544">
        <v>6.1564578583749446E-2</v>
      </c>
      <c r="P460" s="538"/>
      <c r="Q460" s="538"/>
      <c r="BA460" s="213"/>
      <c r="BB460" s="287"/>
      <c r="BC460" s="213"/>
      <c r="BD460" s="213"/>
      <c r="BE460" s="213"/>
      <c r="BF460" s="213"/>
      <c r="BG460" s="213"/>
      <c r="BH460" s="213"/>
      <c r="BI460" s="213"/>
      <c r="BJ460" s="213"/>
      <c r="BK460" s="213"/>
      <c r="BL460" s="213"/>
      <c r="BM460" s="213"/>
      <c r="BN460" s="213"/>
      <c r="BO460" s="213"/>
      <c r="BP460" s="213"/>
      <c r="BQ460" s="213"/>
      <c r="BR460" s="213"/>
      <c r="BS460" s="213"/>
      <c r="BT460" s="213"/>
      <c r="BU460" s="213"/>
      <c r="BV460" s="213"/>
      <c r="BW460" s="213"/>
      <c r="BX460" s="213"/>
      <c r="BY460" s="213"/>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2464" t="s">
        <v>238</v>
      </c>
      <c r="D461" s="2465"/>
      <c r="E461" s="542">
        <v>0.2606352773965715</v>
      </c>
      <c r="F461" s="538"/>
      <c r="G461" s="538"/>
      <c r="H461" s="2465" t="s">
        <v>238</v>
      </c>
      <c r="I461" s="2465"/>
      <c r="J461" s="543">
        <v>0.22285950498702708</v>
      </c>
      <c r="K461" s="538"/>
      <c r="L461" s="538"/>
      <c r="M461" s="2465" t="s">
        <v>238</v>
      </c>
      <c r="N461" s="2465"/>
      <c r="O461" s="544">
        <v>0.2550656938060919</v>
      </c>
      <c r="P461" s="538"/>
      <c r="Q461" s="538"/>
      <c r="BA461" s="213"/>
      <c r="BB461" s="287"/>
      <c r="BC461" s="213"/>
      <c r="BD461" s="213"/>
      <c r="BE461" s="213"/>
      <c r="BF461" s="213"/>
      <c r="BG461" s="213"/>
      <c r="BH461" s="213"/>
      <c r="BI461" s="213"/>
      <c r="BJ461" s="213"/>
      <c r="BK461" s="213"/>
      <c r="BL461" s="213"/>
      <c r="BM461" s="213"/>
      <c r="BN461" s="213"/>
      <c r="BO461" s="213"/>
      <c r="BP461" s="213"/>
      <c r="BQ461" s="213"/>
      <c r="BR461" s="213"/>
      <c r="BS461" s="213"/>
      <c r="BT461" s="213"/>
      <c r="BU461" s="213"/>
      <c r="BV461" s="213"/>
      <c r="BW461" s="213"/>
      <c r="BX461" s="213"/>
      <c r="BY461" s="213"/>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2464" t="s">
        <v>237</v>
      </c>
      <c r="D462" s="2465"/>
      <c r="E462" s="542">
        <v>0.21433198158993977</v>
      </c>
      <c r="F462" s="538"/>
      <c r="G462" s="538"/>
      <c r="H462" s="2465" t="s">
        <v>237</v>
      </c>
      <c r="I462" s="2465"/>
      <c r="J462" s="543">
        <v>0.28204726711623057</v>
      </c>
      <c r="K462" s="538"/>
      <c r="L462" s="538"/>
      <c r="M462" s="2465" t="s">
        <v>237</v>
      </c>
      <c r="N462" s="2465"/>
      <c r="O462" s="544">
        <v>0.12293843017273447</v>
      </c>
      <c r="P462" s="538"/>
      <c r="Q462" s="538"/>
      <c r="BA462" s="213"/>
      <c r="BB462" s="287"/>
      <c r="BC462" s="213"/>
      <c r="BD462" s="213"/>
      <c r="BE462" s="213"/>
      <c r="BF462" s="213"/>
      <c r="BG462" s="213"/>
      <c r="BH462" s="213"/>
      <c r="BI462" s="213"/>
      <c r="BJ462" s="213"/>
      <c r="BK462" s="213"/>
      <c r="BL462" s="213"/>
      <c r="BM462" s="213"/>
      <c r="BN462" s="213"/>
      <c r="BO462" s="213"/>
      <c r="BP462" s="213"/>
      <c r="BQ462" s="213"/>
      <c r="BR462" s="213"/>
      <c r="BS462" s="213"/>
      <c r="BT462" s="213"/>
      <c r="BU462" s="213"/>
      <c r="BV462" s="213"/>
      <c r="BW462" s="213"/>
      <c r="BX462" s="213"/>
      <c r="BY462" s="213"/>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2464" t="s">
        <v>232</v>
      </c>
      <c r="D463" s="2465"/>
      <c r="E463" s="545">
        <v>0.39601875315172824</v>
      </c>
      <c r="F463" s="538"/>
      <c r="G463" s="538"/>
      <c r="H463" s="2465" t="s">
        <v>232</v>
      </c>
      <c r="I463" s="2465"/>
      <c r="J463" s="546">
        <v>0.44231308681665088</v>
      </c>
      <c r="K463" s="538"/>
      <c r="L463" s="538"/>
      <c r="M463" s="2465" t="s">
        <v>232</v>
      </c>
      <c r="N463" s="2465"/>
      <c r="O463" s="547">
        <v>0.1380051439315122</v>
      </c>
      <c r="P463" s="538"/>
      <c r="Q463" s="538"/>
      <c r="BA463" s="213"/>
      <c r="BB463" s="287"/>
      <c r="BC463" s="213"/>
      <c r="BD463" s="213"/>
      <c r="BE463" s="213"/>
      <c r="BF463" s="213"/>
      <c r="BG463" s="213"/>
      <c r="BH463" s="213"/>
      <c r="BI463" s="213"/>
      <c r="BJ463" s="213"/>
      <c r="BK463" s="213"/>
      <c r="BL463" s="213"/>
      <c r="BM463" s="213"/>
      <c r="BN463" s="213"/>
      <c r="BO463" s="213"/>
      <c r="BP463" s="213"/>
      <c r="BQ463" s="213"/>
      <c r="BR463" s="213"/>
      <c r="BS463" s="213"/>
      <c r="BT463" s="213"/>
      <c r="BU463" s="213"/>
      <c r="BV463" s="213"/>
      <c r="BW463" s="213"/>
      <c r="BX463" s="213"/>
      <c r="BY463" s="213"/>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2464"/>
      <c r="D464" s="2465"/>
      <c r="E464" s="538"/>
      <c r="F464" s="538"/>
      <c r="G464" s="538"/>
      <c r="H464" s="2465"/>
      <c r="I464" s="2465"/>
      <c r="J464" s="538"/>
      <c r="K464" s="538"/>
      <c r="L464" s="538"/>
      <c r="M464" s="2465"/>
      <c r="N464" s="2465"/>
      <c r="O464" s="538"/>
      <c r="P464" s="538"/>
      <c r="Q464" s="538"/>
      <c r="BA464" s="213"/>
      <c r="BB464" s="287"/>
      <c r="BC464" s="213"/>
      <c r="BD464" s="213"/>
      <c r="BE464" s="213"/>
      <c r="BF464" s="213"/>
      <c r="BG464" s="213"/>
      <c r="BH464" s="213"/>
      <c r="BI464" s="213"/>
      <c r="BJ464" s="213"/>
      <c r="BK464" s="213"/>
      <c r="BL464" s="213"/>
      <c r="BM464" s="213"/>
      <c r="BN464" s="213"/>
      <c r="BO464" s="213"/>
      <c r="BP464" s="213"/>
      <c r="BQ464" s="213"/>
      <c r="BR464" s="213"/>
      <c r="BS464" s="213"/>
      <c r="BT464" s="213"/>
      <c r="BU464" s="213"/>
      <c r="BV464" s="213"/>
      <c r="BW464" s="213"/>
      <c r="BX464" s="213"/>
      <c r="BY464" s="213"/>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2464"/>
      <c r="D465" s="2465"/>
      <c r="E465" s="538"/>
      <c r="F465" s="538"/>
      <c r="G465" s="538"/>
      <c r="H465" s="2465"/>
      <c r="I465" s="2465"/>
      <c r="J465" s="538"/>
      <c r="K465" s="538"/>
      <c r="L465" s="538"/>
      <c r="M465" s="2465"/>
      <c r="N465" s="2465"/>
      <c r="O465" s="538"/>
      <c r="P465" s="538"/>
      <c r="Q465" s="538"/>
      <c r="BA465" s="213"/>
      <c r="BB465" s="287"/>
      <c r="BC465" s="213"/>
      <c r="BD465" s="213"/>
      <c r="BE465" s="213"/>
      <c r="BF465" s="213"/>
      <c r="BG465" s="213"/>
      <c r="BH465" s="213"/>
      <c r="BI465" s="213"/>
      <c r="BJ465" s="213"/>
      <c r="BK465" s="213"/>
      <c r="BL465" s="213"/>
      <c r="BM465" s="213"/>
      <c r="BN465" s="213"/>
      <c r="BO465" s="213"/>
      <c r="BP465" s="213"/>
      <c r="BQ465" s="213"/>
      <c r="BR465" s="213"/>
      <c r="BS465" s="213"/>
      <c r="BT465" s="213"/>
      <c r="BU465" s="213"/>
      <c r="BV465" s="213"/>
      <c r="BW465" s="213"/>
      <c r="BX465" s="213"/>
      <c r="BY465" s="213"/>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2464" t="s">
        <v>257</v>
      </c>
      <c r="D466" s="2465"/>
      <c r="E466" s="2465"/>
      <c r="F466" s="2465"/>
      <c r="G466" s="2465"/>
      <c r="H466" s="2465" t="s">
        <v>257</v>
      </c>
      <c r="I466" s="2465"/>
      <c r="J466" s="2465"/>
      <c r="K466" s="2465"/>
      <c r="L466" s="2465"/>
      <c r="M466" s="2465" t="s">
        <v>257</v>
      </c>
      <c r="N466" s="2465"/>
      <c r="O466" s="2465"/>
      <c r="P466" s="2465"/>
      <c r="Q466" s="2465"/>
      <c r="BA466" s="213"/>
      <c r="BB466" s="287"/>
      <c r="BC466" s="213"/>
      <c r="BD466" s="213"/>
      <c r="BE466" s="213"/>
      <c r="BF466" s="213"/>
      <c r="BG466" s="213"/>
      <c r="BH466" s="213"/>
      <c r="BI466" s="213"/>
      <c r="BJ466" s="213"/>
      <c r="BK466" s="213"/>
      <c r="BL466" s="213"/>
      <c r="BM466" s="213"/>
      <c r="BN466" s="213"/>
      <c r="BO466" s="213"/>
      <c r="BP466" s="213"/>
      <c r="BQ466" s="213"/>
      <c r="BR466" s="213"/>
      <c r="BS466" s="213"/>
      <c r="BT466" s="213"/>
      <c r="BU466" s="213"/>
      <c r="BV466" s="213"/>
      <c r="BW466" s="213"/>
      <c r="BX466" s="213"/>
      <c r="BY466" s="213"/>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2464" t="s">
        <v>225</v>
      </c>
      <c r="D467" s="2465"/>
      <c r="E467" s="2472" t="s">
        <v>258</v>
      </c>
      <c r="F467" s="2473"/>
      <c r="G467" s="2474"/>
      <c r="H467" s="2465" t="s">
        <v>225</v>
      </c>
      <c r="I467" s="2465"/>
      <c r="J467" s="2475" t="s">
        <v>258</v>
      </c>
      <c r="K467" s="2476"/>
      <c r="L467" s="2477"/>
      <c r="M467" s="2465" t="s">
        <v>225</v>
      </c>
      <c r="N467" s="2465"/>
      <c r="O467" s="2478" t="s">
        <v>258</v>
      </c>
      <c r="P467" s="2479"/>
      <c r="Q467" s="2480"/>
      <c r="BA467" s="213"/>
      <c r="BB467" s="287"/>
      <c r="BC467" s="213"/>
      <c r="BD467" s="213"/>
      <c r="BE467" s="213"/>
      <c r="BF467" s="213"/>
      <c r="BG467" s="213"/>
      <c r="BH467" s="213"/>
      <c r="BI467" s="213"/>
      <c r="BJ467" s="213"/>
      <c r="BK467" s="213"/>
      <c r="BL467" s="213"/>
      <c r="BM467" s="213"/>
      <c r="BN467" s="213"/>
      <c r="BO467" s="213"/>
      <c r="BP467" s="213"/>
      <c r="BQ467" s="213"/>
      <c r="BR467" s="213"/>
      <c r="BS467" s="213"/>
      <c r="BT467" s="213"/>
      <c r="BU467" s="213"/>
      <c r="BV467" s="213"/>
      <c r="BW467" s="213"/>
      <c r="BX467" s="213"/>
      <c r="BY467" s="213"/>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2465"/>
      <c r="D468" s="2465"/>
      <c r="E468" s="525" t="s">
        <v>208</v>
      </c>
      <c r="F468" s="526" t="s">
        <v>259</v>
      </c>
      <c r="G468" s="527" t="s">
        <v>260</v>
      </c>
      <c r="H468" s="2465"/>
      <c r="I468" s="2465"/>
      <c r="J468" s="528" t="s">
        <v>208</v>
      </c>
      <c r="K468" s="529" t="s">
        <v>259</v>
      </c>
      <c r="L468" s="530" t="s">
        <v>260</v>
      </c>
      <c r="M468" s="2465"/>
      <c r="N468" s="2465"/>
      <c r="O468" s="531" t="s">
        <v>208</v>
      </c>
      <c r="P468" s="532" t="s">
        <v>259</v>
      </c>
      <c r="Q468" s="533" t="s">
        <v>260</v>
      </c>
      <c r="BA468" s="213"/>
      <c r="BB468" s="287"/>
      <c r="BC468" s="213"/>
      <c r="BD468" s="213"/>
      <c r="BE468" s="213"/>
      <c r="BF468" s="213"/>
      <c r="BG468" s="213"/>
      <c r="BH468" s="213"/>
      <c r="BI468" s="213"/>
      <c r="BJ468" s="213"/>
      <c r="BK468" s="213"/>
      <c r="BL468" s="213"/>
      <c r="BM468" s="213"/>
      <c r="BN468" s="213"/>
      <c r="BO468" s="213"/>
      <c r="BP468" s="213"/>
      <c r="BQ468" s="213"/>
      <c r="BR468" s="213"/>
      <c r="BS468" s="213"/>
      <c r="BT468" s="213"/>
      <c r="BU468" s="213"/>
      <c r="BV468" s="213"/>
      <c r="BW468" s="213"/>
      <c r="BX468" s="213"/>
      <c r="BY468" s="213"/>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2464" t="s">
        <v>226</v>
      </c>
      <c r="D469" s="2465"/>
      <c r="E469" s="548">
        <v>5.0488883174900838</v>
      </c>
      <c r="F469" s="549">
        <v>18.031743991036013</v>
      </c>
      <c r="G469" s="550">
        <v>18.031743991036013</v>
      </c>
      <c r="H469" s="2465" t="s">
        <v>226</v>
      </c>
      <c r="I469" s="2465"/>
      <c r="J469" s="551">
        <v>4.5789669567287774</v>
      </c>
      <c r="K469" s="552">
        <v>16.353453416888492</v>
      </c>
      <c r="L469" s="553">
        <v>16.353453416888492</v>
      </c>
      <c r="M469" s="2465" t="s">
        <v>226</v>
      </c>
      <c r="N469" s="2465"/>
      <c r="O469" s="554">
        <v>4.07669751714805</v>
      </c>
      <c r="P469" s="555">
        <v>14.559633989814463</v>
      </c>
      <c r="Q469" s="556">
        <v>14.559633989814463</v>
      </c>
      <c r="BA469" s="213"/>
      <c r="BB469" s="287"/>
      <c r="BC469" s="213"/>
      <c r="BD469" s="213"/>
      <c r="BE469" s="213"/>
      <c r="BF469" s="213"/>
      <c r="BG469" s="213"/>
      <c r="BH469" s="213"/>
      <c r="BI469" s="213"/>
      <c r="BJ469" s="213"/>
      <c r="BK469" s="213"/>
      <c r="BL469" s="213"/>
      <c r="BM469" s="213"/>
      <c r="BN469" s="213"/>
      <c r="BO469" s="213"/>
      <c r="BP469" s="213"/>
      <c r="BQ469" s="213"/>
      <c r="BR469" s="213"/>
      <c r="BS469" s="213"/>
      <c r="BT469" s="213"/>
      <c r="BU469" s="213"/>
      <c r="BV469" s="213"/>
      <c r="BW469" s="213"/>
      <c r="BX469" s="213"/>
      <c r="BY469" s="213"/>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2464"/>
      <c r="D470" s="2465"/>
      <c r="E470" s="538"/>
      <c r="F470" s="538"/>
      <c r="G470" s="538"/>
      <c r="H470" s="2465"/>
      <c r="I470" s="2465"/>
      <c r="J470" s="538"/>
      <c r="K470" s="538"/>
      <c r="L470" s="538"/>
      <c r="M470" s="2465"/>
      <c r="N470" s="2465"/>
      <c r="O470" s="538"/>
      <c r="P470" s="538"/>
      <c r="Q470" s="538"/>
      <c r="BA470" s="213"/>
      <c r="BB470" s="287"/>
      <c r="BC470" s="213"/>
      <c r="BD470" s="213"/>
      <c r="BE470" s="213"/>
      <c r="BF470" s="213"/>
      <c r="BG470" s="213"/>
      <c r="BH470" s="213"/>
      <c r="BI470" s="213"/>
      <c r="BJ470" s="213"/>
      <c r="BK470" s="213"/>
      <c r="BL470" s="213"/>
      <c r="BM470" s="213"/>
      <c r="BN470" s="213"/>
      <c r="BO470" s="213"/>
      <c r="BP470" s="213"/>
      <c r="BQ470" s="213"/>
      <c r="BR470" s="213"/>
      <c r="BS470" s="213"/>
      <c r="BT470" s="213"/>
      <c r="BU470" s="213"/>
      <c r="BV470" s="213"/>
      <c r="BW470" s="213"/>
      <c r="BX470" s="213"/>
      <c r="BY470" s="213"/>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2464"/>
      <c r="D471" s="2465"/>
      <c r="E471" s="538"/>
      <c r="F471" s="538"/>
      <c r="G471" s="538"/>
      <c r="H471" s="2465"/>
      <c r="I471" s="2465"/>
      <c r="J471" s="538"/>
      <c r="K471" s="538"/>
      <c r="L471" s="538"/>
      <c r="M471" s="2465"/>
      <c r="N471" s="2465"/>
      <c r="O471" s="538"/>
      <c r="P471" s="538"/>
      <c r="Q471" s="538"/>
      <c r="BA471" s="213"/>
      <c r="BB471" s="287"/>
      <c r="BC471" s="213"/>
      <c r="BD471" s="213"/>
      <c r="BE471" s="213"/>
      <c r="BF471" s="213"/>
      <c r="BG471" s="213"/>
      <c r="BH471" s="213"/>
      <c r="BI471" s="213"/>
      <c r="BJ471" s="213"/>
      <c r="BK471" s="213"/>
      <c r="BL471" s="213"/>
      <c r="BM471" s="213"/>
      <c r="BN471" s="213"/>
      <c r="BO471" s="213"/>
      <c r="BP471" s="213"/>
      <c r="BQ471" s="213"/>
      <c r="BR471" s="213"/>
      <c r="BS471" s="213"/>
      <c r="BT471" s="213"/>
      <c r="BU471" s="213"/>
      <c r="BV471" s="213"/>
      <c r="BW471" s="213"/>
      <c r="BX471" s="213"/>
      <c r="BY471" s="213"/>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2464" t="s">
        <v>261</v>
      </c>
      <c r="D472" s="2465"/>
      <c r="E472" s="2465"/>
      <c r="F472" s="538"/>
      <c r="G472" s="538"/>
      <c r="H472" s="2465" t="s">
        <v>261</v>
      </c>
      <c r="I472" s="2465"/>
      <c r="J472" s="2465"/>
      <c r="K472" s="538"/>
      <c r="L472" s="538"/>
      <c r="M472" s="2465" t="s">
        <v>261</v>
      </c>
      <c r="N472" s="2465"/>
      <c r="O472" s="2465"/>
      <c r="P472" s="538"/>
      <c r="Q472" s="538"/>
      <c r="BA472" s="213"/>
      <c r="BB472" s="287"/>
      <c r="BC472" s="213"/>
      <c r="BD472" s="213"/>
      <c r="BE472" s="213"/>
      <c r="BF472" s="213"/>
      <c r="BG472" s="213"/>
      <c r="BH472" s="213"/>
      <c r="BI472" s="213"/>
      <c r="BJ472" s="213"/>
      <c r="BK472" s="213"/>
      <c r="BL472" s="213"/>
      <c r="BM472" s="213"/>
      <c r="BN472" s="213"/>
      <c r="BO472" s="213"/>
      <c r="BP472" s="213"/>
      <c r="BQ472" s="213"/>
      <c r="BR472" s="213"/>
      <c r="BS472" s="213"/>
      <c r="BT472" s="213"/>
      <c r="BU472" s="213"/>
      <c r="BV472" s="213"/>
      <c r="BW472" s="213"/>
      <c r="BX472" s="213"/>
      <c r="BY472" s="213"/>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2464"/>
      <c r="D473" s="2465"/>
      <c r="E473" s="534" t="s">
        <v>225</v>
      </c>
      <c r="F473" s="538"/>
      <c r="G473" s="538"/>
      <c r="H473" s="2465"/>
      <c r="I473" s="2465"/>
      <c r="J473" s="535" t="s">
        <v>225</v>
      </c>
      <c r="K473" s="538"/>
      <c r="L473" s="538"/>
      <c r="M473" s="2465"/>
      <c r="N473" s="2465"/>
      <c r="O473" s="536" t="s">
        <v>225</v>
      </c>
      <c r="P473" s="538"/>
      <c r="Q473" s="538"/>
      <c r="BA473" s="213"/>
      <c r="BB473" s="287"/>
      <c r="BC473" s="213"/>
      <c r="BD473" s="213"/>
      <c r="BE473" s="213"/>
      <c r="BF473" s="213"/>
      <c r="BG473" s="213"/>
      <c r="BH473" s="213"/>
      <c r="BI473" s="213"/>
      <c r="BJ473" s="213"/>
      <c r="BK473" s="213"/>
      <c r="BL473" s="213"/>
      <c r="BM473" s="213"/>
      <c r="BN473" s="213"/>
      <c r="BO473" s="213"/>
      <c r="BP473" s="213"/>
      <c r="BQ473" s="213"/>
      <c r="BR473" s="213"/>
      <c r="BS473" s="213"/>
      <c r="BT473" s="213"/>
      <c r="BU473" s="213"/>
      <c r="BV473" s="213"/>
      <c r="BW473" s="213"/>
      <c r="BX473" s="213"/>
      <c r="BY473" s="213"/>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2465"/>
      <c r="D474" s="2465"/>
      <c r="E474" s="557" t="s">
        <v>226</v>
      </c>
      <c r="F474" s="538"/>
      <c r="G474" s="538"/>
      <c r="H474" s="2465"/>
      <c r="I474" s="2465"/>
      <c r="J474" s="558" t="s">
        <v>226</v>
      </c>
      <c r="K474" s="538"/>
      <c r="L474" s="538"/>
      <c r="M474" s="2465"/>
      <c r="N474" s="2465"/>
      <c r="O474" s="559" t="s">
        <v>226</v>
      </c>
      <c r="P474" s="538"/>
      <c r="Q474" s="538"/>
      <c r="BA474" s="213"/>
      <c r="BB474" s="287"/>
      <c r="BC474" s="213"/>
      <c r="BD474" s="213"/>
      <c r="BE474" s="213"/>
      <c r="BF474" s="213"/>
      <c r="BG474" s="213"/>
      <c r="BH474" s="213"/>
      <c r="BI474" s="213"/>
      <c r="BJ474" s="213"/>
      <c r="BK474" s="213"/>
      <c r="BL474" s="213"/>
      <c r="BM474" s="213"/>
      <c r="BN474" s="213"/>
      <c r="BO474" s="213"/>
      <c r="BP474" s="213"/>
      <c r="BQ474" s="213"/>
      <c r="BR474" s="213"/>
      <c r="BS474" s="213"/>
      <c r="BT474" s="213"/>
      <c r="BU474" s="213"/>
      <c r="BV474" s="213"/>
      <c r="BW474" s="213"/>
      <c r="BX474" s="213"/>
      <c r="BY474" s="213"/>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2464" t="s">
        <v>246</v>
      </c>
      <c r="D475" s="2465"/>
      <c r="E475" s="539">
        <v>-6.1347468152991878E-2</v>
      </c>
      <c r="F475" s="538"/>
      <c r="G475" s="538"/>
      <c r="H475" s="2465" t="s">
        <v>246</v>
      </c>
      <c r="I475" s="2465"/>
      <c r="J475" s="540">
        <v>-4.8687828118327441E-2</v>
      </c>
      <c r="K475" s="538"/>
      <c r="L475" s="538"/>
      <c r="M475" s="2465" t="s">
        <v>246</v>
      </c>
      <c r="N475" s="2465"/>
      <c r="O475" s="541">
        <v>-7.2451594366953143E-2</v>
      </c>
      <c r="P475" s="538"/>
      <c r="Q475" s="538"/>
      <c r="BA475" s="213"/>
      <c r="BB475" s="287"/>
      <c r="BC475" s="213"/>
      <c r="BD475" s="213"/>
      <c r="BE475" s="213"/>
      <c r="BF475" s="213"/>
      <c r="BG475" s="213"/>
      <c r="BH475" s="213"/>
      <c r="BI475" s="213"/>
      <c r="BJ475" s="213"/>
      <c r="BK475" s="213"/>
      <c r="BL475" s="213"/>
      <c r="BM475" s="213"/>
      <c r="BN475" s="213"/>
      <c r="BO475" s="213"/>
      <c r="BP475" s="213"/>
      <c r="BQ475" s="213"/>
      <c r="BR475" s="213"/>
      <c r="BS475" s="213"/>
      <c r="BT475" s="213"/>
      <c r="BU475" s="213"/>
      <c r="BV475" s="213"/>
      <c r="BW475" s="213"/>
      <c r="BX475" s="213"/>
      <c r="BY475" s="213"/>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2464" t="s">
        <v>241</v>
      </c>
      <c r="D476" s="2465"/>
      <c r="E476" s="542">
        <v>-8.2415675698881252E-2</v>
      </c>
      <c r="F476" s="538"/>
      <c r="G476" s="538"/>
      <c r="H476" s="2465" t="s">
        <v>241</v>
      </c>
      <c r="I476" s="2465"/>
      <c r="J476" s="543">
        <v>-8.8110560613152464E-2</v>
      </c>
      <c r="K476" s="538"/>
      <c r="L476" s="538"/>
      <c r="M476" s="2465" t="s">
        <v>241</v>
      </c>
      <c r="N476" s="2465"/>
      <c r="O476" s="544">
        <v>-8.9542172040927293E-2</v>
      </c>
      <c r="P476" s="538"/>
      <c r="Q476" s="538"/>
      <c r="BA476" s="213"/>
      <c r="BB476" s="287"/>
      <c r="BC476" s="213"/>
      <c r="BD476" s="213"/>
      <c r="BE476" s="213"/>
      <c r="BF476" s="213"/>
      <c r="BG476" s="213"/>
      <c r="BH476" s="213"/>
      <c r="BI476" s="213"/>
      <c r="BJ476" s="213"/>
      <c r="BK476" s="213"/>
      <c r="BL476" s="213"/>
      <c r="BM476" s="213"/>
      <c r="BN476" s="213"/>
      <c r="BO476" s="213"/>
      <c r="BP476" s="213"/>
      <c r="BQ476" s="213"/>
      <c r="BR476" s="213"/>
      <c r="BS476" s="213"/>
      <c r="BT476" s="213"/>
      <c r="BU476" s="213"/>
      <c r="BV476" s="213"/>
      <c r="BW476" s="213"/>
      <c r="BX476" s="213"/>
      <c r="BY476" s="213"/>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2464" t="s">
        <v>249</v>
      </c>
      <c r="D477" s="2465"/>
      <c r="E477" s="542">
        <v>-3.4148674807817511E-2</v>
      </c>
      <c r="F477" s="538"/>
      <c r="G477" s="538"/>
      <c r="H477" s="2465" t="s">
        <v>249</v>
      </c>
      <c r="I477" s="2465"/>
      <c r="J477" s="543">
        <v>-2.0543396989450347E-2</v>
      </c>
      <c r="K477" s="538"/>
      <c r="L477" s="538"/>
      <c r="M477" s="2465" t="s">
        <v>249</v>
      </c>
      <c r="N477" s="2465"/>
      <c r="O477" s="544">
        <v>-4.8480356928478241E-2</v>
      </c>
      <c r="P477" s="538"/>
      <c r="Q477" s="538"/>
      <c r="BA477" s="213"/>
      <c r="BB477" s="287"/>
      <c r="BC477" s="213"/>
      <c r="BD477" s="213"/>
      <c r="BE477" s="213"/>
      <c r="BF477" s="213"/>
      <c r="BG477" s="213"/>
      <c r="BH477" s="213"/>
      <c r="BI477" s="213"/>
      <c r="BJ477" s="213"/>
      <c r="BK477" s="213"/>
      <c r="BL477" s="213"/>
      <c r="BM477" s="213"/>
      <c r="BN477" s="213"/>
      <c r="BO477" s="213"/>
      <c r="BP477" s="213"/>
      <c r="BQ477" s="213"/>
      <c r="BR477" s="213"/>
      <c r="BS477" s="213"/>
      <c r="BT477" s="213"/>
      <c r="BU477" s="213"/>
      <c r="BV477" s="213"/>
      <c r="BW477" s="213"/>
      <c r="BX477" s="213"/>
      <c r="BY477" s="213"/>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2464" t="s">
        <v>234</v>
      </c>
      <c r="D478" s="2465"/>
      <c r="E478" s="542">
        <v>0.10880898323279715</v>
      </c>
      <c r="F478" s="538"/>
      <c r="G478" s="538"/>
      <c r="H478" s="2465" t="s">
        <v>234</v>
      </c>
      <c r="I478" s="2465"/>
      <c r="J478" s="543">
        <v>0.12960159868357674</v>
      </c>
      <c r="K478" s="538"/>
      <c r="L478" s="538"/>
      <c r="M478" s="2465" t="s">
        <v>234</v>
      </c>
      <c r="N478" s="2465"/>
      <c r="O478" s="544">
        <v>9.9606281972206723E-2</v>
      </c>
      <c r="P478" s="538"/>
      <c r="Q478" s="538"/>
      <c r="BA478" s="213"/>
      <c r="BB478" s="287"/>
      <c r="BC478" s="213"/>
      <c r="BD478" s="213"/>
      <c r="BE478" s="213"/>
      <c r="BF478" s="213"/>
      <c r="BG478" s="213"/>
      <c r="BH478" s="213"/>
      <c r="BI478" s="213"/>
      <c r="BJ478" s="213"/>
      <c r="BK478" s="213"/>
      <c r="BL478" s="213"/>
      <c r="BM478" s="213"/>
      <c r="BN478" s="213"/>
      <c r="BO478" s="213"/>
      <c r="BP478" s="213"/>
      <c r="BQ478" s="213"/>
      <c r="BR478" s="213"/>
      <c r="BS478" s="213"/>
      <c r="BT478" s="213"/>
      <c r="BU478" s="213"/>
      <c r="BV478" s="213"/>
      <c r="BW478" s="213"/>
      <c r="BX478" s="213"/>
      <c r="BY478" s="213"/>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2464" t="s">
        <v>244</v>
      </c>
      <c r="D479" s="2465"/>
      <c r="E479" s="542">
        <v>6.5950209019095665E-2</v>
      </c>
      <c r="F479" s="538"/>
      <c r="G479" s="538"/>
      <c r="H479" s="2465" t="s">
        <v>244</v>
      </c>
      <c r="I479" s="2465"/>
      <c r="J479" s="543">
        <v>5.2880761757613443E-2</v>
      </c>
      <c r="K479" s="538"/>
      <c r="L479" s="538"/>
      <c r="M479" s="2465" t="s">
        <v>244</v>
      </c>
      <c r="N479" s="2465"/>
      <c r="O479" s="544">
        <v>7.4357855354403618E-2</v>
      </c>
      <c r="P479" s="538"/>
      <c r="Q479" s="538"/>
      <c r="BA479" s="213"/>
      <c r="BB479" s="287"/>
      <c r="BC479" s="213"/>
      <c r="BD479" s="213"/>
      <c r="BE479" s="213"/>
      <c r="BF479" s="213"/>
      <c r="BG479" s="213"/>
      <c r="BH479" s="213"/>
      <c r="BI479" s="213"/>
      <c r="BJ479" s="213"/>
      <c r="BK479" s="213"/>
      <c r="BL479" s="213"/>
      <c r="BM479" s="213"/>
      <c r="BN479" s="213"/>
      <c r="BO479" s="213"/>
      <c r="BP479" s="213"/>
      <c r="BQ479" s="213"/>
      <c r="BR479" s="213"/>
      <c r="BS479" s="213"/>
      <c r="BT479" s="213"/>
      <c r="BU479" s="213"/>
      <c r="BV479" s="213"/>
      <c r="BW479" s="213"/>
      <c r="BX479" s="213"/>
      <c r="BY479" s="213"/>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2464" t="s">
        <v>243</v>
      </c>
      <c r="D480" s="2465"/>
      <c r="E480" s="542">
        <v>-5.8212081402822273E-3</v>
      </c>
      <c r="F480" s="538"/>
      <c r="G480" s="538"/>
      <c r="H480" s="2465" t="s">
        <v>243</v>
      </c>
      <c r="I480" s="2465"/>
      <c r="J480" s="543">
        <v>-7.9269493940766336E-2</v>
      </c>
      <c r="K480" s="538"/>
      <c r="L480" s="538"/>
      <c r="M480" s="2465" t="s">
        <v>243</v>
      </c>
      <c r="N480" s="2465"/>
      <c r="O480" s="544">
        <v>6.4460712186430486E-2</v>
      </c>
      <c r="P480" s="538"/>
      <c r="Q480" s="538"/>
      <c r="BA480" s="213"/>
      <c r="BB480" s="287"/>
      <c r="BC480" s="213"/>
      <c r="BD480" s="213"/>
      <c r="BE480" s="213"/>
      <c r="BF480" s="213"/>
      <c r="BG480" s="213"/>
      <c r="BH480" s="213"/>
      <c r="BI480" s="213"/>
      <c r="BJ480" s="213"/>
      <c r="BK480" s="213"/>
      <c r="BL480" s="213"/>
      <c r="BM480" s="213"/>
      <c r="BN480" s="213"/>
      <c r="BO480" s="213"/>
      <c r="BP480" s="213"/>
      <c r="BQ480" s="213"/>
      <c r="BR480" s="213"/>
      <c r="BS480" s="213"/>
      <c r="BT480" s="213"/>
      <c r="BU480" s="213"/>
      <c r="BV480" s="213"/>
      <c r="BW480" s="213"/>
      <c r="BX480" s="213"/>
      <c r="BY480" s="213"/>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2464" t="s">
        <v>245</v>
      </c>
      <c r="D481" s="2465"/>
      <c r="E481" s="542">
        <v>-6.5889882963139912E-2</v>
      </c>
      <c r="F481" s="538"/>
      <c r="G481" s="538"/>
      <c r="H481" s="2465" t="s">
        <v>245</v>
      </c>
      <c r="I481" s="2465"/>
      <c r="J481" s="543">
        <v>-6.2439731881919147E-2</v>
      </c>
      <c r="K481" s="538"/>
      <c r="L481" s="538"/>
      <c r="M481" s="2465" t="s">
        <v>245</v>
      </c>
      <c r="N481" s="2465"/>
      <c r="O481" s="544">
        <v>-7.9907294190790776E-2</v>
      </c>
      <c r="P481" s="538"/>
      <c r="Q481" s="538"/>
      <c r="BA481" s="213"/>
      <c r="BB481" s="287"/>
      <c r="BC481" s="213"/>
      <c r="BD481" s="213"/>
      <c r="BE481" s="213"/>
      <c r="BF481" s="213"/>
      <c r="BG481" s="213"/>
      <c r="BH481" s="213"/>
      <c r="BI481" s="213"/>
      <c r="BJ481" s="213"/>
      <c r="BK481" s="213"/>
      <c r="BL481" s="213"/>
      <c r="BM481" s="213"/>
      <c r="BN481" s="213"/>
      <c r="BO481" s="213"/>
      <c r="BP481" s="213"/>
      <c r="BQ481" s="213"/>
      <c r="BR481" s="213"/>
      <c r="BS481" s="213"/>
      <c r="BT481" s="213"/>
      <c r="BU481" s="213"/>
      <c r="BV481" s="213"/>
      <c r="BW481" s="213"/>
      <c r="BX481" s="213"/>
      <c r="BY481" s="213"/>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2464" t="s">
        <v>236</v>
      </c>
      <c r="D482" s="2465"/>
      <c r="E482" s="542">
        <v>-0.10488835353232276</v>
      </c>
      <c r="F482" s="538"/>
      <c r="G482" s="538"/>
      <c r="H482" s="2465" t="s">
        <v>236</v>
      </c>
      <c r="I482" s="2465"/>
      <c r="J482" s="543">
        <v>-0.1257706128839845</v>
      </c>
      <c r="K482" s="538"/>
      <c r="L482" s="538"/>
      <c r="M482" s="2465" t="s">
        <v>236</v>
      </c>
      <c r="N482" s="2465"/>
      <c r="O482" s="544">
        <v>-0.10721390933940492</v>
      </c>
      <c r="P482" s="538"/>
      <c r="Q482" s="538"/>
      <c r="BA482" s="213"/>
      <c r="BB482" s="287"/>
      <c r="BC482" s="213"/>
      <c r="BD482" s="213"/>
      <c r="BE482" s="213"/>
      <c r="BF482" s="213"/>
      <c r="BG482" s="213"/>
      <c r="BH482" s="213"/>
      <c r="BI482" s="213"/>
      <c r="BJ482" s="213"/>
      <c r="BK482" s="213"/>
      <c r="BL482" s="213"/>
      <c r="BM482" s="213"/>
      <c r="BN482" s="213"/>
      <c r="BO482" s="213"/>
      <c r="BP482" s="213"/>
      <c r="BQ482" s="213"/>
      <c r="BR482" s="213"/>
      <c r="BS482" s="213"/>
      <c r="BT482" s="213"/>
      <c r="BU482" s="213"/>
      <c r="BV482" s="213"/>
      <c r="BW482" s="213"/>
      <c r="BX482" s="213"/>
      <c r="BY482" s="213"/>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2464" t="s">
        <v>227</v>
      </c>
      <c r="D483" s="2465"/>
      <c r="E483" s="542">
        <v>0.13994409876704325</v>
      </c>
      <c r="F483" s="538"/>
      <c r="G483" s="538"/>
      <c r="H483" s="2465" t="s">
        <v>227</v>
      </c>
      <c r="I483" s="2465"/>
      <c r="J483" s="543">
        <v>0.14689588901563544</v>
      </c>
      <c r="K483" s="538"/>
      <c r="L483" s="538"/>
      <c r="M483" s="2465" t="s">
        <v>227</v>
      </c>
      <c r="N483" s="2465"/>
      <c r="O483" s="544">
        <v>0.16443094846394726</v>
      </c>
      <c r="P483" s="538"/>
      <c r="Q483" s="538"/>
      <c r="BA483" s="213"/>
      <c r="BB483" s="287"/>
      <c r="BC483" s="213"/>
      <c r="BD483" s="213"/>
      <c r="BE483" s="213"/>
      <c r="BF483" s="213"/>
      <c r="BG483" s="213"/>
      <c r="BH483" s="213"/>
      <c r="BI483" s="213"/>
      <c r="BJ483" s="213"/>
      <c r="BK483" s="213"/>
      <c r="BL483" s="213"/>
      <c r="BM483" s="213"/>
      <c r="BN483" s="213"/>
      <c r="BO483" s="213"/>
      <c r="BP483" s="213"/>
      <c r="BQ483" s="213"/>
      <c r="BR483" s="213"/>
      <c r="BS483" s="213"/>
      <c r="BT483" s="213"/>
      <c r="BU483" s="213"/>
      <c r="BV483" s="213"/>
      <c r="BW483" s="213"/>
      <c r="BX483" s="213"/>
      <c r="BY483" s="213"/>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2464" t="s">
        <v>240</v>
      </c>
      <c r="D484" s="2465"/>
      <c r="E484" s="542">
        <v>-7.7080237988627759E-2</v>
      </c>
      <c r="F484" s="538"/>
      <c r="G484" s="538"/>
      <c r="H484" s="2465" t="s">
        <v>240</v>
      </c>
      <c r="I484" s="2465"/>
      <c r="J484" s="543">
        <v>-6.3557932166561124E-2</v>
      </c>
      <c r="K484" s="538"/>
      <c r="L484" s="538"/>
      <c r="M484" s="2465" t="s">
        <v>240</v>
      </c>
      <c r="N484" s="2465"/>
      <c r="O484" s="544">
        <v>-9.9133871724406436E-2</v>
      </c>
      <c r="P484" s="538"/>
      <c r="Q484" s="538"/>
      <c r="BA484" s="213"/>
      <c r="BB484" s="287"/>
      <c r="BC484" s="213"/>
      <c r="BD484" s="213"/>
      <c r="BE484" s="213"/>
      <c r="BF484" s="213"/>
      <c r="BG484" s="213"/>
      <c r="BH484" s="213"/>
      <c r="BI484" s="213"/>
      <c r="BJ484" s="213"/>
      <c r="BK484" s="213"/>
      <c r="BL484" s="213"/>
      <c r="BM484" s="213"/>
      <c r="BN484" s="213"/>
      <c r="BO484" s="213"/>
      <c r="BP484" s="213"/>
      <c r="BQ484" s="213"/>
      <c r="BR484" s="213"/>
      <c r="BS484" s="213"/>
      <c r="BT484" s="213"/>
      <c r="BU484" s="213"/>
      <c r="BV484" s="213"/>
      <c r="BW484" s="213"/>
      <c r="BX484" s="213"/>
      <c r="BY484" s="213"/>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2464" t="s">
        <v>250</v>
      </c>
      <c r="D485" s="2465"/>
      <c r="E485" s="542">
        <v>-2.2341656398650711E-2</v>
      </c>
      <c r="F485" s="538"/>
      <c r="G485" s="538"/>
      <c r="H485" s="2465" t="s">
        <v>250</v>
      </c>
      <c r="I485" s="2465"/>
      <c r="J485" s="543">
        <v>-2.8885395748001363E-2</v>
      </c>
      <c r="K485" s="538"/>
      <c r="L485" s="538"/>
      <c r="M485" s="2465" t="s">
        <v>250</v>
      </c>
      <c r="N485" s="2465"/>
      <c r="O485" s="544">
        <v>-1.9806404248832375E-2</v>
      </c>
      <c r="P485" s="538"/>
      <c r="Q485" s="538"/>
      <c r="BA485" s="213"/>
      <c r="BB485" s="287"/>
      <c r="BC485" s="213"/>
      <c r="BD485" s="213"/>
      <c r="BE485" s="213"/>
      <c r="BF485" s="213"/>
      <c r="BG485" s="213"/>
      <c r="BH485" s="213"/>
      <c r="BI485" s="213"/>
      <c r="BJ485" s="213"/>
      <c r="BK485" s="213"/>
      <c r="BL485" s="213"/>
      <c r="BM485" s="213"/>
      <c r="BN485" s="213"/>
      <c r="BO485" s="213"/>
      <c r="BP485" s="213"/>
      <c r="BQ485" s="213"/>
      <c r="BR485" s="213"/>
      <c r="BS485" s="213"/>
      <c r="BT485" s="213"/>
      <c r="BU485" s="213"/>
      <c r="BV485" s="213"/>
      <c r="BW485" s="213"/>
      <c r="BX485" s="213"/>
      <c r="BY485" s="213"/>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2464" t="s">
        <v>247</v>
      </c>
      <c r="D486" s="2465"/>
      <c r="E486" s="542">
        <v>-2.374459976684648E-2</v>
      </c>
      <c r="F486" s="538"/>
      <c r="G486" s="538"/>
      <c r="H486" s="2465" t="s">
        <v>247</v>
      </c>
      <c r="I486" s="2465"/>
      <c r="J486" s="543">
        <v>-6.1595066903916272E-2</v>
      </c>
      <c r="K486" s="538"/>
      <c r="L486" s="538"/>
      <c r="M486" s="2465" t="s">
        <v>247</v>
      </c>
      <c r="N486" s="2465"/>
      <c r="O486" s="544">
        <v>-9.1090180724637986E-4</v>
      </c>
      <c r="P486" s="538"/>
      <c r="Q486" s="538"/>
      <c r="BA486" s="213"/>
      <c r="BB486" s="287"/>
      <c r="BC486" s="213"/>
      <c r="BD486" s="213"/>
      <c r="BE486" s="213"/>
      <c r="BF486" s="213"/>
      <c r="BG486" s="213"/>
      <c r="BH486" s="213"/>
      <c r="BI486" s="213"/>
      <c r="BJ486" s="213"/>
      <c r="BK486" s="213"/>
      <c r="BL486" s="213"/>
      <c r="BM486" s="213"/>
      <c r="BN486" s="213"/>
      <c r="BO486" s="213"/>
      <c r="BP486" s="213"/>
      <c r="BQ486" s="213"/>
      <c r="BR486" s="213"/>
      <c r="BS486" s="213"/>
      <c r="BT486" s="213"/>
      <c r="BU486" s="213"/>
      <c r="BV486" s="213"/>
      <c r="BW486" s="213"/>
      <c r="BX486" s="213"/>
      <c r="BY486" s="213"/>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2464" t="s">
        <v>242</v>
      </c>
      <c r="D487" s="2465"/>
      <c r="E487" s="542">
        <v>7.3506895056821703E-2</v>
      </c>
      <c r="F487" s="538"/>
      <c r="G487" s="538"/>
      <c r="H487" s="2465" t="s">
        <v>242</v>
      </c>
      <c r="I487" s="2465"/>
      <c r="J487" s="543">
        <v>8.7967296566232173E-2</v>
      </c>
      <c r="K487" s="538"/>
      <c r="L487" s="538"/>
      <c r="M487" s="2465" t="s">
        <v>242</v>
      </c>
      <c r="N487" s="2465"/>
      <c r="O487" s="544">
        <v>7.599933374179367E-2</v>
      </c>
      <c r="P487" s="538"/>
      <c r="Q487" s="538"/>
      <c r="BA487" s="213"/>
      <c r="BB487" s="287"/>
      <c r="BC487" s="213"/>
      <c r="BD487" s="213"/>
      <c r="BE487" s="213"/>
      <c r="BF487" s="213"/>
      <c r="BG487" s="213"/>
      <c r="BH487" s="213"/>
      <c r="BI487" s="213"/>
      <c r="BJ487" s="213"/>
      <c r="BK487" s="213"/>
      <c r="BL487" s="213"/>
      <c r="BM487" s="213"/>
      <c r="BN487" s="213"/>
      <c r="BO487" s="213"/>
      <c r="BP487" s="213"/>
      <c r="BQ487" s="213"/>
      <c r="BR487" s="213"/>
      <c r="BS487" s="213"/>
      <c r="BT487" s="213"/>
      <c r="BU487" s="213"/>
      <c r="BV487" s="213"/>
      <c r="BW487" s="213"/>
      <c r="BX487" s="213"/>
      <c r="BY487" s="213"/>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2464" t="s">
        <v>251</v>
      </c>
      <c r="D488" s="2465"/>
      <c r="E488" s="542">
        <v>1.4628917586795617E-2</v>
      </c>
      <c r="F488" s="538"/>
      <c r="G488" s="538"/>
      <c r="H488" s="2465" t="s">
        <v>251</v>
      </c>
      <c r="I488" s="2465"/>
      <c r="J488" s="543">
        <v>1.78760569502543E-2</v>
      </c>
      <c r="K488" s="538"/>
      <c r="L488" s="538"/>
      <c r="M488" s="2465" t="s">
        <v>251</v>
      </c>
      <c r="N488" s="2465"/>
      <c r="O488" s="544">
        <v>1.1655564249355934E-2</v>
      </c>
      <c r="P488" s="538"/>
      <c r="Q488" s="538"/>
      <c r="BA488" s="213"/>
      <c r="BB488" s="287"/>
      <c r="BC488" s="213"/>
      <c r="BD488" s="213"/>
      <c r="BE488" s="213"/>
      <c r="BF488" s="213"/>
      <c r="BG488" s="213"/>
      <c r="BH488" s="213"/>
      <c r="BI488" s="213"/>
      <c r="BJ488" s="213"/>
      <c r="BK488" s="213"/>
      <c r="BL488" s="213"/>
      <c r="BM488" s="213"/>
      <c r="BN488" s="213"/>
      <c r="BO488" s="213"/>
      <c r="BP488" s="213"/>
      <c r="BQ488" s="213"/>
      <c r="BR488" s="213"/>
      <c r="BS488" s="213"/>
      <c r="BT488" s="213"/>
      <c r="BU488" s="213"/>
      <c r="BV488" s="213"/>
      <c r="BW488" s="213"/>
      <c r="BX488" s="213"/>
      <c r="BY488" s="213"/>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2464" t="s">
        <v>253</v>
      </c>
      <c r="D489" s="2465"/>
      <c r="E489" s="542">
        <v>7.8231492463319251E-3</v>
      </c>
      <c r="F489" s="538"/>
      <c r="G489" s="538"/>
      <c r="H489" s="2465" t="s">
        <v>253</v>
      </c>
      <c r="I489" s="2465"/>
      <c r="J489" s="543">
        <v>6.7274907708255076E-3</v>
      </c>
      <c r="K489" s="538"/>
      <c r="L489" s="538"/>
      <c r="M489" s="2465" t="s">
        <v>253</v>
      </c>
      <c r="N489" s="2465"/>
      <c r="O489" s="544">
        <v>9.825916630241965E-3</v>
      </c>
      <c r="P489" s="538"/>
      <c r="Q489" s="538"/>
      <c r="BA489" s="213"/>
      <c r="BB489" s="287"/>
      <c r="BC489" s="213"/>
      <c r="BD489" s="213"/>
      <c r="BE489" s="213"/>
      <c r="BF489" s="213"/>
      <c r="BG489" s="213"/>
      <c r="BH489" s="213"/>
      <c r="BI489" s="213"/>
      <c r="BJ489" s="213"/>
      <c r="BK489" s="213"/>
      <c r="BL489" s="213"/>
      <c r="BM489" s="213"/>
      <c r="BN489" s="213"/>
      <c r="BO489" s="213"/>
      <c r="BP489" s="213"/>
      <c r="BQ489" s="213"/>
      <c r="BR489" s="213"/>
      <c r="BS489" s="213"/>
      <c r="BT489" s="213"/>
      <c r="BU489" s="213"/>
      <c r="BV489" s="213"/>
      <c r="BW489" s="213"/>
      <c r="BX489" s="213"/>
      <c r="BY489" s="213"/>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2464" t="s">
        <v>230</v>
      </c>
      <c r="D490" s="2465"/>
      <c r="E490" s="542">
        <v>0.11100496850405205</v>
      </c>
      <c r="F490" s="538"/>
      <c r="G490" s="538"/>
      <c r="H490" s="2465" t="s">
        <v>230</v>
      </c>
      <c r="I490" s="2465"/>
      <c r="J490" s="543">
        <v>0.14676871568624134</v>
      </c>
      <c r="K490" s="538"/>
      <c r="L490" s="538"/>
      <c r="M490" s="2465" t="s">
        <v>230</v>
      </c>
      <c r="N490" s="2465"/>
      <c r="O490" s="544">
        <v>8.8791752846125546E-2</v>
      </c>
      <c r="P490" s="538"/>
      <c r="Q490" s="538"/>
      <c r="BA490" s="213"/>
      <c r="BB490" s="287"/>
      <c r="BC490" s="213"/>
      <c r="BD490" s="213"/>
      <c r="BE490" s="213"/>
      <c r="BF490" s="213"/>
      <c r="BG490" s="213"/>
      <c r="BH490" s="213"/>
      <c r="BI490" s="213"/>
      <c r="BJ490" s="213"/>
      <c r="BK490" s="213"/>
      <c r="BL490" s="213"/>
      <c r="BM490" s="213"/>
      <c r="BN490" s="213"/>
      <c r="BO490" s="213"/>
      <c r="BP490" s="213"/>
      <c r="BQ490" s="213"/>
      <c r="BR490" s="213"/>
      <c r="BS490" s="213"/>
      <c r="BT490" s="213"/>
      <c r="BU490" s="213"/>
      <c r="BV490" s="213"/>
      <c r="BW490" s="213"/>
      <c r="BX490" s="213"/>
      <c r="BY490" s="213"/>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2464" t="s">
        <v>235</v>
      </c>
      <c r="D491" s="2465"/>
      <c r="E491" s="542">
        <v>6.3706491704969989E-2</v>
      </c>
      <c r="F491" s="538"/>
      <c r="G491" s="538"/>
      <c r="H491" s="2465" t="s">
        <v>235</v>
      </c>
      <c r="I491" s="2465"/>
      <c r="J491" s="543">
        <v>-7.2349483902905493E-2</v>
      </c>
      <c r="K491" s="538"/>
      <c r="L491" s="538"/>
      <c r="M491" s="2465" t="s">
        <v>235</v>
      </c>
      <c r="N491" s="2465"/>
      <c r="O491" s="544">
        <v>0.12704994014799645</v>
      </c>
      <c r="P491" s="538"/>
      <c r="Q491" s="538"/>
      <c r="BA491" s="213"/>
      <c r="BB491" s="287"/>
      <c r="BC491" s="213"/>
      <c r="BD491" s="213"/>
      <c r="BE491" s="213"/>
      <c r="BF491" s="213"/>
      <c r="BG491" s="213"/>
      <c r="BH491" s="213"/>
      <c r="BI491" s="213"/>
      <c r="BJ491" s="213"/>
      <c r="BK491" s="213"/>
      <c r="BL491" s="213"/>
      <c r="BM491" s="213"/>
      <c r="BN491" s="213"/>
      <c r="BO491" s="213"/>
      <c r="BP491" s="213"/>
      <c r="BQ491" s="213"/>
      <c r="BR491" s="213"/>
      <c r="BS491" s="213"/>
      <c r="BT491" s="213"/>
      <c r="BU491" s="213"/>
      <c r="BV491" s="213"/>
      <c r="BW491" s="213"/>
      <c r="BX491" s="213"/>
      <c r="BY491" s="213"/>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2464" t="s">
        <v>254</v>
      </c>
      <c r="D492" s="2465"/>
      <c r="E492" s="542">
        <v>-1.3099516810800961E-3</v>
      </c>
      <c r="F492" s="538"/>
      <c r="G492" s="538"/>
      <c r="H492" s="2465" t="s">
        <v>254</v>
      </c>
      <c r="I492" s="2465"/>
      <c r="J492" s="543">
        <v>-1.6961859766750518E-3</v>
      </c>
      <c r="K492" s="538"/>
      <c r="L492" s="538"/>
      <c r="M492" s="2465" t="s">
        <v>254</v>
      </c>
      <c r="N492" s="2465"/>
      <c r="O492" s="544">
        <v>9.4491858839698792E-4</v>
      </c>
      <c r="P492" s="538"/>
      <c r="Q492" s="538"/>
      <c r="BA492" s="213"/>
      <c r="BB492" s="287"/>
      <c r="BC492" s="213"/>
      <c r="BD492" s="213"/>
      <c r="BE492" s="213"/>
      <c r="BF492" s="213"/>
      <c r="BG492" s="213"/>
      <c r="BH492" s="213"/>
      <c r="BI492" s="213"/>
      <c r="BJ492" s="213"/>
      <c r="BK492" s="213"/>
      <c r="BL492" s="213"/>
      <c r="BM492" s="213"/>
      <c r="BN492" s="213"/>
      <c r="BO492" s="213"/>
      <c r="BP492" s="213"/>
      <c r="BQ492" s="213"/>
      <c r="BR492" s="213"/>
      <c r="BS492" s="213"/>
      <c r="BT492" s="213"/>
      <c r="BU492" s="213"/>
      <c r="BV492" s="213"/>
      <c r="BW492" s="213"/>
      <c r="BX492" s="213"/>
      <c r="BY492" s="213"/>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2464" t="s">
        <v>252</v>
      </c>
      <c r="D493" s="2465"/>
      <c r="E493" s="542">
        <v>-8.0255587224930154E-3</v>
      </c>
      <c r="F493" s="538"/>
      <c r="G493" s="538"/>
      <c r="H493" s="2465" t="s">
        <v>252</v>
      </c>
      <c r="I493" s="2465"/>
      <c r="J493" s="543">
        <v>-5.7389973554209748E-3</v>
      </c>
      <c r="K493" s="538"/>
      <c r="L493" s="538"/>
      <c r="M493" s="2465" t="s">
        <v>252</v>
      </c>
      <c r="N493" s="2465"/>
      <c r="O493" s="544">
        <v>-3.3803695099063067E-3</v>
      </c>
      <c r="P493" s="538"/>
      <c r="Q493" s="538"/>
      <c r="BA493" s="213"/>
      <c r="BB493" s="287"/>
      <c r="BC493" s="213"/>
      <c r="BD493" s="213"/>
      <c r="BE493" s="213"/>
      <c r="BF493" s="213"/>
      <c r="BG493" s="213"/>
      <c r="BH493" s="213"/>
      <c r="BI493" s="213"/>
      <c r="BJ493" s="213"/>
      <c r="BK493" s="213"/>
      <c r="BL493" s="213"/>
      <c r="BM493" s="213"/>
      <c r="BN493" s="213"/>
      <c r="BO493" s="213"/>
      <c r="BP493" s="213"/>
      <c r="BQ493" s="213"/>
      <c r="BR493" s="213"/>
      <c r="BS493" s="213"/>
      <c r="BT493" s="213"/>
      <c r="BU493" s="213"/>
      <c r="BV493" s="213"/>
      <c r="BW493" s="213"/>
      <c r="BX493" s="213"/>
      <c r="BY493" s="213"/>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2464" t="s">
        <v>231</v>
      </c>
      <c r="D494" s="2465"/>
      <c r="E494" s="542">
        <v>-0.13191013666848933</v>
      </c>
      <c r="F494" s="538"/>
      <c r="G494" s="538"/>
      <c r="H494" s="2465" t="s">
        <v>231</v>
      </c>
      <c r="I494" s="2465"/>
      <c r="J494" s="543">
        <v>-7.1995118118822199E-2</v>
      </c>
      <c r="K494" s="538"/>
      <c r="L494" s="538"/>
      <c r="M494" s="2465" t="s">
        <v>231</v>
      </c>
      <c r="N494" s="2465"/>
      <c r="O494" s="544">
        <v>-0.15617239986673026</v>
      </c>
      <c r="P494" s="538"/>
      <c r="Q494" s="538"/>
      <c r="BA494" s="213"/>
      <c r="BB494" s="287"/>
      <c r="BC494" s="213"/>
      <c r="BD494" s="213"/>
      <c r="BE494" s="213"/>
      <c r="BF494" s="213"/>
      <c r="BG494" s="213"/>
      <c r="BH494" s="213"/>
      <c r="BI494" s="213"/>
      <c r="BJ494" s="213"/>
      <c r="BK494" s="213"/>
      <c r="BL494" s="213"/>
      <c r="BM494" s="213"/>
      <c r="BN494" s="213"/>
      <c r="BO494" s="213"/>
      <c r="BP494" s="213"/>
      <c r="BQ494" s="213"/>
      <c r="BR494" s="213"/>
      <c r="BS494" s="213"/>
      <c r="BT494" s="213"/>
      <c r="BU494" s="213"/>
      <c r="BV494" s="213"/>
      <c r="BW494" s="213"/>
      <c r="BX494" s="213"/>
      <c r="BY494" s="213"/>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2464" t="s">
        <v>233</v>
      </c>
      <c r="D495" s="2465"/>
      <c r="E495" s="542">
        <v>0.104906682834309</v>
      </c>
      <c r="F495" s="538"/>
      <c r="G495" s="538"/>
      <c r="H495" s="2465" t="s">
        <v>233</v>
      </c>
      <c r="I495" s="2465"/>
      <c r="J495" s="543">
        <v>6.2495064181856547E-2</v>
      </c>
      <c r="K495" s="538"/>
      <c r="L495" s="538"/>
      <c r="M495" s="2465" t="s">
        <v>233</v>
      </c>
      <c r="N495" s="2465"/>
      <c r="O495" s="544">
        <v>0.13396211110911685</v>
      </c>
      <c r="P495" s="538"/>
      <c r="Q495" s="538"/>
      <c r="BA495" s="213"/>
      <c r="BB495" s="287"/>
      <c r="BC495" s="213"/>
      <c r="BD495" s="213"/>
      <c r="BE495" s="213"/>
      <c r="BF495" s="213"/>
      <c r="BG495" s="213"/>
      <c r="BH495" s="213"/>
      <c r="BI495" s="213"/>
      <c r="BJ495" s="213"/>
      <c r="BK495" s="213"/>
      <c r="BL495" s="213"/>
      <c r="BM495" s="213"/>
      <c r="BN495" s="213"/>
      <c r="BO495" s="213"/>
      <c r="BP495" s="213"/>
      <c r="BQ495" s="213"/>
      <c r="BR495" s="213"/>
      <c r="BS495" s="213"/>
      <c r="BT495" s="213"/>
      <c r="BU495" s="213"/>
      <c r="BV495" s="213"/>
      <c r="BW495" s="213"/>
      <c r="BX495" s="213"/>
      <c r="BY495" s="213"/>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2464" t="s">
        <v>239</v>
      </c>
      <c r="D496" s="2465"/>
      <c r="E496" s="542">
        <v>8.4340222059891057E-2</v>
      </c>
      <c r="F496" s="538"/>
      <c r="G496" s="538"/>
      <c r="H496" s="2465" t="s">
        <v>239</v>
      </c>
      <c r="I496" s="2465"/>
      <c r="J496" s="543">
        <v>9.0988072506252154E-2</v>
      </c>
      <c r="K496" s="538"/>
      <c r="L496" s="538"/>
      <c r="M496" s="2465" t="s">
        <v>239</v>
      </c>
      <c r="N496" s="2465"/>
      <c r="O496" s="544">
        <v>8.2381867013186796E-2</v>
      </c>
      <c r="P496" s="538"/>
      <c r="Q496" s="538"/>
      <c r="BA496" s="213"/>
      <c r="BB496" s="287"/>
      <c r="BC496" s="213"/>
      <c r="BD496" s="213"/>
      <c r="BE496" s="213"/>
      <c r="BF496" s="213"/>
      <c r="BG496" s="213"/>
      <c r="BH496" s="213"/>
      <c r="BI496" s="213"/>
      <c r="BJ496" s="213"/>
      <c r="BK496" s="213"/>
      <c r="BL496" s="213"/>
      <c r="BM496" s="213"/>
      <c r="BN496" s="213"/>
      <c r="BO496" s="213"/>
      <c r="BP496" s="213"/>
      <c r="BQ496" s="213"/>
      <c r="BR496" s="213"/>
      <c r="BS496" s="213"/>
      <c r="BT496" s="213"/>
      <c r="BU496" s="213"/>
      <c r="BV496" s="213"/>
      <c r="BW496" s="213"/>
      <c r="BX496" s="213"/>
      <c r="BY496" s="213"/>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2464" t="s">
        <v>229</v>
      </c>
      <c r="D497" s="2465"/>
      <c r="E497" s="542">
        <v>0.13201989402565831</v>
      </c>
      <c r="F497" s="538"/>
      <c r="G497" s="538"/>
      <c r="H497" s="2465" t="s">
        <v>229</v>
      </c>
      <c r="I497" s="2465"/>
      <c r="J497" s="543">
        <v>0.10539092858044717</v>
      </c>
      <c r="K497" s="538"/>
      <c r="L497" s="538"/>
      <c r="M497" s="2465" t="s">
        <v>229</v>
      </c>
      <c r="N497" s="2465"/>
      <c r="O497" s="544">
        <v>0.15979438769802323</v>
      </c>
      <c r="P497" s="538"/>
      <c r="Q497" s="538"/>
      <c r="BA497" s="213"/>
      <c r="BB497" s="287"/>
      <c r="BC497" s="213"/>
      <c r="BD497" s="213"/>
      <c r="BE497" s="213"/>
      <c r="BF497" s="213"/>
      <c r="BG497" s="213"/>
      <c r="BH497" s="213"/>
      <c r="BI497" s="213"/>
      <c r="BJ497" s="213"/>
      <c r="BK497" s="213"/>
      <c r="BL497" s="213"/>
      <c r="BM497" s="213"/>
      <c r="BN497" s="213"/>
      <c r="BO497" s="213"/>
      <c r="BP497" s="213"/>
      <c r="BQ497" s="213"/>
      <c r="BR497" s="213"/>
      <c r="BS497" s="213"/>
      <c r="BT497" s="213"/>
      <c r="BU497" s="213"/>
      <c r="BV497" s="213"/>
      <c r="BW497" s="213"/>
      <c r="BX497" s="213"/>
      <c r="BY497" s="213"/>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2464" t="s">
        <v>228</v>
      </c>
      <c r="D498" s="2465"/>
      <c r="E498" s="542">
        <v>0.13243504306588921</v>
      </c>
      <c r="F498" s="538"/>
      <c r="G498" s="538"/>
      <c r="H498" s="2465" t="s">
        <v>228</v>
      </c>
      <c r="I498" s="2465"/>
      <c r="J498" s="543">
        <v>0.14749447124817983</v>
      </c>
      <c r="K498" s="538"/>
      <c r="L498" s="538"/>
      <c r="M498" s="2465" t="s">
        <v>228</v>
      </c>
      <c r="N498" s="2465"/>
      <c r="O498" s="544">
        <v>0.1244167091489199</v>
      </c>
      <c r="P498" s="538"/>
      <c r="Q498" s="538"/>
      <c r="BA498" s="213"/>
      <c r="BB498" s="287"/>
      <c r="BC498" s="213"/>
      <c r="BD498" s="213"/>
      <c r="BE498" s="213"/>
      <c r="BF498" s="213"/>
      <c r="BG498" s="213"/>
      <c r="BH498" s="213"/>
      <c r="BI498" s="213"/>
      <c r="BJ498" s="213"/>
      <c r="BK498" s="213"/>
      <c r="BL498" s="213"/>
      <c r="BM498" s="213"/>
      <c r="BN498" s="213"/>
      <c r="BO498" s="213"/>
      <c r="BP498" s="213"/>
      <c r="BQ498" s="213"/>
      <c r="BR498" s="213"/>
      <c r="BS498" s="213"/>
      <c r="BT498" s="213"/>
      <c r="BU498" s="213"/>
      <c r="BV498" s="213"/>
      <c r="BW498" s="213"/>
      <c r="BX498" s="213"/>
      <c r="BY498" s="213"/>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2464" t="s">
        <v>248</v>
      </c>
      <c r="D499" s="2465"/>
      <c r="E499" s="542">
        <v>3.7503400773334507E-2</v>
      </c>
      <c r="F499" s="538"/>
      <c r="G499" s="538"/>
      <c r="H499" s="2465" t="s">
        <v>248</v>
      </c>
      <c r="I499" s="2465"/>
      <c r="J499" s="543">
        <v>4.0903911151164901E-2</v>
      </c>
      <c r="K499" s="538"/>
      <c r="L499" s="538"/>
      <c r="M499" s="2465" t="s">
        <v>248</v>
      </c>
      <c r="N499" s="2465"/>
      <c r="O499" s="544">
        <v>6.0863506094921853E-2</v>
      </c>
      <c r="P499" s="538"/>
      <c r="Q499" s="538"/>
      <c r="BA499" s="213"/>
      <c r="BB499" s="287"/>
      <c r="BC499" s="213"/>
      <c r="BD499" s="213"/>
      <c r="BE499" s="213"/>
      <c r="BF499" s="213"/>
      <c r="BG499" s="213"/>
      <c r="BH499" s="213"/>
      <c r="BI499" s="213"/>
      <c r="BJ499" s="213"/>
      <c r="BK499" s="213"/>
      <c r="BL499" s="213"/>
      <c r="BM499" s="213"/>
      <c r="BN499" s="213"/>
      <c r="BO499" s="213"/>
      <c r="BP499" s="213"/>
      <c r="BQ499" s="213"/>
      <c r="BR499" s="213"/>
      <c r="BS499" s="213"/>
      <c r="BT499" s="213"/>
      <c r="BU499" s="213"/>
      <c r="BV499" s="213"/>
      <c r="BW499" s="213"/>
      <c r="BX499" s="213"/>
      <c r="BY499" s="213"/>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2464" t="s">
        <v>238</v>
      </c>
      <c r="D500" s="2465"/>
      <c r="E500" s="542">
        <v>0.10111622201550799</v>
      </c>
      <c r="F500" s="538"/>
      <c r="G500" s="538"/>
      <c r="H500" s="2465" t="s">
        <v>238</v>
      </c>
      <c r="I500" s="2465"/>
      <c r="J500" s="543">
        <v>0.10309748504013318</v>
      </c>
      <c r="K500" s="538"/>
      <c r="L500" s="538"/>
      <c r="M500" s="2465" t="s">
        <v>238</v>
      </c>
      <c r="N500" s="2465"/>
      <c r="O500" s="544">
        <v>0.12388466084755739</v>
      </c>
      <c r="P500" s="538"/>
      <c r="Q500" s="538"/>
      <c r="BA500" s="213"/>
      <c r="BB500" s="287"/>
      <c r="BC500" s="213"/>
      <c r="BD500" s="213"/>
      <c r="BE500" s="213"/>
      <c r="BF500" s="213"/>
      <c r="BG500" s="213"/>
      <c r="BH500" s="213"/>
      <c r="BI500" s="213"/>
      <c r="BJ500" s="213"/>
      <c r="BK500" s="213"/>
      <c r="BL500" s="213"/>
      <c r="BM500" s="213"/>
      <c r="BN500" s="213"/>
      <c r="BO500" s="213"/>
      <c r="BP500" s="213"/>
      <c r="BQ500" s="213"/>
      <c r="BR500" s="213"/>
      <c r="BS500" s="213"/>
      <c r="BT500" s="213"/>
      <c r="BU500" s="213"/>
      <c r="BV500" s="213"/>
      <c r="BW500" s="213"/>
      <c r="BX500" s="213"/>
      <c r="BY500" s="213"/>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2464" t="s">
        <v>237</v>
      </c>
      <c r="D501" s="2465"/>
      <c r="E501" s="542">
        <v>9.1695437188719711E-2</v>
      </c>
      <c r="F501" s="538"/>
      <c r="G501" s="538"/>
      <c r="H501" s="2465" t="s">
        <v>237</v>
      </c>
      <c r="I501" s="2465"/>
      <c r="J501" s="543">
        <v>0.11598275978243247</v>
      </c>
      <c r="K501" s="538"/>
      <c r="L501" s="538"/>
      <c r="M501" s="2465" t="s">
        <v>237</v>
      </c>
      <c r="N501" s="2465"/>
      <c r="O501" s="544">
        <v>8.6007305651898944E-2</v>
      </c>
      <c r="P501" s="538"/>
      <c r="Q501" s="538"/>
      <c r="BA501" s="213"/>
      <c r="BB501" s="287"/>
      <c r="BC501" s="213"/>
      <c r="BD501" s="213"/>
      <c r="BE501" s="213"/>
      <c r="BF501" s="213"/>
      <c r="BG501" s="213"/>
      <c r="BH501" s="213"/>
      <c r="BI501" s="213"/>
      <c r="BJ501" s="213"/>
      <c r="BK501" s="213"/>
      <c r="BL501" s="213"/>
      <c r="BM501" s="213"/>
      <c r="BN501" s="213"/>
      <c r="BO501" s="213"/>
      <c r="BP501" s="213"/>
      <c r="BQ501" s="213"/>
      <c r="BR501" s="213"/>
      <c r="BS501" s="213"/>
      <c r="BT501" s="213"/>
      <c r="BU501" s="213"/>
      <c r="BV501" s="213"/>
      <c r="BW501" s="213"/>
      <c r="BX501" s="213"/>
      <c r="BY501" s="213"/>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2464" t="s">
        <v>232</v>
      </c>
      <c r="D502" s="2465"/>
      <c r="E502" s="545">
        <v>0.12464134072898191</v>
      </c>
      <c r="F502" s="538"/>
      <c r="G502" s="538"/>
      <c r="H502" s="2465" t="s">
        <v>232</v>
      </c>
      <c r="I502" s="2465"/>
      <c r="J502" s="546">
        <v>0.14524372717171574</v>
      </c>
      <c r="K502" s="538"/>
      <c r="L502" s="538"/>
      <c r="M502" s="2465" t="s">
        <v>232</v>
      </c>
      <c r="N502" s="2465"/>
      <c r="O502" s="547">
        <v>9.1125337185816335E-2</v>
      </c>
      <c r="P502" s="538"/>
      <c r="Q502" s="538"/>
      <c r="BA502" s="213"/>
      <c r="BB502" s="287"/>
      <c r="BC502" s="213"/>
      <c r="BD502" s="213"/>
      <c r="BE502" s="213"/>
      <c r="BF502" s="213"/>
      <c r="BG502" s="213"/>
      <c r="BH502" s="213"/>
      <c r="BI502" s="213"/>
      <c r="BJ502" s="213"/>
      <c r="BK502" s="213"/>
      <c r="BL502" s="213"/>
      <c r="BM502" s="213"/>
      <c r="BN502" s="213"/>
      <c r="BO502" s="213"/>
      <c r="BP502" s="213"/>
      <c r="BQ502" s="213"/>
      <c r="BR502" s="213"/>
      <c r="BS502" s="213"/>
      <c r="BT502" s="213"/>
      <c r="BU502" s="213"/>
      <c r="BV502" s="213"/>
      <c r="BW502" s="213"/>
      <c r="BX502" s="213"/>
      <c r="BY502" s="213"/>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2464"/>
      <c r="D503" s="2465"/>
      <c r="E503" s="538"/>
      <c r="F503" s="538"/>
      <c r="G503" s="538"/>
      <c r="H503" s="2465"/>
      <c r="I503" s="2465"/>
      <c r="J503" s="538"/>
      <c r="K503" s="538"/>
      <c r="L503" s="538"/>
      <c r="M503" s="2465"/>
      <c r="N503" s="2465"/>
      <c r="O503" s="538"/>
      <c r="P503" s="538"/>
      <c r="Q503" s="538"/>
      <c r="BA503" s="213"/>
      <c r="BB503" s="287"/>
      <c r="BC503" s="213"/>
      <c r="BD503" s="213"/>
      <c r="BE503" s="213"/>
      <c r="BF503" s="213"/>
      <c r="BG503" s="213"/>
      <c r="BH503" s="213"/>
      <c r="BI503" s="213"/>
      <c r="BJ503" s="213"/>
      <c r="BK503" s="213"/>
      <c r="BL503" s="213"/>
      <c r="BM503" s="213"/>
      <c r="BN503" s="213"/>
      <c r="BO503" s="213"/>
      <c r="BP503" s="213"/>
      <c r="BQ503" s="213"/>
      <c r="BR503" s="213"/>
      <c r="BS503" s="213"/>
      <c r="BT503" s="213"/>
      <c r="BU503" s="213"/>
      <c r="BV503" s="213"/>
      <c r="BW503" s="213"/>
      <c r="BX503" s="213"/>
      <c r="BY503" s="213"/>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2464"/>
      <c r="D504" s="2465"/>
      <c r="E504" s="538"/>
      <c r="F504" s="538"/>
      <c r="G504" s="538"/>
      <c r="H504" s="2465"/>
      <c r="I504" s="2465"/>
      <c r="J504" s="538"/>
      <c r="K504" s="538"/>
      <c r="L504" s="538"/>
      <c r="M504" s="2465"/>
      <c r="N504" s="2465"/>
      <c r="O504" s="538"/>
      <c r="P504" s="538"/>
      <c r="Q504" s="538"/>
      <c r="BA504" s="213"/>
      <c r="BB504" s="287"/>
      <c r="BC504" s="213"/>
      <c r="BD504" s="213"/>
      <c r="BE504" s="213"/>
      <c r="BF504" s="213"/>
      <c r="BG504" s="213"/>
      <c r="BH504" s="213"/>
      <c r="BI504" s="213"/>
      <c r="BJ504" s="213"/>
      <c r="BK504" s="213"/>
      <c r="BL504" s="213"/>
      <c r="BM504" s="213"/>
      <c r="BN504" s="213"/>
      <c r="BO504" s="213"/>
      <c r="BP504" s="213"/>
      <c r="BQ504" s="213"/>
      <c r="BR504" s="213"/>
      <c r="BS504" s="213"/>
      <c r="BT504" s="213"/>
      <c r="BU504" s="213"/>
      <c r="BV504" s="213"/>
      <c r="BW504" s="213"/>
      <c r="BX504" s="213"/>
      <c r="BY504" s="213"/>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2464" t="s">
        <v>262</v>
      </c>
      <c r="D505" s="2465"/>
      <c r="E505" s="2465"/>
      <c r="F505" s="538"/>
      <c r="G505" s="538"/>
      <c r="H505" s="2465" t="s">
        <v>262</v>
      </c>
      <c r="I505" s="2465"/>
      <c r="J505" s="2465"/>
      <c r="K505" s="538"/>
      <c r="L505" s="538"/>
      <c r="M505" s="2465" t="s">
        <v>262</v>
      </c>
      <c r="N505" s="2465"/>
      <c r="O505" s="2465"/>
      <c r="P505" s="538"/>
      <c r="Q505" s="538"/>
      <c r="BA505" s="213"/>
      <c r="BB505" s="287"/>
      <c r="BC505" s="213"/>
      <c r="BD505" s="213"/>
      <c r="BE505" s="213"/>
      <c r="BF505" s="213"/>
      <c r="BG505" s="213"/>
      <c r="BH505" s="213"/>
      <c r="BI505" s="213"/>
      <c r="BJ505" s="213"/>
      <c r="BK505" s="213"/>
      <c r="BL505" s="213"/>
      <c r="BM505" s="213"/>
      <c r="BN505" s="213"/>
      <c r="BO505" s="213"/>
      <c r="BP505" s="213"/>
      <c r="BQ505" s="213"/>
      <c r="BR505" s="213"/>
      <c r="BS505" s="213"/>
      <c r="BT505" s="213"/>
      <c r="BU505" s="213"/>
      <c r="BV505" s="213"/>
      <c r="BW505" s="213"/>
      <c r="BX505" s="213"/>
      <c r="BY505" s="213"/>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2464" t="s">
        <v>225</v>
      </c>
      <c r="D506" s="2465"/>
      <c r="E506" s="560" t="s">
        <v>226</v>
      </c>
      <c r="F506" s="538"/>
      <c r="G506" s="538"/>
      <c r="H506" s="2465" t="s">
        <v>225</v>
      </c>
      <c r="I506" s="2465"/>
      <c r="J506" s="561" t="s">
        <v>226</v>
      </c>
      <c r="K506" s="538"/>
      <c r="L506" s="538"/>
      <c r="M506" s="2465" t="s">
        <v>225</v>
      </c>
      <c r="N506" s="2465"/>
      <c r="O506" s="562" t="s">
        <v>226</v>
      </c>
      <c r="P506" s="538"/>
      <c r="Q506" s="538"/>
      <c r="BA506" s="213"/>
      <c r="BB506" s="287"/>
      <c r="BC506" s="213"/>
      <c r="BD506" s="213"/>
      <c r="BE506" s="213"/>
      <c r="BF506" s="213"/>
      <c r="BG506" s="213"/>
      <c r="BH506" s="213"/>
      <c r="BI506" s="213"/>
      <c r="BJ506" s="213"/>
      <c r="BK506" s="213"/>
      <c r="BL506" s="213"/>
      <c r="BM506" s="213"/>
      <c r="BN506" s="213"/>
      <c r="BO506" s="213"/>
      <c r="BP506" s="213"/>
      <c r="BQ506" s="213"/>
      <c r="BR506" s="213"/>
      <c r="BS506" s="213"/>
      <c r="BT506" s="213"/>
      <c r="BU506" s="213"/>
      <c r="BV506" s="213"/>
      <c r="BW506" s="213"/>
      <c r="BX506" s="213"/>
      <c r="BY506" s="213"/>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2464" t="s">
        <v>226</v>
      </c>
      <c r="D507" s="2465"/>
      <c r="E507" s="563">
        <v>1.0000000000000004</v>
      </c>
      <c r="F507" s="538"/>
      <c r="G507" s="538"/>
      <c r="H507" s="2465" t="s">
        <v>226</v>
      </c>
      <c r="I507" s="2465"/>
      <c r="J507" s="564">
        <v>0.99999999999999967</v>
      </c>
      <c r="K507" s="538"/>
      <c r="L507" s="538"/>
      <c r="M507" s="2465" t="s">
        <v>226</v>
      </c>
      <c r="N507" s="2465"/>
      <c r="O507" s="565">
        <v>1.0000000000000002</v>
      </c>
      <c r="P507" s="538"/>
      <c r="Q507" s="538"/>
      <c r="BA507" s="213"/>
      <c r="BB507" s="287"/>
      <c r="BC507" s="213"/>
      <c r="BD507" s="213"/>
      <c r="BE507" s="213"/>
      <c r="BF507" s="213"/>
      <c r="BG507" s="213"/>
      <c r="BH507" s="213"/>
      <c r="BI507" s="213"/>
      <c r="BJ507" s="213"/>
      <c r="BK507" s="213"/>
      <c r="BL507" s="213"/>
      <c r="BM507" s="213"/>
      <c r="BN507" s="213"/>
      <c r="BO507" s="213"/>
      <c r="BP507" s="213"/>
      <c r="BQ507" s="213"/>
      <c r="BR507" s="213"/>
      <c r="BS507" s="213"/>
      <c r="BT507" s="213"/>
      <c r="BU507" s="213"/>
      <c r="BV507" s="213"/>
      <c r="BW507" s="213"/>
      <c r="BX507" s="213"/>
      <c r="BY507" s="213"/>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2464"/>
      <c r="D508" s="2465"/>
      <c r="E508" s="538"/>
      <c r="F508" s="538"/>
      <c r="G508" s="538"/>
      <c r="H508" s="2465"/>
      <c r="I508" s="2465"/>
      <c r="J508" s="538"/>
      <c r="K508" s="538"/>
      <c r="L508" s="538"/>
      <c r="M508" s="2465"/>
      <c r="N508" s="2465"/>
      <c r="O508" s="538"/>
      <c r="P508" s="538"/>
      <c r="Q508" s="538"/>
      <c r="BA508" s="213"/>
      <c r="BB508" s="287"/>
      <c r="BC508" s="213"/>
      <c r="BD508" s="213"/>
      <c r="BE508" s="213"/>
      <c r="BF508" s="213"/>
      <c r="BG508" s="213"/>
      <c r="BH508" s="213"/>
      <c r="BI508" s="213"/>
      <c r="BJ508" s="213"/>
      <c r="BK508" s="213"/>
      <c r="BL508" s="213"/>
      <c r="BM508" s="213"/>
      <c r="BN508" s="213"/>
      <c r="BO508" s="213"/>
      <c r="BP508" s="213"/>
      <c r="BQ508" s="213"/>
      <c r="BR508" s="213"/>
      <c r="BS508" s="213"/>
      <c r="BT508" s="213"/>
      <c r="BU508" s="213"/>
      <c r="BV508" s="213"/>
      <c r="BW508" s="213"/>
      <c r="BX508" s="213"/>
      <c r="BY508" s="213"/>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2464"/>
      <c r="D509" s="2465"/>
      <c r="E509" s="537"/>
      <c r="F509" s="537"/>
      <c r="G509" s="537"/>
      <c r="H509" s="2464"/>
      <c r="I509" s="2465"/>
      <c r="J509" s="537"/>
      <c r="K509" s="537"/>
      <c r="L509" s="537"/>
      <c r="M509" s="2464"/>
      <c r="N509" s="2465"/>
      <c r="O509" s="537"/>
      <c r="P509" s="537"/>
      <c r="Q509" s="537"/>
      <c r="BA509" s="213"/>
      <c r="BB509" s="287"/>
      <c r="BC509" s="213"/>
      <c r="BD509" s="213"/>
      <c r="BE509" s="213"/>
      <c r="BF509" s="213"/>
      <c r="BG509" s="213"/>
      <c r="BH509" s="213"/>
      <c r="BI509" s="213"/>
      <c r="BJ509" s="213"/>
      <c r="BK509" s="213"/>
      <c r="BL509" s="213"/>
      <c r="BM509" s="213"/>
      <c r="BN509" s="213"/>
      <c r="BO509" s="213"/>
      <c r="BP509" s="213"/>
      <c r="BQ509" s="213"/>
      <c r="BR509" s="213"/>
      <c r="BS509" s="213"/>
      <c r="BT509" s="213"/>
      <c r="BU509" s="213"/>
      <c r="BV509" s="213"/>
      <c r="BW509" s="213"/>
      <c r="BX509" s="213"/>
      <c r="BY509" s="213"/>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2464"/>
      <c r="D510" s="2465"/>
      <c r="E510" s="537"/>
      <c r="F510" s="537"/>
      <c r="G510" s="537"/>
      <c r="H510" s="2464"/>
      <c r="I510" s="2465"/>
      <c r="J510" s="537"/>
      <c r="K510" s="537"/>
      <c r="L510" s="537"/>
      <c r="M510" s="2464"/>
      <c r="N510" s="2465"/>
      <c r="O510" s="537"/>
      <c r="P510" s="537"/>
      <c r="Q510" s="537"/>
      <c r="BA510" s="213"/>
      <c r="BB510" s="287"/>
      <c r="BC510" s="213"/>
      <c r="BD510" s="213"/>
      <c r="BE510" s="213"/>
      <c r="BF510" s="213"/>
      <c r="BG510" s="213"/>
      <c r="BH510" s="213"/>
      <c r="BI510" s="213"/>
      <c r="BJ510" s="213"/>
      <c r="BK510" s="213"/>
      <c r="BL510" s="213"/>
      <c r="BM510" s="213"/>
      <c r="BN510" s="213"/>
      <c r="BO510" s="213"/>
      <c r="BP510" s="213"/>
      <c r="BQ510" s="213"/>
      <c r="BR510" s="213"/>
      <c r="BS510" s="213"/>
      <c r="BT510" s="213"/>
      <c r="BU510" s="213"/>
      <c r="BV510" s="213"/>
      <c r="BW510" s="213"/>
      <c r="BX510" s="213"/>
      <c r="BY510" s="213"/>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2464"/>
      <c r="D511" s="2465"/>
      <c r="E511" s="537"/>
      <c r="F511" s="537"/>
      <c r="G511" s="537"/>
      <c r="H511" s="2464"/>
      <c r="I511" s="2465"/>
      <c r="J511" s="537"/>
      <c r="K511" s="537"/>
      <c r="L511" s="537"/>
      <c r="M511" s="2464"/>
      <c r="N511" s="2465"/>
      <c r="O511" s="537"/>
      <c r="P511" s="537"/>
      <c r="Q511" s="537"/>
      <c r="BA511" s="213"/>
      <c r="BB511" s="287"/>
      <c r="BC511" s="213"/>
      <c r="BD511" s="213"/>
      <c r="BE511" s="213"/>
      <c r="BF511" s="213"/>
      <c r="BG511" s="213"/>
      <c r="BH511" s="213"/>
      <c r="BI511" s="213"/>
      <c r="BJ511" s="213"/>
      <c r="BK511" s="213"/>
      <c r="BL511" s="213"/>
      <c r="BM511" s="213"/>
      <c r="BN511" s="213"/>
      <c r="BO511" s="213"/>
      <c r="BP511" s="213"/>
      <c r="BQ511" s="213"/>
      <c r="BR511" s="213"/>
      <c r="BS511" s="213"/>
      <c r="BT511" s="213"/>
      <c r="BU511" s="213"/>
      <c r="BV511" s="213"/>
      <c r="BW511" s="213"/>
      <c r="BX511" s="213"/>
      <c r="BY511" s="213"/>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2464"/>
      <c r="D512" s="2465"/>
      <c r="E512" s="537"/>
      <c r="F512" s="537"/>
      <c r="G512" s="537"/>
      <c r="H512" s="2464"/>
      <c r="I512" s="2465"/>
      <c r="J512" s="537"/>
      <c r="K512" s="537"/>
      <c r="L512" s="537"/>
      <c r="M512" s="2464"/>
      <c r="N512" s="2465"/>
      <c r="O512" s="537"/>
      <c r="P512" s="537"/>
      <c r="Q512" s="537"/>
      <c r="BA512" s="213"/>
      <c r="BB512" s="287"/>
      <c r="BC512" s="213"/>
      <c r="BD512" s="213"/>
      <c r="BE512" s="213"/>
      <c r="BF512" s="213"/>
      <c r="BG512" s="213"/>
      <c r="BH512" s="213"/>
      <c r="BI512" s="213"/>
      <c r="BJ512" s="213"/>
      <c r="BK512" s="213"/>
      <c r="BL512" s="213"/>
      <c r="BM512" s="213"/>
      <c r="BN512" s="213"/>
      <c r="BO512" s="213"/>
      <c r="BP512" s="213"/>
      <c r="BQ512" s="213"/>
      <c r="BR512" s="213"/>
      <c r="BS512" s="213"/>
      <c r="BT512" s="213"/>
      <c r="BU512" s="213"/>
      <c r="BV512" s="213"/>
      <c r="BW512" s="213"/>
      <c r="BX512" s="213"/>
      <c r="BY512" s="213"/>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2464"/>
      <c r="D513" s="2465"/>
      <c r="E513" s="537"/>
      <c r="F513" s="537"/>
      <c r="G513" s="537"/>
      <c r="H513" s="2464"/>
      <c r="I513" s="2465"/>
      <c r="J513" s="537"/>
      <c r="K513" s="537"/>
      <c r="L513" s="537"/>
      <c r="M513" s="2464"/>
      <c r="N513" s="2465"/>
      <c r="O513" s="537"/>
      <c r="P513" s="537"/>
      <c r="Q513" s="537"/>
      <c r="BA513" s="213"/>
      <c r="BB513" s="287"/>
      <c r="BC513" s="213"/>
      <c r="BD513" s="213"/>
      <c r="BE513" s="213"/>
      <c r="BF513" s="213"/>
      <c r="BG513" s="213"/>
      <c r="BH513" s="213"/>
      <c r="BI513" s="213"/>
      <c r="BJ513" s="213"/>
      <c r="BK513" s="213"/>
      <c r="BL513" s="213"/>
      <c r="BM513" s="213"/>
      <c r="BN513" s="213"/>
      <c r="BO513" s="213"/>
      <c r="BP513" s="213"/>
      <c r="BQ513" s="213"/>
      <c r="BR513" s="213"/>
      <c r="BS513" s="213"/>
      <c r="BT513" s="213"/>
      <c r="BU513" s="213"/>
      <c r="BV513" s="213"/>
      <c r="BW513" s="213"/>
      <c r="BX513" s="213"/>
      <c r="BY513" s="213"/>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2464"/>
      <c r="D514" s="2465"/>
      <c r="E514" s="537"/>
      <c r="F514" s="537"/>
      <c r="G514" s="537"/>
      <c r="H514" s="2464"/>
      <c r="I514" s="2465"/>
      <c r="J514" s="537"/>
      <c r="K514" s="537"/>
      <c r="L514" s="537"/>
      <c r="M514" s="2464"/>
      <c r="N514" s="2465"/>
      <c r="O514" s="537"/>
      <c r="P514" s="537"/>
      <c r="Q514" s="537"/>
      <c r="BA514" s="213"/>
      <c r="BB514" s="287"/>
      <c r="BC514" s="213"/>
      <c r="BD514" s="213"/>
      <c r="BE514" s="213"/>
      <c r="BF514" s="213"/>
      <c r="BG514" s="213"/>
      <c r="BH514" s="213"/>
      <c r="BI514" s="213"/>
      <c r="BJ514" s="213"/>
      <c r="BK514" s="213"/>
      <c r="BL514" s="213"/>
      <c r="BM514" s="213"/>
      <c r="BN514" s="213"/>
      <c r="BO514" s="213"/>
      <c r="BP514" s="213"/>
      <c r="BQ514" s="213"/>
      <c r="BR514" s="213"/>
      <c r="BS514" s="213"/>
      <c r="BT514" s="213"/>
      <c r="BU514" s="213"/>
      <c r="BV514" s="213"/>
      <c r="BW514" s="213"/>
      <c r="BX514" s="213"/>
      <c r="BY514" s="213"/>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2464"/>
      <c r="D515" s="2465"/>
      <c r="E515" s="537"/>
      <c r="F515" s="537"/>
      <c r="G515" s="537"/>
      <c r="H515" s="2464"/>
      <c r="I515" s="2465"/>
      <c r="J515" s="537"/>
      <c r="K515" s="537"/>
      <c r="L515" s="537"/>
      <c r="M515" s="2464"/>
      <c r="N515" s="2465"/>
      <c r="O515" s="537"/>
      <c r="P515" s="537"/>
      <c r="Q515" s="537"/>
      <c r="BA515" s="213"/>
      <c r="BB515" s="287"/>
      <c r="BC515" s="213"/>
      <c r="BD515" s="213"/>
      <c r="BE515" s="213"/>
      <c r="BF515" s="213"/>
      <c r="BG515" s="213"/>
      <c r="BH515" s="213"/>
      <c r="BI515" s="213"/>
      <c r="BJ515" s="213"/>
      <c r="BK515" s="213"/>
      <c r="BL515" s="213"/>
      <c r="BM515" s="213"/>
      <c r="BN515" s="213"/>
      <c r="BO515" s="213"/>
      <c r="BP515" s="213"/>
      <c r="BQ515" s="213"/>
      <c r="BR515" s="213"/>
      <c r="BS515" s="213"/>
      <c r="BT515" s="213"/>
      <c r="BU515" s="213"/>
      <c r="BV515" s="213"/>
      <c r="BW515" s="213"/>
      <c r="BX515" s="213"/>
      <c r="BY515" s="213"/>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2464"/>
      <c r="D516" s="2465"/>
      <c r="E516" s="537"/>
      <c r="F516" s="537"/>
      <c r="G516" s="537"/>
      <c r="H516" s="2464"/>
      <c r="I516" s="2465"/>
      <c r="J516" s="537"/>
      <c r="K516" s="537"/>
      <c r="L516" s="537"/>
      <c r="M516" s="2464"/>
      <c r="N516" s="2465"/>
      <c r="O516" s="537"/>
      <c r="P516" s="537"/>
      <c r="Q516" s="537"/>
      <c r="BA516" s="213"/>
      <c r="BB516" s="287"/>
      <c r="BC516" s="213"/>
      <c r="BD516" s="213"/>
      <c r="BE516" s="213"/>
      <c r="BF516" s="213"/>
      <c r="BG516" s="213"/>
      <c r="BH516" s="213"/>
      <c r="BI516" s="213"/>
      <c r="BJ516" s="213"/>
      <c r="BK516" s="213"/>
      <c r="BL516" s="213"/>
      <c r="BM516" s="213"/>
      <c r="BN516" s="213"/>
      <c r="BO516" s="213"/>
      <c r="BP516" s="213"/>
      <c r="BQ516" s="213"/>
      <c r="BR516" s="213"/>
      <c r="BS516" s="213"/>
      <c r="BT516" s="213"/>
      <c r="BU516" s="213"/>
      <c r="BV516" s="213"/>
      <c r="BW516" s="213"/>
      <c r="BX516" s="213"/>
      <c r="BY516" s="213"/>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2464"/>
      <c r="D517" s="2465"/>
      <c r="E517" s="537"/>
      <c r="F517" s="537"/>
      <c r="G517" s="537"/>
      <c r="H517" s="2464"/>
      <c r="I517" s="2465"/>
      <c r="J517" s="537"/>
      <c r="K517" s="537"/>
      <c r="L517" s="537"/>
      <c r="M517" s="2464"/>
      <c r="N517" s="2465"/>
      <c r="O517" s="537"/>
      <c r="P517" s="537"/>
      <c r="Q517" s="537"/>
      <c r="BA517" s="213"/>
      <c r="BB517" s="287"/>
      <c r="BC517" s="213"/>
      <c r="BD517" s="213"/>
      <c r="BE517" s="213"/>
      <c r="BF517" s="213"/>
      <c r="BG517" s="213"/>
      <c r="BH517" s="213"/>
      <c r="BI517" s="213"/>
      <c r="BJ517" s="213"/>
      <c r="BK517" s="213"/>
      <c r="BL517" s="213"/>
      <c r="BM517" s="213"/>
      <c r="BN517" s="213"/>
      <c r="BO517" s="213"/>
      <c r="BP517" s="213"/>
      <c r="BQ517" s="213"/>
      <c r="BR517" s="213"/>
      <c r="BS517" s="213"/>
      <c r="BT517" s="213"/>
      <c r="BU517" s="213"/>
      <c r="BV517" s="213"/>
      <c r="BW517" s="213"/>
      <c r="BX517" s="213"/>
      <c r="BY517" s="213"/>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2464"/>
      <c r="D518" s="2465"/>
      <c r="E518" s="537"/>
      <c r="F518" s="537"/>
      <c r="G518" s="537"/>
      <c r="H518" s="2464"/>
      <c r="I518" s="2465"/>
      <c r="J518" s="537"/>
      <c r="K518" s="537"/>
      <c r="L518" s="537"/>
      <c r="M518" s="2464"/>
      <c r="N518" s="2465"/>
      <c r="O518" s="537"/>
      <c r="P518" s="537"/>
      <c r="Q518" s="537"/>
      <c r="BA518" s="213"/>
      <c r="BB518" s="287"/>
      <c r="BC518" s="213"/>
      <c r="BD518" s="213"/>
      <c r="BE518" s="213"/>
      <c r="BF518" s="213"/>
      <c r="BG518" s="213"/>
      <c r="BH518" s="213"/>
      <c r="BI518" s="213"/>
      <c r="BJ518" s="213"/>
      <c r="BK518" s="213"/>
      <c r="BL518" s="213"/>
      <c r="BM518" s="213"/>
      <c r="BN518" s="213"/>
      <c r="BO518" s="213"/>
      <c r="BP518" s="213"/>
      <c r="BQ518" s="213"/>
      <c r="BR518" s="213"/>
      <c r="BS518" s="213"/>
      <c r="BT518" s="213"/>
      <c r="BU518" s="213"/>
      <c r="BV518" s="213"/>
      <c r="BW518" s="213"/>
      <c r="BX518" s="213"/>
      <c r="BY518" s="213"/>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2464"/>
      <c r="D519" s="2465"/>
      <c r="E519" s="537"/>
      <c r="F519" s="537"/>
      <c r="G519" s="537"/>
      <c r="H519" s="2464"/>
      <c r="I519" s="2465"/>
      <c r="J519" s="537"/>
      <c r="K519" s="537"/>
      <c r="L519" s="537"/>
      <c r="M519" s="2464"/>
      <c r="N519" s="2465"/>
      <c r="O519" s="537"/>
      <c r="P519" s="537"/>
      <c r="Q519" s="537"/>
      <c r="BA519" s="213"/>
      <c r="BB519" s="287"/>
      <c r="BC519" s="213"/>
      <c r="BD519" s="213"/>
      <c r="BE519" s="213"/>
      <c r="BF519" s="213"/>
      <c r="BG519" s="213"/>
      <c r="BH519" s="213"/>
      <c r="BI519" s="213"/>
      <c r="BJ519" s="213"/>
      <c r="BK519" s="213"/>
      <c r="BL519" s="213"/>
      <c r="BM519" s="213"/>
      <c r="BN519" s="213"/>
      <c r="BO519" s="213"/>
      <c r="BP519" s="213"/>
      <c r="BQ519" s="213"/>
      <c r="BR519" s="213"/>
      <c r="BS519" s="213"/>
      <c r="BT519" s="213"/>
      <c r="BU519" s="213"/>
      <c r="BV519" s="213"/>
      <c r="BW519" s="213"/>
      <c r="BX519" s="213"/>
      <c r="BY519" s="213"/>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2464"/>
      <c r="D520" s="2465"/>
      <c r="E520" s="537"/>
      <c r="F520" s="537"/>
      <c r="G520" s="537"/>
      <c r="H520" s="2464"/>
      <c r="I520" s="2465"/>
      <c r="J520" s="537"/>
      <c r="K520" s="537"/>
      <c r="L520" s="537"/>
      <c r="M520" s="2464"/>
      <c r="N520" s="2465"/>
      <c r="O520" s="537"/>
      <c r="P520" s="537"/>
      <c r="Q520" s="537"/>
      <c r="BA520" s="213"/>
      <c r="BB520" s="287"/>
      <c r="BC520" s="213"/>
      <c r="BD520" s="213"/>
      <c r="BE520" s="213"/>
      <c r="BF520" s="213"/>
      <c r="BG520" s="213"/>
      <c r="BH520" s="213"/>
      <c r="BI520" s="213"/>
      <c r="BJ520" s="213"/>
      <c r="BK520" s="213"/>
      <c r="BL520" s="213"/>
      <c r="BM520" s="213"/>
      <c r="BN520" s="213"/>
      <c r="BO520" s="213"/>
      <c r="BP520" s="213"/>
      <c r="BQ520" s="213"/>
      <c r="BR520" s="213"/>
      <c r="BS520" s="213"/>
      <c r="BT520" s="213"/>
      <c r="BU520" s="213"/>
      <c r="BV520" s="213"/>
      <c r="BW520" s="213"/>
      <c r="BX520" s="213"/>
      <c r="BY520" s="213"/>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2464"/>
      <c r="D521" s="2465"/>
      <c r="E521" s="537"/>
      <c r="F521" s="537"/>
      <c r="G521" s="537"/>
      <c r="H521" s="2464"/>
      <c r="I521" s="2465"/>
      <c r="J521" s="537"/>
      <c r="K521" s="537"/>
      <c r="L521" s="537"/>
      <c r="M521" s="2464"/>
      <c r="N521" s="2465"/>
      <c r="O521" s="537"/>
      <c r="P521" s="537"/>
      <c r="Q521" s="537"/>
      <c r="BA521" s="213"/>
      <c r="BB521" s="287"/>
      <c r="BC521" s="213"/>
      <c r="BD521" s="213"/>
      <c r="BE521" s="213"/>
      <c r="BF521" s="213"/>
      <c r="BG521" s="213"/>
      <c r="BH521" s="213"/>
      <c r="BI521" s="213"/>
      <c r="BJ521" s="213"/>
      <c r="BK521" s="213"/>
      <c r="BL521" s="213"/>
      <c r="BM521" s="213"/>
      <c r="BN521" s="213"/>
      <c r="BO521" s="213"/>
      <c r="BP521" s="213"/>
      <c r="BQ521" s="213"/>
      <c r="BR521" s="213"/>
      <c r="BS521" s="213"/>
      <c r="BT521" s="213"/>
      <c r="BU521" s="213"/>
      <c r="BV521" s="213"/>
      <c r="BW521" s="213"/>
      <c r="BX521" s="213"/>
      <c r="BY521" s="213"/>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2464"/>
      <c r="D522" s="2465"/>
      <c r="E522" s="537"/>
      <c r="F522" s="537"/>
      <c r="G522" s="537"/>
      <c r="H522" s="2464"/>
      <c r="I522" s="2465"/>
      <c r="J522" s="537"/>
      <c r="K522" s="537"/>
      <c r="L522" s="537"/>
      <c r="M522" s="2464"/>
      <c r="N522" s="2465"/>
      <c r="O522" s="537"/>
      <c r="P522" s="537"/>
      <c r="Q522" s="537"/>
      <c r="BA522" s="213"/>
      <c r="BB522" s="287"/>
      <c r="BC522" s="213"/>
      <c r="BD522" s="213"/>
      <c r="BE522" s="213"/>
      <c r="BF522" s="213"/>
      <c r="BG522" s="213"/>
      <c r="BH522" s="213"/>
      <c r="BI522" s="213"/>
      <c r="BJ522" s="213"/>
      <c r="BK522" s="213"/>
      <c r="BL522" s="213"/>
      <c r="BM522" s="213"/>
      <c r="BN522" s="213"/>
      <c r="BO522" s="213"/>
      <c r="BP522" s="213"/>
      <c r="BQ522" s="213"/>
      <c r="BR522" s="213"/>
      <c r="BS522" s="213"/>
      <c r="BT522" s="213"/>
      <c r="BU522" s="213"/>
      <c r="BV522" s="213"/>
      <c r="BW522" s="213"/>
      <c r="BX522" s="213"/>
      <c r="BY522" s="213"/>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2464"/>
      <c r="D523" s="2465"/>
      <c r="E523" s="537"/>
      <c r="F523" s="537"/>
      <c r="G523" s="537"/>
      <c r="H523" s="2464"/>
      <c r="I523" s="2465"/>
      <c r="J523" s="537"/>
      <c r="K523" s="537"/>
      <c r="L523" s="537"/>
      <c r="M523" s="2464"/>
      <c r="N523" s="2465"/>
      <c r="O523" s="537"/>
      <c r="P523" s="537"/>
      <c r="Q523" s="537"/>
      <c r="BA523" s="213"/>
      <c r="BB523" s="287"/>
      <c r="BC523" s="213"/>
      <c r="BD523" s="213"/>
      <c r="BE523" s="213"/>
      <c r="BF523" s="213"/>
      <c r="BG523" s="213"/>
      <c r="BH523" s="213"/>
      <c r="BI523" s="213"/>
      <c r="BJ523" s="213"/>
      <c r="BK523" s="213"/>
      <c r="BL523" s="213"/>
      <c r="BM523" s="213"/>
      <c r="BN523" s="213"/>
      <c r="BO523" s="213"/>
      <c r="BP523" s="213"/>
      <c r="BQ523" s="213"/>
      <c r="BR523" s="213"/>
      <c r="BS523" s="213"/>
      <c r="BT523" s="213"/>
      <c r="BU523" s="213"/>
      <c r="BV523" s="213"/>
      <c r="BW523" s="213"/>
      <c r="BX523" s="213"/>
      <c r="BY523" s="213"/>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2464"/>
      <c r="D524" s="2465"/>
      <c r="E524" s="537"/>
      <c r="F524" s="537"/>
      <c r="G524" s="537"/>
      <c r="H524" s="2464"/>
      <c r="I524" s="2465"/>
      <c r="J524" s="537"/>
      <c r="K524" s="537"/>
      <c r="L524" s="537"/>
      <c r="M524" s="2464"/>
      <c r="N524" s="2465"/>
      <c r="O524" s="537"/>
      <c r="P524" s="537"/>
      <c r="Q524" s="537"/>
      <c r="BA524" s="213"/>
      <c r="BB524" s="287"/>
      <c r="BC524" s="213"/>
      <c r="BD524" s="213"/>
      <c r="BE524" s="213"/>
      <c r="BF524" s="213"/>
      <c r="BG524" s="213"/>
      <c r="BH524" s="213"/>
      <c r="BI524" s="213"/>
      <c r="BJ524" s="213"/>
      <c r="BK524" s="213"/>
      <c r="BL524" s="213"/>
      <c r="BM524" s="213"/>
      <c r="BN524" s="213"/>
      <c r="BO524" s="213"/>
      <c r="BP524" s="213"/>
      <c r="BQ524" s="213"/>
      <c r="BR524" s="213"/>
      <c r="BS524" s="213"/>
      <c r="BT524" s="213"/>
      <c r="BU524" s="213"/>
      <c r="BV524" s="213"/>
      <c r="BW524" s="213"/>
      <c r="BX524" s="213"/>
      <c r="BY524" s="213"/>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2464"/>
      <c r="D525" s="2465"/>
      <c r="E525" s="537"/>
      <c r="F525" s="537"/>
      <c r="G525" s="537"/>
      <c r="H525" s="2464"/>
      <c r="I525" s="2465"/>
      <c r="J525" s="537"/>
      <c r="K525" s="537"/>
      <c r="L525" s="537"/>
      <c r="M525" s="2464"/>
      <c r="N525" s="2465"/>
      <c r="O525" s="537"/>
      <c r="P525" s="537"/>
      <c r="Q525" s="537"/>
      <c r="BA525" s="213"/>
      <c r="BB525" s="287"/>
      <c r="BC525" s="213"/>
      <c r="BD525" s="213"/>
      <c r="BE525" s="213"/>
      <c r="BF525" s="213"/>
      <c r="BG525" s="213"/>
      <c r="BH525" s="213"/>
      <c r="BI525" s="213"/>
      <c r="BJ525" s="213"/>
      <c r="BK525" s="213"/>
      <c r="BL525" s="213"/>
      <c r="BM525" s="213"/>
      <c r="BN525" s="213"/>
      <c r="BO525" s="213"/>
      <c r="BP525" s="213"/>
      <c r="BQ525" s="213"/>
      <c r="BR525" s="213"/>
      <c r="BS525" s="213"/>
      <c r="BT525" s="213"/>
      <c r="BU525" s="213"/>
      <c r="BV525" s="213"/>
      <c r="BW525" s="213"/>
      <c r="BX525" s="213"/>
      <c r="BY525" s="213"/>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2464"/>
      <c r="D526" s="2465"/>
      <c r="E526" s="537"/>
      <c r="F526" s="537"/>
      <c r="G526" s="537"/>
      <c r="H526" s="2464"/>
      <c r="I526" s="2465"/>
      <c r="J526" s="537"/>
      <c r="K526" s="537"/>
      <c r="L526" s="537"/>
      <c r="M526" s="2464"/>
      <c r="N526" s="2465"/>
      <c r="O526" s="537"/>
      <c r="P526" s="537"/>
      <c r="Q526" s="537"/>
      <c r="BA526" s="213"/>
      <c r="BB526" s="287"/>
      <c r="BC526" s="213"/>
      <c r="BD526" s="213"/>
      <c r="BE526" s="213"/>
      <c r="BF526" s="213"/>
      <c r="BG526" s="213"/>
      <c r="BH526" s="213"/>
      <c r="BI526" s="213"/>
      <c r="BJ526" s="213"/>
      <c r="BK526" s="213"/>
      <c r="BL526" s="213"/>
      <c r="BM526" s="213"/>
      <c r="BN526" s="213"/>
      <c r="BO526" s="213"/>
      <c r="BP526" s="213"/>
      <c r="BQ526" s="213"/>
      <c r="BR526" s="213"/>
      <c r="BS526" s="213"/>
      <c r="BT526" s="213"/>
      <c r="BU526" s="213"/>
      <c r="BV526" s="213"/>
      <c r="BW526" s="213"/>
      <c r="BX526" s="213"/>
      <c r="BY526" s="213"/>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2464"/>
      <c r="D527" s="2465"/>
      <c r="E527" s="537"/>
      <c r="F527" s="537"/>
      <c r="G527" s="537"/>
      <c r="H527" s="2464"/>
      <c r="I527" s="2465"/>
      <c r="J527" s="537"/>
      <c r="K527" s="537"/>
      <c r="L527" s="537"/>
      <c r="M527" s="2464"/>
      <c r="N527" s="2465"/>
      <c r="O527" s="537"/>
      <c r="P527" s="537"/>
      <c r="Q527" s="537"/>
      <c r="BA527" s="213"/>
      <c r="BB527" s="287"/>
      <c r="BC527" s="213"/>
      <c r="BD527" s="213"/>
      <c r="BE527" s="213"/>
      <c r="BF527" s="213"/>
      <c r="BG527" s="213"/>
      <c r="BH527" s="213"/>
      <c r="BI527" s="213"/>
      <c r="BJ527" s="213"/>
      <c r="BK527" s="213"/>
      <c r="BL527" s="213"/>
      <c r="BM527" s="213"/>
      <c r="BN527" s="213"/>
      <c r="BO527" s="213"/>
      <c r="BP527" s="213"/>
      <c r="BQ527" s="213"/>
      <c r="BR527" s="213"/>
      <c r="BS527" s="213"/>
      <c r="BT527" s="213"/>
      <c r="BU527" s="213"/>
      <c r="BV527" s="213"/>
      <c r="BW527" s="213"/>
      <c r="BX527" s="213"/>
      <c r="BY527" s="213"/>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2464"/>
      <c r="D528" s="2465"/>
      <c r="E528" s="537"/>
      <c r="F528" s="537"/>
      <c r="G528" s="537"/>
      <c r="H528" s="2464"/>
      <c r="I528" s="2465"/>
      <c r="J528" s="537"/>
      <c r="K528" s="537"/>
      <c r="L528" s="537"/>
      <c r="M528" s="2464"/>
      <c r="N528" s="2465"/>
      <c r="O528" s="537"/>
      <c r="P528" s="537"/>
      <c r="Q528" s="537"/>
      <c r="BA528" s="213"/>
      <c r="BB528" s="287"/>
      <c r="BC528" s="213"/>
      <c r="BD528" s="213"/>
      <c r="BE528" s="213"/>
      <c r="BF528" s="213"/>
      <c r="BG528" s="213"/>
      <c r="BH528" s="213"/>
      <c r="BI528" s="213"/>
      <c r="BJ528" s="213"/>
      <c r="BK528" s="213"/>
      <c r="BL528" s="213"/>
      <c r="BM528" s="213"/>
      <c r="BN528" s="213"/>
      <c r="BO528" s="213"/>
      <c r="BP528" s="213"/>
      <c r="BQ528" s="213"/>
      <c r="BR528" s="213"/>
      <c r="BS528" s="213"/>
      <c r="BT528" s="213"/>
      <c r="BU528" s="213"/>
      <c r="BV528" s="213"/>
      <c r="BW528" s="213"/>
      <c r="BX528" s="213"/>
      <c r="BY528" s="213"/>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2464"/>
      <c r="D529" s="2465"/>
      <c r="E529" s="537"/>
      <c r="F529" s="537"/>
      <c r="G529" s="537"/>
      <c r="H529" s="2464"/>
      <c r="I529" s="2465"/>
      <c r="J529" s="537"/>
      <c r="K529" s="537"/>
      <c r="L529" s="537"/>
      <c r="M529" s="2464"/>
      <c r="N529" s="2465"/>
      <c r="O529" s="537"/>
      <c r="P529" s="537"/>
      <c r="Q529" s="537"/>
      <c r="BA529" s="213"/>
      <c r="BB529" s="287"/>
      <c r="BC529" s="213"/>
      <c r="BD529" s="213"/>
      <c r="BE529" s="213"/>
      <c r="BF529" s="213"/>
      <c r="BG529" s="213"/>
      <c r="BH529" s="213"/>
      <c r="BI529" s="213"/>
      <c r="BJ529" s="213"/>
      <c r="BK529" s="213"/>
      <c r="BL529" s="213"/>
      <c r="BM529" s="213"/>
      <c r="BN529" s="213"/>
      <c r="BO529" s="213"/>
      <c r="BP529" s="213"/>
      <c r="BQ529" s="213"/>
      <c r="BR529" s="213"/>
      <c r="BS529" s="213"/>
      <c r="BT529" s="213"/>
      <c r="BU529" s="213"/>
      <c r="BV529" s="213"/>
      <c r="BW529" s="213"/>
      <c r="BX529" s="213"/>
      <c r="BY529" s="213"/>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2464"/>
      <c r="D530" s="2465"/>
      <c r="E530" s="537"/>
      <c r="F530" s="537"/>
      <c r="G530" s="537"/>
      <c r="H530" s="2464"/>
      <c r="I530" s="2465"/>
      <c r="J530" s="537"/>
      <c r="K530" s="537"/>
      <c r="L530" s="537"/>
      <c r="M530" s="2464"/>
      <c r="N530" s="2465"/>
      <c r="O530" s="537"/>
      <c r="P530" s="537"/>
      <c r="Q530" s="537"/>
      <c r="BA530" s="213"/>
      <c r="BB530" s="287"/>
      <c r="BC530" s="213"/>
      <c r="BD530" s="213"/>
      <c r="BE530" s="213"/>
      <c r="BF530" s="213"/>
      <c r="BG530" s="213"/>
      <c r="BH530" s="213"/>
      <c r="BI530" s="213"/>
      <c r="BJ530" s="213"/>
      <c r="BK530" s="213"/>
      <c r="BL530" s="213"/>
      <c r="BM530" s="213"/>
      <c r="BN530" s="213"/>
      <c r="BO530" s="213"/>
      <c r="BP530" s="213"/>
      <c r="BQ530" s="213"/>
      <c r="BR530" s="213"/>
      <c r="BS530" s="213"/>
      <c r="BT530" s="213"/>
      <c r="BU530" s="213"/>
      <c r="BV530" s="213"/>
      <c r="BW530" s="213"/>
      <c r="BX530" s="213"/>
      <c r="BY530" s="213"/>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2464"/>
      <c r="D531" s="2465"/>
      <c r="E531" s="537"/>
      <c r="F531" s="537"/>
      <c r="G531" s="537"/>
      <c r="H531" s="2464"/>
      <c r="I531" s="2465"/>
      <c r="J531" s="537"/>
      <c r="K531" s="537"/>
      <c r="L531" s="537"/>
      <c r="M531" s="2464"/>
      <c r="N531" s="2465"/>
      <c r="O531" s="537"/>
      <c r="P531" s="537"/>
      <c r="Q531" s="537"/>
      <c r="BA531" s="213"/>
      <c r="BB531" s="287"/>
      <c r="BC531" s="213"/>
      <c r="BD531" s="213"/>
      <c r="BE531" s="213"/>
      <c r="BF531" s="213"/>
      <c r="BG531" s="213"/>
      <c r="BH531" s="213"/>
      <c r="BI531" s="213"/>
      <c r="BJ531" s="213"/>
      <c r="BK531" s="213"/>
      <c r="BL531" s="213"/>
      <c r="BM531" s="213"/>
      <c r="BN531" s="213"/>
      <c r="BO531" s="213"/>
      <c r="BP531" s="213"/>
      <c r="BQ531" s="213"/>
      <c r="BR531" s="213"/>
      <c r="BS531" s="213"/>
      <c r="BT531" s="213"/>
      <c r="BU531" s="213"/>
      <c r="BV531" s="213"/>
      <c r="BW531" s="213"/>
      <c r="BX531" s="213"/>
      <c r="BY531" s="213"/>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2464"/>
      <c r="D532" s="2465"/>
      <c r="E532" s="537"/>
      <c r="F532" s="537"/>
      <c r="G532" s="537"/>
      <c r="H532" s="2464"/>
      <c r="I532" s="2465"/>
      <c r="J532" s="537"/>
      <c r="K532" s="537"/>
      <c r="L532" s="537"/>
      <c r="M532" s="2464"/>
      <c r="N532" s="2465"/>
      <c r="O532" s="537"/>
      <c r="P532" s="537"/>
      <c r="Q532" s="537"/>
      <c r="BA532" s="213"/>
      <c r="BB532" s="287"/>
      <c r="BC532" s="213"/>
      <c r="BD532" s="213"/>
      <c r="BE532" s="213"/>
      <c r="BF532" s="213"/>
      <c r="BG532" s="213"/>
      <c r="BH532" s="213"/>
      <c r="BI532" s="213"/>
      <c r="BJ532" s="213"/>
      <c r="BK532" s="213"/>
      <c r="BL532" s="213"/>
      <c r="BM532" s="213"/>
      <c r="BN532" s="213"/>
      <c r="BO532" s="213"/>
      <c r="BP532" s="213"/>
      <c r="BQ532" s="213"/>
      <c r="BR532" s="213"/>
      <c r="BS532" s="213"/>
      <c r="BT532" s="213"/>
      <c r="BU532" s="213"/>
      <c r="BV532" s="213"/>
      <c r="BW532" s="213"/>
      <c r="BX532" s="213"/>
      <c r="BY532" s="213"/>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2464"/>
      <c r="D533" s="2465"/>
      <c r="E533" s="537"/>
      <c r="F533" s="537"/>
      <c r="G533" s="537"/>
      <c r="H533" s="2464"/>
      <c r="I533" s="2465"/>
      <c r="J533" s="537"/>
      <c r="K533" s="537"/>
      <c r="L533" s="537"/>
      <c r="M533" s="2464"/>
      <c r="N533" s="2465"/>
      <c r="O533" s="537"/>
      <c r="P533" s="537"/>
      <c r="Q533" s="537"/>
      <c r="BA533" s="213"/>
      <c r="BB533" s="287"/>
      <c r="BC533" s="213"/>
      <c r="BD533" s="213"/>
      <c r="BE533" s="213"/>
      <c r="BF533" s="213"/>
      <c r="BG533" s="213"/>
      <c r="BH533" s="213"/>
      <c r="BI533" s="213"/>
      <c r="BJ533" s="213"/>
      <c r="BK533" s="213"/>
      <c r="BL533" s="213"/>
      <c r="BM533" s="213"/>
      <c r="BN533" s="213"/>
      <c r="BO533" s="213"/>
      <c r="BP533" s="213"/>
      <c r="BQ533" s="213"/>
      <c r="BR533" s="213"/>
      <c r="BS533" s="213"/>
      <c r="BT533" s="213"/>
      <c r="BU533" s="213"/>
      <c r="BV533" s="213"/>
      <c r="BW533" s="213"/>
      <c r="BX533" s="213"/>
      <c r="BY533" s="213"/>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2464"/>
      <c r="D534" s="2465"/>
      <c r="E534" s="537"/>
      <c r="F534" s="537"/>
      <c r="G534" s="537"/>
      <c r="H534" s="2464"/>
      <c r="I534" s="2465"/>
      <c r="J534" s="537"/>
      <c r="K534" s="537"/>
      <c r="L534" s="537"/>
      <c r="M534" s="2464"/>
      <c r="N534" s="2465"/>
      <c r="O534" s="537"/>
      <c r="P534" s="537"/>
      <c r="Q534" s="537"/>
      <c r="BA534" s="213"/>
      <c r="BB534" s="287"/>
      <c r="BC534" s="213"/>
      <c r="BD534" s="213"/>
      <c r="BE534" s="213"/>
      <c r="BF534" s="213"/>
      <c r="BG534" s="213"/>
      <c r="BH534" s="213"/>
      <c r="BI534" s="213"/>
      <c r="BJ534" s="213"/>
      <c r="BK534" s="213"/>
      <c r="BL534" s="213"/>
      <c r="BM534" s="213"/>
      <c r="BN534" s="213"/>
      <c r="BO534" s="213"/>
      <c r="BP534" s="213"/>
      <c r="BQ534" s="213"/>
      <c r="BR534" s="213"/>
      <c r="BS534" s="213"/>
      <c r="BT534" s="213"/>
      <c r="BU534" s="213"/>
      <c r="BV534" s="213"/>
      <c r="BW534" s="213"/>
      <c r="BX534" s="213"/>
      <c r="BY534" s="213"/>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2464"/>
      <c r="D535" s="2465"/>
      <c r="E535" s="537"/>
      <c r="F535" s="537"/>
      <c r="G535" s="537"/>
      <c r="H535" s="2464"/>
      <c r="I535" s="2465"/>
      <c r="J535" s="537"/>
      <c r="K535" s="537"/>
      <c r="L535" s="537"/>
      <c r="M535" s="2464"/>
      <c r="N535" s="2465"/>
      <c r="O535" s="537"/>
      <c r="P535" s="537"/>
      <c r="Q535" s="537"/>
      <c r="BA535" s="213"/>
      <c r="BB535" s="287"/>
      <c r="BC535" s="213"/>
      <c r="BD535" s="213"/>
      <c r="BE535" s="213"/>
      <c r="BF535" s="213"/>
      <c r="BG535" s="213"/>
      <c r="BH535" s="213"/>
      <c r="BI535" s="213"/>
      <c r="BJ535" s="213"/>
      <c r="BK535" s="213"/>
      <c r="BL535" s="213"/>
      <c r="BM535" s="213"/>
      <c r="BN535" s="213"/>
      <c r="BO535" s="213"/>
      <c r="BP535" s="213"/>
      <c r="BQ535" s="213"/>
      <c r="BR535" s="213"/>
      <c r="BS535" s="213"/>
      <c r="BT535" s="213"/>
      <c r="BU535" s="213"/>
      <c r="BV535" s="213"/>
      <c r="BW535" s="213"/>
      <c r="BX535" s="213"/>
      <c r="BY535" s="213"/>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2464"/>
      <c r="D536" s="2465"/>
      <c r="E536" s="537"/>
      <c r="F536" s="537"/>
      <c r="G536" s="537"/>
      <c r="H536" s="2464"/>
      <c r="I536" s="2465"/>
      <c r="J536" s="537"/>
      <c r="K536" s="537"/>
      <c r="L536" s="537"/>
      <c r="M536" s="2464"/>
      <c r="N536" s="2465"/>
      <c r="O536" s="537"/>
      <c r="P536" s="537"/>
      <c r="Q536" s="537"/>
      <c r="BA536" s="213"/>
      <c r="BB536" s="287"/>
      <c r="BC536" s="213"/>
      <c r="BD536" s="213"/>
      <c r="BE536" s="213"/>
      <c r="BF536" s="213"/>
      <c r="BG536" s="213"/>
      <c r="BH536" s="213"/>
      <c r="BI536" s="213"/>
      <c r="BJ536" s="213"/>
      <c r="BK536" s="213"/>
      <c r="BL536" s="213"/>
      <c r="BM536" s="213"/>
      <c r="BN536" s="213"/>
      <c r="BO536" s="213"/>
      <c r="BP536" s="213"/>
      <c r="BQ536" s="213"/>
      <c r="BR536" s="213"/>
      <c r="BS536" s="213"/>
      <c r="BT536" s="213"/>
      <c r="BU536" s="213"/>
      <c r="BV536" s="213"/>
      <c r="BW536" s="213"/>
      <c r="BX536" s="213"/>
      <c r="BY536" s="213"/>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2464"/>
      <c r="D537" s="2465"/>
      <c r="E537" s="537"/>
      <c r="F537" s="537"/>
      <c r="G537" s="537"/>
      <c r="H537" s="2464"/>
      <c r="I537" s="2465"/>
      <c r="J537" s="537"/>
      <c r="K537" s="537"/>
      <c r="L537" s="537"/>
      <c r="M537" s="2464"/>
      <c r="N537" s="2465"/>
      <c r="O537" s="537"/>
      <c r="P537" s="537"/>
      <c r="Q537" s="537"/>
      <c r="BA537" s="213"/>
      <c r="BB537" s="287"/>
      <c r="BC537" s="213"/>
      <c r="BD537" s="213"/>
      <c r="BE537" s="213"/>
      <c r="BF537" s="213"/>
      <c r="BG537" s="213"/>
      <c r="BH537" s="213"/>
      <c r="BI537" s="213"/>
      <c r="BJ537" s="213"/>
      <c r="BK537" s="213"/>
      <c r="BL537" s="213"/>
      <c r="BM537" s="213"/>
      <c r="BN537" s="213"/>
      <c r="BO537" s="213"/>
      <c r="BP537" s="213"/>
      <c r="BQ537" s="213"/>
      <c r="BR537" s="213"/>
      <c r="BS537" s="213"/>
      <c r="BT537" s="213"/>
      <c r="BU537" s="213"/>
      <c r="BV537" s="213"/>
      <c r="BW537" s="213"/>
      <c r="BX537" s="213"/>
      <c r="BY537" s="213"/>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2464"/>
      <c r="D538" s="2465"/>
      <c r="E538" s="537"/>
      <c r="F538" s="537"/>
      <c r="G538" s="537"/>
      <c r="H538" s="2464"/>
      <c r="I538" s="2465"/>
      <c r="J538" s="537"/>
      <c r="K538" s="537"/>
      <c r="L538" s="537"/>
      <c r="M538" s="2464"/>
      <c r="N538" s="2465"/>
      <c r="O538" s="537"/>
      <c r="P538" s="537"/>
      <c r="Q538" s="537"/>
      <c r="BA538" s="213"/>
      <c r="BB538" s="287"/>
      <c r="BC538" s="213"/>
      <c r="BD538" s="213"/>
      <c r="BE538" s="213"/>
      <c r="BF538" s="213"/>
      <c r="BG538" s="213"/>
      <c r="BH538" s="213"/>
      <c r="BI538" s="213"/>
      <c r="BJ538" s="213"/>
      <c r="BK538" s="213"/>
      <c r="BL538" s="213"/>
      <c r="BM538" s="213"/>
      <c r="BN538" s="213"/>
      <c r="BO538" s="213"/>
      <c r="BP538" s="213"/>
      <c r="BQ538" s="213"/>
      <c r="BR538" s="213"/>
      <c r="BS538" s="213"/>
      <c r="BT538" s="213"/>
      <c r="BU538" s="213"/>
      <c r="BV538" s="213"/>
      <c r="BW538" s="213"/>
      <c r="BX538" s="213"/>
      <c r="BY538" s="213"/>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2464"/>
      <c r="D539" s="2465"/>
      <c r="E539" s="537"/>
      <c r="F539" s="537"/>
      <c r="G539" s="537"/>
      <c r="H539" s="2464"/>
      <c r="I539" s="2465"/>
      <c r="J539" s="537"/>
      <c r="K539" s="537"/>
      <c r="L539" s="537"/>
      <c r="M539" s="2464"/>
      <c r="N539" s="2465"/>
      <c r="O539" s="537"/>
      <c r="P539" s="537"/>
      <c r="Q539" s="537"/>
      <c r="BA539" s="213"/>
      <c r="BB539" s="287"/>
      <c r="BC539" s="213"/>
      <c r="BD539" s="213"/>
      <c r="BE539" s="213"/>
      <c r="BF539" s="213"/>
      <c r="BG539" s="213"/>
      <c r="BH539" s="213"/>
      <c r="BI539" s="213"/>
      <c r="BJ539" s="213"/>
      <c r="BK539" s="213"/>
      <c r="BL539" s="213"/>
      <c r="BM539" s="213"/>
      <c r="BN539" s="213"/>
      <c r="BO539" s="213"/>
      <c r="BP539" s="213"/>
      <c r="BQ539" s="213"/>
      <c r="BR539" s="213"/>
      <c r="BS539" s="213"/>
      <c r="BT539" s="213"/>
      <c r="BU539" s="213"/>
      <c r="BV539" s="213"/>
      <c r="BW539" s="213"/>
      <c r="BX539" s="213"/>
      <c r="BY539" s="213"/>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2464"/>
      <c r="D540" s="2465"/>
      <c r="E540" s="537"/>
      <c r="F540" s="537"/>
      <c r="G540" s="537"/>
      <c r="H540" s="2464"/>
      <c r="I540" s="2465"/>
      <c r="J540" s="537"/>
      <c r="K540" s="537"/>
      <c r="L540" s="537"/>
      <c r="M540" s="2464"/>
      <c r="N540" s="2465"/>
      <c r="O540" s="537"/>
      <c r="P540" s="537"/>
      <c r="Q540" s="537"/>
      <c r="BA540" s="213"/>
      <c r="BB540" s="287"/>
      <c r="BC540" s="213"/>
      <c r="BD540" s="213"/>
      <c r="BE540" s="213"/>
      <c r="BF540" s="213"/>
      <c r="BG540" s="213"/>
      <c r="BH540" s="213"/>
      <c r="BI540" s="213"/>
      <c r="BJ540" s="213"/>
      <c r="BK540" s="213"/>
      <c r="BL540" s="213"/>
      <c r="BM540" s="213"/>
      <c r="BN540" s="213"/>
      <c r="BO540" s="213"/>
      <c r="BP540" s="213"/>
      <c r="BQ540" s="213"/>
      <c r="BR540" s="213"/>
      <c r="BS540" s="213"/>
      <c r="BT540" s="213"/>
      <c r="BU540" s="213"/>
      <c r="BV540" s="213"/>
      <c r="BW540" s="213"/>
      <c r="BX540" s="213"/>
      <c r="BY540" s="213"/>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2464"/>
      <c r="D541" s="2465"/>
      <c r="E541" s="537"/>
      <c r="F541" s="537"/>
      <c r="G541" s="537"/>
      <c r="H541" s="2464"/>
      <c r="I541" s="2465"/>
      <c r="J541" s="537"/>
      <c r="K541" s="537"/>
      <c r="L541" s="537"/>
      <c r="M541" s="2464"/>
      <c r="N541" s="2465"/>
      <c r="O541" s="537"/>
      <c r="P541" s="537"/>
      <c r="Q541" s="537"/>
      <c r="BA541" s="213"/>
      <c r="BB541" s="287"/>
      <c r="BC541" s="213"/>
      <c r="BD541" s="213"/>
      <c r="BE541" s="213"/>
      <c r="BF541" s="213"/>
      <c r="BG541" s="213"/>
      <c r="BH541" s="213"/>
      <c r="BI541" s="213"/>
      <c r="BJ541" s="213"/>
      <c r="BK541" s="213"/>
      <c r="BL541" s="213"/>
      <c r="BM541" s="213"/>
      <c r="BN541" s="213"/>
      <c r="BO541" s="213"/>
      <c r="BP541" s="213"/>
      <c r="BQ541" s="213"/>
      <c r="BR541" s="213"/>
      <c r="BS541" s="213"/>
      <c r="BT541" s="213"/>
      <c r="BU541" s="213"/>
      <c r="BV541" s="213"/>
      <c r="BW541" s="213"/>
      <c r="BX541" s="213"/>
      <c r="BY541" s="213"/>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2464"/>
      <c r="D542" s="2465"/>
      <c r="E542" s="537"/>
      <c r="F542" s="537"/>
      <c r="G542" s="537"/>
      <c r="H542" s="2464"/>
      <c r="I542" s="2465"/>
      <c r="J542" s="537"/>
      <c r="K542" s="537"/>
      <c r="L542" s="537"/>
      <c r="M542" s="2464"/>
      <c r="N542" s="2465"/>
      <c r="O542" s="537"/>
      <c r="P542" s="537"/>
      <c r="Q542" s="537"/>
      <c r="BA542" s="213"/>
      <c r="BB542" s="287"/>
      <c r="BC542" s="213"/>
      <c r="BD542" s="213"/>
      <c r="BE542" s="213"/>
      <c r="BF542" s="213"/>
      <c r="BG542" s="213"/>
      <c r="BH542" s="213"/>
      <c r="BI542" s="213"/>
      <c r="BJ542" s="213"/>
      <c r="BK542" s="213"/>
      <c r="BL542" s="213"/>
      <c r="BM542" s="213"/>
      <c r="BN542" s="213"/>
      <c r="BO542" s="213"/>
      <c r="BP542" s="213"/>
      <c r="BQ542" s="213"/>
      <c r="BR542" s="213"/>
      <c r="BS542" s="213"/>
      <c r="BT542" s="213"/>
      <c r="BU542" s="213"/>
      <c r="BV542" s="213"/>
      <c r="BW542" s="213"/>
      <c r="BX542" s="213"/>
      <c r="BY542" s="213"/>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2464"/>
      <c r="D543" s="2465"/>
      <c r="E543" s="537"/>
      <c r="F543" s="537"/>
      <c r="G543" s="537"/>
      <c r="H543" s="2464"/>
      <c r="I543" s="2465"/>
      <c r="J543" s="537"/>
      <c r="K543" s="537"/>
      <c r="L543" s="537"/>
      <c r="M543" s="2464"/>
      <c r="N543" s="2465"/>
      <c r="O543" s="537"/>
      <c r="P543" s="537"/>
      <c r="Q543" s="537"/>
      <c r="BA543" s="213"/>
      <c r="BB543" s="287"/>
      <c r="BC543" s="213"/>
      <c r="BD543" s="213"/>
      <c r="BE543" s="213"/>
      <c r="BF543" s="213"/>
      <c r="BG543" s="213"/>
      <c r="BH543" s="213"/>
      <c r="BI543" s="213"/>
      <c r="BJ543" s="213"/>
      <c r="BK543" s="213"/>
      <c r="BL543" s="213"/>
      <c r="BM543" s="213"/>
      <c r="BN543" s="213"/>
      <c r="BO543" s="213"/>
      <c r="BP543" s="213"/>
      <c r="BQ543" s="213"/>
      <c r="BR543" s="213"/>
      <c r="BS543" s="213"/>
      <c r="BT543" s="213"/>
      <c r="BU543" s="213"/>
      <c r="BV543" s="213"/>
      <c r="BW543" s="213"/>
      <c r="BX543" s="213"/>
      <c r="BY543" s="213"/>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2464"/>
      <c r="D544" s="2465"/>
      <c r="E544" s="537"/>
      <c r="F544" s="537"/>
      <c r="G544" s="537"/>
      <c r="H544" s="2464"/>
      <c r="I544" s="2465"/>
      <c r="J544" s="537"/>
      <c r="K544" s="537"/>
      <c r="L544" s="537"/>
      <c r="M544" s="2464"/>
      <c r="N544" s="2465"/>
      <c r="O544" s="537"/>
      <c r="P544" s="537"/>
      <c r="Q544" s="537"/>
      <c r="BA544" s="213"/>
      <c r="BB544" s="287"/>
      <c r="BC544" s="213"/>
      <c r="BD544" s="213"/>
      <c r="BE544" s="213"/>
      <c r="BF544" s="213"/>
      <c r="BG544" s="213"/>
      <c r="BH544" s="213"/>
      <c r="BI544" s="213"/>
      <c r="BJ544" s="213"/>
      <c r="BK544" s="213"/>
      <c r="BL544" s="213"/>
      <c r="BM544" s="213"/>
      <c r="BN544" s="213"/>
      <c r="BO544" s="213"/>
      <c r="BP544" s="213"/>
      <c r="BQ544" s="213"/>
      <c r="BR544" s="213"/>
      <c r="BS544" s="213"/>
      <c r="BT544" s="213"/>
      <c r="BU544" s="213"/>
      <c r="BV544" s="213"/>
      <c r="BW544" s="213"/>
      <c r="BX544" s="213"/>
      <c r="BY544" s="213"/>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2464"/>
      <c r="D545" s="2465"/>
      <c r="E545" s="537"/>
      <c r="F545" s="537"/>
      <c r="G545" s="537"/>
      <c r="H545" s="2464"/>
      <c r="I545" s="2465"/>
      <c r="J545" s="537"/>
      <c r="K545" s="537"/>
      <c r="L545" s="537"/>
      <c r="M545" s="2464"/>
      <c r="N545" s="2465"/>
      <c r="O545" s="537"/>
      <c r="P545" s="537"/>
      <c r="Q545" s="537"/>
      <c r="BA545" s="213"/>
      <c r="BB545" s="287"/>
      <c r="BC545" s="213"/>
      <c r="BD545" s="213"/>
      <c r="BE545" s="213"/>
      <c r="BF545" s="213"/>
      <c r="BG545" s="213"/>
      <c r="BH545" s="213"/>
      <c r="BI545" s="213"/>
      <c r="BJ545" s="213"/>
      <c r="BK545" s="213"/>
      <c r="BL545" s="213"/>
      <c r="BM545" s="213"/>
      <c r="BN545" s="213"/>
      <c r="BO545" s="213"/>
      <c r="BP545" s="213"/>
      <c r="BQ545" s="213"/>
      <c r="BR545" s="213"/>
      <c r="BS545" s="213"/>
      <c r="BT545" s="213"/>
      <c r="BU545" s="213"/>
      <c r="BV545" s="213"/>
      <c r="BW545" s="213"/>
      <c r="BX545" s="213"/>
      <c r="BY545" s="213"/>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2464"/>
      <c r="D546" s="2465"/>
      <c r="E546" s="537"/>
      <c r="F546" s="537"/>
      <c r="G546" s="537"/>
      <c r="H546" s="2464"/>
      <c r="I546" s="2465"/>
      <c r="J546" s="537"/>
      <c r="K546" s="537"/>
      <c r="L546" s="537"/>
      <c r="M546" s="2464"/>
      <c r="N546" s="2465"/>
      <c r="O546" s="537"/>
      <c r="P546" s="537"/>
      <c r="Q546" s="537"/>
      <c r="BA546" s="213"/>
      <c r="BB546" s="287"/>
      <c r="BC546" s="213"/>
      <c r="BD546" s="213"/>
      <c r="BE546" s="213"/>
      <c r="BF546" s="213"/>
      <c r="BG546" s="213"/>
      <c r="BH546" s="213"/>
      <c r="BI546" s="213"/>
      <c r="BJ546" s="213"/>
      <c r="BK546" s="213"/>
      <c r="BL546" s="213"/>
      <c r="BM546" s="213"/>
      <c r="BN546" s="213"/>
      <c r="BO546" s="213"/>
      <c r="BP546" s="213"/>
      <c r="BQ546" s="213"/>
      <c r="BR546" s="213"/>
      <c r="BS546" s="213"/>
      <c r="BT546" s="213"/>
      <c r="BU546" s="213"/>
      <c r="BV546" s="213"/>
      <c r="BW546" s="213"/>
      <c r="BX546" s="213"/>
      <c r="BY546" s="213"/>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2464"/>
      <c r="D547" s="2465"/>
      <c r="E547" s="537"/>
      <c r="F547" s="537"/>
      <c r="G547" s="537"/>
      <c r="H547" s="2464"/>
      <c r="I547" s="2465"/>
      <c r="J547" s="537"/>
      <c r="K547" s="537"/>
      <c r="L547" s="537"/>
      <c r="M547" s="2464"/>
      <c r="N547" s="2465"/>
      <c r="O547" s="537"/>
      <c r="P547" s="537"/>
      <c r="Q547" s="537"/>
      <c r="BA547" s="213"/>
      <c r="BB547" s="287"/>
      <c r="BC547" s="213"/>
      <c r="BD547" s="213"/>
      <c r="BE547" s="213"/>
      <c r="BF547" s="213"/>
      <c r="BG547" s="213"/>
      <c r="BH547" s="213"/>
      <c r="BI547" s="213"/>
      <c r="BJ547" s="213"/>
      <c r="BK547" s="213"/>
      <c r="BL547" s="213"/>
      <c r="BM547" s="213"/>
      <c r="BN547" s="213"/>
      <c r="BO547" s="213"/>
      <c r="BP547" s="213"/>
      <c r="BQ547" s="213"/>
      <c r="BR547" s="213"/>
      <c r="BS547" s="213"/>
      <c r="BT547" s="213"/>
      <c r="BU547" s="213"/>
      <c r="BV547" s="213"/>
      <c r="BW547" s="213"/>
      <c r="BX547" s="213"/>
      <c r="BY547" s="213"/>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2464"/>
      <c r="D548" s="2465"/>
      <c r="E548" s="537"/>
      <c r="F548" s="537"/>
      <c r="G548" s="537"/>
      <c r="H548" s="2464"/>
      <c r="I548" s="2465"/>
      <c r="J548" s="537"/>
      <c r="K548" s="537"/>
      <c r="L548" s="537"/>
      <c r="M548" s="2464"/>
      <c r="N548" s="2465"/>
      <c r="O548" s="537"/>
      <c r="P548" s="537"/>
      <c r="Q548" s="537"/>
      <c r="BA548" s="213"/>
      <c r="BB548" s="287"/>
      <c r="BC548" s="213"/>
      <c r="BD548" s="213"/>
      <c r="BE548" s="213"/>
      <c r="BF548" s="213"/>
      <c r="BG548" s="213"/>
      <c r="BH548" s="213"/>
      <c r="BI548" s="213"/>
      <c r="BJ548" s="213"/>
      <c r="BK548" s="213"/>
      <c r="BL548" s="213"/>
      <c r="BM548" s="213"/>
      <c r="BN548" s="213"/>
      <c r="BO548" s="213"/>
      <c r="BP548" s="213"/>
      <c r="BQ548" s="213"/>
      <c r="BR548" s="213"/>
      <c r="BS548" s="213"/>
      <c r="BT548" s="213"/>
      <c r="BU548" s="213"/>
      <c r="BV548" s="213"/>
      <c r="BW548" s="213"/>
      <c r="BX548" s="213"/>
      <c r="BY548" s="213"/>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2464"/>
      <c r="D549" s="2465"/>
      <c r="E549" s="537"/>
      <c r="F549" s="537"/>
      <c r="G549" s="537"/>
      <c r="H549" s="2464"/>
      <c r="I549" s="2465"/>
      <c r="J549" s="537"/>
      <c r="K549" s="537"/>
      <c r="L549" s="537"/>
      <c r="M549" s="2464"/>
      <c r="N549" s="2465"/>
      <c r="O549" s="537"/>
      <c r="P549" s="537"/>
      <c r="Q549" s="537"/>
      <c r="BA549" s="213"/>
      <c r="BB549" s="287"/>
      <c r="BC549" s="213"/>
      <c r="BD549" s="213"/>
      <c r="BE549" s="213"/>
      <c r="BF549" s="213"/>
      <c r="BG549" s="213"/>
      <c r="BH549" s="213"/>
      <c r="BI549" s="213"/>
      <c r="BJ549" s="213"/>
      <c r="BK549" s="213"/>
      <c r="BL549" s="213"/>
      <c r="BM549" s="213"/>
      <c r="BN549" s="213"/>
      <c r="BO549" s="213"/>
      <c r="BP549" s="213"/>
      <c r="BQ549" s="213"/>
      <c r="BR549" s="213"/>
      <c r="BS549" s="213"/>
      <c r="BT549" s="213"/>
      <c r="BU549" s="213"/>
      <c r="BV549" s="213"/>
      <c r="BW549" s="213"/>
      <c r="BX549" s="213"/>
      <c r="BY549" s="213"/>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2464"/>
      <c r="D550" s="2465"/>
      <c r="E550" s="537"/>
      <c r="F550" s="537"/>
      <c r="G550" s="537"/>
      <c r="H550" s="2464"/>
      <c r="I550" s="2465"/>
      <c r="J550" s="537"/>
      <c r="K550" s="537"/>
      <c r="L550" s="537"/>
      <c r="M550" s="2464"/>
      <c r="N550" s="2465"/>
      <c r="O550" s="537"/>
      <c r="P550" s="537"/>
      <c r="Q550" s="537"/>
      <c r="BA550" s="213"/>
      <c r="BB550" s="287"/>
      <c r="BC550" s="213"/>
      <c r="BD550" s="213"/>
      <c r="BE550" s="213"/>
      <c r="BF550" s="213"/>
      <c r="BG550" s="213"/>
      <c r="BH550" s="213"/>
      <c r="BI550" s="213"/>
      <c r="BJ550" s="213"/>
      <c r="BK550" s="213"/>
      <c r="BL550" s="213"/>
      <c r="BM550" s="213"/>
      <c r="BN550" s="213"/>
      <c r="BO550" s="213"/>
      <c r="BP550" s="213"/>
      <c r="BQ550" s="213"/>
      <c r="BR550" s="213"/>
      <c r="BS550" s="213"/>
      <c r="BT550" s="213"/>
      <c r="BU550" s="213"/>
      <c r="BV550" s="213"/>
      <c r="BW550" s="213"/>
      <c r="BX550" s="213"/>
      <c r="BY550" s="213"/>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2464"/>
      <c r="D551" s="2465"/>
      <c r="E551" s="537"/>
      <c r="F551" s="537"/>
      <c r="G551" s="537"/>
      <c r="H551" s="2464"/>
      <c r="I551" s="2465"/>
      <c r="J551" s="537"/>
      <c r="K551" s="537"/>
      <c r="L551" s="537"/>
      <c r="M551" s="2464"/>
      <c r="N551" s="2465"/>
      <c r="O551" s="537"/>
      <c r="P551" s="537"/>
      <c r="Q551" s="537"/>
      <c r="BA551" s="213"/>
      <c r="BB551" s="287"/>
      <c r="BC551" s="213"/>
      <c r="BD551" s="213"/>
      <c r="BE551" s="213"/>
      <c r="BF551" s="213"/>
      <c r="BG551" s="213"/>
      <c r="BH551" s="213"/>
      <c r="BI551" s="213"/>
      <c r="BJ551" s="213"/>
      <c r="BK551" s="213"/>
      <c r="BL551" s="213"/>
      <c r="BM551" s="213"/>
      <c r="BN551" s="213"/>
      <c r="BO551" s="213"/>
      <c r="BP551" s="213"/>
      <c r="BQ551" s="213"/>
      <c r="BR551" s="213"/>
      <c r="BS551" s="213"/>
      <c r="BT551" s="213"/>
      <c r="BU551" s="213"/>
      <c r="BV551" s="213"/>
      <c r="BW551" s="213"/>
      <c r="BX551" s="213"/>
      <c r="BY551" s="213"/>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2464"/>
      <c r="D552" s="2465"/>
      <c r="E552" s="537"/>
      <c r="F552" s="537"/>
      <c r="G552" s="537"/>
      <c r="H552" s="2464"/>
      <c r="I552" s="2465"/>
      <c r="J552" s="537"/>
      <c r="K552" s="537"/>
      <c r="L552" s="537"/>
      <c r="M552" s="2464"/>
      <c r="N552" s="2465"/>
      <c r="O552" s="537"/>
      <c r="P552" s="537"/>
      <c r="Q552" s="537"/>
      <c r="BA552" s="213"/>
      <c r="BB552" s="287"/>
      <c r="BC552" s="213"/>
      <c r="BD552" s="213"/>
      <c r="BE552" s="213"/>
      <c r="BF552" s="213"/>
      <c r="BG552" s="213"/>
      <c r="BH552" s="213"/>
      <c r="BI552" s="213"/>
      <c r="BJ552" s="213"/>
      <c r="BK552" s="213"/>
      <c r="BL552" s="213"/>
      <c r="BM552" s="213"/>
      <c r="BN552" s="213"/>
      <c r="BO552" s="213"/>
      <c r="BP552" s="213"/>
      <c r="BQ552" s="213"/>
      <c r="BR552" s="213"/>
      <c r="BS552" s="213"/>
      <c r="BT552" s="213"/>
      <c r="BU552" s="213"/>
      <c r="BV552" s="213"/>
      <c r="BW552" s="213"/>
      <c r="BX552" s="213"/>
      <c r="BY552" s="213"/>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2464"/>
      <c r="D553" s="2465"/>
      <c r="E553" s="537"/>
      <c r="F553" s="537"/>
      <c r="G553" s="537"/>
      <c r="H553" s="2464"/>
      <c r="I553" s="2465"/>
      <c r="J553" s="537"/>
      <c r="K553" s="537"/>
      <c r="L553" s="537"/>
      <c r="M553" s="2464"/>
      <c r="N553" s="2465"/>
      <c r="O553" s="537"/>
      <c r="P553" s="537"/>
      <c r="Q553" s="537"/>
      <c r="BA553" s="213"/>
      <c r="BB553" s="287"/>
      <c r="BC553" s="213"/>
      <c r="BD553" s="213"/>
      <c r="BE553" s="213"/>
      <c r="BF553" s="213"/>
      <c r="BG553" s="213"/>
      <c r="BH553" s="213"/>
      <c r="BI553" s="213"/>
      <c r="BJ553" s="213"/>
      <c r="BK553" s="213"/>
      <c r="BL553" s="213"/>
      <c r="BM553" s="213"/>
      <c r="BN553" s="213"/>
      <c r="BO553" s="213"/>
      <c r="BP553" s="213"/>
      <c r="BQ553" s="213"/>
      <c r="BR553" s="213"/>
      <c r="BS553" s="213"/>
      <c r="BT553" s="213"/>
      <c r="BU553" s="213"/>
      <c r="BV553" s="213"/>
      <c r="BW553" s="213"/>
      <c r="BX553" s="213"/>
      <c r="BY553" s="213"/>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2464"/>
      <c r="D554" s="2465"/>
      <c r="E554" s="537"/>
      <c r="F554" s="537"/>
      <c r="G554" s="537"/>
      <c r="H554" s="2464"/>
      <c r="I554" s="2465"/>
      <c r="J554" s="537"/>
      <c r="K554" s="537"/>
      <c r="L554" s="537"/>
      <c r="M554" s="2464"/>
      <c r="N554" s="2465"/>
      <c r="O554" s="537"/>
      <c r="P554" s="537"/>
      <c r="Q554" s="537"/>
      <c r="BA554" s="213"/>
      <c r="BB554" s="287"/>
      <c r="BC554" s="213"/>
      <c r="BD554" s="213"/>
      <c r="BE554" s="213"/>
      <c r="BF554" s="213"/>
      <c r="BG554" s="213"/>
      <c r="BH554" s="213"/>
      <c r="BI554" s="213"/>
      <c r="BJ554" s="213"/>
      <c r="BK554" s="213"/>
      <c r="BL554" s="213"/>
      <c r="BM554" s="213"/>
      <c r="BN554" s="213"/>
      <c r="BO554" s="213"/>
      <c r="BP554" s="213"/>
      <c r="BQ554" s="213"/>
      <c r="BR554" s="213"/>
      <c r="BS554" s="213"/>
      <c r="BT554" s="213"/>
      <c r="BU554" s="213"/>
      <c r="BV554" s="213"/>
      <c r="BW554" s="213"/>
      <c r="BX554" s="213"/>
      <c r="BY554" s="213"/>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2464"/>
      <c r="D555" s="2465"/>
      <c r="E555" s="537"/>
      <c r="F555" s="537"/>
      <c r="G555" s="537"/>
      <c r="H555" s="2464"/>
      <c r="I555" s="2465"/>
      <c r="J555" s="537"/>
      <c r="K555" s="537"/>
      <c r="L555" s="537"/>
      <c r="M555" s="2464"/>
      <c r="N555" s="2465"/>
      <c r="O555" s="537"/>
      <c r="P555" s="537"/>
      <c r="Q555" s="537"/>
      <c r="BA555" s="213"/>
      <c r="BB555" s="287"/>
      <c r="BC555" s="213"/>
      <c r="BD555" s="213"/>
      <c r="BE555" s="213"/>
      <c r="BF555" s="213"/>
      <c r="BG555" s="213"/>
      <c r="BH555" s="213"/>
      <c r="BI555" s="213"/>
      <c r="BJ555" s="213"/>
      <c r="BK555" s="213"/>
      <c r="BL555" s="213"/>
      <c r="BM555" s="213"/>
      <c r="BN555" s="213"/>
      <c r="BO555" s="213"/>
      <c r="BP555" s="213"/>
      <c r="BQ555" s="213"/>
      <c r="BR555" s="213"/>
      <c r="BS555" s="213"/>
      <c r="BT555" s="213"/>
      <c r="BU555" s="213"/>
      <c r="BV555" s="213"/>
      <c r="BW555" s="213"/>
      <c r="BX555" s="213"/>
      <c r="BY555" s="213"/>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2464"/>
      <c r="D556" s="2465"/>
      <c r="E556" s="537"/>
      <c r="F556" s="537"/>
      <c r="G556" s="537"/>
      <c r="H556" s="2464"/>
      <c r="I556" s="2465"/>
      <c r="J556" s="537"/>
      <c r="K556" s="537"/>
      <c r="L556" s="537"/>
      <c r="M556" s="2464"/>
      <c r="N556" s="2465"/>
      <c r="O556" s="537"/>
      <c r="P556" s="537"/>
      <c r="Q556" s="537"/>
      <c r="BA556" s="213"/>
      <c r="BB556" s="287"/>
      <c r="BC556" s="213"/>
      <c r="BD556" s="213"/>
      <c r="BE556" s="213"/>
      <c r="BF556" s="213"/>
      <c r="BG556" s="213"/>
      <c r="BH556" s="213"/>
      <c r="BI556" s="213"/>
      <c r="BJ556" s="213"/>
      <c r="BK556" s="213"/>
      <c r="BL556" s="213"/>
      <c r="BM556" s="213"/>
      <c r="BN556" s="213"/>
      <c r="BO556" s="213"/>
      <c r="BP556" s="213"/>
      <c r="BQ556" s="213"/>
      <c r="BR556" s="213"/>
      <c r="BS556" s="213"/>
      <c r="BT556" s="213"/>
      <c r="BU556" s="213"/>
      <c r="BV556" s="213"/>
      <c r="BW556" s="213"/>
      <c r="BX556" s="213"/>
      <c r="BY556" s="213"/>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2464"/>
      <c r="D557" s="2465"/>
      <c r="E557" s="537"/>
      <c r="F557" s="537"/>
      <c r="G557" s="537"/>
      <c r="H557" s="2464"/>
      <c r="I557" s="2465"/>
      <c r="J557" s="537"/>
      <c r="K557" s="537"/>
      <c r="L557" s="537"/>
      <c r="M557" s="2464"/>
      <c r="N557" s="2465"/>
      <c r="O557" s="537"/>
      <c r="P557" s="537"/>
      <c r="Q557" s="537"/>
      <c r="BA557" s="213"/>
      <c r="BB557" s="287"/>
      <c r="BC557" s="213"/>
      <c r="BD557" s="213"/>
      <c r="BE557" s="213"/>
      <c r="BF557" s="213"/>
      <c r="BG557" s="213"/>
      <c r="BH557" s="213"/>
      <c r="BI557" s="213"/>
      <c r="BJ557" s="213"/>
      <c r="BK557" s="213"/>
      <c r="BL557" s="213"/>
      <c r="BM557" s="213"/>
      <c r="BN557" s="213"/>
      <c r="BO557" s="213"/>
      <c r="BP557" s="213"/>
      <c r="BQ557" s="213"/>
      <c r="BR557" s="213"/>
      <c r="BS557" s="213"/>
      <c r="BT557" s="213"/>
      <c r="BU557" s="213"/>
      <c r="BV557" s="213"/>
      <c r="BW557" s="213"/>
      <c r="BX557" s="213"/>
      <c r="BY557" s="213"/>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2464"/>
      <c r="D558" s="2465"/>
      <c r="E558" s="537"/>
      <c r="F558" s="537"/>
      <c r="G558" s="537"/>
      <c r="H558" s="2464"/>
      <c r="I558" s="2465"/>
      <c r="J558" s="537"/>
      <c r="K558" s="537"/>
      <c r="L558" s="537"/>
      <c r="M558" s="2464"/>
      <c r="N558" s="2465"/>
      <c r="O558" s="537"/>
      <c r="P558" s="537"/>
      <c r="Q558" s="537"/>
      <c r="BA558" s="213"/>
      <c r="BB558" s="287"/>
      <c r="BC558" s="213"/>
      <c r="BD558" s="213"/>
      <c r="BE558" s="213"/>
      <c r="BF558" s="213"/>
      <c r="BG558" s="213"/>
      <c r="BH558" s="213"/>
      <c r="BI558" s="213"/>
      <c r="BJ558" s="213"/>
      <c r="BK558" s="213"/>
      <c r="BL558" s="213"/>
      <c r="BM558" s="213"/>
      <c r="BN558" s="213"/>
      <c r="BO558" s="213"/>
      <c r="BP558" s="213"/>
      <c r="BQ558" s="213"/>
      <c r="BR558" s="213"/>
      <c r="BS558" s="213"/>
      <c r="BT558" s="213"/>
      <c r="BU558" s="213"/>
      <c r="BV558" s="213"/>
      <c r="BW558" s="213"/>
      <c r="BX558" s="213"/>
      <c r="BY558" s="213"/>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2464"/>
      <c r="D559" s="2465"/>
      <c r="E559" s="537"/>
      <c r="F559" s="537"/>
      <c r="G559" s="537"/>
      <c r="H559" s="2464"/>
      <c r="I559" s="2465"/>
      <c r="J559" s="537"/>
      <c r="K559" s="537"/>
      <c r="L559" s="537"/>
      <c r="M559" s="2464"/>
      <c r="N559" s="2465"/>
      <c r="O559" s="537"/>
      <c r="P559" s="537"/>
      <c r="Q559" s="537"/>
      <c r="BA559" s="213"/>
      <c r="BB559" s="287"/>
      <c r="BC559" s="213"/>
      <c r="BD559" s="213"/>
      <c r="BE559" s="213"/>
      <c r="BF559" s="213"/>
      <c r="BG559" s="213"/>
      <c r="BH559" s="213"/>
      <c r="BI559" s="213"/>
      <c r="BJ559" s="213"/>
      <c r="BK559" s="213"/>
      <c r="BL559" s="213"/>
      <c r="BM559" s="213"/>
      <c r="BN559" s="213"/>
      <c r="BO559" s="213"/>
      <c r="BP559" s="213"/>
      <c r="BQ559" s="213"/>
      <c r="BR559" s="213"/>
      <c r="BS559" s="213"/>
      <c r="BT559" s="213"/>
      <c r="BU559" s="213"/>
      <c r="BV559" s="213"/>
      <c r="BW559" s="213"/>
      <c r="BX559" s="213"/>
      <c r="BY559" s="213"/>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2464"/>
      <c r="D560" s="2465"/>
      <c r="E560" s="537"/>
      <c r="F560" s="537"/>
      <c r="G560" s="537"/>
      <c r="H560" s="2464"/>
      <c r="I560" s="2465"/>
      <c r="J560" s="537"/>
      <c r="K560" s="537"/>
      <c r="L560" s="537"/>
      <c r="M560" s="2464"/>
      <c r="N560" s="2465"/>
      <c r="O560" s="537"/>
      <c r="P560" s="537"/>
      <c r="Q560" s="537"/>
      <c r="BA560" s="213"/>
      <c r="BB560" s="287"/>
      <c r="BC560" s="213"/>
      <c r="BD560" s="213"/>
      <c r="BE560" s="213"/>
      <c r="BF560" s="213"/>
      <c r="BG560" s="213"/>
      <c r="BH560" s="213"/>
      <c r="BI560" s="213"/>
      <c r="BJ560" s="213"/>
      <c r="BK560" s="213"/>
      <c r="BL560" s="213"/>
      <c r="BM560" s="213"/>
      <c r="BN560" s="213"/>
      <c r="BO560" s="213"/>
      <c r="BP560" s="213"/>
      <c r="BQ560" s="213"/>
      <c r="BR560" s="213"/>
      <c r="BS560" s="213"/>
      <c r="BT560" s="213"/>
      <c r="BU560" s="213"/>
      <c r="BV560" s="213"/>
      <c r="BW560" s="213"/>
      <c r="BX560" s="213"/>
      <c r="BY560" s="213"/>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2464"/>
      <c r="D561" s="2465"/>
      <c r="E561" s="537"/>
      <c r="F561" s="537"/>
      <c r="G561" s="537"/>
      <c r="H561" s="2464"/>
      <c r="I561" s="2465"/>
      <c r="J561" s="537"/>
      <c r="K561" s="537"/>
      <c r="L561" s="537"/>
      <c r="M561" s="2464"/>
      <c r="N561" s="2465"/>
      <c r="O561" s="537"/>
      <c r="P561" s="537"/>
      <c r="Q561" s="537"/>
      <c r="BA561" s="213"/>
      <c r="BB561" s="287"/>
      <c r="BC561" s="213"/>
      <c r="BD561" s="213"/>
      <c r="BE561" s="213"/>
      <c r="BF561" s="213"/>
      <c r="BG561" s="213"/>
      <c r="BH561" s="213"/>
      <c r="BI561" s="213"/>
      <c r="BJ561" s="213"/>
      <c r="BK561" s="213"/>
      <c r="BL561" s="213"/>
      <c r="BM561" s="213"/>
      <c r="BN561" s="213"/>
      <c r="BO561" s="213"/>
      <c r="BP561" s="213"/>
      <c r="BQ561" s="213"/>
      <c r="BR561" s="213"/>
      <c r="BS561" s="213"/>
      <c r="BT561" s="213"/>
      <c r="BU561" s="213"/>
      <c r="BV561" s="213"/>
      <c r="BW561" s="213"/>
      <c r="BX561" s="213"/>
      <c r="BY561" s="213"/>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2464"/>
      <c r="D562" s="2465"/>
      <c r="E562" s="537"/>
      <c r="F562" s="537"/>
      <c r="G562" s="537"/>
      <c r="H562" s="2464"/>
      <c r="I562" s="2465"/>
      <c r="J562" s="537"/>
      <c r="K562" s="537"/>
      <c r="L562" s="537"/>
      <c r="M562" s="2464"/>
      <c r="N562" s="2465"/>
      <c r="O562" s="537"/>
      <c r="P562" s="537"/>
      <c r="Q562" s="537"/>
      <c r="BA562" s="213"/>
      <c r="BB562" s="287"/>
      <c r="BC562" s="213"/>
      <c r="BD562" s="213"/>
      <c r="BE562" s="213"/>
      <c r="BF562" s="213"/>
      <c r="BG562" s="213"/>
      <c r="BH562" s="213"/>
      <c r="BI562" s="213"/>
      <c r="BJ562" s="213"/>
      <c r="BK562" s="213"/>
      <c r="BL562" s="213"/>
      <c r="BM562" s="213"/>
      <c r="BN562" s="213"/>
      <c r="BO562" s="213"/>
      <c r="BP562" s="213"/>
      <c r="BQ562" s="213"/>
      <c r="BR562" s="213"/>
      <c r="BS562" s="213"/>
      <c r="BT562" s="213"/>
      <c r="BU562" s="213"/>
      <c r="BV562" s="213"/>
      <c r="BW562" s="213"/>
      <c r="BX562" s="213"/>
      <c r="BY562" s="213"/>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2464"/>
      <c r="D563" s="2465"/>
      <c r="E563" s="537"/>
      <c r="F563" s="537"/>
      <c r="G563" s="537"/>
      <c r="H563" s="2464"/>
      <c r="I563" s="2465"/>
      <c r="J563" s="537"/>
      <c r="K563" s="537"/>
      <c r="L563" s="537"/>
      <c r="M563" s="2464"/>
      <c r="N563" s="2465"/>
      <c r="O563" s="537"/>
      <c r="P563" s="537"/>
      <c r="Q563" s="537"/>
      <c r="BA563" s="213"/>
      <c r="BB563" s="287"/>
      <c r="BC563" s="213"/>
      <c r="BD563" s="213"/>
      <c r="BE563" s="213"/>
      <c r="BF563" s="213"/>
      <c r="BG563" s="213"/>
      <c r="BH563" s="213"/>
      <c r="BI563" s="213"/>
      <c r="BJ563" s="213"/>
      <c r="BK563" s="213"/>
      <c r="BL563" s="213"/>
      <c r="BM563" s="213"/>
      <c r="BN563" s="213"/>
      <c r="BO563" s="213"/>
      <c r="BP563" s="213"/>
      <c r="BQ563" s="213"/>
      <c r="BR563" s="213"/>
      <c r="BS563" s="213"/>
      <c r="BT563" s="213"/>
      <c r="BU563" s="213"/>
      <c r="BV563" s="213"/>
      <c r="BW563" s="213"/>
      <c r="BX563" s="213"/>
      <c r="BY563" s="213"/>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2464"/>
      <c r="D564" s="2465"/>
      <c r="E564" s="537"/>
      <c r="F564" s="537"/>
      <c r="G564" s="537"/>
      <c r="H564" s="2464"/>
      <c r="I564" s="2465"/>
      <c r="J564" s="537"/>
      <c r="K564" s="537"/>
      <c r="L564" s="537"/>
      <c r="M564" s="2464"/>
      <c r="N564" s="2465"/>
      <c r="O564" s="537"/>
      <c r="P564" s="537"/>
      <c r="Q564" s="537"/>
      <c r="BA564" s="213"/>
      <c r="BB564" s="287"/>
      <c r="BC564" s="213"/>
      <c r="BD564" s="213"/>
      <c r="BE564" s="213"/>
      <c r="BF564" s="213"/>
      <c r="BG564" s="213"/>
      <c r="BH564" s="213"/>
      <c r="BI564" s="213"/>
      <c r="BJ564" s="213"/>
      <c r="BK564" s="213"/>
      <c r="BL564" s="213"/>
      <c r="BM564" s="213"/>
      <c r="BN564" s="213"/>
      <c r="BO564" s="213"/>
      <c r="BP564" s="213"/>
      <c r="BQ564" s="213"/>
      <c r="BR564" s="213"/>
      <c r="BS564" s="213"/>
      <c r="BT564" s="213"/>
      <c r="BU564" s="213"/>
      <c r="BV564" s="213"/>
      <c r="BW564" s="213"/>
      <c r="BX564" s="213"/>
      <c r="BY564" s="213"/>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2464"/>
      <c r="D565" s="2465"/>
      <c r="E565" s="537"/>
      <c r="F565" s="537"/>
      <c r="G565" s="537"/>
      <c r="H565" s="2464"/>
      <c r="I565" s="2465"/>
      <c r="J565" s="537"/>
      <c r="K565" s="537"/>
      <c r="L565" s="537"/>
      <c r="M565" s="2464"/>
      <c r="N565" s="2465"/>
      <c r="O565" s="537"/>
      <c r="P565" s="537"/>
      <c r="Q565" s="537"/>
      <c r="BA565" s="213"/>
      <c r="BB565" s="287"/>
      <c r="BC565" s="213"/>
      <c r="BD565" s="213"/>
      <c r="BE565" s="213"/>
      <c r="BF565" s="213"/>
      <c r="BG565" s="213"/>
      <c r="BH565" s="213"/>
      <c r="BI565" s="213"/>
      <c r="BJ565" s="213"/>
      <c r="BK565" s="213"/>
      <c r="BL565" s="213"/>
      <c r="BM565" s="213"/>
      <c r="BN565" s="213"/>
      <c r="BO565" s="213"/>
      <c r="BP565" s="213"/>
      <c r="BQ565" s="213"/>
      <c r="BR565" s="213"/>
      <c r="BS565" s="213"/>
      <c r="BT565" s="213"/>
      <c r="BU565" s="213"/>
      <c r="BV565" s="213"/>
      <c r="BW565" s="213"/>
      <c r="BX565" s="213"/>
      <c r="BY565" s="213"/>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2464"/>
      <c r="D566" s="2465"/>
      <c r="E566" s="537"/>
      <c r="F566" s="537"/>
      <c r="G566" s="537"/>
      <c r="H566" s="2464"/>
      <c r="I566" s="2465"/>
      <c r="J566" s="537"/>
      <c r="K566" s="537"/>
      <c r="L566" s="537"/>
      <c r="M566" s="2464"/>
      <c r="N566" s="2465"/>
      <c r="O566" s="537"/>
      <c r="P566" s="537"/>
      <c r="Q566" s="537"/>
      <c r="BA566" s="213"/>
      <c r="BB566" s="287"/>
      <c r="BC566" s="213"/>
      <c r="BD566" s="213"/>
      <c r="BE566" s="213"/>
      <c r="BF566" s="213"/>
      <c r="BG566" s="213"/>
      <c r="BH566" s="213"/>
      <c r="BI566" s="213"/>
      <c r="BJ566" s="213"/>
      <c r="BK566" s="213"/>
      <c r="BL566" s="213"/>
      <c r="BM566" s="213"/>
      <c r="BN566" s="213"/>
      <c r="BO566" s="213"/>
      <c r="BP566" s="213"/>
      <c r="BQ566" s="213"/>
      <c r="BR566" s="213"/>
      <c r="BS566" s="213"/>
      <c r="BT566" s="213"/>
      <c r="BU566" s="213"/>
      <c r="BV566" s="213"/>
      <c r="BW566" s="213"/>
      <c r="BX566" s="213"/>
      <c r="BY566" s="213"/>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2464"/>
      <c r="D567" s="2465"/>
      <c r="E567" s="537"/>
      <c r="F567" s="537"/>
      <c r="G567" s="537"/>
      <c r="H567" s="2464"/>
      <c r="I567" s="2465"/>
      <c r="J567" s="537"/>
      <c r="K567" s="537"/>
      <c r="L567" s="537"/>
      <c r="M567" s="2464"/>
      <c r="N567" s="2465"/>
      <c r="O567" s="537"/>
      <c r="P567" s="537"/>
      <c r="Q567" s="537"/>
      <c r="BA567" s="213"/>
      <c r="BB567" s="287"/>
      <c r="BC567" s="213"/>
      <c r="BD567" s="213"/>
      <c r="BE567" s="213"/>
      <c r="BF567" s="213"/>
      <c r="BG567" s="213"/>
      <c r="BH567" s="213"/>
      <c r="BI567" s="213"/>
      <c r="BJ567" s="213"/>
      <c r="BK567" s="213"/>
      <c r="BL567" s="213"/>
      <c r="BM567" s="213"/>
      <c r="BN567" s="213"/>
      <c r="BO567" s="213"/>
      <c r="BP567" s="213"/>
      <c r="BQ567" s="213"/>
      <c r="BR567" s="213"/>
      <c r="BS567" s="213"/>
      <c r="BT567" s="213"/>
      <c r="BU567" s="213"/>
      <c r="BV567" s="213"/>
      <c r="BW567" s="213"/>
      <c r="BX567" s="213"/>
      <c r="BY567" s="213"/>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2464"/>
      <c r="D568" s="2465"/>
      <c r="E568" s="537"/>
      <c r="F568" s="537"/>
      <c r="G568" s="537"/>
      <c r="H568" s="2464"/>
      <c r="I568" s="2465"/>
      <c r="J568" s="537"/>
      <c r="K568" s="537"/>
      <c r="L568" s="537"/>
      <c r="M568" s="2464"/>
      <c r="N568" s="2465"/>
      <c r="O568" s="537"/>
      <c r="P568" s="537"/>
      <c r="Q568" s="537"/>
      <c r="BA568" s="213"/>
      <c r="BB568" s="287"/>
      <c r="BC568" s="213"/>
      <c r="BD568" s="213"/>
      <c r="BE568" s="213"/>
      <c r="BF568" s="213"/>
      <c r="BG568" s="213"/>
      <c r="BH568" s="213"/>
      <c r="BI568" s="213"/>
      <c r="BJ568" s="213"/>
      <c r="BK568" s="213"/>
      <c r="BL568" s="213"/>
      <c r="BM568" s="213"/>
      <c r="BN568" s="213"/>
      <c r="BO568" s="213"/>
      <c r="BP568" s="213"/>
      <c r="BQ568" s="213"/>
      <c r="BR568" s="213"/>
      <c r="BS568" s="213"/>
      <c r="BT568" s="213"/>
      <c r="BU568" s="213"/>
      <c r="BV568" s="213"/>
      <c r="BW568" s="213"/>
      <c r="BX568" s="213"/>
      <c r="BY568" s="213"/>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2464"/>
      <c r="D569" s="2465"/>
      <c r="E569" s="537"/>
      <c r="F569" s="537"/>
      <c r="G569" s="537"/>
      <c r="H569" s="2464"/>
      <c r="I569" s="2465"/>
      <c r="J569" s="537"/>
      <c r="K569" s="537"/>
      <c r="L569" s="537"/>
      <c r="M569" s="2464"/>
      <c r="N569" s="2465"/>
      <c r="O569" s="537"/>
      <c r="P569" s="537"/>
      <c r="Q569" s="537"/>
      <c r="BA569" s="213"/>
      <c r="BB569" s="287"/>
      <c r="BC569" s="213"/>
      <c r="BD569" s="213"/>
      <c r="BE569" s="213"/>
      <c r="BF569" s="213"/>
      <c r="BG569" s="213"/>
      <c r="BH569" s="213"/>
      <c r="BI569" s="213"/>
      <c r="BJ569" s="213"/>
      <c r="BK569" s="213"/>
      <c r="BL569" s="213"/>
      <c r="BM569" s="213"/>
      <c r="BN569" s="213"/>
      <c r="BO569" s="213"/>
      <c r="BP569" s="213"/>
      <c r="BQ569" s="213"/>
      <c r="BR569" s="213"/>
      <c r="BS569" s="213"/>
      <c r="BT569" s="213"/>
      <c r="BU569" s="213"/>
      <c r="BV569" s="213"/>
      <c r="BW569" s="213"/>
      <c r="BX569" s="213"/>
      <c r="BY569" s="213"/>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2464"/>
      <c r="D570" s="2465"/>
      <c r="E570" s="537"/>
      <c r="F570" s="537"/>
      <c r="G570" s="537"/>
      <c r="H570" s="2464"/>
      <c r="I570" s="2465"/>
      <c r="J570" s="537"/>
      <c r="K570" s="537"/>
      <c r="L570" s="537"/>
      <c r="M570" s="2464"/>
      <c r="N570" s="2465"/>
      <c r="O570" s="537"/>
      <c r="P570" s="537"/>
      <c r="Q570" s="537"/>
      <c r="BA570" s="213"/>
      <c r="BB570" s="287"/>
      <c r="BC570" s="213"/>
      <c r="BD570" s="213"/>
      <c r="BE570" s="213"/>
      <c r="BF570" s="213"/>
      <c r="BG570" s="213"/>
      <c r="BH570" s="213"/>
      <c r="BI570" s="213"/>
      <c r="BJ570" s="213"/>
      <c r="BK570" s="213"/>
      <c r="BL570" s="213"/>
      <c r="BM570" s="213"/>
      <c r="BN570" s="213"/>
      <c r="BO570" s="213"/>
      <c r="BP570" s="213"/>
      <c r="BQ570" s="213"/>
      <c r="BR570" s="213"/>
      <c r="BS570" s="213"/>
      <c r="BT570" s="213"/>
      <c r="BU570" s="213"/>
      <c r="BV570" s="213"/>
      <c r="BW570" s="213"/>
      <c r="BX570" s="213"/>
      <c r="BY570" s="213"/>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2464"/>
      <c r="D571" s="2465"/>
      <c r="E571" s="537"/>
      <c r="F571" s="537"/>
      <c r="G571" s="537"/>
      <c r="H571" s="2464"/>
      <c r="I571" s="2465"/>
      <c r="J571" s="537"/>
      <c r="K571" s="537"/>
      <c r="L571" s="537"/>
      <c r="M571" s="2464"/>
      <c r="N571" s="2465"/>
      <c r="O571" s="537"/>
      <c r="P571" s="537"/>
      <c r="Q571" s="537"/>
      <c r="BA571" s="213"/>
      <c r="BB571" s="287"/>
      <c r="BC571" s="213"/>
      <c r="BD571" s="213"/>
      <c r="BE571" s="213"/>
      <c r="BF571" s="213"/>
      <c r="BG571" s="213"/>
      <c r="BH571" s="213"/>
      <c r="BI571" s="213"/>
      <c r="BJ571" s="213"/>
      <c r="BK571" s="213"/>
      <c r="BL571" s="213"/>
      <c r="BM571" s="213"/>
      <c r="BN571" s="213"/>
      <c r="BO571" s="213"/>
      <c r="BP571" s="213"/>
      <c r="BQ571" s="213"/>
      <c r="BR571" s="213"/>
      <c r="BS571" s="213"/>
      <c r="BT571" s="213"/>
      <c r="BU571" s="213"/>
      <c r="BV571" s="213"/>
      <c r="BW571" s="213"/>
      <c r="BX571" s="213"/>
      <c r="BY571" s="213"/>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2464"/>
      <c r="D572" s="2465"/>
      <c r="E572" s="537"/>
      <c r="F572" s="537"/>
      <c r="G572" s="537"/>
      <c r="H572" s="2464"/>
      <c r="I572" s="2465"/>
      <c r="J572" s="537"/>
      <c r="K572" s="537"/>
      <c r="L572" s="537"/>
      <c r="M572" s="2464"/>
      <c r="N572" s="2465"/>
      <c r="O572" s="537"/>
      <c r="P572" s="537"/>
      <c r="Q572" s="537"/>
      <c r="BA572" s="213"/>
      <c r="BB572" s="287"/>
      <c r="BC572" s="213"/>
      <c r="BD572" s="213"/>
      <c r="BE572" s="213"/>
      <c r="BF572" s="213"/>
      <c r="BG572" s="213"/>
      <c r="BH572" s="213"/>
      <c r="BI572" s="213"/>
      <c r="BJ572" s="213"/>
      <c r="BK572" s="213"/>
      <c r="BL572" s="213"/>
      <c r="BM572" s="213"/>
      <c r="BN572" s="213"/>
      <c r="BO572" s="213"/>
      <c r="BP572" s="213"/>
      <c r="BQ572" s="213"/>
      <c r="BR572" s="213"/>
      <c r="BS572" s="213"/>
      <c r="BT572" s="213"/>
      <c r="BU572" s="213"/>
      <c r="BV572" s="213"/>
      <c r="BW572" s="213"/>
      <c r="BX572" s="213"/>
      <c r="BY572" s="213"/>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2464"/>
      <c r="D573" s="2465"/>
      <c r="E573" s="537"/>
      <c r="F573" s="537"/>
      <c r="G573" s="537"/>
      <c r="H573" s="2464"/>
      <c r="I573" s="2465"/>
      <c r="J573" s="537"/>
      <c r="K573" s="537"/>
      <c r="L573" s="537"/>
      <c r="M573" s="2464"/>
      <c r="N573" s="2465"/>
      <c r="O573" s="537"/>
      <c r="P573" s="537"/>
      <c r="Q573" s="537"/>
      <c r="BA573" s="213"/>
      <c r="BB573" s="287"/>
      <c r="BC573" s="213"/>
      <c r="BD573" s="213"/>
      <c r="BE573" s="213"/>
      <c r="BF573" s="213"/>
      <c r="BG573" s="213"/>
      <c r="BH573" s="213"/>
      <c r="BI573" s="213"/>
      <c r="BJ573" s="213"/>
      <c r="BK573" s="213"/>
      <c r="BL573" s="213"/>
      <c r="BM573" s="213"/>
      <c r="BN573" s="213"/>
      <c r="BO573" s="213"/>
      <c r="BP573" s="213"/>
      <c r="BQ573" s="213"/>
      <c r="BR573" s="213"/>
      <c r="BS573" s="213"/>
      <c r="BT573" s="213"/>
      <c r="BU573" s="213"/>
      <c r="BV573" s="213"/>
      <c r="BW573" s="213"/>
      <c r="BX573" s="213"/>
      <c r="BY573" s="213"/>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2464"/>
      <c r="D574" s="2465"/>
      <c r="E574" s="537"/>
      <c r="F574" s="537"/>
      <c r="G574" s="537"/>
      <c r="H574" s="2464"/>
      <c r="I574" s="2465"/>
      <c r="J574" s="537"/>
      <c r="K574" s="537"/>
      <c r="L574" s="537"/>
      <c r="M574" s="2464"/>
      <c r="N574" s="2465"/>
      <c r="O574" s="537"/>
      <c r="P574" s="537"/>
      <c r="Q574" s="537"/>
      <c r="BA574" s="213"/>
      <c r="BB574" s="287"/>
      <c r="BC574" s="213"/>
      <c r="BD574" s="213"/>
      <c r="BE574" s="213"/>
      <c r="BF574" s="213"/>
      <c r="BG574" s="213"/>
      <c r="BH574" s="213"/>
      <c r="BI574" s="213"/>
      <c r="BJ574" s="213"/>
      <c r="BK574" s="213"/>
      <c r="BL574" s="213"/>
      <c r="BM574" s="213"/>
      <c r="BN574" s="213"/>
      <c r="BO574" s="213"/>
      <c r="BP574" s="213"/>
      <c r="BQ574" s="213"/>
      <c r="BR574" s="213"/>
      <c r="BS574" s="213"/>
      <c r="BT574" s="213"/>
      <c r="BU574" s="213"/>
      <c r="BV574" s="213"/>
      <c r="BW574" s="213"/>
      <c r="BX574" s="213"/>
      <c r="BY574" s="213"/>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2464"/>
      <c r="D575" s="2465"/>
      <c r="E575" s="537"/>
      <c r="F575" s="537"/>
      <c r="G575" s="537"/>
      <c r="H575" s="2464"/>
      <c r="I575" s="2465"/>
      <c r="J575" s="537"/>
      <c r="K575" s="537"/>
      <c r="L575" s="537"/>
      <c r="M575" s="2464"/>
      <c r="N575" s="2465"/>
      <c r="O575" s="537"/>
      <c r="P575" s="537"/>
      <c r="Q575" s="537"/>
      <c r="BA575" s="213"/>
      <c r="BB575" s="287"/>
      <c r="BC575" s="213"/>
      <c r="BD575" s="213"/>
      <c r="BE575" s="213"/>
      <c r="BF575" s="213"/>
      <c r="BG575" s="213"/>
      <c r="BH575" s="213"/>
      <c r="BI575" s="213"/>
      <c r="BJ575" s="213"/>
      <c r="BK575" s="213"/>
      <c r="BL575" s="213"/>
      <c r="BM575" s="213"/>
      <c r="BN575" s="213"/>
      <c r="BO575" s="213"/>
      <c r="BP575" s="213"/>
      <c r="BQ575" s="213"/>
      <c r="BR575" s="213"/>
      <c r="BS575" s="213"/>
      <c r="BT575" s="213"/>
      <c r="BU575" s="213"/>
      <c r="BV575" s="213"/>
      <c r="BW575" s="213"/>
      <c r="BX575" s="213"/>
      <c r="BY575" s="213"/>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2464"/>
      <c r="D576" s="2465"/>
      <c r="E576" s="537"/>
      <c r="F576" s="537"/>
      <c r="G576" s="537"/>
      <c r="H576" s="2464"/>
      <c r="I576" s="2465"/>
      <c r="J576" s="537"/>
      <c r="K576" s="537"/>
      <c r="L576" s="537"/>
      <c r="M576" s="2464"/>
      <c r="N576" s="2465"/>
      <c r="O576" s="537"/>
      <c r="P576" s="537"/>
      <c r="Q576" s="537"/>
      <c r="BA576" s="213"/>
      <c r="BB576" s="287"/>
      <c r="BC576" s="213"/>
      <c r="BD576" s="213"/>
      <c r="BE576" s="213"/>
      <c r="BF576" s="213"/>
      <c r="BG576" s="213"/>
      <c r="BH576" s="213"/>
      <c r="BI576" s="213"/>
      <c r="BJ576" s="213"/>
      <c r="BK576" s="213"/>
      <c r="BL576" s="213"/>
      <c r="BM576" s="213"/>
      <c r="BN576" s="213"/>
      <c r="BO576" s="213"/>
      <c r="BP576" s="213"/>
      <c r="BQ576" s="213"/>
      <c r="BR576" s="213"/>
      <c r="BS576" s="213"/>
      <c r="BT576" s="213"/>
      <c r="BU576" s="213"/>
      <c r="BV576" s="213"/>
      <c r="BW576" s="213"/>
      <c r="BX576" s="213"/>
      <c r="BY576" s="213"/>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2464"/>
      <c r="D577" s="2465"/>
      <c r="E577" s="537"/>
      <c r="F577" s="537"/>
      <c r="G577" s="537"/>
      <c r="H577" s="2464"/>
      <c r="I577" s="2465"/>
      <c r="J577" s="537"/>
      <c r="K577" s="537"/>
      <c r="L577" s="537"/>
      <c r="M577" s="2464"/>
      <c r="N577" s="2465"/>
      <c r="O577" s="537"/>
      <c r="P577" s="537"/>
      <c r="Q577" s="537"/>
      <c r="BA577" s="213"/>
      <c r="BB577" s="287"/>
      <c r="BC577" s="213"/>
      <c r="BD577" s="213"/>
      <c r="BE577" s="213"/>
      <c r="BF577" s="213"/>
      <c r="BG577" s="213"/>
      <c r="BH577" s="213"/>
      <c r="BI577" s="213"/>
      <c r="BJ577" s="213"/>
      <c r="BK577" s="213"/>
      <c r="BL577" s="213"/>
      <c r="BM577" s="213"/>
      <c r="BN577" s="213"/>
      <c r="BO577" s="213"/>
      <c r="BP577" s="213"/>
      <c r="BQ577" s="213"/>
      <c r="BR577" s="213"/>
      <c r="BS577" s="213"/>
      <c r="BT577" s="213"/>
      <c r="BU577" s="213"/>
      <c r="BV577" s="213"/>
      <c r="BW577" s="213"/>
      <c r="BX577" s="213"/>
      <c r="BY577" s="213"/>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2464"/>
      <c r="D578" s="2465"/>
      <c r="E578" s="537"/>
      <c r="F578" s="537"/>
      <c r="G578" s="537"/>
      <c r="H578" s="2464"/>
      <c r="I578" s="2465"/>
      <c r="J578" s="537"/>
      <c r="K578" s="537"/>
      <c r="L578" s="537"/>
      <c r="M578" s="2464"/>
      <c r="N578" s="2465"/>
      <c r="O578" s="537"/>
      <c r="P578" s="537"/>
      <c r="Q578" s="537"/>
      <c r="BA578" s="213"/>
      <c r="BB578" s="287"/>
      <c r="BC578" s="213"/>
      <c r="BD578" s="213"/>
      <c r="BE578" s="213"/>
      <c r="BF578" s="213"/>
      <c r="BG578" s="213"/>
      <c r="BH578" s="213"/>
      <c r="BI578" s="213"/>
      <c r="BJ578" s="213"/>
      <c r="BK578" s="213"/>
      <c r="BL578" s="213"/>
      <c r="BM578" s="213"/>
      <c r="BN578" s="213"/>
      <c r="BO578" s="213"/>
      <c r="BP578" s="213"/>
      <c r="BQ578" s="213"/>
      <c r="BR578" s="213"/>
      <c r="BS578" s="213"/>
      <c r="BT578" s="213"/>
      <c r="BU578" s="213"/>
      <c r="BV578" s="213"/>
      <c r="BW578" s="213"/>
      <c r="BX578" s="213"/>
      <c r="BY578" s="213"/>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2464"/>
      <c r="D579" s="2465"/>
      <c r="E579" s="537"/>
      <c r="F579" s="537"/>
      <c r="G579" s="537"/>
      <c r="H579" s="2464"/>
      <c r="I579" s="2465"/>
      <c r="J579" s="537"/>
      <c r="K579" s="537"/>
      <c r="L579" s="537"/>
      <c r="M579" s="2464"/>
      <c r="N579" s="2465"/>
      <c r="O579" s="537"/>
      <c r="P579" s="537"/>
      <c r="Q579" s="537"/>
      <c r="BA579" s="213"/>
      <c r="BB579" s="287"/>
      <c r="BC579" s="213"/>
      <c r="BD579" s="213"/>
      <c r="BE579" s="213"/>
      <c r="BF579" s="213"/>
      <c r="BG579" s="213"/>
      <c r="BH579" s="213"/>
      <c r="BI579" s="213"/>
      <c r="BJ579" s="213"/>
      <c r="BK579" s="213"/>
      <c r="BL579" s="213"/>
      <c r="BM579" s="213"/>
      <c r="BN579" s="213"/>
      <c r="BO579" s="213"/>
      <c r="BP579" s="213"/>
      <c r="BQ579" s="213"/>
      <c r="BR579" s="213"/>
      <c r="BS579" s="213"/>
      <c r="BT579" s="213"/>
      <c r="BU579" s="213"/>
      <c r="BV579" s="213"/>
      <c r="BW579" s="213"/>
      <c r="BX579" s="213"/>
      <c r="BY579" s="213"/>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2464"/>
      <c r="D580" s="2465"/>
      <c r="E580" s="537"/>
      <c r="F580" s="537"/>
      <c r="G580" s="537"/>
      <c r="H580" s="2464"/>
      <c r="I580" s="2465"/>
      <c r="J580" s="537"/>
      <c r="K580" s="537"/>
      <c r="L580" s="537"/>
      <c r="M580" s="2464"/>
      <c r="N580" s="2465"/>
      <c r="O580" s="537"/>
      <c r="P580" s="537"/>
      <c r="Q580" s="537"/>
      <c r="BA580" s="213"/>
      <c r="BB580" s="287"/>
      <c r="BC580" s="213"/>
      <c r="BD580" s="213"/>
      <c r="BE580" s="213"/>
      <c r="BF580" s="213"/>
      <c r="BG580" s="213"/>
      <c r="BH580" s="213"/>
      <c r="BI580" s="213"/>
      <c r="BJ580" s="213"/>
      <c r="BK580" s="213"/>
      <c r="BL580" s="213"/>
      <c r="BM580" s="213"/>
      <c r="BN580" s="213"/>
      <c r="BO580" s="213"/>
      <c r="BP580" s="213"/>
      <c r="BQ580" s="213"/>
      <c r="BR580" s="213"/>
      <c r="BS580" s="213"/>
      <c r="BT580" s="213"/>
      <c r="BU580" s="213"/>
      <c r="BV580" s="213"/>
      <c r="BW580" s="213"/>
      <c r="BX580" s="213"/>
      <c r="BY580" s="213"/>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2464"/>
      <c r="D581" s="2465"/>
      <c r="E581" s="537"/>
      <c r="F581" s="537"/>
      <c r="G581" s="537"/>
      <c r="H581" s="2464"/>
      <c r="I581" s="2465"/>
      <c r="J581" s="537"/>
      <c r="K581" s="537"/>
      <c r="L581" s="537"/>
      <c r="M581" s="2464"/>
      <c r="N581" s="2465"/>
      <c r="O581" s="537"/>
      <c r="P581" s="537"/>
      <c r="Q581" s="537"/>
      <c r="BA581" s="213"/>
      <c r="BB581" s="287"/>
      <c r="BC581" s="213"/>
      <c r="BD581" s="213"/>
      <c r="BE581" s="213"/>
      <c r="BF581" s="213"/>
      <c r="BG581" s="213"/>
      <c r="BH581" s="213"/>
      <c r="BI581" s="213"/>
      <c r="BJ581" s="213"/>
      <c r="BK581" s="213"/>
      <c r="BL581" s="213"/>
      <c r="BM581" s="213"/>
      <c r="BN581" s="213"/>
      <c r="BO581" s="213"/>
      <c r="BP581" s="213"/>
      <c r="BQ581" s="213"/>
      <c r="BR581" s="213"/>
      <c r="BS581" s="213"/>
      <c r="BT581" s="213"/>
      <c r="BU581" s="213"/>
      <c r="BV581" s="213"/>
      <c r="BW581" s="213"/>
      <c r="BX581" s="213"/>
      <c r="BY581" s="213"/>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2464"/>
      <c r="D582" s="2465"/>
      <c r="E582" s="537"/>
      <c r="F582" s="537"/>
      <c r="G582" s="537"/>
      <c r="H582" s="2464"/>
      <c r="I582" s="2465"/>
      <c r="J582" s="537"/>
      <c r="K582" s="537"/>
      <c r="L582" s="537"/>
      <c r="M582" s="2464"/>
      <c r="N582" s="2465"/>
      <c r="O582" s="537"/>
      <c r="P582" s="537"/>
      <c r="Q582" s="537"/>
      <c r="BA582" s="213"/>
      <c r="BB582" s="287"/>
      <c r="BC582" s="213"/>
      <c r="BD582" s="213"/>
      <c r="BE582" s="213"/>
      <c r="BF582" s="213"/>
      <c r="BG582" s="213"/>
      <c r="BH582" s="213"/>
      <c r="BI582" s="213"/>
      <c r="BJ582" s="213"/>
      <c r="BK582" s="213"/>
      <c r="BL582" s="213"/>
      <c r="BM582" s="213"/>
      <c r="BN582" s="213"/>
      <c r="BO582" s="213"/>
      <c r="BP582" s="213"/>
      <c r="BQ582" s="213"/>
      <c r="BR582" s="213"/>
      <c r="BS582" s="213"/>
      <c r="BT582" s="213"/>
      <c r="BU582" s="213"/>
      <c r="BV582" s="213"/>
      <c r="BW582" s="213"/>
      <c r="BX582" s="213"/>
      <c r="BY582" s="213"/>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2464"/>
      <c r="D583" s="2465"/>
      <c r="E583" s="537"/>
      <c r="F583" s="537"/>
      <c r="G583" s="537"/>
      <c r="H583" s="2464"/>
      <c r="I583" s="2465"/>
      <c r="J583" s="537"/>
      <c r="K583" s="537"/>
      <c r="L583" s="537"/>
      <c r="M583" s="2464"/>
      <c r="N583" s="2465"/>
      <c r="O583" s="537"/>
      <c r="P583" s="537"/>
      <c r="Q583" s="537"/>
      <c r="BA583" s="213"/>
      <c r="BB583" s="287"/>
      <c r="BC583" s="213"/>
      <c r="BD583" s="213"/>
      <c r="BE583" s="213"/>
      <c r="BF583" s="213"/>
      <c r="BG583" s="213"/>
      <c r="BH583" s="213"/>
      <c r="BI583" s="213"/>
      <c r="BJ583" s="213"/>
      <c r="BK583" s="213"/>
      <c r="BL583" s="213"/>
      <c r="BM583" s="213"/>
      <c r="BN583" s="213"/>
      <c r="BO583" s="213"/>
      <c r="BP583" s="213"/>
      <c r="BQ583" s="213"/>
      <c r="BR583" s="213"/>
      <c r="BS583" s="213"/>
      <c r="BT583" s="213"/>
      <c r="BU583" s="213"/>
      <c r="BV583" s="213"/>
      <c r="BW583" s="213"/>
      <c r="BX583" s="213"/>
      <c r="BY583" s="213"/>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2464"/>
      <c r="D584" s="2465"/>
      <c r="E584" s="537"/>
      <c r="F584" s="537"/>
      <c r="G584" s="537"/>
      <c r="H584" s="2464"/>
      <c r="I584" s="2465"/>
      <c r="J584" s="537"/>
      <c r="K584" s="537"/>
      <c r="L584" s="537"/>
      <c r="M584" s="2464"/>
      <c r="N584" s="2465"/>
      <c r="O584" s="537"/>
      <c r="P584" s="537"/>
      <c r="Q584" s="537"/>
      <c r="BA584" s="213"/>
      <c r="BB584" s="287"/>
      <c r="BC584" s="213"/>
      <c r="BD584" s="213"/>
      <c r="BE584" s="213"/>
      <c r="BF584" s="213"/>
      <c r="BG584" s="213"/>
      <c r="BH584" s="213"/>
      <c r="BI584" s="213"/>
      <c r="BJ584" s="213"/>
      <c r="BK584" s="213"/>
      <c r="BL584" s="213"/>
      <c r="BM584" s="213"/>
      <c r="BN584" s="213"/>
      <c r="BO584" s="213"/>
      <c r="BP584" s="213"/>
      <c r="BQ584" s="213"/>
      <c r="BR584" s="213"/>
      <c r="BS584" s="213"/>
      <c r="BT584" s="213"/>
      <c r="BU584" s="213"/>
      <c r="BV584" s="213"/>
      <c r="BW584" s="213"/>
      <c r="BX584" s="213"/>
      <c r="BY584" s="213"/>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2464"/>
      <c r="D585" s="2465"/>
      <c r="E585" s="537"/>
      <c r="F585" s="537"/>
      <c r="G585" s="537"/>
      <c r="H585" s="2464"/>
      <c r="I585" s="2465"/>
      <c r="J585" s="537"/>
      <c r="K585" s="537"/>
      <c r="L585" s="537"/>
      <c r="M585" s="2464"/>
      <c r="N585" s="2465"/>
      <c r="O585" s="537"/>
      <c r="P585" s="537"/>
      <c r="Q585" s="537"/>
      <c r="BA585" s="213"/>
      <c r="BB585" s="287"/>
      <c r="BC585" s="213"/>
      <c r="BD585" s="213"/>
      <c r="BE585" s="213"/>
      <c r="BF585" s="213"/>
      <c r="BG585" s="213"/>
      <c r="BH585" s="213"/>
      <c r="BI585" s="213"/>
      <c r="BJ585" s="213"/>
      <c r="BK585" s="213"/>
      <c r="BL585" s="213"/>
      <c r="BM585" s="213"/>
      <c r="BN585" s="213"/>
      <c r="BO585" s="213"/>
      <c r="BP585" s="213"/>
      <c r="BQ585" s="213"/>
      <c r="BR585" s="213"/>
      <c r="BS585" s="213"/>
      <c r="BT585" s="213"/>
      <c r="BU585" s="213"/>
      <c r="BV585" s="213"/>
      <c r="BW585" s="213"/>
      <c r="BX585" s="213"/>
      <c r="BY585" s="213"/>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2464"/>
      <c r="D586" s="2465"/>
      <c r="E586" s="537"/>
      <c r="F586" s="537"/>
      <c r="G586" s="537"/>
      <c r="H586" s="2464"/>
      <c r="I586" s="2465"/>
      <c r="J586" s="537"/>
      <c r="K586" s="537"/>
      <c r="L586" s="537"/>
      <c r="M586" s="2464"/>
      <c r="N586" s="2465"/>
      <c r="O586" s="537"/>
      <c r="P586" s="537"/>
      <c r="Q586" s="537"/>
      <c r="BA586" s="213"/>
      <c r="BB586" s="287"/>
      <c r="BC586" s="213"/>
      <c r="BD586" s="213"/>
      <c r="BE586" s="213"/>
      <c r="BF586" s="213"/>
      <c r="BG586" s="213"/>
      <c r="BH586" s="213"/>
      <c r="BI586" s="213"/>
      <c r="BJ586" s="213"/>
      <c r="BK586" s="213"/>
      <c r="BL586" s="213"/>
      <c r="BM586" s="213"/>
      <c r="BN586" s="213"/>
      <c r="BO586" s="213"/>
      <c r="BP586" s="213"/>
      <c r="BQ586" s="213"/>
      <c r="BR586" s="213"/>
      <c r="BS586" s="213"/>
      <c r="BT586" s="213"/>
      <c r="BU586" s="213"/>
      <c r="BV586" s="213"/>
      <c r="BW586" s="213"/>
      <c r="BX586" s="213"/>
      <c r="BY586" s="213"/>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2464"/>
      <c r="D587" s="2465"/>
      <c r="E587" s="537"/>
      <c r="F587" s="537"/>
      <c r="G587" s="537"/>
      <c r="H587" s="2464"/>
      <c r="I587" s="2465"/>
      <c r="J587" s="537"/>
      <c r="K587" s="537"/>
      <c r="L587" s="537"/>
      <c r="M587" s="2464"/>
      <c r="N587" s="2465"/>
      <c r="O587" s="537"/>
      <c r="P587" s="537"/>
      <c r="Q587" s="537"/>
      <c r="BA587" s="213"/>
      <c r="BB587" s="287"/>
      <c r="BC587" s="213"/>
      <c r="BD587" s="213"/>
      <c r="BE587" s="213"/>
      <c r="BF587" s="213"/>
      <c r="BG587" s="213"/>
      <c r="BH587" s="213"/>
      <c r="BI587" s="213"/>
      <c r="BJ587" s="213"/>
      <c r="BK587" s="213"/>
      <c r="BL587" s="213"/>
      <c r="BM587" s="213"/>
      <c r="BN587" s="213"/>
      <c r="BO587" s="213"/>
      <c r="BP587" s="213"/>
      <c r="BQ587" s="213"/>
      <c r="BR587" s="213"/>
      <c r="BS587" s="213"/>
      <c r="BT587" s="213"/>
      <c r="BU587" s="213"/>
      <c r="BV587" s="213"/>
      <c r="BW587" s="213"/>
      <c r="BX587" s="213"/>
      <c r="BY587" s="213"/>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2464"/>
      <c r="D588" s="2465"/>
      <c r="E588" s="537"/>
      <c r="F588" s="537"/>
      <c r="G588" s="537"/>
      <c r="H588" s="2464"/>
      <c r="I588" s="2465"/>
      <c r="J588" s="537"/>
      <c r="K588" s="537"/>
      <c r="L588" s="537"/>
      <c r="M588" s="2464"/>
      <c r="N588" s="2465"/>
      <c r="O588" s="537"/>
      <c r="P588" s="537"/>
      <c r="Q588" s="537"/>
      <c r="BA588" s="213"/>
      <c r="BB588" s="287"/>
      <c r="BC588" s="213"/>
      <c r="BD588" s="213"/>
      <c r="BE588" s="213"/>
      <c r="BF588" s="213"/>
      <c r="BG588" s="213"/>
      <c r="BH588" s="213"/>
      <c r="BI588" s="213"/>
      <c r="BJ588" s="213"/>
      <c r="BK588" s="213"/>
      <c r="BL588" s="213"/>
      <c r="BM588" s="213"/>
      <c r="BN588" s="213"/>
      <c r="BO588" s="213"/>
      <c r="BP588" s="213"/>
      <c r="BQ588" s="213"/>
      <c r="BR588" s="213"/>
      <c r="BS588" s="213"/>
      <c r="BT588" s="213"/>
      <c r="BU588" s="213"/>
      <c r="BV588" s="213"/>
      <c r="BW588" s="213"/>
      <c r="BX588" s="213"/>
      <c r="BY588" s="213"/>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2464"/>
      <c r="D589" s="2465"/>
      <c r="E589" s="537"/>
      <c r="F589" s="537"/>
      <c r="G589" s="537"/>
      <c r="H589" s="2464"/>
      <c r="I589" s="2465"/>
      <c r="J589" s="537"/>
      <c r="K589" s="537"/>
      <c r="L589" s="537"/>
      <c r="M589" s="2464"/>
      <c r="N589" s="2465"/>
      <c r="O589" s="537"/>
      <c r="P589" s="537"/>
      <c r="Q589" s="537"/>
      <c r="BA589" s="213"/>
      <c r="BB589" s="287"/>
      <c r="BC589" s="213"/>
      <c r="BD589" s="213"/>
      <c r="BE589" s="213"/>
      <c r="BF589" s="213"/>
      <c r="BG589" s="213"/>
      <c r="BH589" s="213"/>
      <c r="BI589" s="213"/>
      <c r="BJ589" s="213"/>
      <c r="BK589" s="213"/>
      <c r="BL589" s="213"/>
      <c r="BM589" s="213"/>
      <c r="BN589" s="213"/>
      <c r="BO589" s="213"/>
      <c r="BP589" s="213"/>
      <c r="BQ589" s="213"/>
      <c r="BR589" s="213"/>
      <c r="BS589" s="213"/>
      <c r="BT589" s="213"/>
      <c r="BU589" s="213"/>
      <c r="BV589" s="213"/>
      <c r="BW589" s="213"/>
      <c r="BX589" s="213"/>
      <c r="BY589" s="213"/>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2464"/>
      <c r="D590" s="2465"/>
      <c r="E590" s="537"/>
      <c r="F590" s="537"/>
      <c r="G590" s="537"/>
      <c r="H590" s="2464"/>
      <c r="I590" s="2465"/>
      <c r="J590" s="537"/>
      <c r="K590" s="537"/>
      <c r="L590" s="537"/>
      <c r="M590" s="2464"/>
      <c r="N590" s="2465"/>
      <c r="O590" s="537"/>
      <c r="P590" s="537"/>
      <c r="Q590" s="537"/>
      <c r="BA590" s="213"/>
      <c r="BB590" s="287"/>
      <c r="BC590" s="213"/>
      <c r="BD590" s="213"/>
      <c r="BE590" s="213"/>
      <c r="BF590" s="213"/>
      <c r="BG590" s="213"/>
      <c r="BH590" s="213"/>
      <c r="BI590" s="213"/>
      <c r="BJ590" s="213"/>
      <c r="BK590" s="213"/>
      <c r="BL590" s="213"/>
      <c r="BM590" s="213"/>
      <c r="BN590" s="213"/>
      <c r="BO590" s="213"/>
      <c r="BP590" s="213"/>
      <c r="BQ590" s="213"/>
      <c r="BR590" s="213"/>
      <c r="BS590" s="213"/>
      <c r="BT590" s="213"/>
      <c r="BU590" s="213"/>
      <c r="BV590" s="213"/>
      <c r="BW590" s="213"/>
      <c r="BX590" s="213"/>
      <c r="BY590" s="213"/>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2464"/>
      <c r="D591" s="2465"/>
      <c r="E591" s="537"/>
      <c r="F591" s="537"/>
      <c r="G591" s="537"/>
      <c r="H591" s="2464"/>
      <c r="I591" s="2465"/>
      <c r="J591" s="537"/>
      <c r="K591" s="537"/>
      <c r="L591" s="537"/>
      <c r="M591" s="2464"/>
      <c r="N591" s="2465"/>
      <c r="O591" s="537"/>
      <c r="P591" s="537"/>
      <c r="Q591" s="537"/>
      <c r="BA591" s="213"/>
      <c r="BB591" s="287"/>
      <c r="BC591" s="213"/>
      <c r="BD591" s="213"/>
      <c r="BE591" s="213"/>
      <c r="BF591" s="213"/>
      <c r="BG591" s="213"/>
      <c r="BH591" s="213"/>
      <c r="BI591" s="213"/>
      <c r="BJ591" s="213"/>
      <c r="BK591" s="213"/>
      <c r="BL591" s="213"/>
      <c r="BM591" s="213"/>
      <c r="BN591" s="213"/>
      <c r="BO591" s="213"/>
      <c r="BP591" s="213"/>
      <c r="BQ591" s="213"/>
      <c r="BR591" s="213"/>
      <c r="BS591" s="213"/>
      <c r="BT591" s="213"/>
      <c r="BU591" s="213"/>
      <c r="BV591" s="213"/>
      <c r="BW591" s="213"/>
      <c r="BX591" s="213"/>
      <c r="BY591" s="213"/>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2464"/>
      <c r="D592" s="2465"/>
      <c r="E592" s="537"/>
      <c r="F592" s="537"/>
      <c r="G592" s="537"/>
      <c r="H592" s="2464"/>
      <c r="I592" s="2465"/>
      <c r="J592" s="537"/>
      <c r="K592" s="537"/>
      <c r="L592" s="537"/>
      <c r="M592" s="2464"/>
      <c r="N592" s="2465"/>
      <c r="O592" s="537"/>
      <c r="P592" s="537"/>
      <c r="Q592" s="537"/>
      <c r="BA592" s="213"/>
      <c r="BB592" s="287"/>
      <c r="BC592" s="213"/>
      <c r="BD592" s="213"/>
      <c r="BE592" s="213"/>
      <c r="BF592" s="213"/>
      <c r="BG592" s="213"/>
      <c r="BH592" s="213"/>
      <c r="BI592" s="213"/>
      <c r="BJ592" s="213"/>
      <c r="BK592" s="213"/>
      <c r="BL592" s="213"/>
      <c r="BM592" s="213"/>
      <c r="BN592" s="213"/>
      <c r="BO592" s="213"/>
      <c r="BP592" s="213"/>
      <c r="BQ592" s="213"/>
      <c r="BR592" s="213"/>
      <c r="BS592" s="213"/>
      <c r="BT592" s="213"/>
      <c r="BU592" s="213"/>
      <c r="BV592" s="213"/>
      <c r="BW592" s="213"/>
      <c r="BX592" s="213"/>
      <c r="BY592" s="213"/>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2464"/>
      <c r="D593" s="2465"/>
      <c r="E593" s="537"/>
      <c r="F593" s="537"/>
      <c r="G593" s="537"/>
      <c r="H593" s="2464"/>
      <c r="I593" s="2465"/>
      <c r="J593" s="537"/>
      <c r="K593" s="537"/>
      <c r="L593" s="537"/>
      <c r="M593" s="2464"/>
      <c r="N593" s="2465"/>
      <c r="O593" s="537"/>
      <c r="P593" s="537"/>
      <c r="Q593" s="537"/>
      <c r="BA593" s="213"/>
      <c r="BB593" s="287"/>
      <c r="BC593" s="213"/>
      <c r="BD593" s="213"/>
      <c r="BE593" s="213"/>
      <c r="BF593" s="213"/>
      <c r="BG593" s="213"/>
      <c r="BH593" s="213"/>
      <c r="BI593" s="213"/>
      <c r="BJ593" s="213"/>
      <c r="BK593" s="213"/>
      <c r="BL593" s="213"/>
      <c r="BM593" s="213"/>
      <c r="BN593" s="213"/>
      <c r="BO593" s="213"/>
      <c r="BP593" s="213"/>
      <c r="BQ593" s="213"/>
      <c r="BR593" s="213"/>
      <c r="BS593" s="213"/>
      <c r="BT593" s="213"/>
      <c r="BU593" s="213"/>
      <c r="BV593" s="213"/>
      <c r="BW593" s="213"/>
      <c r="BX593" s="213"/>
      <c r="BY593" s="213"/>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2464"/>
      <c r="D594" s="2465"/>
      <c r="E594" s="537"/>
      <c r="F594" s="537"/>
      <c r="G594" s="537"/>
      <c r="H594" s="2464"/>
      <c r="I594" s="2465"/>
      <c r="J594" s="537"/>
      <c r="K594" s="537"/>
      <c r="L594" s="537"/>
      <c r="M594" s="2464"/>
      <c r="N594" s="2465"/>
      <c r="O594" s="537"/>
      <c r="P594" s="537"/>
      <c r="Q594" s="537"/>
      <c r="BA594" s="213"/>
      <c r="BB594" s="287"/>
      <c r="BC594" s="213"/>
      <c r="BD594" s="213"/>
      <c r="BE594" s="213"/>
      <c r="BF594" s="213"/>
      <c r="BG594" s="213"/>
      <c r="BH594" s="213"/>
      <c r="BI594" s="213"/>
      <c r="BJ594" s="213"/>
      <c r="BK594" s="213"/>
      <c r="BL594" s="213"/>
      <c r="BM594" s="213"/>
      <c r="BN594" s="213"/>
      <c r="BO594" s="213"/>
      <c r="BP594" s="213"/>
      <c r="BQ594" s="213"/>
      <c r="BR594" s="213"/>
      <c r="BS594" s="213"/>
      <c r="BT594" s="213"/>
      <c r="BU594" s="213"/>
      <c r="BV594" s="213"/>
      <c r="BW594" s="213"/>
      <c r="BX594" s="213"/>
      <c r="BY594" s="213"/>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2464"/>
      <c r="D595" s="2465"/>
      <c r="E595" s="537"/>
      <c r="F595" s="537"/>
      <c r="G595" s="537"/>
      <c r="H595" s="2464"/>
      <c r="I595" s="2465"/>
      <c r="J595" s="537"/>
      <c r="K595" s="537"/>
      <c r="L595" s="537"/>
      <c r="M595" s="2464"/>
      <c r="N595" s="2465"/>
      <c r="O595" s="537"/>
      <c r="P595" s="537"/>
      <c r="Q595" s="537"/>
      <c r="BA595" s="213"/>
      <c r="BB595" s="287"/>
      <c r="BC595" s="213"/>
      <c r="BD595" s="213"/>
      <c r="BE595" s="213"/>
      <c r="BF595" s="213"/>
      <c r="BG595" s="213"/>
      <c r="BH595" s="213"/>
      <c r="BI595" s="213"/>
      <c r="BJ595" s="213"/>
      <c r="BK595" s="213"/>
      <c r="BL595" s="213"/>
      <c r="BM595" s="213"/>
      <c r="BN595" s="213"/>
      <c r="BO595" s="213"/>
      <c r="BP595" s="213"/>
      <c r="BQ595" s="213"/>
      <c r="BR595" s="213"/>
      <c r="BS595" s="213"/>
      <c r="BT595" s="213"/>
      <c r="BU595" s="213"/>
      <c r="BV595" s="213"/>
      <c r="BW595" s="213"/>
      <c r="BX595" s="213"/>
      <c r="BY595" s="213"/>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2464"/>
      <c r="D596" s="2465"/>
      <c r="E596" s="537"/>
      <c r="F596" s="537"/>
      <c r="G596" s="537"/>
      <c r="H596" s="2464"/>
      <c r="I596" s="2465"/>
      <c r="J596" s="537"/>
      <c r="K596" s="537"/>
      <c r="L596" s="537"/>
      <c r="M596" s="2464"/>
      <c r="N596" s="2465"/>
      <c r="O596" s="537"/>
      <c r="P596" s="537"/>
      <c r="Q596" s="537"/>
      <c r="BA596" s="213"/>
      <c r="BB596" s="287"/>
      <c r="BC596" s="213"/>
      <c r="BD596" s="213"/>
      <c r="BE596" s="213"/>
      <c r="BF596" s="213"/>
      <c r="BG596" s="213"/>
      <c r="BH596" s="213"/>
      <c r="BI596" s="213"/>
      <c r="BJ596" s="213"/>
      <c r="BK596" s="213"/>
      <c r="BL596" s="213"/>
      <c r="BM596" s="213"/>
      <c r="BN596" s="213"/>
      <c r="BO596" s="213"/>
      <c r="BP596" s="213"/>
      <c r="BQ596" s="213"/>
      <c r="BR596" s="213"/>
      <c r="BS596" s="213"/>
      <c r="BT596" s="213"/>
      <c r="BU596" s="213"/>
      <c r="BV596" s="213"/>
      <c r="BW596" s="213"/>
      <c r="BX596" s="213"/>
      <c r="BY596" s="213"/>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2464"/>
      <c r="D597" s="2465"/>
      <c r="E597" s="537"/>
      <c r="F597" s="537"/>
      <c r="G597" s="537"/>
      <c r="H597" s="2464"/>
      <c r="I597" s="2465"/>
      <c r="J597" s="537"/>
      <c r="K597" s="537"/>
      <c r="L597" s="537"/>
      <c r="M597" s="2464"/>
      <c r="N597" s="2465"/>
      <c r="O597" s="537"/>
      <c r="P597" s="537"/>
      <c r="Q597" s="537"/>
      <c r="BA597" s="213"/>
      <c r="BB597" s="287"/>
      <c r="BC597" s="213"/>
      <c r="BD597" s="213"/>
      <c r="BE597" s="213"/>
      <c r="BF597" s="213"/>
      <c r="BG597" s="213"/>
      <c r="BH597" s="213"/>
      <c r="BI597" s="213"/>
      <c r="BJ597" s="213"/>
      <c r="BK597" s="213"/>
      <c r="BL597" s="213"/>
      <c r="BM597" s="213"/>
      <c r="BN597" s="213"/>
      <c r="BO597" s="213"/>
      <c r="BP597" s="213"/>
      <c r="BQ597" s="213"/>
      <c r="BR597" s="213"/>
      <c r="BS597" s="213"/>
      <c r="BT597" s="213"/>
      <c r="BU597" s="213"/>
      <c r="BV597" s="213"/>
      <c r="BW597" s="213"/>
      <c r="BX597" s="213"/>
      <c r="BY597" s="213"/>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2464"/>
      <c r="D598" s="2465"/>
      <c r="E598" s="537"/>
      <c r="F598" s="537"/>
      <c r="G598" s="537"/>
      <c r="H598" s="2464"/>
      <c r="I598" s="2465"/>
      <c r="J598" s="537"/>
      <c r="K598" s="537"/>
      <c r="L598" s="537"/>
      <c r="M598" s="2464"/>
      <c r="N598" s="2465"/>
      <c r="O598" s="537"/>
      <c r="P598" s="537"/>
      <c r="Q598" s="537"/>
      <c r="BA598" s="213"/>
      <c r="BB598" s="287"/>
      <c r="BC598" s="213"/>
      <c r="BD598" s="213"/>
      <c r="BE598" s="213"/>
      <c r="BF598" s="213"/>
      <c r="BG598" s="213"/>
      <c r="BH598" s="213"/>
      <c r="BI598" s="213"/>
      <c r="BJ598" s="213"/>
      <c r="BK598" s="213"/>
      <c r="BL598" s="213"/>
      <c r="BM598" s="213"/>
      <c r="BN598" s="213"/>
      <c r="BO598" s="213"/>
      <c r="BP598" s="213"/>
      <c r="BQ598" s="213"/>
      <c r="BR598" s="213"/>
      <c r="BS598" s="213"/>
      <c r="BT598" s="213"/>
      <c r="BU598" s="213"/>
      <c r="BV598" s="213"/>
      <c r="BW598" s="213"/>
      <c r="BX598" s="213"/>
      <c r="BY598" s="213"/>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2464"/>
      <c r="D599" s="2465"/>
      <c r="E599" s="537"/>
      <c r="F599" s="537"/>
      <c r="G599" s="537"/>
      <c r="H599" s="2464"/>
      <c r="I599" s="2465"/>
      <c r="J599" s="537"/>
      <c r="K599" s="537"/>
      <c r="L599" s="537"/>
      <c r="M599" s="2464"/>
      <c r="N599" s="2465"/>
      <c r="O599" s="537"/>
      <c r="P599" s="537"/>
      <c r="Q599" s="537"/>
      <c r="BA599" s="213"/>
      <c r="BB599" s="287"/>
      <c r="BC599" s="213"/>
      <c r="BD599" s="213"/>
      <c r="BE599" s="213"/>
      <c r="BF599" s="213"/>
      <c r="BG599" s="213"/>
      <c r="BH599" s="213"/>
      <c r="BI599" s="213"/>
      <c r="BJ599" s="213"/>
      <c r="BK599" s="213"/>
      <c r="BL599" s="213"/>
      <c r="BM599" s="213"/>
      <c r="BN599" s="213"/>
      <c r="BO599" s="213"/>
      <c r="BP599" s="213"/>
      <c r="BQ599" s="213"/>
      <c r="BR599" s="213"/>
      <c r="BS599" s="213"/>
      <c r="BT599" s="213"/>
      <c r="BU599" s="213"/>
      <c r="BV599" s="213"/>
      <c r="BW599" s="213"/>
      <c r="BX599" s="213"/>
      <c r="BY599" s="213"/>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2464"/>
      <c r="D600" s="2465"/>
      <c r="E600" s="537"/>
      <c r="F600" s="537"/>
      <c r="G600" s="537"/>
      <c r="H600" s="2464"/>
      <c r="I600" s="2465"/>
      <c r="J600" s="537"/>
      <c r="K600" s="537"/>
      <c r="L600" s="537"/>
      <c r="M600" s="2464"/>
      <c r="N600" s="2465"/>
      <c r="O600" s="537"/>
      <c r="P600" s="537"/>
      <c r="Q600" s="537"/>
      <c r="BA600" s="213"/>
      <c r="BB600" s="287"/>
      <c r="BC600" s="213"/>
      <c r="BD600" s="213"/>
      <c r="BE600" s="213"/>
      <c r="BF600" s="213"/>
      <c r="BG600" s="213"/>
      <c r="BH600" s="213"/>
      <c r="BI600" s="213"/>
      <c r="BJ600" s="213"/>
      <c r="BK600" s="213"/>
      <c r="BL600" s="213"/>
      <c r="BM600" s="213"/>
      <c r="BN600" s="213"/>
      <c r="BO600" s="213"/>
      <c r="BP600" s="213"/>
      <c r="BQ600" s="213"/>
      <c r="BR600" s="213"/>
      <c r="BS600" s="213"/>
      <c r="BT600" s="213"/>
      <c r="BU600" s="213"/>
      <c r="BV600" s="213"/>
      <c r="BW600" s="213"/>
      <c r="BX600" s="213"/>
      <c r="BY600" s="213"/>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2464"/>
      <c r="D601" s="2465"/>
      <c r="E601" s="537"/>
      <c r="F601" s="537"/>
      <c r="G601" s="537"/>
      <c r="H601" s="2464"/>
      <c r="I601" s="2465"/>
      <c r="J601" s="537"/>
      <c r="K601" s="537"/>
      <c r="L601" s="537"/>
      <c r="M601" s="2464"/>
      <c r="N601" s="2465"/>
      <c r="O601" s="537"/>
      <c r="P601" s="537"/>
      <c r="Q601" s="537"/>
      <c r="BA601" s="213"/>
      <c r="BB601" s="287"/>
      <c r="BC601" s="213"/>
      <c r="BD601" s="213"/>
      <c r="BE601" s="213"/>
      <c r="BF601" s="213"/>
      <c r="BG601" s="213"/>
      <c r="BH601" s="213"/>
      <c r="BI601" s="213"/>
      <c r="BJ601" s="213"/>
      <c r="BK601" s="213"/>
      <c r="BL601" s="213"/>
      <c r="BM601" s="213"/>
      <c r="BN601" s="213"/>
      <c r="BO601" s="213"/>
      <c r="BP601" s="213"/>
      <c r="BQ601" s="213"/>
      <c r="BR601" s="213"/>
      <c r="BS601" s="213"/>
      <c r="BT601" s="213"/>
      <c r="BU601" s="213"/>
      <c r="BV601" s="213"/>
      <c r="BW601" s="213"/>
      <c r="BX601" s="213"/>
      <c r="BY601" s="213"/>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2464"/>
      <c r="D602" s="2465"/>
      <c r="E602" s="537"/>
      <c r="F602" s="537"/>
      <c r="G602" s="537"/>
      <c r="H602" s="2464"/>
      <c r="I602" s="2465"/>
      <c r="J602" s="537"/>
      <c r="K602" s="537"/>
      <c r="L602" s="537"/>
      <c r="M602" s="2464"/>
      <c r="N602" s="2465"/>
      <c r="O602" s="537"/>
      <c r="P602" s="537"/>
      <c r="Q602" s="537"/>
      <c r="BA602" s="213"/>
      <c r="BB602" s="287"/>
      <c r="BC602" s="213"/>
      <c r="BD602" s="213"/>
      <c r="BE602" s="213"/>
      <c r="BF602" s="213"/>
      <c r="BG602" s="213"/>
      <c r="BH602" s="213"/>
      <c r="BI602" s="213"/>
      <c r="BJ602" s="213"/>
      <c r="BK602" s="213"/>
      <c r="BL602" s="213"/>
      <c r="BM602" s="213"/>
      <c r="BN602" s="213"/>
      <c r="BO602" s="213"/>
      <c r="BP602" s="213"/>
      <c r="BQ602" s="213"/>
      <c r="BR602" s="213"/>
      <c r="BS602" s="213"/>
      <c r="BT602" s="213"/>
      <c r="BU602" s="213"/>
      <c r="BV602" s="213"/>
      <c r="BW602" s="213"/>
      <c r="BX602" s="213"/>
      <c r="BY602" s="213"/>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2464"/>
      <c r="D603" s="2465"/>
      <c r="E603" s="537"/>
      <c r="F603" s="537"/>
      <c r="G603" s="537"/>
      <c r="H603" s="2464"/>
      <c r="I603" s="2465"/>
      <c r="J603" s="537"/>
      <c r="K603" s="537"/>
      <c r="L603" s="537"/>
      <c r="M603" s="2464"/>
      <c r="N603" s="2465"/>
      <c r="O603" s="537"/>
      <c r="P603" s="537"/>
      <c r="Q603" s="537"/>
      <c r="BA603" s="213"/>
      <c r="BB603" s="287"/>
      <c r="BC603" s="213"/>
      <c r="BD603" s="213"/>
      <c r="BE603" s="213"/>
      <c r="BF603" s="213"/>
      <c r="BG603" s="213"/>
      <c r="BH603" s="213"/>
      <c r="BI603" s="213"/>
      <c r="BJ603" s="213"/>
      <c r="BK603" s="213"/>
      <c r="BL603" s="213"/>
      <c r="BM603" s="213"/>
      <c r="BN603" s="213"/>
      <c r="BO603" s="213"/>
      <c r="BP603" s="213"/>
      <c r="BQ603" s="213"/>
      <c r="BR603" s="213"/>
      <c r="BS603" s="213"/>
      <c r="BT603" s="213"/>
      <c r="BU603" s="213"/>
      <c r="BV603" s="213"/>
      <c r="BW603" s="213"/>
      <c r="BX603" s="213"/>
      <c r="BY603" s="213"/>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2464"/>
      <c r="D604" s="2465"/>
      <c r="E604" s="537"/>
      <c r="F604" s="537"/>
      <c r="G604" s="537"/>
      <c r="H604" s="2464"/>
      <c r="I604" s="2465"/>
      <c r="J604" s="537"/>
      <c r="K604" s="537"/>
      <c r="L604" s="537"/>
      <c r="M604" s="2464"/>
      <c r="N604" s="2465"/>
      <c r="O604" s="537"/>
      <c r="P604" s="537"/>
      <c r="Q604" s="537"/>
      <c r="BA604" s="214"/>
      <c r="BB604" s="288"/>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2464"/>
      <c r="D605" s="2465"/>
      <c r="E605" s="537"/>
      <c r="F605" s="537"/>
      <c r="G605" s="537"/>
      <c r="H605" s="2464"/>
      <c r="I605" s="2465"/>
      <c r="J605" s="537"/>
      <c r="K605" s="537"/>
      <c r="L605" s="537"/>
      <c r="M605" s="2464"/>
      <c r="N605" s="2465"/>
      <c r="O605" s="537"/>
      <c r="P605" s="537"/>
      <c r="Q605" s="537"/>
      <c r="BA605" s="214"/>
      <c r="BB605" s="288"/>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2464"/>
      <c r="D606" s="2465"/>
      <c r="E606" s="537"/>
      <c r="F606" s="537"/>
      <c r="G606" s="537"/>
      <c r="H606" s="2464"/>
      <c r="I606" s="2465"/>
      <c r="J606" s="537"/>
      <c r="K606" s="537"/>
      <c r="L606" s="537"/>
      <c r="M606" s="2464"/>
      <c r="N606" s="2465"/>
      <c r="O606" s="537"/>
      <c r="P606" s="537"/>
      <c r="Q606" s="537"/>
      <c r="BA606" s="214"/>
      <c r="BB606" s="288"/>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2464"/>
      <c r="D607" s="2465"/>
      <c r="E607" s="537"/>
      <c r="F607" s="537"/>
      <c r="G607" s="537"/>
      <c r="H607" s="2464"/>
      <c r="I607" s="2465"/>
      <c r="J607" s="537"/>
      <c r="K607" s="537"/>
      <c r="L607" s="537"/>
      <c r="M607" s="2464"/>
      <c r="N607" s="2465"/>
      <c r="O607" s="537"/>
      <c r="P607" s="537"/>
      <c r="Q607" s="537"/>
      <c r="BA607" s="214"/>
      <c r="BB607" s="288"/>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2464"/>
      <c r="D608" s="2465"/>
      <c r="E608" s="537"/>
      <c r="F608" s="537"/>
      <c r="G608" s="537"/>
      <c r="H608" s="2464"/>
      <c r="I608" s="2465"/>
      <c r="J608" s="537"/>
      <c r="K608" s="537"/>
      <c r="L608" s="537"/>
      <c r="M608" s="2464"/>
      <c r="N608" s="2465"/>
      <c r="O608" s="537"/>
      <c r="P608" s="537"/>
      <c r="Q608" s="537"/>
      <c r="BA608" s="214"/>
      <c r="BB608" s="288"/>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2464"/>
      <c r="D609" s="2465"/>
      <c r="E609" s="537"/>
      <c r="F609" s="537"/>
      <c r="G609" s="537"/>
      <c r="H609" s="2464"/>
      <c r="I609" s="2465"/>
      <c r="J609" s="537"/>
      <c r="K609" s="537"/>
      <c r="L609" s="537"/>
      <c r="M609" s="2464"/>
      <c r="N609" s="2465"/>
      <c r="O609" s="537"/>
      <c r="P609" s="537"/>
      <c r="Q609" s="537"/>
      <c r="BA609" s="214"/>
      <c r="BB609" s="288"/>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2464"/>
      <c r="D610" s="2465"/>
      <c r="E610" s="537"/>
      <c r="F610" s="537"/>
      <c r="G610" s="537"/>
      <c r="H610" s="2464"/>
      <c r="I610" s="2465"/>
      <c r="J610" s="537"/>
      <c r="K610" s="537"/>
      <c r="L610" s="537"/>
      <c r="M610" s="2464"/>
      <c r="N610" s="2465"/>
      <c r="O610" s="537"/>
      <c r="P610" s="537"/>
      <c r="Q610" s="537"/>
      <c r="BA610" s="214"/>
      <c r="BB610" s="288"/>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2464"/>
      <c r="D611" s="2465"/>
      <c r="E611" s="537"/>
      <c r="F611" s="537"/>
      <c r="G611" s="537"/>
      <c r="H611" s="2464"/>
      <c r="I611" s="2465"/>
      <c r="J611" s="537"/>
      <c r="K611" s="537"/>
      <c r="L611" s="537"/>
      <c r="M611" s="2464"/>
      <c r="N611" s="2465"/>
      <c r="O611" s="537"/>
      <c r="P611" s="537"/>
      <c r="Q611" s="537"/>
      <c r="BA611" s="214"/>
      <c r="BB611" s="288"/>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2464"/>
      <c r="D612" s="2465"/>
      <c r="E612" s="537"/>
      <c r="F612" s="537"/>
      <c r="G612" s="537"/>
      <c r="H612" s="2464"/>
      <c r="I612" s="2465"/>
      <c r="J612" s="537"/>
      <c r="K612" s="537"/>
      <c r="L612" s="537"/>
      <c r="M612" s="2464"/>
      <c r="N612" s="2465"/>
      <c r="O612" s="537"/>
      <c r="P612" s="537"/>
      <c r="Q612" s="537"/>
      <c r="BA612" s="214"/>
      <c r="BB612" s="288"/>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2464"/>
      <c r="D613" s="2465"/>
      <c r="E613" s="537"/>
      <c r="F613" s="537"/>
      <c r="G613" s="537"/>
      <c r="H613" s="2464"/>
      <c r="I613" s="2465"/>
      <c r="J613" s="537"/>
      <c r="K613" s="537"/>
      <c r="L613" s="537"/>
      <c r="M613" s="2464"/>
      <c r="N613" s="2465"/>
      <c r="O613" s="537"/>
      <c r="P613" s="537"/>
      <c r="Q613" s="537"/>
      <c r="BA613" s="214"/>
      <c r="BB613" s="288"/>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2464"/>
      <c r="D614" s="2465"/>
      <c r="E614" s="537"/>
      <c r="F614" s="537"/>
      <c r="G614" s="537"/>
      <c r="H614" s="2464"/>
      <c r="I614" s="2465"/>
      <c r="J614" s="537"/>
      <c r="K614" s="537"/>
      <c r="L614" s="537"/>
      <c r="M614" s="2464"/>
      <c r="N614" s="2465"/>
      <c r="O614" s="537"/>
      <c r="P614" s="537"/>
      <c r="Q614" s="537"/>
      <c r="BA614" s="214"/>
      <c r="BB614" s="288"/>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2464"/>
      <c r="D615" s="2465"/>
      <c r="E615" s="537"/>
      <c r="F615" s="537"/>
      <c r="G615" s="537"/>
      <c r="H615" s="2464"/>
      <c r="I615" s="2465"/>
      <c r="J615" s="537"/>
      <c r="K615" s="537"/>
      <c r="L615" s="537"/>
      <c r="M615" s="2464"/>
      <c r="N615" s="2465"/>
      <c r="O615" s="537"/>
      <c r="P615" s="537"/>
      <c r="Q615" s="537"/>
      <c r="BA615" s="214"/>
      <c r="BB615" s="288"/>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2464"/>
      <c r="D616" s="2465"/>
      <c r="E616" s="537"/>
      <c r="F616" s="537"/>
      <c r="G616" s="537"/>
      <c r="H616" s="2464"/>
      <c r="I616" s="2465"/>
      <c r="J616" s="537"/>
      <c r="K616" s="537"/>
      <c r="L616" s="537"/>
      <c r="M616" s="2464"/>
      <c r="N616" s="2465"/>
      <c r="O616" s="537"/>
      <c r="P616" s="537"/>
      <c r="Q616" s="537"/>
      <c r="BA616" s="214"/>
      <c r="BB616" s="288"/>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2464"/>
      <c r="D617" s="2465"/>
      <c r="E617" s="537"/>
      <c r="F617" s="537"/>
      <c r="G617" s="537"/>
      <c r="H617" s="2464"/>
      <c r="I617" s="2465"/>
      <c r="J617" s="537"/>
      <c r="K617" s="537"/>
      <c r="L617" s="537"/>
      <c r="M617" s="2464"/>
      <c r="N617" s="2465"/>
      <c r="O617" s="537"/>
      <c r="P617" s="537"/>
      <c r="Q617" s="537"/>
      <c r="BA617" s="214"/>
      <c r="BB617" s="288"/>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2464"/>
      <c r="D618" s="2465"/>
      <c r="E618" s="537"/>
      <c r="F618" s="537"/>
      <c r="G618" s="537"/>
      <c r="H618" s="2464"/>
      <c r="I618" s="2465"/>
      <c r="J618" s="537"/>
      <c r="K618" s="537"/>
      <c r="L618" s="537"/>
      <c r="M618" s="2464"/>
      <c r="N618" s="2465"/>
      <c r="O618" s="537"/>
      <c r="P618" s="537"/>
      <c r="Q618" s="537"/>
      <c r="BA618" s="214"/>
      <c r="BB618" s="288"/>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2464"/>
      <c r="D619" s="2465"/>
      <c r="E619" s="537"/>
      <c r="F619" s="537"/>
      <c r="G619" s="537"/>
      <c r="H619" s="2464"/>
      <c r="I619" s="2465"/>
      <c r="J619" s="537"/>
      <c r="K619" s="537"/>
      <c r="L619" s="537"/>
      <c r="M619" s="2464"/>
      <c r="N619" s="2465"/>
      <c r="O619" s="537"/>
      <c r="P619" s="537"/>
      <c r="Q619" s="537"/>
      <c r="BA619" s="214"/>
      <c r="BB619" s="288"/>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2464"/>
      <c r="D620" s="2465"/>
      <c r="E620" s="537"/>
      <c r="F620" s="537"/>
      <c r="G620" s="537"/>
      <c r="H620" s="2464"/>
      <c r="I620" s="2465"/>
      <c r="J620" s="537"/>
      <c r="K620" s="537"/>
      <c r="L620" s="537"/>
      <c r="M620" s="2464"/>
      <c r="N620" s="2465"/>
      <c r="O620" s="537"/>
      <c r="P620" s="537"/>
      <c r="Q620" s="537"/>
      <c r="BA620" s="214"/>
      <c r="BB620" s="288"/>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2464"/>
      <c r="D621" s="2465"/>
      <c r="E621" s="537"/>
      <c r="F621" s="537"/>
      <c r="G621" s="537"/>
      <c r="H621" s="2464"/>
      <c r="I621" s="2465"/>
      <c r="J621" s="537"/>
      <c r="K621" s="537"/>
      <c r="L621" s="537"/>
      <c r="M621" s="2464"/>
      <c r="N621" s="2465"/>
      <c r="O621" s="537"/>
      <c r="P621" s="537"/>
      <c r="Q621" s="537"/>
      <c r="BA621" s="214"/>
      <c r="BB621" s="288"/>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2464"/>
      <c r="D622" s="2465"/>
      <c r="E622" s="537"/>
      <c r="F622" s="537"/>
      <c r="G622" s="537"/>
      <c r="H622" s="2464"/>
      <c r="I622" s="2465"/>
      <c r="J622" s="537"/>
      <c r="K622" s="537"/>
      <c r="L622" s="537"/>
      <c r="M622" s="2464"/>
      <c r="N622" s="2465"/>
      <c r="O622" s="537"/>
      <c r="P622" s="537"/>
      <c r="Q622" s="537"/>
      <c r="BA622" s="214"/>
      <c r="BB622" s="288"/>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2464"/>
      <c r="D623" s="2465"/>
      <c r="E623" s="537"/>
      <c r="F623" s="537"/>
      <c r="G623" s="537"/>
      <c r="H623" s="2464"/>
      <c r="I623" s="2465"/>
      <c r="J623" s="537"/>
      <c r="K623" s="537"/>
      <c r="L623" s="537"/>
      <c r="M623" s="2464"/>
      <c r="N623" s="2465"/>
      <c r="O623" s="537"/>
      <c r="P623" s="537"/>
      <c r="Q623" s="537"/>
      <c r="BA623" s="214"/>
      <c r="BB623" s="288"/>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2464"/>
      <c r="D624" s="2465"/>
      <c r="E624" s="537"/>
      <c r="F624" s="537"/>
      <c r="G624" s="537"/>
      <c r="H624" s="2464"/>
      <c r="I624" s="2465"/>
      <c r="J624" s="537"/>
      <c r="K624" s="537"/>
      <c r="L624" s="537"/>
      <c r="M624" s="2464"/>
      <c r="N624" s="2465"/>
      <c r="O624" s="537"/>
      <c r="P624" s="537"/>
      <c r="Q624" s="537"/>
      <c r="BA624" s="214"/>
      <c r="BB624" s="288"/>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2464"/>
      <c r="D625" s="2465"/>
      <c r="E625" s="537"/>
      <c r="F625" s="537"/>
      <c r="G625" s="537"/>
      <c r="H625" s="2464"/>
      <c r="I625" s="2465"/>
      <c r="J625" s="537"/>
      <c r="K625" s="537"/>
      <c r="L625" s="537"/>
      <c r="M625" s="2464"/>
      <c r="N625" s="2465"/>
      <c r="O625" s="537"/>
      <c r="P625" s="537"/>
      <c r="Q625" s="537"/>
      <c r="BA625" s="214"/>
      <c r="BB625" s="288"/>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2464"/>
      <c r="D626" s="2465"/>
      <c r="E626" s="537"/>
      <c r="F626" s="537"/>
      <c r="G626" s="537"/>
      <c r="H626" s="2464"/>
      <c r="I626" s="2465"/>
      <c r="J626" s="537"/>
      <c r="K626" s="537"/>
      <c r="L626" s="537"/>
      <c r="M626" s="2464"/>
      <c r="N626" s="2465"/>
      <c r="O626" s="537"/>
      <c r="P626" s="537"/>
      <c r="Q626" s="537"/>
      <c r="BA626" s="214"/>
      <c r="BB626" s="288"/>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2464"/>
      <c r="D627" s="2465"/>
      <c r="E627" s="537"/>
      <c r="F627" s="537"/>
      <c r="G627" s="537"/>
      <c r="H627" s="2464"/>
      <c r="I627" s="2465"/>
      <c r="J627" s="537"/>
      <c r="K627" s="537"/>
      <c r="L627" s="537"/>
      <c r="M627" s="2464"/>
      <c r="N627" s="2465"/>
      <c r="O627" s="537"/>
      <c r="P627" s="537"/>
      <c r="Q627" s="537"/>
      <c r="BA627" s="214"/>
      <c r="BB627" s="288"/>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2464"/>
      <c r="D628" s="2465"/>
      <c r="E628" s="537"/>
      <c r="F628" s="537"/>
      <c r="G628" s="537"/>
      <c r="H628" s="2464"/>
      <c r="I628" s="2465"/>
      <c r="J628" s="537"/>
      <c r="K628" s="537"/>
      <c r="L628" s="537"/>
      <c r="M628" s="2464"/>
      <c r="N628" s="2465"/>
      <c r="O628" s="537"/>
      <c r="P628" s="537"/>
      <c r="Q628" s="537"/>
      <c r="BA628" s="214"/>
      <c r="BB628" s="288"/>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2464"/>
      <c r="D629" s="2465"/>
      <c r="E629" s="537"/>
      <c r="F629" s="537"/>
      <c r="G629" s="537"/>
      <c r="H629" s="2464"/>
      <c r="I629" s="2465"/>
      <c r="J629" s="537"/>
      <c r="K629" s="537"/>
      <c r="L629" s="537"/>
      <c r="M629" s="2464"/>
      <c r="N629" s="2465"/>
      <c r="O629" s="537"/>
      <c r="P629" s="537"/>
      <c r="Q629" s="537"/>
      <c r="BA629" s="214"/>
      <c r="BB629" s="288"/>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2464"/>
      <c r="D630" s="2465"/>
      <c r="E630" s="537"/>
      <c r="F630" s="537"/>
      <c r="G630" s="537"/>
      <c r="H630" s="2464"/>
      <c r="I630" s="2465"/>
      <c r="J630" s="537"/>
      <c r="K630" s="537"/>
      <c r="L630" s="537"/>
      <c r="M630" s="2464"/>
      <c r="N630" s="2465"/>
      <c r="O630" s="537"/>
      <c r="P630" s="537"/>
      <c r="Q630" s="537"/>
      <c r="BA630" s="214"/>
      <c r="BB630" s="288"/>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2464"/>
      <c r="D631" s="2465"/>
      <c r="E631" s="537"/>
      <c r="F631" s="537"/>
      <c r="G631" s="537"/>
      <c r="H631" s="2464"/>
      <c r="I631" s="2465"/>
      <c r="J631" s="537"/>
      <c r="K631" s="537"/>
      <c r="L631" s="537"/>
      <c r="M631" s="2464"/>
      <c r="N631" s="2465"/>
      <c r="O631" s="537"/>
      <c r="P631" s="537"/>
      <c r="Q631" s="537"/>
      <c r="BA631" s="214"/>
      <c r="BB631" s="288"/>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2464"/>
      <c r="D632" s="2465"/>
      <c r="E632" s="537"/>
      <c r="F632" s="537"/>
      <c r="G632" s="537"/>
      <c r="H632" s="2464"/>
      <c r="I632" s="2465"/>
      <c r="J632" s="537"/>
      <c r="K632" s="537"/>
      <c r="L632" s="537"/>
      <c r="M632" s="2464"/>
      <c r="N632" s="2465"/>
      <c r="O632" s="537"/>
      <c r="P632" s="537"/>
      <c r="Q632" s="537"/>
      <c r="BA632" s="214"/>
      <c r="BB632" s="288"/>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2464"/>
      <c r="D633" s="2465"/>
      <c r="E633" s="537"/>
      <c r="F633" s="537"/>
      <c r="G633" s="537"/>
      <c r="H633" s="2464"/>
      <c r="I633" s="2465"/>
      <c r="J633" s="537"/>
      <c r="K633" s="537"/>
      <c r="L633" s="537"/>
      <c r="M633" s="2464"/>
      <c r="N633" s="2465"/>
      <c r="O633" s="537"/>
      <c r="P633" s="537"/>
      <c r="Q633" s="537"/>
      <c r="BA633" s="214"/>
      <c r="BB633" s="288"/>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2464"/>
      <c r="D634" s="2465"/>
      <c r="E634" s="537"/>
      <c r="F634" s="537"/>
      <c r="G634" s="537"/>
      <c r="H634" s="2464"/>
      <c r="I634" s="2465"/>
      <c r="J634" s="537"/>
      <c r="K634" s="537"/>
      <c r="L634" s="537"/>
      <c r="M634" s="2464"/>
      <c r="N634" s="2465"/>
      <c r="O634" s="537"/>
      <c r="P634" s="537"/>
      <c r="Q634" s="537"/>
      <c r="BA634" s="214"/>
      <c r="BB634" s="288"/>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2464"/>
      <c r="D635" s="2465"/>
      <c r="E635" s="537"/>
      <c r="F635" s="537"/>
      <c r="G635" s="537"/>
      <c r="H635" s="2464"/>
      <c r="I635" s="2465"/>
      <c r="J635" s="537"/>
      <c r="K635" s="537"/>
      <c r="L635" s="537"/>
      <c r="M635" s="2464"/>
      <c r="N635" s="2465"/>
      <c r="O635" s="537"/>
      <c r="P635" s="537"/>
      <c r="Q635" s="537"/>
      <c r="BA635" s="214"/>
      <c r="BB635" s="288"/>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2464"/>
      <c r="D636" s="2465"/>
      <c r="E636" s="537"/>
      <c r="F636" s="537"/>
      <c r="G636" s="537"/>
      <c r="H636" s="2464"/>
      <c r="I636" s="2465"/>
      <c r="J636" s="537"/>
      <c r="K636" s="537"/>
      <c r="L636" s="537"/>
      <c r="M636" s="2464"/>
      <c r="N636" s="2465"/>
      <c r="O636" s="537"/>
      <c r="P636" s="537"/>
      <c r="Q636" s="537"/>
      <c r="BA636" s="214"/>
      <c r="BB636" s="288"/>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2464"/>
      <c r="D637" s="2465"/>
      <c r="E637" s="537"/>
      <c r="F637" s="537"/>
      <c r="G637" s="537"/>
      <c r="H637" s="2464"/>
      <c r="I637" s="2465"/>
      <c r="J637" s="537"/>
      <c r="K637" s="537"/>
      <c r="L637" s="537"/>
      <c r="M637" s="2464"/>
      <c r="N637" s="2465"/>
      <c r="O637" s="537"/>
      <c r="P637" s="537"/>
      <c r="Q637" s="537"/>
      <c r="BA637" s="214"/>
      <c r="BB637" s="288"/>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2464"/>
      <c r="D638" s="2465"/>
      <c r="E638" s="537"/>
      <c r="F638" s="537"/>
      <c r="G638" s="537"/>
      <c r="H638" s="2464"/>
      <c r="I638" s="2465"/>
      <c r="J638" s="537"/>
      <c r="K638" s="537"/>
      <c r="L638" s="537"/>
      <c r="M638" s="2464"/>
      <c r="N638" s="2465"/>
      <c r="O638" s="537"/>
      <c r="P638" s="537"/>
      <c r="Q638" s="537"/>
      <c r="BA638" s="214"/>
      <c r="BB638" s="288"/>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2464"/>
      <c r="D639" s="2465"/>
      <c r="E639" s="537"/>
      <c r="F639" s="537"/>
      <c r="G639" s="537"/>
      <c r="H639" s="2464"/>
      <c r="I639" s="2465"/>
      <c r="J639" s="537"/>
      <c r="K639" s="537"/>
      <c r="L639" s="537"/>
      <c r="M639" s="2464"/>
      <c r="N639" s="2465"/>
      <c r="O639" s="537"/>
      <c r="P639" s="537"/>
      <c r="Q639" s="537"/>
      <c r="BA639" s="214"/>
      <c r="BB639" s="288"/>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2464"/>
      <c r="D640" s="2465"/>
      <c r="E640" s="537"/>
      <c r="F640" s="537"/>
      <c r="G640" s="537"/>
      <c r="H640" s="2464"/>
      <c r="I640" s="2465"/>
      <c r="J640" s="537"/>
      <c r="K640" s="537"/>
      <c r="L640" s="537"/>
      <c r="M640" s="2464"/>
      <c r="N640" s="2465"/>
      <c r="O640" s="537"/>
      <c r="P640" s="537"/>
      <c r="Q640" s="537"/>
      <c r="BA640" s="214"/>
      <c r="BB640" s="288"/>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2464"/>
      <c r="D641" s="2465"/>
      <c r="E641" s="537"/>
      <c r="F641" s="537"/>
      <c r="G641" s="537"/>
      <c r="H641" s="2464"/>
      <c r="I641" s="2465"/>
      <c r="J641" s="537"/>
      <c r="K641" s="537"/>
      <c r="L641" s="537"/>
      <c r="M641" s="2464"/>
      <c r="N641" s="2465"/>
      <c r="O641" s="537"/>
      <c r="P641" s="537"/>
      <c r="Q641" s="537"/>
      <c r="BA641" s="214"/>
      <c r="BB641" s="288"/>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2464"/>
      <c r="D642" s="2465"/>
      <c r="E642" s="537"/>
      <c r="F642" s="537"/>
      <c r="G642" s="537"/>
      <c r="H642" s="2464"/>
      <c r="I642" s="2465"/>
      <c r="J642" s="537"/>
      <c r="K642" s="537"/>
      <c r="L642" s="537"/>
      <c r="M642" s="2464"/>
      <c r="N642" s="2465"/>
      <c r="O642" s="537"/>
      <c r="P642" s="537"/>
      <c r="Q642" s="537"/>
      <c r="BA642" s="214"/>
      <c r="BB642" s="288"/>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2464"/>
      <c r="D643" s="2465"/>
      <c r="E643" s="537"/>
      <c r="F643" s="537"/>
      <c r="G643" s="537"/>
      <c r="H643" s="2464"/>
      <c r="I643" s="2465"/>
      <c r="J643" s="537"/>
      <c r="K643" s="537"/>
      <c r="L643" s="537"/>
      <c r="M643" s="2464"/>
      <c r="N643" s="2465"/>
      <c r="O643" s="537"/>
      <c r="P643" s="537"/>
      <c r="Q643" s="537"/>
      <c r="BA643" s="214"/>
      <c r="BB643" s="288"/>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2464"/>
      <c r="D644" s="2465"/>
      <c r="E644" s="537"/>
      <c r="F644" s="537"/>
      <c r="G644" s="537"/>
      <c r="H644" s="2464"/>
      <c r="I644" s="2465"/>
      <c r="J644" s="537"/>
      <c r="K644" s="537"/>
      <c r="L644" s="537"/>
      <c r="M644" s="2464"/>
      <c r="N644" s="2465"/>
      <c r="O644" s="537"/>
      <c r="P644" s="537"/>
      <c r="Q644" s="537"/>
      <c r="BA644" s="214"/>
      <c r="BB644" s="288"/>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2464"/>
      <c r="D645" s="2465"/>
      <c r="E645" s="537"/>
      <c r="F645" s="537"/>
      <c r="G645" s="537"/>
      <c r="H645" s="2464"/>
      <c r="I645" s="2465"/>
      <c r="J645" s="537"/>
      <c r="K645" s="537"/>
      <c r="L645" s="537"/>
      <c r="M645" s="2464"/>
      <c r="N645" s="2465"/>
      <c r="O645" s="537"/>
      <c r="P645" s="537"/>
      <c r="Q645" s="537"/>
      <c r="BA645" s="214"/>
      <c r="BB645" s="288"/>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2464"/>
      <c r="D646" s="2465"/>
      <c r="E646" s="537"/>
      <c r="F646" s="537"/>
      <c r="G646" s="537"/>
      <c r="H646" s="2464"/>
      <c r="I646" s="2465"/>
      <c r="J646" s="537"/>
      <c r="K646" s="537"/>
      <c r="L646" s="537"/>
      <c r="M646" s="2464"/>
      <c r="N646" s="2465"/>
      <c r="O646" s="537"/>
      <c r="P646" s="537"/>
      <c r="Q646" s="537"/>
      <c r="BA646" s="214"/>
      <c r="BB646" s="288"/>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2464"/>
      <c r="D647" s="2465"/>
      <c r="E647" s="537"/>
      <c r="F647" s="537"/>
      <c r="G647" s="537"/>
      <c r="H647" s="2464"/>
      <c r="I647" s="2465"/>
      <c r="J647" s="537"/>
      <c r="K647" s="537"/>
      <c r="L647" s="537"/>
      <c r="M647" s="2464"/>
      <c r="N647" s="2465"/>
      <c r="O647" s="537"/>
      <c r="P647" s="537"/>
      <c r="Q647" s="537"/>
      <c r="BA647" s="214"/>
      <c r="BB647" s="288"/>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2464"/>
      <c r="D648" s="2465"/>
      <c r="E648" s="537"/>
      <c r="F648" s="537"/>
      <c r="G648" s="537"/>
      <c r="H648" s="2464"/>
      <c r="I648" s="2465"/>
      <c r="J648" s="537"/>
      <c r="K648" s="537"/>
      <c r="L648" s="537"/>
      <c r="M648" s="2464"/>
      <c r="N648" s="2465"/>
      <c r="O648" s="537"/>
      <c r="P648" s="537"/>
      <c r="Q648" s="537"/>
      <c r="BA648" s="214"/>
      <c r="BB648" s="288"/>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2464"/>
      <c r="D649" s="2465"/>
      <c r="E649" s="537"/>
      <c r="F649" s="537"/>
      <c r="G649" s="537"/>
      <c r="H649" s="2464"/>
      <c r="I649" s="2465"/>
      <c r="J649" s="537"/>
      <c r="K649" s="537"/>
      <c r="L649" s="537"/>
      <c r="M649" s="2464"/>
      <c r="N649" s="2465"/>
      <c r="O649" s="537"/>
      <c r="P649" s="537"/>
      <c r="Q649" s="537"/>
      <c r="BA649" s="214"/>
      <c r="BB649" s="288"/>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2464"/>
      <c r="D650" s="2465"/>
      <c r="E650" s="537"/>
      <c r="F650" s="537"/>
      <c r="G650" s="537"/>
      <c r="H650" s="2464"/>
      <c r="I650" s="2465"/>
      <c r="J650" s="537"/>
      <c r="K650" s="537"/>
      <c r="L650" s="537"/>
      <c r="M650" s="2464"/>
      <c r="N650" s="2465"/>
      <c r="O650" s="537"/>
      <c r="P650" s="537"/>
      <c r="Q650" s="537"/>
      <c r="BA650" s="214"/>
      <c r="BB650" s="288"/>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2464"/>
      <c r="D651" s="2465"/>
      <c r="E651" s="537"/>
      <c r="F651" s="537"/>
      <c r="G651" s="537"/>
      <c r="H651" s="2464"/>
      <c r="I651" s="2465"/>
      <c r="J651" s="537"/>
      <c r="K651" s="537"/>
      <c r="L651" s="537"/>
      <c r="M651" s="2464"/>
      <c r="N651" s="2465"/>
      <c r="O651" s="537"/>
      <c r="P651" s="537"/>
      <c r="Q651" s="537"/>
      <c r="BA651" s="214"/>
      <c r="BB651" s="288"/>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2464"/>
      <c r="D652" s="2465"/>
      <c r="E652" s="537"/>
      <c r="F652" s="537"/>
      <c r="G652" s="537"/>
      <c r="H652" s="2464"/>
      <c r="I652" s="2465"/>
      <c r="J652" s="537"/>
      <c r="K652" s="537"/>
      <c r="L652" s="537"/>
      <c r="M652" s="2464"/>
      <c r="N652" s="2465"/>
      <c r="O652" s="537"/>
      <c r="P652" s="537"/>
      <c r="Q652" s="537"/>
      <c r="BA652" s="214"/>
      <c r="BB652" s="288"/>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2464"/>
      <c r="D653" s="2465"/>
      <c r="E653" s="537"/>
      <c r="F653" s="537"/>
      <c r="G653" s="537"/>
      <c r="H653" s="2464"/>
      <c r="I653" s="2465"/>
      <c r="J653" s="537"/>
      <c r="K653" s="537"/>
      <c r="L653" s="537"/>
      <c r="M653" s="2464"/>
      <c r="N653" s="2465"/>
      <c r="O653" s="537"/>
      <c r="P653" s="537"/>
      <c r="Q653" s="537"/>
      <c r="BA653" s="214"/>
      <c r="BB653" s="288"/>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2464"/>
      <c r="D654" s="2465"/>
      <c r="E654" s="537"/>
      <c r="F654" s="537"/>
      <c r="G654" s="537"/>
      <c r="H654" s="2464"/>
      <c r="I654" s="2465"/>
      <c r="J654" s="537"/>
      <c r="K654" s="537"/>
      <c r="L654" s="537"/>
      <c r="M654" s="2464"/>
      <c r="N654" s="2465"/>
      <c r="O654" s="537"/>
      <c r="P654" s="537"/>
      <c r="Q654" s="537"/>
      <c r="BA654" s="214"/>
      <c r="BB654" s="288"/>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2464"/>
      <c r="D655" s="2465"/>
      <c r="E655" s="537"/>
      <c r="F655" s="537"/>
      <c r="G655" s="537"/>
      <c r="H655" s="2464"/>
      <c r="I655" s="2465"/>
      <c r="J655" s="537"/>
      <c r="K655" s="537"/>
      <c r="L655" s="537"/>
      <c r="M655" s="2464"/>
      <c r="N655" s="2465"/>
      <c r="O655" s="537"/>
      <c r="P655" s="537"/>
      <c r="Q655" s="537"/>
      <c r="BA655" s="214"/>
      <c r="BB655" s="288"/>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2464"/>
      <c r="D656" s="2465"/>
      <c r="E656" s="537"/>
      <c r="F656" s="537"/>
      <c r="G656" s="537"/>
      <c r="H656" s="2464"/>
      <c r="I656" s="2465"/>
      <c r="J656" s="537"/>
      <c r="K656" s="537"/>
      <c r="L656" s="537"/>
      <c r="M656" s="2464"/>
      <c r="N656" s="2465"/>
      <c r="O656" s="537"/>
      <c r="P656" s="537"/>
      <c r="Q656" s="537"/>
      <c r="BA656" s="214"/>
      <c r="BB656" s="288"/>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2464"/>
      <c r="D657" s="2465"/>
      <c r="E657" s="537"/>
      <c r="F657" s="537"/>
      <c r="G657" s="537"/>
      <c r="H657" s="2464"/>
      <c r="I657" s="2465"/>
      <c r="J657" s="537"/>
      <c r="K657" s="537"/>
      <c r="L657" s="537"/>
      <c r="M657" s="2464"/>
      <c r="N657" s="2465"/>
      <c r="O657" s="537"/>
      <c r="P657" s="537"/>
      <c r="Q657" s="537"/>
      <c r="BA657" s="214"/>
      <c r="BB657" s="288"/>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2464"/>
      <c r="D658" s="2465"/>
      <c r="E658" s="537"/>
      <c r="F658" s="537"/>
      <c r="G658" s="537"/>
      <c r="H658" s="2464"/>
      <c r="I658" s="2465"/>
      <c r="J658" s="537"/>
      <c r="K658" s="537"/>
      <c r="L658" s="537"/>
      <c r="M658" s="2464"/>
      <c r="N658" s="2465"/>
      <c r="O658" s="537"/>
      <c r="P658" s="537"/>
      <c r="Q658" s="537"/>
      <c r="BA658" s="214"/>
      <c r="BB658" s="288"/>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2464"/>
      <c r="D659" s="2465"/>
      <c r="E659" s="537"/>
      <c r="F659" s="537"/>
      <c r="G659" s="537"/>
      <c r="H659" s="2464"/>
      <c r="I659" s="2465"/>
      <c r="J659" s="537"/>
      <c r="K659" s="537"/>
      <c r="L659" s="537"/>
      <c r="M659" s="2464"/>
      <c r="N659" s="2465"/>
      <c r="O659" s="537"/>
      <c r="P659" s="537"/>
      <c r="Q659" s="537"/>
      <c r="BA659" s="214"/>
      <c r="BB659" s="288"/>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2464"/>
      <c r="D660" s="2465"/>
      <c r="E660" s="537"/>
      <c r="F660" s="537"/>
      <c r="G660" s="537"/>
      <c r="H660" s="2464"/>
      <c r="I660" s="2465"/>
      <c r="J660" s="537"/>
      <c r="K660" s="537"/>
      <c r="L660" s="537"/>
      <c r="M660" s="2464"/>
      <c r="N660" s="2465"/>
      <c r="O660" s="537"/>
      <c r="P660" s="537"/>
      <c r="Q660" s="537"/>
      <c r="BA660" s="214"/>
      <c r="BB660" s="288"/>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2464"/>
      <c r="D661" s="2465"/>
      <c r="E661" s="537"/>
      <c r="F661" s="537"/>
      <c r="G661" s="537"/>
      <c r="H661" s="2464"/>
      <c r="I661" s="2465"/>
      <c r="J661" s="537"/>
      <c r="K661" s="537"/>
      <c r="L661" s="537"/>
      <c r="M661" s="2464"/>
      <c r="N661" s="2465"/>
      <c r="O661" s="537"/>
      <c r="P661" s="537"/>
      <c r="Q661" s="537"/>
      <c r="BA661" s="214"/>
      <c r="BB661" s="288"/>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2464"/>
      <c r="D662" s="2465"/>
      <c r="E662" s="537"/>
      <c r="F662" s="537"/>
      <c r="G662" s="537"/>
      <c r="H662" s="2464"/>
      <c r="I662" s="2465"/>
      <c r="J662" s="537"/>
      <c r="K662" s="537"/>
      <c r="L662" s="537"/>
      <c r="M662" s="2464"/>
      <c r="N662" s="2465"/>
      <c r="O662" s="537"/>
      <c r="P662" s="537"/>
      <c r="Q662" s="537"/>
      <c r="BA662" s="214"/>
      <c r="BB662" s="288"/>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2464"/>
      <c r="D663" s="2465"/>
      <c r="E663" s="537"/>
      <c r="F663" s="537"/>
      <c r="G663" s="537"/>
      <c r="H663" s="2464"/>
      <c r="I663" s="2465"/>
      <c r="J663" s="537"/>
      <c r="K663" s="537"/>
      <c r="L663" s="537"/>
      <c r="M663" s="2464"/>
      <c r="N663" s="2465"/>
      <c r="O663" s="537"/>
      <c r="P663" s="537"/>
      <c r="Q663" s="537"/>
      <c r="BA663" s="214"/>
      <c r="BB663" s="288"/>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2464"/>
      <c r="D664" s="2465"/>
      <c r="E664" s="537"/>
      <c r="F664" s="537"/>
      <c r="G664" s="537"/>
      <c r="H664" s="2464"/>
      <c r="I664" s="2465"/>
      <c r="J664" s="537"/>
      <c r="K664" s="537"/>
      <c r="L664" s="537"/>
      <c r="M664" s="2464"/>
      <c r="N664" s="2465"/>
      <c r="O664" s="537"/>
      <c r="P664" s="537"/>
      <c r="Q664" s="537"/>
      <c r="BA664" s="214"/>
      <c r="BB664" s="288"/>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2464"/>
      <c r="D665" s="2465"/>
      <c r="E665" s="537"/>
      <c r="F665" s="537"/>
      <c r="G665" s="537"/>
      <c r="H665" s="2464"/>
      <c r="I665" s="2465"/>
      <c r="J665" s="537"/>
      <c r="K665" s="537"/>
      <c r="L665" s="537"/>
      <c r="M665" s="2464"/>
      <c r="N665" s="2465"/>
      <c r="O665" s="537"/>
      <c r="P665" s="537"/>
      <c r="Q665" s="537"/>
      <c r="BA665" s="214"/>
      <c r="BB665" s="288"/>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2464"/>
      <c r="D666" s="2465"/>
      <c r="E666" s="537"/>
      <c r="F666" s="537"/>
      <c r="G666" s="537"/>
      <c r="H666" s="2464"/>
      <c r="I666" s="2465"/>
      <c r="J666" s="537"/>
      <c r="K666" s="537"/>
      <c r="L666" s="537"/>
      <c r="M666" s="2464"/>
      <c r="N666" s="2465"/>
      <c r="O666" s="537"/>
      <c r="P666" s="537"/>
      <c r="Q666" s="537"/>
      <c r="BA666" s="214"/>
      <c r="BB666" s="288"/>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2464"/>
      <c r="D667" s="2465"/>
      <c r="E667" s="537"/>
      <c r="F667" s="537"/>
      <c r="G667" s="537"/>
      <c r="H667" s="2464"/>
      <c r="I667" s="2465"/>
      <c r="J667" s="537"/>
      <c r="K667" s="537"/>
      <c r="L667" s="537"/>
      <c r="M667" s="2464"/>
      <c r="N667" s="2465"/>
      <c r="O667" s="537"/>
      <c r="P667" s="537"/>
      <c r="Q667" s="537"/>
      <c r="BA667" s="214"/>
      <c r="BB667" s="288"/>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2464"/>
      <c r="D668" s="2465"/>
      <c r="E668" s="537"/>
      <c r="F668" s="537"/>
      <c r="G668" s="537"/>
      <c r="H668" s="2464"/>
      <c r="I668" s="2465"/>
      <c r="J668" s="537"/>
      <c r="K668" s="537"/>
      <c r="L668" s="537"/>
      <c r="M668" s="2464"/>
      <c r="N668" s="2465"/>
      <c r="O668" s="537"/>
      <c r="P668" s="537"/>
      <c r="Q668" s="537"/>
      <c r="BA668" s="214"/>
      <c r="BB668" s="288"/>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2464"/>
      <c r="D669" s="2465"/>
      <c r="E669" s="537"/>
      <c r="F669" s="537"/>
      <c r="G669" s="537"/>
      <c r="H669" s="2464"/>
      <c r="I669" s="2465"/>
      <c r="J669" s="537"/>
      <c r="K669" s="537"/>
      <c r="L669" s="537"/>
      <c r="M669" s="2464"/>
      <c r="N669" s="2465"/>
      <c r="O669" s="537"/>
      <c r="P669" s="537"/>
      <c r="Q669" s="537"/>
      <c r="BA669" s="214"/>
      <c r="BB669" s="288"/>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2464"/>
      <c r="D670" s="2465"/>
      <c r="E670" s="537"/>
      <c r="F670" s="537"/>
      <c r="G670" s="537"/>
      <c r="H670" s="2464"/>
      <c r="I670" s="2465"/>
      <c r="J670" s="537"/>
      <c r="K670" s="537"/>
      <c r="L670" s="537"/>
      <c r="M670" s="2464"/>
      <c r="N670" s="2465"/>
      <c r="O670" s="537"/>
      <c r="P670" s="537"/>
      <c r="Q670" s="537"/>
      <c r="BA670" s="214"/>
      <c r="BB670" s="288"/>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2464"/>
      <c r="D671" s="2465"/>
      <c r="E671" s="537"/>
      <c r="F671" s="537"/>
      <c r="G671" s="537"/>
      <c r="H671" s="2464"/>
      <c r="I671" s="2465"/>
      <c r="J671" s="537"/>
      <c r="K671" s="537"/>
      <c r="L671" s="537"/>
      <c r="M671" s="2464"/>
      <c r="N671" s="2465"/>
      <c r="O671" s="537"/>
      <c r="P671" s="537"/>
      <c r="Q671" s="537"/>
      <c r="BA671" s="214"/>
      <c r="BB671" s="288"/>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2464"/>
      <c r="D672" s="2465"/>
      <c r="E672" s="537"/>
      <c r="F672" s="537"/>
      <c r="G672" s="537"/>
      <c r="H672" s="2464"/>
      <c r="I672" s="2465"/>
      <c r="J672" s="537"/>
      <c r="K672" s="537"/>
      <c r="L672" s="537"/>
      <c r="M672" s="2464"/>
      <c r="N672" s="2465"/>
      <c r="O672" s="537"/>
      <c r="P672" s="537"/>
      <c r="Q672" s="537"/>
      <c r="BA672" s="214"/>
      <c r="BB672" s="288"/>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2464"/>
      <c r="D673" s="2465"/>
      <c r="E673" s="537"/>
      <c r="F673" s="537"/>
      <c r="G673" s="537"/>
      <c r="H673" s="2464"/>
      <c r="I673" s="2465"/>
      <c r="J673" s="537"/>
      <c r="K673" s="537"/>
      <c r="L673" s="537"/>
      <c r="M673" s="2464"/>
      <c r="N673" s="2465"/>
      <c r="O673" s="537"/>
      <c r="P673" s="537"/>
      <c r="Q673" s="537"/>
      <c r="BA673" s="214"/>
      <c r="BB673" s="288"/>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2464"/>
      <c r="D674" s="2465"/>
      <c r="E674" s="537"/>
      <c r="F674" s="537"/>
      <c r="G674" s="537"/>
      <c r="H674" s="2464"/>
      <c r="I674" s="2465"/>
      <c r="J674" s="537"/>
      <c r="K674" s="537"/>
      <c r="L674" s="537"/>
      <c r="M674" s="2464"/>
      <c r="N674" s="2465"/>
      <c r="O674" s="537"/>
      <c r="P674" s="537"/>
      <c r="Q674" s="537"/>
      <c r="BA674" s="214"/>
      <c r="BB674" s="288"/>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2464"/>
      <c r="D675" s="2465"/>
      <c r="E675" s="537"/>
      <c r="F675" s="537"/>
      <c r="G675" s="537"/>
      <c r="H675" s="2464"/>
      <c r="I675" s="2465"/>
      <c r="J675" s="537"/>
      <c r="K675" s="537"/>
      <c r="L675" s="537"/>
      <c r="M675" s="2464"/>
      <c r="N675" s="2465"/>
      <c r="O675" s="537"/>
      <c r="P675" s="537"/>
      <c r="Q675" s="537"/>
      <c r="BA675" s="214"/>
      <c r="BB675" s="288"/>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2464"/>
      <c r="D676" s="2465"/>
      <c r="E676" s="537"/>
      <c r="F676" s="537"/>
      <c r="G676" s="537"/>
      <c r="H676" s="2464"/>
      <c r="I676" s="2465"/>
      <c r="J676" s="537"/>
      <c r="K676" s="537"/>
      <c r="L676" s="537"/>
      <c r="M676" s="2464"/>
      <c r="N676" s="2465"/>
      <c r="O676" s="537"/>
      <c r="P676" s="537"/>
      <c r="Q676" s="537"/>
      <c r="BA676" s="214"/>
      <c r="BB676" s="288"/>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2464"/>
      <c r="D677" s="2465"/>
      <c r="E677" s="537"/>
      <c r="F677" s="537"/>
      <c r="G677" s="537"/>
      <c r="H677" s="2464"/>
      <c r="I677" s="2465"/>
      <c r="J677" s="537"/>
      <c r="K677" s="537"/>
      <c r="L677" s="537"/>
      <c r="M677" s="2464"/>
      <c r="N677" s="2465"/>
      <c r="O677" s="537"/>
      <c r="P677" s="537"/>
      <c r="Q677" s="537"/>
      <c r="BA677" s="214"/>
      <c r="BB677" s="288"/>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2464"/>
      <c r="D678" s="2465"/>
      <c r="E678" s="537"/>
      <c r="F678" s="537"/>
      <c r="G678" s="537"/>
      <c r="H678" s="2464"/>
      <c r="I678" s="2465"/>
      <c r="J678" s="537"/>
      <c r="K678" s="537"/>
      <c r="L678" s="537"/>
      <c r="M678" s="2464"/>
      <c r="N678" s="2465"/>
      <c r="O678" s="537"/>
      <c r="P678" s="537"/>
      <c r="Q678" s="537"/>
      <c r="BA678" s="214"/>
      <c r="BB678" s="288"/>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2464"/>
      <c r="D679" s="2465"/>
      <c r="E679" s="537"/>
      <c r="F679" s="537"/>
      <c r="G679" s="537"/>
      <c r="H679" s="2464"/>
      <c r="I679" s="2465"/>
      <c r="J679" s="537"/>
      <c r="K679" s="537"/>
      <c r="L679" s="537"/>
      <c r="M679" s="2464"/>
      <c r="N679" s="2465"/>
      <c r="O679" s="537"/>
      <c r="P679" s="537"/>
      <c r="Q679" s="537"/>
      <c r="BA679" s="214"/>
      <c r="BB679" s="288"/>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2464"/>
      <c r="D680" s="2465"/>
      <c r="E680" s="537"/>
      <c r="F680" s="537"/>
      <c r="G680" s="537"/>
      <c r="H680" s="2464"/>
      <c r="I680" s="2465"/>
      <c r="J680" s="537"/>
      <c r="K680" s="537"/>
      <c r="L680" s="537"/>
      <c r="M680" s="2464"/>
      <c r="N680" s="2465"/>
      <c r="O680" s="537"/>
      <c r="P680" s="537"/>
      <c r="Q680" s="537"/>
      <c r="BA680" s="214"/>
      <c r="BB680" s="288"/>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2464"/>
      <c r="D681" s="2465"/>
      <c r="E681" s="537"/>
      <c r="F681" s="537"/>
      <c r="G681" s="537"/>
      <c r="H681" s="2464"/>
      <c r="I681" s="2465"/>
      <c r="J681" s="537"/>
      <c r="K681" s="537"/>
      <c r="L681" s="537"/>
      <c r="M681" s="2464"/>
      <c r="N681" s="2465"/>
      <c r="O681" s="537"/>
      <c r="P681" s="537"/>
      <c r="Q681" s="537"/>
      <c r="BA681" s="214"/>
      <c r="BB681" s="288"/>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2464"/>
      <c r="D682" s="2465"/>
      <c r="E682" s="537"/>
      <c r="F682" s="537"/>
      <c r="G682" s="537"/>
      <c r="H682" s="2464"/>
      <c r="I682" s="2465"/>
      <c r="J682" s="537"/>
      <c r="K682" s="537"/>
      <c r="L682" s="537"/>
      <c r="M682" s="2464"/>
      <c r="N682" s="2465"/>
      <c r="O682" s="537"/>
      <c r="P682" s="537"/>
      <c r="Q682" s="537"/>
      <c r="BA682" s="214"/>
      <c r="BB682" s="288"/>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2464"/>
      <c r="D683" s="2465"/>
      <c r="E683" s="537"/>
      <c r="F683" s="537"/>
      <c r="G683" s="537"/>
      <c r="H683" s="2464"/>
      <c r="I683" s="2465"/>
      <c r="J683" s="537"/>
      <c r="K683" s="537"/>
      <c r="L683" s="537"/>
      <c r="M683" s="2464"/>
      <c r="N683" s="2465"/>
      <c r="O683" s="537"/>
      <c r="P683" s="537"/>
      <c r="Q683" s="537"/>
      <c r="BA683" s="214"/>
      <c r="BB683" s="288"/>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2464"/>
      <c r="D684" s="2465"/>
      <c r="E684" s="537"/>
      <c r="F684" s="537"/>
      <c r="G684" s="537"/>
      <c r="H684" s="2464"/>
      <c r="I684" s="2465"/>
      <c r="J684" s="537"/>
      <c r="K684" s="537"/>
      <c r="L684" s="537"/>
      <c r="M684" s="2464"/>
      <c r="N684" s="2465"/>
      <c r="O684" s="537"/>
      <c r="P684" s="537"/>
      <c r="Q684" s="537"/>
      <c r="BA684" s="214"/>
      <c r="BB684" s="288"/>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2464"/>
      <c r="D685" s="2465"/>
      <c r="E685" s="537"/>
      <c r="F685" s="537"/>
      <c r="G685" s="537"/>
      <c r="H685" s="2464"/>
      <c r="I685" s="2465"/>
      <c r="J685" s="537"/>
      <c r="K685" s="537"/>
      <c r="L685" s="537"/>
      <c r="M685" s="2464"/>
      <c r="N685" s="2465"/>
      <c r="O685" s="537"/>
      <c r="P685" s="537"/>
      <c r="Q685" s="537"/>
      <c r="BA685" s="214"/>
      <c r="BB685" s="288"/>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2464"/>
      <c r="D686" s="2465"/>
      <c r="E686" s="537"/>
      <c r="F686" s="537"/>
      <c r="G686" s="537"/>
      <c r="H686" s="2464"/>
      <c r="I686" s="2465"/>
      <c r="J686" s="537"/>
      <c r="K686" s="537"/>
      <c r="L686" s="537"/>
      <c r="M686" s="2464"/>
      <c r="N686" s="2465"/>
      <c r="O686" s="537"/>
      <c r="P686" s="537"/>
      <c r="Q686" s="537"/>
      <c r="BA686" s="214"/>
      <c r="BB686" s="288"/>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2464"/>
      <c r="D687" s="2465"/>
      <c r="E687" s="537"/>
      <c r="F687" s="537"/>
      <c r="G687" s="537"/>
      <c r="H687" s="2464"/>
      <c r="I687" s="2465"/>
      <c r="J687" s="537"/>
      <c r="K687" s="537"/>
      <c r="L687" s="537"/>
      <c r="M687" s="2464"/>
      <c r="N687" s="2465"/>
      <c r="O687" s="537"/>
      <c r="P687" s="537"/>
      <c r="Q687" s="537"/>
      <c r="BA687" s="214"/>
      <c r="BB687" s="288"/>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2464"/>
      <c r="D688" s="2465"/>
      <c r="E688" s="537"/>
      <c r="F688" s="537"/>
      <c r="G688" s="537"/>
      <c r="H688" s="2464"/>
      <c r="I688" s="2465"/>
      <c r="J688" s="537"/>
      <c r="K688" s="537"/>
      <c r="L688" s="537"/>
      <c r="M688" s="2464"/>
      <c r="N688" s="2465"/>
      <c r="O688" s="537"/>
      <c r="P688" s="537"/>
      <c r="Q688" s="537"/>
      <c r="BA688" s="214"/>
      <c r="BB688" s="288"/>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2464"/>
      <c r="D689" s="2465"/>
      <c r="E689" s="537"/>
      <c r="F689" s="537"/>
      <c r="G689" s="537"/>
      <c r="H689" s="2464"/>
      <c r="I689" s="2465"/>
      <c r="J689" s="537"/>
      <c r="K689" s="537"/>
      <c r="L689" s="537"/>
      <c r="M689" s="2464"/>
      <c r="N689" s="2465"/>
      <c r="O689" s="537"/>
      <c r="P689" s="537"/>
      <c r="Q689" s="537"/>
      <c r="BA689" s="214"/>
      <c r="BB689" s="288"/>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2464"/>
      <c r="D690" s="2465"/>
      <c r="E690" s="537"/>
      <c r="F690" s="537"/>
      <c r="G690" s="537"/>
      <c r="H690" s="2464"/>
      <c r="I690" s="2465"/>
      <c r="J690" s="537"/>
      <c r="K690" s="537"/>
      <c r="L690" s="537"/>
      <c r="M690" s="2464"/>
      <c r="N690" s="2465"/>
      <c r="O690" s="537"/>
      <c r="P690" s="537"/>
      <c r="Q690" s="537"/>
      <c r="BA690" s="214"/>
      <c r="BB690" s="288"/>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2464"/>
      <c r="D691" s="2465"/>
      <c r="E691" s="537"/>
      <c r="F691" s="537"/>
      <c r="G691" s="537"/>
      <c r="H691" s="2464"/>
      <c r="I691" s="2465"/>
      <c r="J691" s="537"/>
      <c r="K691" s="537"/>
      <c r="L691" s="537"/>
      <c r="M691" s="2464"/>
      <c r="N691" s="2465"/>
      <c r="O691" s="537"/>
      <c r="P691" s="537"/>
      <c r="Q691" s="537"/>
      <c r="BA691" s="214"/>
      <c r="BB691" s="288"/>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2464"/>
      <c r="D692" s="2465"/>
      <c r="E692" s="537"/>
      <c r="F692" s="537"/>
      <c r="G692" s="537"/>
      <c r="H692" s="2464"/>
      <c r="I692" s="2465"/>
      <c r="J692" s="537"/>
      <c r="K692" s="537"/>
      <c r="L692" s="537"/>
      <c r="M692" s="2464"/>
      <c r="N692" s="2465"/>
      <c r="O692" s="537"/>
      <c r="P692" s="537"/>
      <c r="Q692" s="537"/>
      <c r="BA692" s="214"/>
      <c r="BB692" s="288"/>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2464"/>
      <c r="D693" s="2465"/>
      <c r="E693" s="537"/>
      <c r="F693" s="537"/>
      <c r="G693" s="537"/>
      <c r="H693" s="2464"/>
      <c r="I693" s="2465"/>
      <c r="J693" s="537"/>
      <c r="K693" s="537"/>
      <c r="L693" s="537"/>
      <c r="M693" s="2464"/>
      <c r="N693" s="2465"/>
      <c r="O693" s="537"/>
      <c r="P693" s="537"/>
      <c r="Q693" s="537"/>
      <c r="BA693" s="214"/>
      <c r="BB693" s="288"/>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2464"/>
      <c r="D694" s="2465"/>
      <c r="E694" s="537"/>
      <c r="F694" s="537"/>
      <c r="G694" s="537"/>
      <c r="H694" s="2464"/>
      <c r="I694" s="2465"/>
      <c r="J694" s="537"/>
      <c r="K694" s="537"/>
      <c r="L694" s="537"/>
      <c r="M694" s="2464"/>
      <c r="N694" s="2465"/>
      <c r="O694" s="537"/>
      <c r="P694" s="537"/>
      <c r="Q694" s="537"/>
      <c r="BA694" s="214"/>
      <c r="BB694" s="288"/>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2464"/>
      <c r="D695" s="2465"/>
      <c r="E695" s="537"/>
      <c r="F695" s="537"/>
      <c r="G695" s="537"/>
      <c r="H695" s="2464"/>
      <c r="I695" s="2465"/>
      <c r="J695" s="537"/>
      <c r="K695" s="537"/>
      <c r="L695" s="537"/>
      <c r="M695" s="2464"/>
      <c r="N695" s="2465"/>
      <c r="O695" s="537"/>
      <c r="P695" s="537"/>
      <c r="Q695" s="537"/>
      <c r="BA695" s="214"/>
      <c r="BB695" s="288"/>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2464"/>
      <c r="D696" s="2465"/>
      <c r="E696" s="537"/>
      <c r="F696" s="537"/>
      <c r="G696" s="537"/>
      <c r="H696" s="2464"/>
      <c r="I696" s="2465"/>
      <c r="J696" s="537"/>
      <c r="K696" s="537"/>
      <c r="L696" s="537"/>
      <c r="M696" s="2464"/>
      <c r="N696" s="2465"/>
      <c r="O696" s="537"/>
      <c r="P696" s="537"/>
      <c r="Q696" s="537"/>
      <c r="BA696" s="214"/>
      <c r="BB696" s="288"/>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2464"/>
      <c r="D697" s="2465"/>
      <c r="E697" s="537"/>
      <c r="F697" s="537"/>
      <c r="G697" s="537"/>
      <c r="H697" s="2464"/>
      <c r="I697" s="2465"/>
      <c r="J697" s="537"/>
      <c r="K697" s="537"/>
      <c r="L697" s="537"/>
      <c r="M697" s="2464"/>
      <c r="N697" s="2465"/>
      <c r="O697" s="537"/>
      <c r="P697" s="537"/>
      <c r="Q697" s="537"/>
      <c r="BA697" s="214"/>
      <c r="BB697" s="288"/>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2464"/>
      <c r="D698" s="2465"/>
      <c r="E698" s="537"/>
      <c r="F698" s="537"/>
      <c r="G698" s="537"/>
      <c r="H698" s="2464"/>
      <c r="I698" s="2465"/>
      <c r="J698" s="537"/>
      <c r="K698" s="537"/>
      <c r="L698" s="537"/>
      <c r="M698" s="2464"/>
      <c r="N698" s="2465"/>
      <c r="O698" s="537"/>
      <c r="P698" s="537"/>
      <c r="Q698" s="537"/>
      <c r="BA698" s="214"/>
      <c r="BB698" s="288"/>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2464"/>
      <c r="D699" s="2465"/>
      <c r="E699" s="537"/>
      <c r="F699" s="537"/>
      <c r="G699" s="537"/>
      <c r="H699" s="2464"/>
      <c r="I699" s="2465"/>
      <c r="J699" s="537"/>
      <c r="K699" s="537"/>
      <c r="L699" s="537"/>
      <c r="M699" s="2464"/>
      <c r="N699" s="2465"/>
      <c r="O699" s="537"/>
      <c r="P699" s="537"/>
      <c r="Q699" s="537"/>
      <c r="BA699" s="214"/>
      <c r="BB699" s="288"/>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2464"/>
      <c r="D700" s="2465"/>
      <c r="E700" s="537"/>
      <c r="F700" s="537"/>
      <c r="G700" s="537"/>
      <c r="H700" s="2464"/>
      <c r="I700" s="2465"/>
      <c r="J700" s="537"/>
      <c r="K700" s="537"/>
      <c r="L700" s="537"/>
      <c r="M700" s="2464"/>
      <c r="N700" s="2465"/>
      <c r="O700" s="537"/>
      <c r="P700" s="537"/>
      <c r="Q700" s="537"/>
      <c r="BA700" s="214"/>
      <c r="BB700" s="288"/>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2465"/>
      <c r="D701" s="2465"/>
      <c r="E701" s="538"/>
      <c r="F701" s="538"/>
      <c r="G701" s="538"/>
      <c r="H701" s="2465"/>
      <c r="I701" s="2465"/>
      <c r="J701" s="538"/>
      <c r="K701" s="538"/>
      <c r="L701" s="538"/>
      <c r="M701" s="2465"/>
      <c r="N701" s="2465"/>
      <c r="O701" s="538"/>
      <c r="P701" s="538"/>
      <c r="Q701" s="538"/>
      <c r="BA701" s="214"/>
      <c r="BB701" s="288"/>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2465"/>
      <c r="D702" s="2465"/>
      <c r="E702" s="538"/>
      <c r="F702" s="538"/>
      <c r="G702" s="538"/>
      <c r="H702" s="2465"/>
      <c r="I702" s="2465"/>
      <c r="J702" s="538"/>
      <c r="K702" s="538"/>
      <c r="L702" s="538"/>
      <c r="M702" s="2465"/>
      <c r="N702" s="2465"/>
      <c r="O702" s="538"/>
      <c r="P702" s="538"/>
      <c r="Q702" s="538"/>
      <c r="BA702" s="214"/>
      <c r="BB702" s="288"/>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2465"/>
      <c r="D703" s="2465"/>
      <c r="E703" s="538"/>
      <c r="F703" s="538"/>
      <c r="G703" s="538"/>
      <c r="H703" s="2465"/>
      <c r="I703" s="2465"/>
      <c r="J703" s="538"/>
      <c r="K703" s="538"/>
      <c r="L703" s="538"/>
      <c r="M703" s="2465"/>
      <c r="N703" s="2465"/>
      <c r="O703" s="538"/>
      <c r="P703" s="538"/>
      <c r="Q703" s="538"/>
      <c r="BA703" s="214"/>
      <c r="BB703" s="288"/>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2465"/>
      <c r="D704" s="2465"/>
      <c r="E704" s="538"/>
      <c r="F704" s="538"/>
      <c r="G704" s="538"/>
      <c r="H704" s="2465"/>
      <c r="I704" s="2465"/>
      <c r="J704" s="538"/>
      <c r="K704" s="538"/>
      <c r="L704" s="538"/>
      <c r="M704" s="2465"/>
      <c r="N704" s="2465"/>
      <c r="O704" s="538"/>
      <c r="P704" s="538"/>
      <c r="Q704" s="538"/>
      <c r="BA704" s="214"/>
      <c r="BB704" s="288"/>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2465"/>
      <c r="D705" s="2465"/>
      <c r="E705" s="538"/>
      <c r="F705" s="538"/>
      <c r="G705" s="538"/>
      <c r="H705" s="2465"/>
      <c r="I705" s="2465"/>
      <c r="J705" s="538"/>
      <c r="K705" s="538"/>
      <c r="L705" s="538"/>
      <c r="M705" s="2465"/>
      <c r="N705" s="2465"/>
      <c r="O705" s="538"/>
      <c r="P705" s="538"/>
      <c r="Q705" s="538"/>
      <c r="BA705" s="214"/>
      <c r="BB705" s="288"/>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2465"/>
      <c r="D706" s="2465"/>
      <c r="E706" s="538"/>
      <c r="F706" s="538"/>
      <c r="G706" s="538"/>
      <c r="H706" s="2465"/>
      <c r="I706" s="2465"/>
      <c r="J706" s="538"/>
      <c r="K706" s="538"/>
      <c r="L706" s="538"/>
      <c r="M706" s="2465"/>
      <c r="N706" s="2465"/>
      <c r="O706" s="538"/>
      <c r="P706" s="538"/>
      <c r="Q706" s="538"/>
      <c r="BA706" s="214"/>
      <c r="BB706" s="288"/>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2465"/>
      <c r="D707" s="2465"/>
      <c r="E707" s="538"/>
      <c r="F707" s="538"/>
      <c r="G707" s="538"/>
      <c r="H707" s="2465"/>
      <c r="I707" s="2465"/>
      <c r="J707" s="538"/>
      <c r="K707" s="538"/>
      <c r="L707" s="538"/>
      <c r="M707" s="2465"/>
      <c r="N707" s="2465"/>
      <c r="O707" s="538"/>
      <c r="P707" s="538"/>
      <c r="Q707" s="538"/>
      <c r="BA707" s="214"/>
      <c r="BB707" s="288"/>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2465"/>
      <c r="D708" s="2465"/>
      <c r="E708" s="538"/>
      <c r="F708" s="538"/>
      <c r="G708" s="538"/>
      <c r="H708" s="2465"/>
      <c r="I708" s="2465"/>
      <c r="J708" s="538"/>
      <c r="K708" s="538"/>
      <c r="L708" s="538"/>
      <c r="M708" s="2465"/>
      <c r="N708" s="2465"/>
      <c r="O708" s="538"/>
      <c r="P708" s="538"/>
      <c r="Q708" s="538"/>
      <c r="BA708" s="214"/>
      <c r="BB708" s="288"/>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2465"/>
      <c r="D709" s="2465"/>
      <c r="E709" s="538"/>
      <c r="F709" s="538"/>
      <c r="G709" s="538"/>
      <c r="H709" s="2465"/>
      <c r="I709" s="2465"/>
      <c r="J709" s="538"/>
      <c r="K709" s="538"/>
      <c r="L709" s="538"/>
      <c r="M709" s="2465"/>
      <c r="N709" s="2465"/>
      <c r="O709" s="538"/>
      <c r="P709" s="538"/>
      <c r="Q709" s="538"/>
      <c r="BA709" s="214"/>
      <c r="BB709" s="288"/>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2465"/>
      <c r="D710" s="2465"/>
      <c r="E710" s="538"/>
      <c r="F710" s="538"/>
      <c r="G710" s="538"/>
      <c r="H710" s="2465"/>
      <c r="I710" s="2465"/>
      <c r="J710" s="538"/>
      <c r="K710" s="538"/>
      <c r="L710" s="538"/>
      <c r="M710" s="2465"/>
      <c r="N710" s="2465"/>
      <c r="O710" s="538"/>
      <c r="P710" s="538"/>
      <c r="Q710" s="538"/>
      <c r="BA710" s="214"/>
      <c r="BB710" s="288"/>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2465"/>
      <c r="D711" s="2465"/>
      <c r="E711" s="538"/>
      <c r="F711" s="538"/>
      <c r="G711" s="538"/>
      <c r="H711" s="2465"/>
      <c r="I711" s="2465"/>
      <c r="J711" s="538"/>
      <c r="K711" s="538"/>
      <c r="L711" s="538"/>
      <c r="M711" s="2465"/>
      <c r="N711" s="2465"/>
      <c r="O711" s="538"/>
      <c r="P711" s="538"/>
      <c r="Q711" s="538"/>
      <c r="BA711" s="214"/>
      <c r="BB711" s="288"/>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2465"/>
      <c r="D712" s="2465"/>
      <c r="E712" s="538"/>
      <c r="F712" s="538"/>
      <c r="G712" s="538"/>
      <c r="H712" s="2465"/>
      <c r="I712" s="2465"/>
      <c r="J712" s="538"/>
      <c r="K712" s="538"/>
      <c r="L712" s="538"/>
      <c r="M712" s="2465"/>
      <c r="N712" s="2465"/>
      <c r="O712" s="538"/>
      <c r="P712" s="538"/>
      <c r="Q712" s="538"/>
      <c r="BA712" s="214"/>
      <c r="BB712" s="288"/>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2465"/>
      <c r="D713" s="2465"/>
      <c r="E713" s="538"/>
      <c r="F713" s="538"/>
      <c r="G713" s="538"/>
      <c r="H713" s="2465"/>
      <c r="I713" s="2465"/>
      <c r="J713" s="538"/>
      <c r="K713" s="538"/>
      <c r="L713" s="538"/>
      <c r="M713" s="2465"/>
      <c r="N713" s="2465"/>
      <c r="O713" s="538"/>
      <c r="P713" s="538"/>
      <c r="Q713" s="538"/>
      <c r="BA713" s="214"/>
      <c r="BB713" s="288"/>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2465"/>
      <c r="D714" s="2465"/>
      <c r="E714" s="538"/>
      <c r="F714" s="538"/>
      <c r="G714" s="538"/>
      <c r="H714" s="2465"/>
      <c r="I714" s="2465"/>
      <c r="J714" s="538"/>
      <c r="K714" s="538"/>
      <c r="L714" s="538"/>
      <c r="M714" s="2465"/>
      <c r="N714" s="2465"/>
      <c r="O714" s="538"/>
      <c r="P714" s="538"/>
      <c r="Q714" s="538"/>
      <c r="BA714" s="214"/>
      <c r="BB714" s="288"/>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2465"/>
      <c r="D715" s="2465"/>
      <c r="E715" s="538"/>
      <c r="F715" s="538"/>
      <c r="G715" s="538"/>
      <c r="H715" s="2465"/>
      <c r="I715" s="2465"/>
      <c r="J715" s="538"/>
      <c r="K715" s="538"/>
      <c r="L715" s="538"/>
      <c r="M715" s="2465"/>
      <c r="N715" s="2465"/>
      <c r="O715" s="538"/>
      <c r="P715" s="538"/>
      <c r="Q715" s="538"/>
      <c r="BA715" s="214"/>
      <c r="BB715" s="288"/>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2465"/>
      <c r="D716" s="2465"/>
      <c r="E716" s="538"/>
      <c r="F716" s="538"/>
      <c r="G716" s="538"/>
      <c r="H716" s="2465"/>
      <c r="I716" s="2465"/>
      <c r="J716" s="538"/>
      <c r="K716" s="538"/>
      <c r="L716" s="538"/>
      <c r="M716" s="2465"/>
      <c r="N716" s="2465"/>
      <c r="O716" s="538"/>
      <c r="P716" s="538"/>
      <c r="Q716" s="538"/>
      <c r="BA716" s="214"/>
      <c r="BB716" s="288"/>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2465"/>
      <c r="D717" s="2465"/>
      <c r="E717" s="538"/>
      <c r="F717" s="538"/>
      <c r="G717" s="538"/>
      <c r="H717" s="2465"/>
      <c r="I717" s="2465"/>
      <c r="J717" s="538"/>
      <c r="K717" s="538"/>
      <c r="L717" s="538"/>
      <c r="M717" s="2465"/>
      <c r="N717" s="2465"/>
      <c r="O717" s="538"/>
      <c r="P717" s="538"/>
      <c r="Q717" s="538"/>
      <c r="BA717" s="214"/>
      <c r="BB717" s="288"/>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2465"/>
      <c r="D718" s="2465"/>
      <c r="E718" s="538"/>
      <c r="F718" s="538"/>
      <c r="G718" s="538"/>
      <c r="H718" s="2465"/>
      <c r="I718" s="2465"/>
      <c r="J718" s="538"/>
      <c r="K718" s="538"/>
      <c r="L718" s="538"/>
      <c r="M718" s="2465"/>
      <c r="N718" s="2465"/>
      <c r="O718" s="538"/>
      <c r="P718" s="538"/>
      <c r="Q718" s="538"/>
      <c r="BA718" s="214"/>
      <c r="BB718" s="288"/>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2465"/>
      <c r="D719" s="2465"/>
      <c r="E719" s="538"/>
      <c r="F719" s="538"/>
      <c r="G719" s="538"/>
      <c r="H719" s="2465"/>
      <c r="I719" s="2465"/>
      <c r="J719" s="538"/>
      <c r="K719" s="538"/>
      <c r="L719" s="538"/>
      <c r="M719" s="2465"/>
      <c r="N719" s="2465"/>
      <c r="O719" s="538"/>
      <c r="P719" s="538"/>
      <c r="Q719" s="538"/>
      <c r="BA719" s="214"/>
      <c r="BB719" s="288"/>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2465"/>
      <c r="D720" s="2465"/>
      <c r="E720" s="538"/>
      <c r="F720" s="538"/>
      <c r="G720" s="538"/>
      <c r="H720" s="2465"/>
      <c r="I720" s="2465"/>
      <c r="J720" s="538"/>
      <c r="K720" s="538"/>
      <c r="L720" s="538"/>
      <c r="M720" s="2465"/>
      <c r="N720" s="2465"/>
      <c r="O720" s="538"/>
      <c r="P720" s="538"/>
      <c r="Q720" s="538"/>
      <c r="BA720" s="214"/>
      <c r="BB720" s="288"/>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2465"/>
      <c r="D721" s="2465"/>
      <c r="E721" s="538"/>
      <c r="F721" s="538"/>
      <c r="G721" s="538"/>
      <c r="H721" s="2465"/>
      <c r="I721" s="2465"/>
      <c r="J721" s="538"/>
      <c r="K721" s="538"/>
      <c r="L721" s="538"/>
      <c r="M721" s="2465"/>
      <c r="N721" s="2465"/>
      <c r="O721" s="538"/>
      <c r="P721" s="538"/>
      <c r="Q721" s="538"/>
      <c r="BA721" s="214"/>
      <c r="BB721" s="288"/>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2465"/>
      <c r="D722" s="2465"/>
      <c r="E722" s="538"/>
      <c r="F722" s="538"/>
      <c r="G722" s="538"/>
      <c r="H722" s="2465"/>
      <c r="I722" s="2465"/>
      <c r="J722" s="538"/>
      <c r="K722" s="538"/>
      <c r="L722" s="538"/>
      <c r="M722" s="2465"/>
      <c r="N722" s="2465"/>
      <c r="O722" s="538"/>
      <c r="P722" s="538"/>
      <c r="Q722" s="538"/>
      <c r="BA722" s="214"/>
      <c r="BB722" s="288"/>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2465"/>
      <c r="D723" s="2465"/>
      <c r="E723" s="538"/>
      <c r="F723" s="538"/>
      <c r="G723" s="538"/>
      <c r="H723" s="2465"/>
      <c r="I723" s="2465"/>
      <c r="J723" s="538"/>
      <c r="K723" s="538"/>
      <c r="L723" s="538"/>
      <c r="M723" s="2465"/>
      <c r="N723" s="2465"/>
      <c r="O723" s="538"/>
      <c r="P723" s="538"/>
      <c r="Q723" s="538"/>
      <c r="BA723" s="214"/>
      <c r="BB723" s="288"/>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2465"/>
      <c r="D724" s="2465"/>
      <c r="E724" s="538"/>
      <c r="F724" s="538"/>
      <c r="G724" s="538"/>
      <c r="H724" s="2465"/>
      <c r="I724" s="2465"/>
      <c r="J724" s="538"/>
      <c r="K724" s="538"/>
      <c r="L724" s="538"/>
      <c r="M724" s="2465"/>
      <c r="N724" s="2465"/>
      <c r="O724" s="538"/>
      <c r="P724" s="538"/>
      <c r="Q724" s="538"/>
      <c r="BA724" s="214"/>
      <c r="BB724" s="288"/>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2465"/>
      <c r="D725" s="2465"/>
      <c r="E725" s="538"/>
      <c r="F725" s="538"/>
      <c r="G725" s="538"/>
      <c r="H725" s="2465"/>
      <c r="I725" s="2465"/>
      <c r="J725" s="538"/>
      <c r="K725" s="538"/>
      <c r="L725" s="538"/>
      <c r="M725" s="2465"/>
      <c r="N725" s="2465"/>
      <c r="O725" s="538"/>
      <c r="P725" s="538"/>
      <c r="Q725" s="538"/>
      <c r="BA725" s="214"/>
      <c r="BB725" s="288"/>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2465"/>
      <c r="D726" s="2465"/>
      <c r="E726" s="538"/>
      <c r="F726" s="538"/>
      <c r="G726" s="538"/>
      <c r="H726" s="2465"/>
      <c r="I726" s="2465"/>
      <c r="J726" s="538"/>
      <c r="K726" s="538"/>
      <c r="L726" s="538"/>
      <c r="M726" s="2465"/>
      <c r="N726" s="2465"/>
      <c r="O726" s="538"/>
      <c r="P726" s="538"/>
      <c r="Q726" s="538"/>
      <c r="BA726" s="214"/>
      <c r="BB726" s="288"/>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2465"/>
      <c r="D727" s="2465"/>
      <c r="E727" s="538"/>
      <c r="F727" s="538"/>
      <c r="G727" s="538"/>
      <c r="H727" s="2465"/>
      <c r="I727" s="2465"/>
      <c r="J727" s="538"/>
      <c r="K727" s="538"/>
      <c r="L727" s="538"/>
      <c r="M727" s="2465"/>
      <c r="N727" s="2465"/>
      <c r="O727" s="538"/>
      <c r="P727" s="538"/>
      <c r="Q727" s="538"/>
      <c r="BA727" s="214"/>
      <c r="BB727" s="288"/>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2465"/>
      <c r="D728" s="2465"/>
      <c r="E728" s="538"/>
      <c r="F728" s="538"/>
      <c r="G728" s="538"/>
      <c r="H728" s="2465"/>
      <c r="I728" s="2465"/>
      <c r="J728" s="538"/>
      <c r="K728" s="538"/>
      <c r="L728" s="538"/>
      <c r="M728" s="2465"/>
      <c r="N728" s="2465"/>
      <c r="O728" s="538"/>
      <c r="P728" s="538"/>
      <c r="Q728" s="538"/>
      <c r="BA728" s="214"/>
      <c r="BB728" s="288"/>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2465"/>
      <c r="D729" s="2465"/>
      <c r="E729" s="538"/>
      <c r="F729" s="538"/>
      <c r="G729" s="538"/>
      <c r="H729" s="2465"/>
      <c r="I729" s="2465"/>
      <c r="J729" s="538"/>
      <c r="K729" s="538"/>
      <c r="L729" s="538"/>
      <c r="M729" s="2465"/>
      <c r="N729" s="2465"/>
      <c r="O729" s="538"/>
      <c r="P729" s="538"/>
      <c r="Q729" s="538"/>
      <c r="BA729" s="214"/>
      <c r="BB729" s="288"/>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2465"/>
      <c r="D730" s="2465"/>
      <c r="E730" s="538"/>
      <c r="F730" s="538"/>
      <c r="G730" s="538"/>
      <c r="H730" s="2465"/>
      <c r="I730" s="2465"/>
      <c r="J730" s="538"/>
      <c r="K730" s="538"/>
      <c r="L730" s="538"/>
      <c r="M730" s="2465"/>
      <c r="N730" s="2465"/>
      <c r="O730" s="538"/>
      <c r="P730" s="538"/>
      <c r="Q730" s="538"/>
      <c r="BA730" s="214"/>
      <c r="BB730" s="288"/>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2465"/>
      <c r="D731" s="2465"/>
      <c r="E731" s="538"/>
      <c r="F731" s="538"/>
      <c r="G731" s="538"/>
      <c r="H731" s="2465"/>
      <c r="I731" s="2465"/>
      <c r="J731" s="538"/>
      <c r="K731" s="538"/>
      <c r="L731" s="538"/>
      <c r="M731" s="2465"/>
      <c r="N731" s="2465"/>
      <c r="O731" s="538"/>
      <c r="P731" s="538"/>
      <c r="Q731" s="538"/>
      <c r="BA731" s="214"/>
      <c r="BB731" s="288"/>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2465"/>
      <c r="D732" s="2465"/>
      <c r="E732" s="538"/>
      <c r="F732" s="538"/>
      <c r="G732" s="538"/>
      <c r="H732" s="2465"/>
      <c r="I732" s="2465"/>
      <c r="J732" s="538"/>
      <c r="K732" s="538"/>
      <c r="L732" s="538"/>
      <c r="M732" s="2465"/>
      <c r="N732" s="2465"/>
      <c r="O732" s="538"/>
      <c r="P732" s="538"/>
      <c r="Q732" s="538"/>
      <c r="BA732" s="214"/>
      <c r="BB732" s="288"/>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2465"/>
      <c r="D733" s="2465"/>
      <c r="E733" s="538"/>
      <c r="F733" s="538"/>
      <c r="G733" s="538"/>
      <c r="H733" s="2465"/>
      <c r="I733" s="2465"/>
      <c r="J733" s="538"/>
      <c r="K733" s="538"/>
      <c r="L733" s="538"/>
      <c r="M733" s="2465"/>
      <c r="N733" s="2465"/>
      <c r="O733" s="538"/>
      <c r="P733" s="538"/>
      <c r="Q733" s="538"/>
      <c r="BA733" s="214"/>
      <c r="BB733" s="288"/>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2465"/>
      <c r="D734" s="2465"/>
      <c r="E734" s="538"/>
      <c r="F734" s="538"/>
      <c r="G734" s="538"/>
      <c r="H734" s="2465"/>
      <c r="I734" s="2465"/>
      <c r="J734" s="538"/>
      <c r="K734" s="538"/>
      <c r="L734" s="538"/>
      <c r="M734" s="2465"/>
      <c r="N734" s="2465"/>
      <c r="O734" s="538"/>
      <c r="P734" s="538"/>
      <c r="Q734" s="538"/>
      <c r="BA734" s="214"/>
      <c r="BB734" s="288"/>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2465"/>
      <c r="D735" s="2465"/>
      <c r="E735" s="538"/>
      <c r="F735" s="538"/>
      <c r="G735" s="538"/>
      <c r="H735" s="2465"/>
      <c r="I735" s="2465"/>
      <c r="J735" s="538"/>
      <c r="K735" s="538"/>
      <c r="L735" s="538"/>
      <c r="M735" s="2465"/>
      <c r="N735" s="2465"/>
      <c r="O735" s="538"/>
      <c r="P735" s="538"/>
      <c r="Q735" s="538"/>
      <c r="BA735" s="214"/>
      <c r="BB735" s="288"/>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2465"/>
      <c r="D736" s="2465"/>
      <c r="E736" s="538"/>
      <c r="F736" s="538"/>
      <c r="G736" s="538"/>
      <c r="H736" s="2465"/>
      <c r="I736" s="2465"/>
      <c r="J736" s="538"/>
      <c r="K736" s="538"/>
      <c r="L736" s="538"/>
      <c r="M736" s="2465"/>
      <c r="N736" s="2465"/>
      <c r="O736" s="538"/>
      <c r="P736" s="538"/>
      <c r="Q736" s="538"/>
      <c r="BA736" s="214"/>
      <c r="BB736" s="288"/>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2465"/>
      <c r="D737" s="2465"/>
      <c r="E737" s="538"/>
      <c r="F737" s="538"/>
      <c r="G737" s="538"/>
      <c r="H737" s="2465"/>
      <c r="I737" s="2465"/>
      <c r="J737" s="538"/>
      <c r="K737" s="538"/>
      <c r="L737" s="538"/>
      <c r="M737" s="2465"/>
      <c r="N737" s="2465"/>
      <c r="O737" s="538"/>
      <c r="P737" s="538"/>
      <c r="Q737" s="538"/>
      <c r="BA737" s="214"/>
      <c r="BB737" s="288"/>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2465"/>
      <c r="D738" s="2465"/>
      <c r="E738" s="538"/>
      <c r="F738" s="538"/>
      <c r="G738" s="538"/>
      <c r="H738" s="2465"/>
      <c r="I738" s="2465"/>
      <c r="J738" s="538"/>
      <c r="K738" s="538"/>
      <c r="L738" s="538"/>
      <c r="M738" s="2465"/>
      <c r="N738" s="2465"/>
      <c r="O738" s="538"/>
      <c r="P738" s="538"/>
      <c r="Q738" s="538"/>
      <c r="BA738" s="214"/>
      <c r="BB738" s="288"/>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2465"/>
      <c r="D739" s="2465"/>
      <c r="E739" s="538"/>
      <c r="F739" s="538"/>
      <c r="G739" s="538"/>
      <c r="H739" s="2465"/>
      <c r="I739" s="2465"/>
      <c r="J739" s="538"/>
      <c r="K739" s="538"/>
      <c r="L739" s="538"/>
      <c r="M739" s="2465"/>
      <c r="N739" s="2465"/>
      <c r="O739" s="538"/>
      <c r="P739" s="538"/>
      <c r="Q739" s="538"/>
      <c r="BA739" s="214"/>
      <c r="BB739" s="288"/>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2465"/>
      <c r="D740" s="2465"/>
      <c r="E740" s="538"/>
      <c r="F740" s="538"/>
      <c r="G740" s="538"/>
      <c r="H740" s="2465"/>
      <c r="I740" s="2465"/>
      <c r="J740" s="538"/>
      <c r="K740" s="538"/>
      <c r="L740" s="538"/>
      <c r="M740" s="2465"/>
      <c r="N740" s="2465"/>
      <c r="O740" s="538"/>
      <c r="P740" s="538"/>
      <c r="Q740" s="538"/>
      <c r="BA740" s="214"/>
      <c r="BB740" s="288"/>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2465"/>
      <c r="D741" s="2465"/>
      <c r="E741" s="538"/>
      <c r="F741" s="538"/>
      <c r="G741" s="538"/>
      <c r="H741" s="2465"/>
      <c r="I741" s="2465"/>
      <c r="J741" s="538"/>
      <c r="K741" s="538"/>
      <c r="L741" s="538"/>
      <c r="M741" s="2465"/>
      <c r="N741" s="2465"/>
      <c r="O741" s="538"/>
      <c r="P741" s="538"/>
      <c r="Q741" s="538"/>
      <c r="BA741" s="214"/>
      <c r="BB741" s="288"/>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2465"/>
      <c r="D742" s="2465"/>
      <c r="E742" s="538"/>
      <c r="F742" s="538"/>
      <c r="G742" s="538"/>
      <c r="H742" s="2465"/>
      <c r="I742" s="2465"/>
      <c r="J742" s="538"/>
      <c r="K742" s="538"/>
      <c r="L742" s="538"/>
      <c r="M742" s="2465"/>
      <c r="N742" s="2465"/>
      <c r="O742" s="538"/>
      <c r="P742" s="538"/>
      <c r="Q742" s="538"/>
      <c r="BA742" s="214"/>
      <c r="BB742" s="288"/>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2465"/>
      <c r="D743" s="2465"/>
      <c r="E743" s="538"/>
      <c r="F743" s="538"/>
      <c r="G743" s="538"/>
      <c r="H743" s="2465"/>
      <c r="I743" s="2465"/>
      <c r="J743" s="538"/>
      <c r="K743" s="538"/>
      <c r="L743" s="538"/>
      <c r="M743" s="2465"/>
      <c r="N743" s="2465"/>
      <c r="O743" s="538"/>
      <c r="P743" s="538"/>
      <c r="Q743" s="538"/>
      <c r="BA743" s="214"/>
      <c r="BB743" s="288"/>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2465"/>
      <c r="D744" s="2465"/>
      <c r="E744" s="538"/>
      <c r="F744" s="538"/>
      <c r="G744" s="538"/>
      <c r="H744" s="2465"/>
      <c r="I744" s="2465"/>
      <c r="J744" s="538"/>
      <c r="K744" s="538"/>
      <c r="L744" s="538"/>
      <c r="M744" s="2465"/>
      <c r="N744" s="2465"/>
      <c r="O744" s="538"/>
      <c r="P744" s="538"/>
      <c r="Q744" s="538"/>
      <c r="BA744" s="214"/>
      <c r="BB744" s="288"/>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2465"/>
      <c r="D745" s="2465"/>
      <c r="E745" s="538"/>
      <c r="F745" s="538"/>
      <c r="G745" s="538"/>
      <c r="H745" s="2465"/>
      <c r="I745" s="2465"/>
      <c r="J745" s="538"/>
      <c r="K745" s="538"/>
      <c r="L745" s="538"/>
      <c r="M745" s="2465"/>
      <c r="N745" s="2465"/>
      <c r="O745" s="538"/>
      <c r="P745" s="538"/>
      <c r="Q745" s="538"/>
      <c r="BA745" s="214"/>
      <c r="BB745" s="288"/>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2465"/>
      <c r="D746" s="2465"/>
      <c r="E746" s="538"/>
      <c r="F746" s="538"/>
      <c r="G746" s="538"/>
      <c r="H746" s="2465"/>
      <c r="I746" s="2465"/>
      <c r="J746" s="538"/>
      <c r="K746" s="538"/>
      <c r="L746" s="538"/>
      <c r="M746" s="2465"/>
      <c r="N746" s="2465"/>
      <c r="O746" s="538"/>
      <c r="P746" s="538"/>
      <c r="Q746" s="538"/>
      <c r="BA746" s="214"/>
      <c r="BB746" s="288"/>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2465"/>
      <c r="D747" s="2465"/>
      <c r="E747" s="538"/>
      <c r="F747" s="538"/>
      <c r="G747" s="538"/>
      <c r="H747" s="2465"/>
      <c r="I747" s="2465"/>
      <c r="J747" s="538"/>
      <c r="K747" s="538"/>
      <c r="L747" s="538"/>
      <c r="M747" s="2465"/>
      <c r="N747" s="2465"/>
      <c r="O747" s="538"/>
      <c r="P747" s="538"/>
      <c r="Q747" s="538"/>
      <c r="BA747" s="214"/>
      <c r="BB747" s="288"/>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2465"/>
      <c r="D748" s="2465"/>
      <c r="E748" s="538"/>
      <c r="F748" s="538"/>
      <c r="G748" s="538"/>
      <c r="H748" s="2465"/>
      <c r="I748" s="2465"/>
      <c r="J748" s="538"/>
      <c r="K748" s="538"/>
      <c r="L748" s="538"/>
      <c r="M748" s="2465"/>
      <c r="N748" s="2465"/>
      <c r="O748" s="538"/>
      <c r="P748" s="538"/>
      <c r="Q748" s="538"/>
      <c r="BA748" s="214"/>
      <c r="BB748" s="288"/>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2465"/>
      <c r="D749" s="2465"/>
      <c r="E749" s="538"/>
      <c r="F749" s="538"/>
      <c r="G749" s="538"/>
      <c r="H749" s="2465"/>
      <c r="I749" s="2465"/>
      <c r="J749" s="538"/>
      <c r="K749" s="538"/>
      <c r="L749" s="538"/>
      <c r="M749" s="2465"/>
      <c r="N749" s="2465"/>
      <c r="O749" s="538"/>
      <c r="P749" s="538"/>
      <c r="Q749" s="538"/>
      <c r="BA749" s="214"/>
      <c r="BB749" s="288"/>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2465"/>
      <c r="D750" s="2465"/>
      <c r="E750" s="538"/>
      <c r="F750" s="538"/>
      <c r="G750" s="538"/>
      <c r="H750" s="2465"/>
      <c r="I750" s="2465"/>
      <c r="J750" s="538"/>
      <c r="K750" s="538"/>
      <c r="L750" s="538"/>
      <c r="M750" s="2465"/>
      <c r="N750" s="2465"/>
      <c r="O750" s="538"/>
      <c r="P750" s="538"/>
      <c r="Q750" s="538"/>
      <c r="BA750" s="214"/>
      <c r="BB750" s="288"/>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2465"/>
      <c r="D751" s="2465"/>
      <c r="E751" s="538"/>
      <c r="F751" s="538"/>
      <c r="G751" s="538"/>
      <c r="H751" s="2465"/>
      <c r="I751" s="2465"/>
      <c r="J751" s="538"/>
      <c r="K751" s="538"/>
      <c r="L751" s="538"/>
      <c r="M751" s="2465"/>
      <c r="N751" s="2465"/>
      <c r="O751" s="538"/>
      <c r="P751" s="538"/>
      <c r="Q751" s="538"/>
      <c r="BA751" s="214"/>
      <c r="BB751" s="288"/>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2465"/>
      <c r="D752" s="2465"/>
      <c r="E752" s="538"/>
      <c r="F752" s="538"/>
      <c r="G752" s="538"/>
      <c r="H752" s="2465"/>
      <c r="I752" s="2465"/>
      <c r="J752" s="538"/>
      <c r="K752" s="538"/>
      <c r="L752" s="538"/>
      <c r="M752" s="2465"/>
      <c r="N752" s="2465"/>
      <c r="O752" s="538"/>
      <c r="P752" s="538"/>
      <c r="Q752" s="538"/>
      <c r="BA752" s="214"/>
      <c r="BB752" s="288"/>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2465"/>
      <c r="D753" s="2465"/>
      <c r="E753" s="538"/>
      <c r="F753" s="538"/>
      <c r="G753" s="538"/>
      <c r="H753" s="2465"/>
      <c r="I753" s="2465"/>
      <c r="J753" s="538"/>
      <c r="K753" s="538"/>
      <c r="L753" s="538"/>
      <c r="M753" s="2465"/>
      <c r="N753" s="2465"/>
      <c r="O753" s="538"/>
      <c r="P753" s="538"/>
      <c r="Q753" s="538"/>
      <c r="BA753" s="214"/>
      <c r="BB753" s="288"/>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2465"/>
      <c r="D754" s="2465"/>
      <c r="E754" s="538"/>
      <c r="F754" s="538"/>
      <c r="G754" s="538"/>
      <c r="H754" s="2465"/>
      <c r="I754" s="2465"/>
      <c r="J754" s="538"/>
      <c r="K754" s="538"/>
      <c r="L754" s="538"/>
      <c r="M754" s="2465"/>
      <c r="N754" s="2465"/>
      <c r="O754" s="538"/>
      <c r="P754" s="538"/>
      <c r="Q754" s="538"/>
      <c r="BA754" s="214"/>
      <c r="BB754" s="288"/>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2465"/>
      <c r="D755" s="2465"/>
      <c r="E755" s="538"/>
      <c r="F755" s="538"/>
      <c r="G755" s="538"/>
      <c r="H755" s="2465"/>
      <c r="I755" s="2465"/>
      <c r="J755" s="538"/>
      <c r="K755" s="538"/>
      <c r="L755" s="538"/>
      <c r="M755" s="2465"/>
      <c r="N755" s="2465"/>
      <c r="O755" s="538"/>
      <c r="P755" s="538"/>
      <c r="Q755" s="538"/>
      <c r="BA755" s="214"/>
      <c r="BB755" s="288"/>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2465"/>
      <c r="D756" s="2465"/>
      <c r="E756" s="538"/>
      <c r="F756" s="538"/>
      <c r="G756" s="538"/>
      <c r="H756" s="2465"/>
      <c r="I756" s="2465"/>
      <c r="J756" s="538"/>
      <c r="K756" s="538"/>
      <c r="L756" s="538"/>
      <c r="M756" s="2465"/>
      <c r="N756" s="2465"/>
      <c r="O756" s="538"/>
      <c r="P756" s="538"/>
      <c r="Q756" s="538"/>
      <c r="BA756" s="214"/>
      <c r="BB756" s="288"/>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2465"/>
      <c r="D757" s="2465"/>
      <c r="E757" s="538"/>
      <c r="F757" s="538"/>
      <c r="G757" s="538"/>
      <c r="H757" s="2465"/>
      <c r="I757" s="2465"/>
      <c r="J757" s="538"/>
      <c r="K757" s="538"/>
      <c r="L757" s="538"/>
      <c r="M757" s="2465"/>
      <c r="N757" s="2465"/>
      <c r="O757" s="538"/>
      <c r="P757" s="538"/>
      <c r="Q757" s="538"/>
      <c r="BA757" s="214"/>
      <c r="BB757" s="288"/>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2465"/>
      <c r="D758" s="2465"/>
      <c r="E758" s="538"/>
      <c r="F758" s="538"/>
      <c r="G758" s="538"/>
      <c r="H758" s="2465"/>
      <c r="I758" s="2465"/>
      <c r="J758" s="538"/>
      <c r="K758" s="538"/>
      <c r="L758" s="538"/>
      <c r="M758" s="2465"/>
      <c r="N758" s="2465"/>
      <c r="O758" s="538"/>
      <c r="P758" s="538"/>
      <c r="Q758" s="538"/>
      <c r="BA758" s="214"/>
      <c r="BB758" s="288"/>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2465"/>
      <c r="D759" s="2465"/>
      <c r="E759" s="538"/>
      <c r="F759" s="538"/>
      <c r="G759" s="538"/>
      <c r="H759" s="2465"/>
      <c r="I759" s="2465"/>
      <c r="J759" s="538"/>
      <c r="K759" s="538"/>
      <c r="L759" s="538"/>
      <c r="M759" s="2465"/>
      <c r="N759" s="2465"/>
      <c r="O759" s="538"/>
      <c r="P759" s="538"/>
      <c r="Q759" s="538"/>
      <c r="BA759" s="214"/>
      <c r="BB759" s="288"/>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2465"/>
      <c r="D760" s="2465"/>
      <c r="E760" s="538"/>
      <c r="F760" s="538"/>
      <c r="G760" s="538"/>
      <c r="H760" s="2465"/>
      <c r="I760" s="2465"/>
      <c r="J760" s="538"/>
      <c r="K760" s="538"/>
      <c r="L760" s="538"/>
      <c r="M760" s="2465"/>
      <c r="N760" s="2465"/>
      <c r="O760" s="538"/>
      <c r="P760" s="538"/>
      <c r="Q760" s="538"/>
      <c r="BA760" s="214"/>
      <c r="BB760" s="288"/>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2465"/>
      <c r="D761" s="2465"/>
      <c r="E761" s="538"/>
      <c r="F761" s="538"/>
      <c r="G761" s="538"/>
      <c r="H761" s="2465"/>
      <c r="I761" s="2465"/>
      <c r="J761" s="538"/>
      <c r="K761" s="538"/>
      <c r="L761" s="538"/>
      <c r="M761" s="2465"/>
      <c r="N761" s="2465"/>
      <c r="O761" s="538"/>
      <c r="P761" s="538"/>
      <c r="Q761" s="538"/>
      <c r="BA761" s="214"/>
      <c r="BB761" s="288"/>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2465"/>
      <c r="D762" s="2465"/>
      <c r="E762" s="538"/>
      <c r="F762" s="538"/>
      <c r="G762" s="538"/>
      <c r="H762" s="2465"/>
      <c r="I762" s="2465"/>
      <c r="J762" s="538"/>
      <c r="K762" s="538"/>
      <c r="L762" s="538"/>
      <c r="M762" s="2465"/>
      <c r="N762" s="2465"/>
      <c r="O762" s="538"/>
      <c r="P762" s="538"/>
      <c r="Q762" s="538"/>
      <c r="BA762" s="214"/>
      <c r="BB762" s="288"/>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2465"/>
      <c r="D763" s="2465"/>
      <c r="E763" s="538"/>
      <c r="F763" s="538"/>
      <c r="G763" s="538"/>
      <c r="H763" s="2465"/>
      <c r="I763" s="2465"/>
      <c r="J763" s="538"/>
      <c r="K763" s="538"/>
      <c r="L763" s="538"/>
      <c r="M763" s="2465"/>
      <c r="N763" s="2465"/>
      <c r="O763" s="538"/>
      <c r="P763" s="538"/>
      <c r="Q763" s="538"/>
      <c r="BA763" s="214"/>
      <c r="BB763" s="288"/>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2465"/>
      <c r="D764" s="2465"/>
      <c r="E764" s="538"/>
      <c r="F764" s="538"/>
      <c r="G764" s="538"/>
      <c r="H764" s="2465"/>
      <c r="I764" s="2465"/>
      <c r="J764" s="538"/>
      <c r="K764" s="538"/>
      <c r="L764" s="538"/>
      <c r="M764" s="2465"/>
      <c r="N764" s="2465"/>
      <c r="O764" s="538"/>
      <c r="P764" s="538"/>
      <c r="Q764" s="538"/>
      <c r="BA764" s="214"/>
      <c r="BB764" s="288"/>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2465"/>
      <c r="D765" s="2465"/>
      <c r="E765" s="538"/>
      <c r="F765" s="538"/>
      <c r="G765" s="538"/>
      <c r="H765" s="2465"/>
      <c r="I765" s="2465"/>
      <c r="J765" s="538"/>
      <c r="K765" s="538"/>
      <c r="L765" s="538"/>
      <c r="M765" s="2465"/>
      <c r="N765" s="2465"/>
      <c r="O765" s="538"/>
      <c r="P765" s="538"/>
      <c r="Q765" s="538"/>
      <c r="BA765" s="214"/>
      <c r="BB765" s="288"/>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2465"/>
      <c r="D766" s="2465"/>
      <c r="E766" s="538"/>
      <c r="F766" s="538"/>
      <c r="G766" s="538"/>
      <c r="H766" s="2465"/>
      <c r="I766" s="2465"/>
      <c r="J766" s="538"/>
      <c r="K766" s="538"/>
      <c r="L766" s="538"/>
      <c r="M766" s="2465"/>
      <c r="N766" s="2465"/>
      <c r="O766" s="538"/>
      <c r="P766" s="538"/>
      <c r="Q766" s="538"/>
      <c r="BA766" s="214"/>
      <c r="BB766" s="288"/>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2465"/>
      <c r="D767" s="2465"/>
      <c r="E767" s="538"/>
      <c r="F767" s="538"/>
      <c r="G767" s="538"/>
      <c r="H767" s="2465"/>
      <c r="I767" s="2465"/>
      <c r="J767" s="538"/>
      <c r="K767" s="538"/>
      <c r="L767" s="538"/>
      <c r="M767" s="2465"/>
      <c r="N767" s="2465"/>
      <c r="O767" s="538"/>
      <c r="P767" s="538"/>
      <c r="Q767" s="538"/>
      <c r="BA767" s="214"/>
      <c r="BB767" s="288"/>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2465"/>
      <c r="D768" s="2465"/>
      <c r="E768" s="538"/>
      <c r="F768" s="538"/>
      <c r="G768" s="538"/>
      <c r="H768" s="2465"/>
      <c r="I768" s="2465"/>
      <c r="J768" s="538"/>
      <c r="K768" s="538"/>
      <c r="L768" s="538"/>
      <c r="M768" s="2465"/>
      <c r="N768" s="2465"/>
      <c r="O768" s="538"/>
      <c r="P768" s="538"/>
      <c r="Q768" s="538"/>
      <c r="BA768" s="212"/>
      <c r="BB768" s="289"/>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2465"/>
      <c r="D769" s="2465"/>
      <c r="E769" s="538"/>
      <c r="F769" s="538"/>
      <c r="G769" s="538"/>
      <c r="H769" s="2465"/>
      <c r="I769" s="2465"/>
      <c r="J769" s="538"/>
      <c r="K769" s="538"/>
      <c r="L769" s="538"/>
      <c r="M769" s="2465"/>
      <c r="N769" s="2465"/>
      <c r="O769" s="538"/>
      <c r="P769" s="538"/>
      <c r="Q769" s="538"/>
      <c r="BA769" s="212"/>
      <c r="BB769" s="289"/>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2465"/>
      <c r="D770" s="2465"/>
      <c r="E770" s="538"/>
      <c r="F770" s="538"/>
      <c r="G770" s="538"/>
      <c r="H770" s="2465"/>
      <c r="I770" s="2465"/>
      <c r="J770" s="538"/>
      <c r="K770" s="538"/>
      <c r="L770" s="538"/>
      <c r="M770" s="2465"/>
      <c r="N770" s="2465"/>
      <c r="O770" s="538"/>
      <c r="P770" s="538"/>
      <c r="Q770" s="538"/>
      <c r="BA770" s="212"/>
      <c r="BB770" s="289"/>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2465"/>
      <c r="D771" s="2465"/>
      <c r="E771" s="538"/>
      <c r="F771" s="538"/>
      <c r="G771" s="538"/>
      <c r="H771" s="2465"/>
      <c r="I771" s="2465"/>
      <c r="J771" s="538"/>
      <c r="K771" s="538"/>
      <c r="L771" s="538"/>
      <c r="M771" s="2465"/>
      <c r="N771" s="2465"/>
      <c r="O771" s="538"/>
      <c r="P771" s="538"/>
      <c r="Q771" s="538"/>
      <c r="BA771" s="212"/>
      <c r="BB771" s="289"/>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2465"/>
      <c r="D772" s="2465"/>
      <c r="E772" s="538"/>
      <c r="F772" s="538"/>
      <c r="G772" s="538"/>
      <c r="H772" s="2465"/>
      <c r="I772" s="2465"/>
      <c r="J772" s="538"/>
      <c r="K772" s="538"/>
      <c r="L772" s="538"/>
      <c r="M772" s="2465"/>
      <c r="N772" s="2465"/>
      <c r="O772" s="538"/>
      <c r="P772" s="538"/>
      <c r="Q772" s="538"/>
      <c r="BA772" s="212"/>
      <c r="BB772" s="289"/>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2465"/>
      <c r="D773" s="2465"/>
      <c r="E773" s="538"/>
      <c r="F773" s="538"/>
      <c r="G773" s="538"/>
      <c r="H773" s="2465"/>
      <c r="I773" s="2465"/>
      <c r="J773" s="538"/>
      <c r="K773" s="538"/>
      <c r="L773" s="538"/>
      <c r="M773" s="2465"/>
      <c r="N773" s="2465"/>
      <c r="O773" s="538"/>
      <c r="P773" s="538"/>
      <c r="Q773" s="538"/>
      <c r="BA773" s="212"/>
      <c r="BB773" s="289"/>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2465"/>
      <c r="D774" s="2465"/>
      <c r="E774" s="538"/>
      <c r="F774" s="538"/>
      <c r="G774" s="538"/>
      <c r="H774" s="2465"/>
      <c r="I774" s="2465"/>
      <c r="J774" s="538"/>
      <c r="K774" s="538"/>
      <c r="L774" s="538"/>
      <c r="M774" s="2465"/>
      <c r="N774" s="2465"/>
      <c r="O774" s="538"/>
      <c r="P774" s="538"/>
      <c r="Q774" s="538"/>
      <c r="BA774" s="212"/>
      <c r="BB774" s="289"/>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2465"/>
      <c r="D775" s="2465"/>
      <c r="E775" s="538"/>
      <c r="F775" s="538"/>
      <c r="G775" s="538"/>
      <c r="H775" s="2465"/>
      <c r="I775" s="2465"/>
      <c r="J775" s="538"/>
      <c r="K775" s="538"/>
      <c r="L775" s="538"/>
      <c r="M775" s="2465"/>
      <c r="N775" s="2465"/>
      <c r="O775" s="538"/>
      <c r="P775" s="538"/>
      <c r="Q775" s="538"/>
      <c r="BA775" s="212"/>
      <c r="BB775" s="289"/>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2465"/>
      <c r="D776" s="2465"/>
      <c r="E776" s="538"/>
      <c r="F776" s="538"/>
      <c r="G776" s="538"/>
      <c r="H776" s="2465"/>
      <c r="I776" s="2465"/>
      <c r="J776" s="538"/>
      <c r="K776" s="538"/>
      <c r="L776" s="538"/>
      <c r="M776" s="2465"/>
      <c r="N776" s="2465"/>
      <c r="O776" s="538"/>
      <c r="P776" s="538"/>
      <c r="Q776" s="538"/>
      <c r="BA776" s="212"/>
      <c r="BB776" s="289"/>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2465"/>
      <c r="D777" s="2465"/>
      <c r="E777" s="538"/>
      <c r="F777" s="538"/>
      <c r="G777" s="538"/>
      <c r="H777" s="2465"/>
      <c r="I777" s="2465"/>
      <c r="J777" s="538"/>
      <c r="K777" s="538"/>
      <c r="L777" s="538"/>
      <c r="M777" s="2465"/>
      <c r="N777" s="2465"/>
      <c r="O777" s="538"/>
      <c r="P777" s="538"/>
      <c r="Q777" s="538"/>
      <c r="BA777" s="212"/>
      <c r="BB777" s="289"/>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2465"/>
      <c r="D778" s="2465"/>
      <c r="E778" s="538"/>
      <c r="F778" s="538"/>
      <c r="G778" s="538"/>
      <c r="H778" s="2465"/>
      <c r="I778" s="2465"/>
      <c r="J778" s="538"/>
      <c r="K778" s="538"/>
      <c r="L778" s="538"/>
      <c r="M778" s="2465"/>
      <c r="N778" s="2465"/>
      <c r="O778" s="538"/>
      <c r="P778" s="538"/>
      <c r="Q778" s="538"/>
      <c r="BA778" s="212"/>
      <c r="BB778" s="289"/>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2465"/>
      <c r="D779" s="2465"/>
      <c r="E779" s="538"/>
      <c r="F779" s="538"/>
      <c r="G779" s="538"/>
      <c r="H779" s="2465"/>
      <c r="I779" s="2465"/>
      <c r="J779" s="538"/>
      <c r="K779" s="538"/>
      <c r="L779" s="538"/>
      <c r="M779" s="2465"/>
      <c r="N779" s="2465"/>
      <c r="O779" s="538"/>
      <c r="P779" s="538"/>
      <c r="Q779" s="538"/>
      <c r="BA779" s="212"/>
      <c r="BB779" s="289"/>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2465"/>
      <c r="D780" s="2465"/>
      <c r="E780" s="538"/>
      <c r="F780" s="538"/>
      <c r="G780" s="538"/>
      <c r="H780" s="2465"/>
      <c r="I780" s="2465"/>
      <c r="J780" s="538"/>
      <c r="K780" s="538"/>
      <c r="L780" s="538"/>
      <c r="M780" s="2465"/>
      <c r="N780" s="2465"/>
      <c r="O780" s="538"/>
      <c r="P780" s="538"/>
      <c r="Q780" s="538"/>
      <c r="BA780" s="212"/>
      <c r="BB780" s="289"/>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2465"/>
      <c r="D781" s="2465"/>
      <c r="E781" s="538"/>
      <c r="F781" s="538"/>
      <c r="G781" s="538"/>
      <c r="H781" s="2465"/>
      <c r="I781" s="2465"/>
      <c r="J781" s="538"/>
      <c r="K781" s="538"/>
      <c r="L781" s="538"/>
      <c r="M781" s="2465"/>
      <c r="N781" s="2465"/>
      <c r="O781" s="538"/>
      <c r="P781" s="538"/>
      <c r="Q781" s="538"/>
      <c r="BA781" s="212"/>
      <c r="BB781" s="289"/>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2465"/>
      <c r="D782" s="2465"/>
      <c r="E782" s="538"/>
      <c r="F782" s="538"/>
      <c r="G782" s="538"/>
      <c r="H782" s="2465"/>
      <c r="I782" s="2465"/>
      <c r="J782" s="538"/>
      <c r="K782" s="538"/>
      <c r="L782" s="538"/>
      <c r="M782" s="2465"/>
      <c r="N782" s="2465"/>
      <c r="O782" s="538"/>
      <c r="P782" s="538"/>
      <c r="Q782" s="538"/>
      <c r="BA782" s="212"/>
      <c r="BB782" s="289"/>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2465"/>
      <c r="D783" s="2465"/>
      <c r="E783" s="538"/>
      <c r="F783" s="538"/>
      <c r="G783" s="538"/>
      <c r="H783" s="2465"/>
      <c r="I783" s="2465"/>
      <c r="J783" s="538"/>
      <c r="K783" s="538"/>
      <c r="L783" s="538"/>
      <c r="M783" s="2465"/>
      <c r="N783" s="2465"/>
      <c r="O783" s="538"/>
      <c r="P783" s="538"/>
      <c r="Q783" s="538"/>
      <c r="BA783" s="212"/>
      <c r="BB783" s="289"/>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2465"/>
      <c r="D784" s="2465"/>
      <c r="E784" s="538"/>
      <c r="F784" s="538"/>
      <c r="G784" s="538"/>
      <c r="H784" s="2465"/>
      <c r="I784" s="2465"/>
      <c r="J784" s="538"/>
      <c r="K784" s="538"/>
      <c r="L784" s="538"/>
      <c r="M784" s="2465"/>
      <c r="N784" s="2465"/>
      <c r="O784" s="538"/>
      <c r="P784" s="538"/>
      <c r="Q784" s="538"/>
      <c r="BA784" s="212"/>
      <c r="BB784" s="289"/>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2465"/>
      <c r="D785" s="2465"/>
      <c r="E785" s="538"/>
      <c r="F785" s="538"/>
      <c r="G785" s="538"/>
      <c r="H785" s="2465"/>
      <c r="I785" s="2465"/>
      <c r="J785" s="538"/>
      <c r="K785" s="538"/>
      <c r="L785" s="538"/>
      <c r="M785" s="2465"/>
      <c r="N785" s="2465"/>
      <c r="O785" s="538"/>
      <c r="P785" s="538"/>
      <c r="Q785" s="538"/>
      <c r="BA785" s="212"/>
      <c r="BB785" s="289"/>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2465"/>
      <c r="D786" s="2465"/>
      <c r="E786" s="538"/>
      <c r="F786" s="538"/>
      <c r="G786" s="538"/>
      <c r="H786" s="2465"/>
      <c r="I786" s="2465"/>
      <c r="J786" s="538"/>
      <c r="K786" s="538"/>
      <c r="L786" s="538"/>
      <c r="M786" s="2465"/>
      <c r="N786" s="2465"/>
      <c r="O786" s="538"/>
      <c r="P786" s="538"/>
      <c r="Q786" s="538"/>
      <c r="BA786" s="212"/>
      <c r="BB786" s="289"/>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2465"/>
      <c r="D787" s="2465"/>
      <c r="E787" s="538"/>
      <c r="F787" s="538"/>
      <c r="G787" s="538"/>
      <c r="H787" s="2465"/>
      <c r="I787" s="2465"/>
      <c r="J787" s="538"/>
      <c r="K787" s="538"/>
      <c r="L787" s="538"/>
      <c r="M787" s="2465"/>
      <c r="N787" s="2465"/>
      <c r="O787" s="538"/>
      <c r="P787" s="538"/>
      <c r="Q787" s="538"/>
      <c r="BA787" s="212"/>
      <c r="BB787" s="289"/>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2465"/>
      <c r="D788" s="2465"/>
      <c r="E788" s="538"/>
      <c r="F788" s="538"/>
      <c r="G788" s="538"/>
      <c r="H788" s="2465"/>
      <c r="I788" s="2465"/>
      <c r="J788" s="538"/>
      <c r="K788" s="538"/>
      <c r="L788" s="538"/>
      <c r="M788" s="2465"/>
      <c r="N788" s="2465"/>
      <c r="O788" s="538"/>
      <c r="P788" s="538"/>
      <c r="Q788" s="538"/>
      <c r="BA788" s="212"/>
      <c r="BB788" s="289"/>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2465"/>
      <c r="D789" s="2465"/>
      <c r="E789" s="538"/>
      <c r="F789" s="538"/>
      <c r="G789" s="538"/>
      <c r="H789" s="2465"/>
      <c r="I789" s="2465"/>
      <c r="J789" s="538"/>
      <c r="K789" s="538"/>
      <c r="L789" s="538"/>
      <c r="M789" s="2465"/>
      <c r="N789" s="2465"/>
      <c r="O789" s="538"/>
      <c r="P789" s="538"/>
      <c r="Q789" s="538"/>
      <c r="BA789" s="212"/>
      <c r="BB789" s="289"/>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2465"/>
      <c r="D790" s="2465"/>
      <c r="E790" s="538"/>
      <c r="F790" s="538"/>
      <c r="G790" s="538"/>
      <c r="H790" s="2465"/>
      <c r="I790" s="2465"/>
      <c r="J790" s="538"/>
      <c r="K790" s="538"/>
      <c r="L790" s="538"/>
      <c r="M790" s="2465"/>
      <c r="N790" s="2465"/>
      <c r="O790" s="538"/>
      <c r="P790" s="538"/>
      <c r="Q790" s="538"/>
      <c r="BA790" s="212"/>
      <c r="BB790" s="289"/>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2465"/>
      <c r="D791" s="2465"/>
      <c r="E791" s="538"/>
      <c r="F791" s="538"/>
      <c r="G791" s="538"/>
      <c r="H791" s="2465"/>
      <c r="I791" s="2465"/>
      <c r="J791" s="538"/>
      <c r="K791" s="538"/>
      <c r="L791" s="538"/>
      <c r="M791" s="2465"/>
      <c r="N791" s="2465"/>
      <c r="O791" s="538"/>
      <c r="P791" s="538"/>
      <c r="Q791" s="538"/>
      <c r="BA791" s="212"/>
      <c r="BB791" s="289"/>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2465"/>
      <c r="D792" s="2465"/>
      <c r="E792" s="538"/>
      <c r="F792" s="538"/>
      <c r="G792" s="538"/>
      <c r="H792" s="2465"/>
      <c r="I792" s="2465"/>
      <c r="J792" s="538"/>
      <c r="K792" s="538"/>
      <c r="L792" s="538"/>
      <c r="M792" s="2465"/>
      <c r="N792" s="2465"/>
      <c r="O792" s="538"/>
      <c r="P792" s="538"/>
      <c r="Q792" s="538"/>
      <c r="BA792" s="212"/>
      <c r="BB792" s="289"/>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2465"/>
      <c r="D793" s="2465"/>
      <c r="E793" s="538"/>
      <c r="F793" s="538"/>
      <c r="G793" s="538"/>
      <c r="H793" s="2465"/>
      <c r="I793" s="2465"/>
      <c r="J793" s="538"/>
      <c r="K793" s="538"/>
      <c r="L793" s="538"/>
      <c r="M793" s="2465"/>
      <c r="N793" s="2465"/>
      <c r="O793" s="538"/>
      <c r="P793" s="538"/>
      <c r="Q793" s="538"/>
      <c r="BA793" s="212"/>
      <c r="BB793" s="289"/>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2465"/>
      <c r="D794" s="2465"/>
      <c r="E794" s="538"/>
      <c r="F794" s="538"/>
      <c r="G794" s="538"/>
      <c r="H794" s="2465"/>
      <c r="I794" s="2465"/>
      <c r="J794" s="538"/>
      <c r="K794" s="538"/>
      <c r="L794" s="538"/>
      <c r="M794" s="2465"/>
      <c r="N794" s="2465"/>
      <c r="O794" s="538"/>
      <c r="P794" s="538"/>
      <c r="Q794" s="538"/>
      <c r="BA794" s="212"/>
      <c r="BB794" s="289"/>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2465"/>
      <c r="D795" s="2465"/>
      <c r="E795" s="538"/>
      <c r="F795" s="538"/>
      <c r="G795" s="538"/>
      <c r="H795" s="2465"/>
      <c r="I795" s="2465"/>
      <c r="J795" s="538"/>
      <c r="K795" s="538"/>
      <c r="L795" s="538"/>
      <c r="M795" s="2465"/>
      <c r="N795" s="2465"/>
      <c r="O795" s="538"/>
      <c r="P795" s="538"/>
      <c r="Q795" s="538"/>
      <c r="BA795" s="212"/>
      <c r="BB795" s="289"/>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2465"/>
      <c r="D796" s="2465"/>
      <c r="E796" s="538"/>
      <c r="F796" s="538"/>
      <c r="G796" s="538"/>
      <c r="H796" s="2465"/>
      <c r="I796" s="2465"/>
      <c r="J796" s="538"/>
      <c r="K796" s="538"/>
      <c r="L796" s="538"/>
      <c r="M796" s="2465"/>
      <c r="N796" s="2465"/>
      <c r="O796" s="538"/>
      <c r="P796" s="538"/>
      <c r="Q796" s="538"/>
      <c r="BA796" s="212"/>
      <c r="BB796" s="289"/>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2465"/>
      <c r="D797" s="2465"/>
      <c r="E797" s="538"/>
      <c r="F797" s="538"/>
      <c r="G797" s="538"/>
      <c r="H797" s="2465"/>
      <c r="I797" s="2465"/>
      <c r="J797" s="538"/>
      <c r="K797" s="538"/>
      <c r="L797" s="538"/>
      <c r="M797" s="2465"/>
      <c r="N797" s="2465"/>
      <c r="O797" s="538"/>
      <c r="P797" s="538"/>
      <c r="Q797" s="538"/>
      <c r="BA797" s="212"/>
      <c r="BB797" s="289"/>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2465"/>
      <c r="D798" s="2465"/>
      <c r="E798" s="538"/>
      <c r="F798" s="538"/>
      <c r="G798" s="538"/>
      <c r="H798" s="2465"/>
      <c r="I798" s="2465"/>
      <c r="J798" s="538"/>
      <c r="K798" s="538"/>
      <c r="L798" s="538"/>
      <c r="M798" s="2465"/>
      <c r="N798" s="2465"/>
      <c r="O798" s="538"/>
      <c r="P798" s="538"/>
      <c r="Q798" s="538"/>
      <c r="BA798" s="212"/>
      <c r="BB798" s="289"/>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2465"/>
      <c r="D799" s="2465"/>
      <c r="E799" s="538"/>
      <c r="F799" s="538"/>
      <c r="G799" s="538"/>
      <c r="H799" s="2465"/>
      <c r="I799" s="2465"/>
      <c r="J799" s="538"/>
      <c r="K799" s="538"/>
      <c r="L799" s="538"/>
      <c r="M799" s="2465"/>
      <c r="N799" s="2465"/>
      <c r="O799" s="538"/>
      <c r="P799" s="538"/>
      <c r="Q799" s="538"/>
      <c r="BA799" s="212"/>
      <c r="BB799" s="289"/>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538"/>
      <c r="D800" s="538"/>
      <c r="E800" s="538"/>
      <c r="F800" s="538"/>
      <c r="G800" s="538"/>
      <c r="H800" s="538"/>
      <c r="I800" s="538"/>
      <c r="J800" s="538"/>
      <c r="K800" s="538"/>
      <c r="L800" s="538"/>
      <c r="M800" s="538"/>
      <c r="N800" s="538"/>
      <c r="O800" s="538"/>
      <c r="P800" s="538"/>
      <c r="Q800" s="538"/>
      <c r="BA800" s="212"/>
      <c r="BB800" s="289"/>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538"/>
      <c r="D801" s="538"/>
      <c r="E801" s="538"/>
      <c r="F801" s="538"/>
      <c r="G801" s="538"/>
      <c r="H801" s="538"/>
      <c r="I801" s="538"/>
      <c r="J801" s="538"/>
      <c r="K801" s="538"/>
      <c r="L801" s="538"/>
      <c r="M801" s="538"/>
      <c r="N801" s="538"/>
      <c r="O801" s="538"/>
      <c r="P801" s="538"/>
      <c r="Q801" s="538"/>
    </row>
    <row r="802" ht="25.15" customHeight="true" x14ac:dyDescent="0.2">
      <c r="C802" s="538"/>
      <c r="D802" s="538"/>
      <c r="E802" s="538"/>
      <c r="F802" s="538"/>
      <c r="G802" s="538"/>
      <c r="H802" s="538"/>
      <c r="I802" s="538"/>
      <c r="J802" s="538"/>
      <c r="K802" s="538"/>
      <c r="L802" s="538"/>
      <c r="M802" s="538"/>
      <c r="N802" s="538"/>
      <c r="O802" s="538"/>
      <c r="P802" s="538"/>
      <c r="Q802" s="538"/>
    </row>
    <row r="803" ht="25.15" customHeight="true" x14ac:dyDescent="0.2">
      <c r="C803" s="538"/>
      <c r="D803" s="538"/>
      <c r="E803" s="538"/>
      <c r="F803" s="538"/>
      <c r="G803" s="538"/>
      <c r="H803" s="538"/>
      <c r="I803" s="538"/>
      <c r="J803" s="538"/>
      <c r="K803" s="538"/>
      <c r="L803" s="538"/>
      <c r="M803" s="538"/>
      <c r="N803" s="538"/>
      <c r="O803" s="538"/>
      <c r="P803" s="538"/>
      <c r="Q803" s="538"/>
    </row>
    <row r="804" ht="25.15" customHeight="true" x14ac:dyDescent="0.2">
      <c r="C804" s="538"/>
      <c r="D804" s="538"/>
      <c r="E804" s="538"/>
      <c r="F804" s="538"/>
      <c r="G804" s="538"/>
      <c r="H804" s="538"/>
      <c r="I804" s="538"/>
      <c r="J804" s="538"/>
      <c r="K804" s="538"/>
      <c r="L804" s="538"/>
      <c r="M804" s="538"/>
      <c r="N804" s="538"/>
      <c r="O804" s="538"/>
      <c r="P804" s="538"/>
      <c r="Q804" s="538"/>
    </row>
    <row r="805" ht="25.15" customHeight="true" x14ac:dyDescent="0.2">
      <c r="C805" s="538"/>
      <c r="D805" s="538"/>
      <c r="E805" s="538"/>
      <c r="F805" s="538"/>
      <c r="G805" s="538"/>
      <c r="H805" s="538"/>
      <c r="I805" s="538"/>
      <c r="J805" s="538"/>
      <c r="K805" s="538"/>
      <c r="L805" s="538"/>
      <c r="M805" s="538"/>
      <c r="N805" s="538"/>
      <c r="O805" s="538"/>
      <c r="P805" s="538"/>
      <c r="Q805" s="538"/>
    </row>
    <row r="806" ht="25.15" customHeight="true" x14ac:dyDescent="0.2">
      <c r="C806" s="538"/>
      <c r="D806" s="538"/>
      <c r="E806" s="538"/>
      <c r="F806" s="538"/>
      <c r="G806" s="538"/>
      <c r="H806" s="538"/>
      <c r="I806" s="538"/>
      <c r="J806" s="538"/>
      <c r="K806" s="538"/>
      <c r="L806" s="538"/>
      <c r="M806" s="538"/>
      <c r="N806" s="538"/>
      <c r="O806" s="538"/>
      <c r="P806" s="538"/>
      <c r="Q806" s="538"/>
    </row>
    <row r="807" ht="25.15" customHeight="true" x14ac:dyDescent="0.2">
      <c r="C807" s="538"/>
      <c r="D807" s="538"/>
      <c r="E807" s="538"/>
      <c r="F807" s="538"/>
      <c r="G807" s="538"/>
      <c r="H807" s="538"/>
      <c r="I807" s="538"/>
      <c r="J807" s="538"/>
      <c r="K807" s="538"/>
      <c r="L807" s="538"/>
      <c r="M807" s="538"/>
      <c r="N807" s="538"/>
      <c r="O807" s="538"/>
      <c r="P807" s="538"/>
      <c r="Q807" s="538"/>
    </row>
    <row r="808" ht="25.15" customHeight="true" x14ac:dyDescent="0.2">
      <c r="C808" s="538"/>
      <c r="D808" s="538"/>
      <c r="E808" s="538"/>
      <c r="F808" s="538"/>
      <c r="G808" s="538"/>
      <c r="H808" s="538"/>
      <c r="I808" s="538"/>
      <c r="J808" s="538"/>
      <c r="K808" s="538"/>
      <c r="L808" s="538"/>
      <c r="M808" s="538"/>
      <c r="N808" s="538"/>
      <c r="O808" s="538"/>
      <c r="P808" s="538"/>
      <c r="Q808" s="538"/>
    </row>
    <row r="809" ht="25.15" customHeight="true" x14ac:dyDescent="0.2">
      <c r="C809" s="538"/>
      <c r="D809" s="538"/>
      <c r="E809" s="538"/>
      <c r="F809" s="538"/>
      <c r="G809" s="538"/>
      <c r="H809" s="538"/>
      <c r="I809" s="538"/>
      <c r="J809" s="538"/>
      <c r="K809" s="538"/>
      <c r="L809" s="538"/>
      <c r="M809" s="538"/>
      <c r="N809" s="538"/>
      <c r="O809" s="538"/>
      <c r="P809" s="538"/>
      <c r="Q809" s="538"/>
    </row>
    <row r="810" ht="25.15" customHeight="true" x14ac:dyDescent="0.2">
      <c r="C810" s="538"/>
      <c r="D810" s="538"/>
      <c r="E810" s="538"/>
      <c r="F810" s="538"/>
      <c r="G810" s="538"/>
      <c r="H810" s="538"/>
      <c r="I810" s="538"/>
      <c r="J810" s="538"/>
      <c r="K810" s="538"/>
      <c r="L810" s="538"/>
      <c r="M810" s="538"/>
      <c r="N810" s="538"/>
      <c r="O810" s="538"/>
      <c r="P810" s="538"/>
      <c r="Q810" s="538"/>
    </row>
    <row r="811" ht="25.15" customHeight="true" x14ac:dyDescent="0.2">
      <c r="C811" s="538"/>
      <c r="D811" s="538"/>
      <c r="E811" s="538"/>
      <c r="F811" s="538"/>
      <c r="G811" s="538"/>
      <c r="H811" s="538"/>
      <c r="I811" s="538"/>
      <c r="J811" s="538"/>
      <c r="K811" s="538"/>
      <c r="L811" s="538"/>
      <c r="M811" s="538"/>
      <c r="N811" s="538"/>
      <c r="O811" s="538"/>
      <c r="P811" s="538"/>
      <c r="Q811" s="538"/>
    </row>
    <row r="812" ht="25.15" customHeight="true" x14ac:dyDescent="0.2">
      <c r="C812" s="538"/>
      <c r="D812" s="538"/>
      <c r="E812" s="538"/>
      <c r="F812" s="538"/>
      <c r="G812" s="538"/>
      <c r="H812" s="538"/>
      <c r="I812" s="538"/>
      <c r="J812" s="538"/>
      <c r="K812" s="538"/>
      <c r="L812" s="538"/>
      <c r="M812" s="538"/>
      <c r="N812" s="538"/>
      <c r="O812" s="538"/>
      <c r="P812" s="538"/>
      <c r="Q812" s="538"/>
    </row>
    <row r="813" ht="25.15" customHeight="true" x14ac:dyDescent="0.2">
      <c r="C813" s="538"/>
      <c r="D813" s="538"/>
      <c r="E813" s="538"/>
      <c r="F813" s="538"/>
      <c r="G813" s="538"/>
      <c r="H813" s="538"/>
      <c r="I813" s="538"/>
      <c r="J813" s="538"/>
      <c r="K813" s="538"/>
      <c r="L813" s="538"/>
      <c r="M813" s="538"/>
      <c r="N813" s="538"/>
      <c r="O813" s="538"/>
      <c r="P813" s="538"/>
      <c r="Q813" s="538"/>
    </row>
    <row r="814" ht="25.15" customHeight="true" x14ac:dyDescent="0.2">
      <c r="C814" s="538"/>
      <c r="D814" s="538"/>
      <c r="E814" s="538"/>
      <c r="F814" s="538"/>
      <c r="G814" s="538"/>
      <c r="H814" s="538"/>
      <c r="I814" s="538"/>
      <c r="J814" s="538"/>
      <c r="K814" s="538"/>
      <c r="L814" s="538"/>
      <c r="M814" s="538"/>
      <c r="N814" s="538"/>
      <c r="O814" s="538"/>
      <c r="P814" s="538"/>
      <c r="Q814" s="538"/>
    </row>
    <row r="815" ht="25.15" customHeight="true" x14ac:dyDescent="0.2">
      <c r="C815" s="538"/>
      <c r="D815" s="538"/>
      <c r="E815" s="538"/>
      <c r="F815" s="538"/>
      <c r="G815" s="538"/>
      <c r="H815" s="538"/>
      <c r="I815" s="538"/>
      <c r="J815" s="538"/>
      <c r="K815" s="538"/>
      <c r="L815" s="538"/>
      <c r="M815" s="538"/>
      <c r="N815" s="538"/>
      <c r="O815" s="538"/>
      <c r="P815" s="538"/>
      <c r="Q815" s="538"/>
    </row>
    <row r="816" ht="25.15" customHeight="true" x14ac:dyDescent="0.2">
      <c r="C816" s="538"/>
      <c r="D816" s="538"/>
      <c r="E816" s="538"/>
      <c r="F816" s="538"/>
      <c r="G816" s="538"/>
      <c r="H816" s="538"/>
      <c r="I816" s="538"/>
      <c r="J816" s="538"/>
      <c r="K816" s="538"/>
      <c r="L816" s="538"/>
      <c r="M816" s="538"/>
      <c r="N816" s="538"/>
      <c r="O816" s="538"/>
      <c r="P816" s="538"/>
      <c r="Q816" s="538"/>
    </row>
    <row r="817" ht="25.15" customHeight="true" x14ac:dyDescent="0.2">
      <c r="C817" s="538"/>
      <c r="D817" s="538"/>
      <c r="E817" s="538"/>
      <c r="F817" s="538"/>
      <c r="G817" s="538"/>
      <c r="H817" s="538"/>
      <c r="I817" s="538"/>
      <c r="J817" s="538"/>
      <c r="K817" s="538"/>
      <c r="L817" s="538"/>
      <c r="M817" s="538"/>
      <c r="N817" s="538"/>
      <c r="O817" s="538"/>
      <c r="P817" s="538"/>
      <c r="Q817" s="538"/>
    </row>
    <row r="818" ht="25.15" customHeight="true" x14ac:dyDescent="0.2">
      <c r="C818" s="538"/>
      <c r="D818" s="538"/>
      <c r="E818" s="538"/>
      <c r="F818" s="538"/>
      <c r="G818" s="538"/>
      <c r="H818" s="538"/>
      <c r="I818" s="538"/>
      <c r="J818" s="538"/>
      <c r="K818" s="538"/>
      <c r="L818" s="538"/>
      <c r="M818" s="538"/>
      <c r="N818" s="538"/>
      <c r="O818" s="538"/>
      <c r="P818" s="538"/>
      <c r="Q818" s="538"/>
    </row>
    <row r="819" ht="25.15" customHeight="true" x14ac:dyDescent="0.2">
      <c r="C819" s="538"/>
      <c r="D819" s="538"/>
      <c r="E819" s="538"/>
      <c r="F819" s="538"/>
      <c r="G819" s="538"/>
      <c r="H819" s="538"/>
      <c r="I819" s="538"/>
      <c r="J819" s="538"/>
      <c r="K819" s="538"/>
      <c r="L819" s="538"/>
      <c r="M819" s="538"/>
      <c r="N819" s="538"/>
      <c r="O819" s="538"/>
      <c r="P819" s="538"/>
      <c r="Q819" s="538"/>
    </row>
    <row r="820" ht="25.15" customHeight="true" x14ac:dyDescent="0.2">
      <c r="C820" s="538"/>
      <c r="D820" s="538"/>
      <c r="E820" s="538"/>
      <c r="F820" s="538"/>
      <c r="G820" s="538"/>
      <c r="H820" s="538"/>
      <c r="I820" s="538"/>
      <c r="J820" s="538"/>
      <c r="K820" s="538"/>
      <c r="L820" s="538"/>
      <c r="M820" s="538"/>
      <c r="N820" s="538"/>
      <c r="O820" s="538"/>
      <c r="P820" s="538"/>
      <c r="Q820" s="538"/>
    </row>
    <row r="821" ht="25.15" customHeight="true" x14ac:dyDescent="0.2">
      <c r="C821" s="538"/>
      <c r="D821" s="538"/>
      <c r="E821" s="538"/>
      <c r="F821" s="538"/>
      <c r="G821" s="538"/>
      <c r="H821" s="538"/>
      <c r="I821" s="538"/>
      <c r="J821" s="538"/>
      <c r="K821" s="538"/>
      <c r="L821" s="538"/>
      <c r="M821" s="538"/>
      <c r="N821" s="538"/>
      <c r="O821" s="538"/>
      <c r="P821" s="538"/>
      <c r="Q821" s="538"/>
    </row>
    <row r="822" ht="25.15" customHeight="true" x14ac:dyDescent="0.2">
      <c r="C822" s="538"/>
      <c r="D822" s="538"/>
      <c r="E822" s="538"/>
      <c r="F822" s="538"/>
      <c r="G822" s="538"/>
      <c r="H822" s="538"/>
      <c r="I822" s="538"/>
      <c r="J822" s="538"/>
      <c r="K822" s="538"/>
      <c r="L822" s="538"/>
      <c r="M822" s="538"/>
      <c r="N822" s="538"/>
      <c r="O822" s="538"/>
      <c r="P822" s="538"/>
      <c r="Q822" s="538"/>
    </row>
    <row r="823" ht="25.15" customHeight="true" x14ac:dyDescent="0.2">
      <c r="C823" s="538"/>
      <c r="D823" s="538"/>
      <c r="E823" s="538"/>
      <c r="F823" s="538"/>
      <c r="G823" s="538"/>
      <c r="H823" s="538"/>
      <c r="I823" s="538"/>
      <c r="J823" s="538"/>
      <c r="K823" s="538"/>
      <c r="L823" s="538"/>
      <c r="M823" s="538"/>
      <c r="N823" s="538"/>
      <c r="O823" s="538"/>
      <c r="P823" s="538"/>
      <c r="Q823" s="538"/>
    </row>
    <row r="824" ht="25.15" customHeight="true" x14ac:dyDescent="0.2">
      <c r="C824" s="538"/>
      <c r="D824" s="538"/>
      <c r="E824" s="538"/>
      <c r="F824" s="538"/>
      <c r="G824" s="538"/>
      <c r="H824" s="538"/>
      <c r="I824" s="538"/>
      <c r="J824" s="538"/>
      <c r="K824" s="538"/>
      <c r="L824" s="538"/>
      <c r="M824" s="538"/>
      <c r="N824" s="538"/>
      <c r="O824" s="538"/>
      <c r="P824" s="538"/>
      <c r="Q824" s="538"/>
    </row>
    <row r="825" ht="25.15" customHeight="true" x14ac:dyDescent="0.2">
      <c r="C825" s="538"/>
      <c r="D825" s="538"/>
      <c r="E825" s="538"/>
      <c r="F825" s="538"/>
      <c r="G825" s="538"/>
      <c r="H825" s="538"/>
      <c r="I825" s="538"/>
      <c r="J825" s="538"/>
      <c r="K825" s="538"/>
      <c r="L825" s="538"/>
      <c r="M825" s="538"/>
      <c r="N825" s="538"/>
      <c r="O825" s="538"/>
      <c r="P825" s="538"/>
      <c r="Q825" s="538"/>
    </row>
    <row r="826" ht="25.15" customHeight="true" x14ac:dyDescent="0.2">
      <c r="C826" s="538"/>
      <c r="D826" s="538"/>
      <c r="E826" s="538"/>
      <c r="F826" s="538"/>
      <c r="G826" s="538"/>
      <c r="H826" s="538"/>
      <c r="I826" s="538"/>
      <c r="J826" s="538"/>
      <c r="K826" s="538"/>
      <c r="L826" s="538"/>
      <c r="M826" s="538"/>
      <c r="N826" s="538"/>
      <c r="O826" s="538"/>
      <c r="P826" s="538"/>
      <c r="Q826" s="538"/>
    </row>
    <row r="827" ht="25.15" customHeight="true" x14ac:dyDescent="0.2">
      <c r="C827" s="538"/>
      <c r="D827" s="538"/>
      <c r="E827" s="538"/>
      <c r="F827" s="538"/>
      <c r="G827" s="538"/>
      <c r="H827" s="538"/>
      <c r="I827" s="538"/>
      <c r="J827" s="538"/>
      <c r="K827" s="538"/>
      <c r="L827" s="538"/>
      <c r="M827" s="538"/>
      <c r="N827" s="538"/>
      <c r="O827" s="538"/>
      <c r="P827" s="538"/>
      <c r="Q827" s="538"/>
    </row>
    <row r="828" ht="25.15" customHeight="true" x14ac:dyDescent="0.2">
      <c r="C828" s="538"/>
      <c r="D828" s="538"/>
      <c r="E828" s="538"/>
      <c r="F828" s="538"/>
      <c r="G828" s="538"/>
      <c r="H828" s="538"/>
      <c r="I828" s="538"/>
      <c r="J828" s="538"/>
      <c r="K828" s="538"/>
      <c r="L828" s="538"/>
      <c r="M828" s="538"/>
      <c r="N828" s="538"/>
      <c r="O828" s="538"/>
      <c r="P828" s="538"/>
      <c r="Q828" s="538"/>
    </row>
    <row r="829" ht="25.15" customHeight="true" x14ac:dyDescent="0.2">
      <c r="C829" s="538"/>
      <c r="D829" s="538"/>
      <c r="E829" s="538"/>
      <c r="F829" s="538"/>
      <c r="G829" s="538"/>
      <c r="H829" s="538"/>
      <c r="I829" s="538"/>
      <c r="J829" s="538"/>
      <c r="K829" s="538"/>
      <c r="L829" s="538"/>
      <c r="M829" s="538"/>
      <c r="N829" s="538"/>
      <c r="O829" s="538"/>
      <c r="P829" s="538"/>
      <c r="Q829" s="538"/>
    </row>
    <row r="830" ht="25.15" customHeight="true" x14ac:dyDescent="0.2">
      <c r="C830" s="538"/>
      <c r="D830" s="538"/>
      <c r="E830" s="538"/>
      <c r="F830" s="538"/>
      <c r="G830" s="538"/>
      <c r="H830" s="538"/>
      <c r="I830" s="538"/>
      <c r="J830" s="538"/>
      <c r="K830" s="538"/>
      <c r="L830" s="538"/>
      <c r="M830" s="538"/>
      <c r="N830" s="538"/>
      <c r="O830" s="538"/>
      <c r="P830" s="538"/>
      <c r="Q830" s="538"/>
    </row>
    <row r="831" ht="25.15" customHeight="true" x14ac:dyDescent="0.2">
      <c r="C831" s="538"/>
      <c r="D831" s="538"/>
      <c r="E831" s="538"/>
      <c r="F831" s="538"/>
      <c r="G831" s="538"/>
      <c r="H831" s="538"/>
      <c r="I831" s="538"/>
      <c r="J831" s="538"/>
      <c r="K831" s="538"/>
      <c r="L831" s="538"/>
      <c r="M831" s="538"/>
      <c r="N831" s="538"/>
      <c r="O831" s="538"/>
      <c r="P831" s="538"/>
      <c r="Q831" s="538"/>
    </row>
    <row r="832" ht="25.15" customHeight="true" x14ac:dyDescent="0.2">
      <c r="C832" s="538"/>
      <c r="D832" s="538"/>
      <c r="E832" s="538"/>
      <c r="F832" s="538"/>
      <c r="G832" s="538"/>
      <c r="H832" s="538"/>
      <c r="I832" s="538"/>
      <c r="J832" s="538"/>
      <c r="K832" s="538"/>
      <c r="L832" s="538"/>
      <c r="M832" s="538"/>
      <c r="N832" s="538"/>
      <c r="O832" s="538"/>
      <c r="P832" s="538"/>
      <c r="Q832" s="538"/>
    </row>
    <row r="833" ht="25.15" customHeight="true" x14ac:dyDescent="0.2">
      <c r="C833" s="538"/>
      <c r="D833" s="538"/>
      <c r="E833" s="538"/>
      <c r="F833" s="538"/>
      <c r="G833" s="538"/>
      <c r="H833" s="538"/>
      <c r="I833" s="538"/>
      <c r="J833" s="538"/>
      <c r="K833" s="538"/>
      <c r="L833" s="538"/>
      <c r="M833" s="538"/>
      <c r="N833" s="538"/>
      <c r="O833" s="538"/>
      <c r="P833" s="538"/>
      <c r="Q833" s="538"/>
    </row>
    <row r="834" ht="25.15" customHeight="true" x14ac:dyDescent="0.2">
      <c r="C834" s="538"/>
      <c r="D834" s="538"/>
      <c r="E834" s="538"/>
      <c r="F834" s="538"/>
      <c r="G834" s="538"/>
      <c r="H834" s="538"/>
      <c r="I834" s="538"/>
      <c r="J834" s="538"/>
      <c r="K834" s="538"/>
      <c r="L834" s="538"/>
      <c r="M834" s="538"/>
      <c r="N834" s="538"/>
      <c r="O834" s="538"/>
      <c r="P834" s="538"/>
      <c r="Q834" s="538"/>
    </row>
    <row r="835" ht="25.15" customHeight="true" x14ac:dyDescent="0.2">
      <c r="C835" s="538"/>
      <c r="D835" s="538"/>
      <c r="E835" s="538"/>
      <c r="F835" s="538"/>
      <c r="G835" s="538"/>
      <c r="H835" s="538"/>
      <c r="I835" s="538"/>
      <c r="J835" s="538"/>
      <c r="K835" s="538"/>
      <c r="L835" s="538"/>
      <c r="M835" s="538"/>
      <c r="N835" s="538"/>
      <c r="O835" s="538"/>
      <c r="P835" s="538"/>
      <c r="Q835" s="538"/>
    </row>
    <row r="836" ht="25.15" customHeight="true" x14ac:dyDescent="0.2">
      <c r="C836" s="538"/>
      <c r="D836" s="538"/>
      <c r="E836" s="538"/>
      <c r="F836" s="538"/>
      <c r="G836" s="538"/>
      <c r="H836" s="538"/>
      <c r="I836" s="538"/>
      <c r="J836" s="538"/>
      <c r="K836" s="538"/>
      <c r="L836" s="538"/>
      <c r="M836" s="538"/>
      <c r="N836" s="538"/>
      <c r="O836" s="538"/>
      <c r="P836" s="538"/>
      <c r="Q836" s="538"/>
    </row>
    <row r="837" ht="25.15" customHeight="true" x14ac:dyDescent="0.2">
      <c r="C837" s="538"/>
      <c r="D837" s="538"/>
      <c r="E837" s="538"/>
      <c r="F837" s="538"/>
      <c r="G837" s="538"/>
      <c r="H837" s="538"/>
      <c r="I837" s="538"/>
      <c r="J837" s="538"/>
      <c r="K837" s="538"/>
      <c r="L837" s="538"/>
      <c r="M837" s="538"/>
      <c r="N837" s="538"/>
      <c r="O837" s="538"/>
      <c r="P837" s="538"/>
      <c r="Q837" s="538"/>
    </row>
    <row r="838" ht="25.15" customHeight="true" x14ac:dyDescent="0.2">
      <c r="C838" s="538"/>
      <c r="D838" s="538"/>
      <c r="E838" s="538"/>
      <c r="F838" s="538"/>
      <c r="G838" s="538"/>
      <c r="H838" s="538"/>
      <c r="I838" s="538"/>
      <c r="J838" s="538"/>
      <c r="K838" s="538"/>
      <c r="L838" s="538"/>
      <c r="M838" s="538"/>
      <c r="N838" s="538"/>
      <c r="O838" s="538"/>
      <c r="P838" s="538"/>
      <c r="Q838" s="538"/>
    </row>
    <row r="839" ht="25.15" customHeight="true" x14ac:dyDescent="0.2">
      <c r="C839" s="538"/>
      <c r="D839" s="538"/>
      <c r="E839" s="538"/>
      <c r="F839" s="538"/>
      <c r="G839" s="538"/>
      <c r="H839" s="538"/>
      <c r="I839" s="538"/>
      <c r="J839" s="538"/>
      <c r="K839" s="538"/>
      <c r="L839" s="538"/>
      <c r="M839" s="538"/>
      <c r="N839" s="538"/>
      <c r="O839" s="538"/>
      <c r="P839" s="538"/>
      <c r="Q839" s="538"/>
    </row>
    <row r="840" ht="25.15" customHeight="true" x14ac:dyDescent="0.2">
      <c r="C840" s="538"/>
      <c r="D840" s="538"/>
      <c r="E840" s="538"/>
      <c r="F840" s="538"/>
      <c r="G840" s="538"/>
      <c r="H840" s="538"/>
      <c r="I840" s="538"/>
      <c r="J840" s="538"/>
      <c r="K840" s="538"/>
      <c r="L840" s="538"/>
      <c r="M840" s="538"/>
      <c r="N840" s="538"/>
      <c r="O840" s="538"/>
      <c r="P840" s="538"/>
      <c r="Q840" s="538"/>
    </row>
    <row r="841" ht="25.15" customHeight="true" x14ac:dyDescent="0.2">
      <c r="C841" s="538"/>
      <c r="D841" s="538"/>
      <c r="E841" s="538"/>
      <c r="F841" s="538"/>
      <c r="G841" s="538"/>
      <c r="H841" s="538"/>
      <c r="I841" s="538"/>
      <c r="J841" s="538"/>
      <c r="K841" s="538"/>
      <c r="L841" s="538"/>
      <c r="M841" s="538"/>
      <c r="N841" s="538"/>
      <c r="O841" s="538"/>
      <c r="P841" s="538"/>
      <c r="Q841" s="538"/>
    </row>
    <row r="842" ht="25.15" customHeight="true" x14ac:dyDescent="0.2">
      <c r="C842" s="538"/>
      <c r="D842" s="538"/>
      <c r="E842" s="538"/>
      <c r="F842" s="538"/>
      <c r="G842" s="538"/>
      <c r="H842" s="538"/>
      <c r="I842" s="538"/>
      <c r="J842" s="538"/>
      <c r="K842" s="538"/>
      <c r="L842" s="538"/>
      <c r="M842" s="538"/>
      <c r="N842" s="538"/>
      <c r="O842" s="538"/>
      <c r="P842" s="538"/>
      <c r="Q842" s="538"/>
    </row>
    <row r="843" ht="25.15" customHeight="true" x14ac:dyDescent="0.2">
      <c r="C843" s="538"/>
      <c r="D843" s="538"/>
      <c r="E843" s="538"/>
      <c r="F843" s="538"/>
      <c r="G843" s="538"/>
      <c r="H843" s="538"/>
      <c r="I843" s="538"/>
      <c r="J843" s="538"/>
      <c r="K843" s="538"/>
      <c r="L843" s="538"/>
      <c r="M843" s="538"/>
      <c r="N843" s="538"/>
      <c r="O843" s="538"/>
      <c r="P843" s="538"/>
      <c r="Q843" s="538"/>
    </row>
    <row r="844" ht="25.15" customHeight="true" x14ac:dyDescent="0.2">
      <c r="C844" s="538"/>
      <c r="D844" s="538"/>
      <c r="E844" s="538"/>
      <c r="F844" s="538"/>
      <c r="G844" s="538"/>
      <c r="H844" s="538"/>
      <c r="I844" s="538"/>
      <c r="J844" s="538"/>
      <c r="K844" s="538"/>
      <c r="L844" s="538"/>
      <c r="M844" s="538"/>
      <c r="N844" s="538"/>
      <c r="O844" s="538"/>
      <c r="P844" s="538"/>
      <c r="Q844" s="538"/>
    </row>
    <row r="845" ht="25.15" customHeight="true" x14ac:dyDescent="0.2">
      <c r="C845" s="538"/>
      <c r="D845" s="538"/>
      <c r="E845" s="538"/>
      <c r="F845" s="538"/>
      <c r="G845" s="538"/>
      <c r="H845" s="538"/>
      <c r="I845" s="538"/>
      <c r="J845" s="538"/>
      <c r="K845" s="538"/>
      <c r="L845" s="538"/>
      <c r="M845" s="538"/>
      <c r="N845" s="538"/>
      <c r="O845" s="538"/>
      <c r="P845" s="538"/>
      <c r="Q845" s="538"/>
    </row>
    <row r="846" ht="25.15" customHeight="true" x14ac:dyDescent="0.2">
      <c r="C846" s="538"/>
      <c r="D846" s="538"/>
      <c r="E846" s="538"/>
      <c r="F846" s="538"/>
      <c r="G846" s="538"/>
      <c r="H846" s="538"/>
      <c r="I846" s="538"/>
      <c r="J846" s="538"/>
      <c r="K846" s="538"/>
      <c r="L846" s="538"/>
      <c r="M846" s="538"/>
      <c r="N846" s="538"/>
      <c r="O846" s="538"/>
      <c r="P846" s="538"/>
      <c r="Q846" s="538"/>
    </row>
    <row r="847" ht="25.15" customHeight="true" x14ac:dyDescent="0.2">
      <c r="C847" s="538"/>
      <c r="D847" s="538"/>
      <c r="E847" s="538"/>
      <c r="F847" s="538"/>
      <c r="G847" s="538"/>
      <c r="H847" s="538"/>
      <c r="I847" s="538"/>
      <c r="J847" s="538"/>
      <c r="K847" s="538"/>
      <c r="L847" s="538"/>
      <c r="M847" s="538"/>
      <c r="N847" s="538"/>
      <c r="O847" s="538"/>
      <c r="P847" s="538"/>
      <c r="Q847" s="538"/>
    </row>
    <row r="848" ht="25.15" customHeight="true" x14ac:dyDescent="0.2">
      <c r="C848" s="538"/>
      <c r="D848" s="538"/>
      <c r="E848" s="538"/>
      <c r="F848" s="538"/>
      <c r="G848" s="538"/>
      <c r="H848" s="538"/>
      <c r="I848" s="538"/>
      <c r="J848" s="538"/>
      <c r="K848" s="538"/>
      <c r="L848" s="538"/>
      <c r="M848" s="538"/>
      <c r="N848" s="538"/>
      <c r="O848" s="538"/>
      <c r="P848" s="538"/>
      <c r="Q848" s="538"/>
    </row>
    <row r="849" ht="25.15" customHeight="true" x14ac:dyDescent="0.2">
      <c r="C849" s="538"/>
      <c r="D849" s="538"/>
      <c r="E849" s="538"/>
      <c r="F849" s="538"/>
      <c r="G849" s="538"/>
      <c r="H849" s="538"/>
      <c r="I849" s="538"/>
      <c r="J849" s="538"/>
      <c r="K849" s="538"/>
      <c r="L849" s="538"/>
      <c r="M849" s="538"/>
      <c r="N849" s="538"/>
      <c r="O849" s="538"/>
      <c r="P849" s="538"/>
      <c r="Q849" s="538"/>
    </row>
    <row r="850" ht="25.15" customHeight="true" x14ac:dyDescent="0.2">
      <c r="C850" s="538"/>
      <c r="D850" s="538"/>
      <c r="E850" s="538"/>
      <c r="F850" s="538"/>
      <c r="G850" s="538"/>
      <c r="H850" s="538"/>
      <c r="I850" s="538"/>
      <c r="J850" s="538"/>
      <c r="K850" s="538"/>
      <c r="L850" s="538"/>
      <c r="M850" s="538"/>
      <c r="N850" s="538"/>
      <c r="O850" s="538"/>
      <c r="P850" s="538"/>
      <c r="Q850" s="538"/>
    </row>
    <row r="851" ht="25.15" customHeight="true" x14ac:dyDescent="0.2">
      <c r="C851" s="538"/>
      <c r="D851" s="538"/>
      <c r="E851" s="538"/>
      <c r="F851" s="538"/>
      <c r="G851" s="538"/>
      <c r="H851" s="538"/>
      <c r="I851" s="538"/>
      <c r="J851" s="538"/>
      <c r="K851" s="538"/>
      <c r="L851" s="538"/>
      <c r="M851" s="538"/>
      <c r="N851" s="538"/>
      <c r="O851" s="538"/>
      <c r="P851" s="538"/>
      <c r="Q851" s="538"/>
    </row>
    <row r="852" ht="25.15" customHeight="true" x14ac:dyDescent="0.2">
      <c r="C852" s="538"/>
      <c r="D852" s="538"/>
      <c r="E852" s="538"/>
      <c r="F852" s="538"/>
      <c r="G852" s="538"/>
      <c r="H852" s="538"/>
      <c r="I852" s="538"/>
      <c r="J852" s="538"/>
      <c r="K852" s="538"/>
      <c r="L852" s="538"/>
      <c r="M852" s="538"/>
      <c r="N852" s="538"/>
      <c r="O852" s="538"/>
      <c r="P852" s="538"/>
      <c r="Q852" s="538"/>
    </row>
    <row r="853" ht="25.15" customHeight="true" x14ac:dyDescent="0.2">
      <c r="C853" s="538"/>
      <c r="D853" s="538"/>
      <c r="E853" s="538"/>
      <c r="F853" s="538"/>
      <c r="G853" s="538"/>
      <c r="H853" s="538"/>
      <c r="I853" s="538"/>
      <c r="J853" s="538"/>
      <c r="K853" s="538"/>
      <c r="L853" s="538"/>
      <c r="M853" s="538"/>
      <c r="N853" s="538"/>
      <c r="O853" s="538"/>
      <c r="P853" s="538"/>
      <c r="Q853" s="538"/>
    </row>
    <row r="854" ht="25.15" customHeight="true" x14ac:dyDescent="0.2">
      <c r="C854" s="538"/>
      <c r="D854" s="538"/>
      <c r="E854" s="538"/>
      <c r="F854" s="538"/>
      <c r="G854" s="538"/>
      <c r="H854" s="538"/>
      <c r="I854" s="538"/>
      <c r="J854" s="538"/>
      <c r="K854" s="538"/>
      <c r="L854" s="538"/>
      <c r="M854" s="538"/>
      <c r="N854" s="538"/>
      <c r="O854" s="538"/>
      <c r="P854" s="538"/>
      <c r="Q854" s="538"/>
    </row>
    <row r="855" ht="25.15" customHeight="true" x14ac:dyDescent="0.2">
      <c r="C855" s="538"/>
      <c r="D855" s="538"/>
      <c r="E855" s="538"/>
      <c r="F855" s="538"/>
      <c r="G855" s="538"/>
      <c r="H855" s="538"/>
      <c r="I855" s="538"/>
      <c r="J855" s="538"/>
      <c r="K855" s="538"/>
      <c r="L855" s="538"/>
      <c r="M855" s="538"/>
      <c r="N855" s="538"/>
      <c r="O855" s="538"/>
      <c r="P855" s="538"/>
      <c r="Q855" s="538"/>
    </row>
    <row r="856" ht="25.15" customHeight="true" x14ac:dyDescent="0.2">
      <c r="C856" s="538"/>
      <c r="D856" s="538"/>
      <c r="E856" s="538"/>
      <c r="F856" s="538"/>
      <c r="G856" s="538"/>
      <c r="H856" s="538"/>
      <c r="I856" s="538"/>
      <c r="J856" s="538"/>
      <c r="K856" s="538"/>
      <c r="L856" s="538"/>
      <c r="M856" s="538"/>
      <c r="N856" s="538"/>
      <c r="O856" s="538"/>
      <c r="P856" s="538"/>
      <c r="Q856" s="538"/>
    </row>
    <row r="857" ht="25.15" customHeight="true" x14ac:dyDescent="0.2">
      <c r="C857" s="538"/>
      <c r="D857" s="538"/>
      <c r="E857" s="538"/>
      <c r="F857" s="538"/>
      <c r="G857" s="538"/>
      <c r="H857" s="538"/>
      <c r="I857" s="538"/>
      <c r="J857" s="538"/>
      <c r="K857" s="538"/>
      <c r="L857" s="538"/>
      <c r="M857" s="538"/>
      <c r="N857" s="538"/>
      <c r="O857" s="538"/>
      <c r="P857" s="538"/>
      <c r="Q857" s="538"/>
    </row>
    <row r="858" ht="25.15" customHeight="true" x14ac:dyDescent="0.2">
      <c r="C858" s="538"/>
      <c r="D858" s="538"/>
      <c r="E858" s="538"/>
      <c r="F858" s="538"/>
      <c r="G858" s="538"/>
      <c r="H858" s="538"/>
      <c r="I858" s="538"/>
      <c r="J858" s="538"/>
      <c r="K858" s="538"/>
      <c r="L858" s="538"/>
      <c r="M858" s="538"/>
      <c r="N858" s="538"/>
      <c r="O858" s="538"/>
      <c r="P858" s="538"/>
      <c r="Q858" s="538"/>
    </row>
    <row r="859" ht="25.15" customHeight="true" x14ac:dyDescent="0.2">
      <c r="C859" s="538"/>
      <c r="D859" s="538"/>
      <c r="E859" s="538"/>
      <c r="F859" s="538"/>
      <c r="G859" s="538"/>
      <c r="H859" s="538"/>
      <c r="I859" s="538"/>
      <c r="J859" s="538"/>
      <c r="K859" s="538"/>
      <c r="L859" s="538"/>
      <c r="M859" s="538"/>
      <c r="N859" s="538"/>
      <c r="O859" s="538"/>
      <c r="P859" s="538"/>
      <c r="Q859" s="538"/>
    </row>
    <row r="860" ht="25.15" customHeight="true" x14ac:dyDescent="0.2">
      <c r="C860" s="538"/>
      <c r="D860" s="538"/>
      <c r="E860" s="538"/>
      <c r="F860" s="538"/>
      <c r="G860" s="538"/>
      <c r="H860" s="538"/>
      <c r="I860" s="538"/>
      <c r="J860" s="538"/>
      <c r="K860" s="538"/>
      <c r="L860" s="538"/>
      <c r="M860" s="538"/>
      <c r="N860" s="538"/>
      <c r="O860" s="538"/>
      <c r="P860" s="538"/>
      <c r="Q860" s="538"/>
    </row>
    <row r="861" ht="25.15" customHeight="true" x14ac:dyDescent="0.2">
      <c r="C861" s="538"/>
      <c r="D861" s="538"/>
      <c r="E861" s="538"/>
      <c r="F861" s="538"/>
      <c r="G861" s="538"/>
      <c r="H861" s="538"/>
      <c r="I861" s="538"/>
      <c r="J861" s="538"/>
      <c r="K861" s="538"/>
      <c r="L861" s="538"/>
      <c r="M861" s="538"/>
      <c r="N861" s="538"/>
      <c r="O861" s="538"/>
      <c r="P861" s="538"/>
      <c r="Q861" s="538"/>
    </row>
    <row r="862" ht="25.15" customHeight="true" x14ac:dyDescent="0.2">
      <c r="C862" s="538"/>
      <c r="D862" s="538"/>
      <c r="E862" s="538"/>
      <c r="F862" s="538"/>
      <c r="G862" s="538"/>
      <c r="H862" s="538"/>
      <c r="I862" s="538"/>
      <c r="J862" s="538"/>
      <c r="K862" s="538"/>
      <c r="L862" s="538"/>
      <c r="M862" s="538"/>
      <c r="N862" s="538"/>
      <c r="O862" s="538"/>
      <c r="P862" s="538"/>
      <c r="Q862" s="538"/>
    </row>
    <row r="863" ht="25.15" customHeight="true" x14ac:dyDescent="0.2">
      <c r="C863" s="538"/>
      <c r="D863" s="538"/>
      <c r="E863" s="538"/>
      <c r="F863" s="538"/>
      <c r="G863" s="538"/>
      <c r="H863" s="538"/>
      <c r="I863" s="538"/>
      <c r="J863" s="538"/>
      <c r="K863" s="538"/>
      <c r="L863" s="538"/>
      <c r="M863" s="538"/>
      <c r="N863" s="538"/>
      <c r="O863" s="538"/>
      <c r="P863" s="538"/>
      <c r="Q863" s="538"/>
    </row>
    <row r="864" ht="25.15" customHeight="true" x14ac:dyDescent="0.2">
      <c r="C864" s="538"/>
      <c r="D864" s="538"/>
      <c r="E864" s="538"/>
      <c r="F864" s="538"/>
      <c r="G864" s="538"/>
      <c r="H864" s="538"/>
      <c r="I864" s="538"/>
      <c r="J864" s="538"/>
      <c r="K864" s="538"/>
      <c r="L864" s="538"/>
      <c r="M864" s="538"/>
      <c r="N864" s="538"/>
      <c r="O864" s="538"/>
      <c r="P864" s="538"/>
      <c r="Q864" s="538"/>
    </row>
    <row r="865" ht="25.15" customHeight="true" x14ac:dyDescent="0.2">
      <c r="C865" s="538"/>
      <c r="D865" s="538"/>
      <c r="E865" s="538"/>
      <c r="F865" s="538"/>
      <c r="G865" s="538"/>
      <c r="H865" s="538"/>
      <c r="I865" s="538"/>
      <c r="J865" s="538"/>
      <c r="K865" s="538"/>
      <c r="L865" s="538"/>
      <c r="M865" s="538"/>
      <c r="N865" s="538"/>
      <c r="O865" s="538"/>
      <c r="P865" s="538"/>
      <c r="Q865" s="538"/>
    </row>
    <row r="866" ht="25.15" customHeight="true" x14ac:dyDescent="0.2">
      <c r="C866" s="538"/>
      <c r="D866" s="538"/>
      <c r="E866" s="538"/>
      <c r="F866" s="538"/>
      <c r="G866" s="538"/>
      <c r="H866" s="538"/>
      <c r="I866" s="538"/>
      <c r="J866" s="538"/>
      <c r="K866" s="538"/>
      <c r="L866" s="538"/>
      <c r="M866" s="538"/>
      <c r="N866" s="538"/>
      <c r="O866" s="538"/>
      <c r="P866" s="538"/>
      <c r="Q866" s="538"/>
    </row>
    <row r="867" ht="25.15" customHeight="true" x14ac:dyDescent="0.2">
      <c r="C867" s="538"/>
      <c r="D867" s="538"/>
      <c r="E867" s="538"/>
      <c r="F867" s="538"/>
      <c r="G867" s="538"/>
      <c r="H867" s="538"/>
      <c r="I867" s="538"/>
      <c r="J867" s="538"/>
      <c r="K867" s="538"/>
      <c r="L867" s="538"/>
      <c r="M867" s="538"/>
      <c r="N867" s="538"/>
      <c r="O867" s="538"/>
      <c r="P867" s="538"/>
      <c r="Q867" s="538"/>
    </row>
    <row r="868" ht="25.15" customHeight="true" x14ac:dyDescent="0.2">
      <c r="C868" s="538"/>
      <c r="D868" s="538"/>
      <c r="E868" s="538"/>
      <c r="F868" s="538"/>
      <c r="G868" s="538"/>
      <c r="H868" s="538"/>
      <c r="I868" s="538"/>
      <c r="J868" s="538"/>
      <c r="K868" s="538"/>
      <c r="L868" s="538"/>
      <c r="M868" s="538"/>
      <c r="N868" s="538"/>
      <c r="O868" s="538"/>
      <c r="P868" s="538"/>
      <c r="Q868" s="538"/>
    </row>
    <row r="869" ht="25.15" customHeight="true" x14ac:dyDescent="0.2">
      <c r="C869" s="538"/>
      <c r="D869" s="538"/>
      <c r="E869" s="538"/>
      <c r="F869" s="538"/>
      <c r="G869" s="538"/>
      <c r="H869" s="538"/>
      <c r="I869" s="538"/>
      <c r="J869" s="538"/>
      <c r="K869" s="538"/>
      <c r="L869" s="538"/>
      <c r="M869" s="538"/>
      <c r="N869" s="538"/>
      <c r="O869" s="538"/>
      <c r="P869" s="538"/>
      <c r="Q869" s="538"/>
    </row>
    <row r="870" ht="25.15" customHeight="true" x14ac:dyDescent="0.2">
      <c r="C870" s="538"/>
      <c r="D870" s="538"/>
      <c r="E870" s="538"/>
      <c r="F870" s="538"/>
      <c r="G870" s="538"/>
      <c r="H870" s="538"/>
      <c r="I870" s="538"/>
      <c r="J870" s="538"/>
      <c r="K870" s="538"/>
      <c r="L870" s="538"/>
      <c r="M870" s="538"/>
      <c r="N870" s="538"/>
      <c r="O870" s="538"/>
      <c r="P870" s="538"/>
      <c r="Q870" s="538"/>
    </row>
    <row r="871" ht="25.15" customHeight="true" x14ac:dyDescent="0.2">
      <c r="C871" s="538"/>
      <c r="D871" s="538"/>
      <c r="E871" s="538"/>
      <c r="F871" s="538"/>
      <c r="G871" s="538"/>
      <c r="H871" s="538"/>
      <c r="I871" s="538"/>
      <c r="J871" s="538"/>
      <c r="K871" s="538"/>
      <c r="L871" s="538"/>
      <c r="M871" s="538"/>
      <c r="N871" s="538"/>
      <c r="O871" s="538"/>
      <c r="P871" s="538"/>
      <c r="Q871" s="538"/>
    </row>
    <row r="872" ht="25.15" customHeight="true" x14ac:dyDescent="0.2">
      <c r="C872" s="538"/>
      <c r="D872" s="538"/>
      <c r="E872" s="538"/>
      <c r="F872" s="538"/>
      <c r="G872" s="538"/>
      <c r="H872" s="538"/>
      <c r="I872" s="538"/>
      <c r="J872" s="538"/>
      <c r="K872" s="538"/>
      <c r="L872" s="538"/>
      <c r="M872" s="538"/>
      <c r="N872" s="538"/>
      <c r="O872" s="538"/>
      <c r="P872" s="538"/>
      <c r="Q872" s="538"/>
    </row>
    <row r="873" ht="25.15" customHeight="true" x14ac:dyDescent="0.2">
      <c r="C873" s="538"/>
      <c r="D873" s="538"/>
      <c r="E873" s="538"/>
      <c r="F873" s="538"/>
      <c r="G873" s="538"/>
      <c r="H873" s="538"/>
      <c r="I873" s="538"/>
      <c r="J873" s="538"/>
      <c r="K873" s="538"/>
      <c r="L873" s="538"/>
      <c r="M873" s="538"/>
      <c r="N873" s="538"/>
      <c r="O873" s="538"/>
      <c r="P873" s="538"/>
      <c r="Q873" s="538"/>
    </row>
    <row r="874" ht="25.15" customHeight="true" x14ac:dyDescent="0.2">
      <c r="C874" s="538"/>
      <c r="D874" s="538"/>
      <c r="E874" s="538"/>
      <c r="F874" s="538"/>
      <c r="G874" s="538"/>
      <c r="H874" s="538"/>
      <c r="I874" s="538"/>
      <c r="J874" s="538"/>
      <c r="K874" s="538"/>
      <c r="L874" s="538"/>
      <c r="M874" s="538"/>
      <c r="N874" s="538"/>
      <c r="O874" s="538"/>
      <c r="P874" s="538"/>
      <c r="Q874" s="538"/>
    </row>
    <row r="875" ht="25.15" customHeight="true" x14ac:dyDescent="0.2">
      <c r="C875" s="538"/>
      <c r="D875" s="538"/>
      <c r="E875" s="538"/>
      <c r="F875" s="538"/>
      <c r="G875" s="538"/>
      <c r="H875" s="538"/>
      <c r="I875" s="538"/>
      <c r="J875" s="538"/>
      <c r="K875" s="538"/>
      <c r="L875" s="538"/>
      <c r="M875" s="538"/>
      <c r="N875" s="538"/>
      <c r="O875" s="538"/>
      <c r="P875" s="538"/>
      <c r="Q875" s="538"/>
    </row>
    <row r="876" ht="25.15" customHeight="true" x14ac:dyDescent="0.2">
      <c r="C876" s="538"/>
      <c r="D876" s="538"/>
      <c r="E876" s="538"/>
      <c r="F876" s="538"/>
      <c r="G876" s="538"/>
      <c r="H876" s="538"/>
      <c r="I876" s="538"/>
      <c r="J876" s="538"/>
      <c r="K876" s="538"/>
      <c r="L876" s="538"/>
      <c r="M876" s="538"/>
      <c r="N876" s="538"/>
      <c r="O876" s="538"/>
      <c r="P876" s="538"/>
      <c r="Q876" s="538"/>
    </row>
    <row r="877" ht="25.15" customHeight="true" x14ac:dyDescent="0.2">
      <c r="C877" s="538"/>
      <c r="D877" s="538"/>
      <c r="E877" s="538"/>
      <c r="F877" s="538"/>
      <c r="G877" s="538"/>
      <c r="H877" s="538"/>
      <c r="I877" s="538"/>
      <c r="J877" s="538"/>
      <c r="K877" s="538"/>
      <c r="L877" s="538"/>
      <c r="M877" s="538"/>
      <c r="N877" s="538"/>
      <c r="O877" s="538"/>
      <c r="P877" s="538"/>
      <c r="Q877" s="538"/>
    </row>
    <row r="878" ht="25.15" customHeight="true" x14ac:dyDescent="0.2">
      <c r="C878" s="538"/>
      <c r="D878" s="538"/>
      <c r="E878" s="538"/>
      <c r="F878" s="538"/>
      <c r="G878" s="538"/>
      <c r="H878" s="538"/>
      <c r="I878" s="538"/>
      <c r="J878" s="538"/>
      <c r="K878" s="538"/>
      <c r="L878" s="538"/>
      <c r="M878" s="538"/>
      <c r="N878" s="538"/>
      <c r="O878" s="538"/>
      <c r="P878" s="538"/>
      <c r="Q878" s="538"/>
    </row>
    <row r="879" ht="25.15" customHeight="true" x14ac:dyDescent="0.2">
      <c r="C879" s="538"/>
      <c r="D879" s="538"/>
      <c r="E879" s="538"/>
      <c r="F879" s="538"/>
      <c r="G879" s="538"/>
      <c r="H879" s="538"/>
      <c r="I879" s="538"/>
      <c r="J879" s="538"/>
      <c r="K879" s="538"/>
      <c r="L879" s="538"/>
      <c r="M879" s="538"/>
      <c r="N879" s="538"/>
      <c r="O879" s="538"/>
      <c r="P879" s="538"/>
      <c r="Q879" s="538"/>
    </row>
    <row r="880" ht="25.15" customHeight="true" x14ac:dyDescent="0.2">
      <c r="C880" s="538"/>
      <c r="D880" s="538"/>
      <c r="E880" s="538"/>
      <c r="F880" s="538"/>
      <c r="G880" s="538"/>
      <c r="H880" s="538"/>
      <c r="I880" s="538"/>
      <c r="J880" s="538"/>
      <c r="K880" s="538"/>
      <c r="L880" s="538"/>
      <c r="M880" s="538"/>
      <c r="N880" s="538"/>
      <c r="O880" s="538"/>
      <c r="P880" s="538"/>
      <c r="Q880" s="538"/>
    </row>
    <row r="881" ht="25.15" customHeight="true" x14ac:dyDescent="0.2">
      <c r="C881" s="538"/>
      <c r="D881" s="538"/>
      <c r="E881" s="538"/>
      <c r="F881" s="538"/>
      <c r="G881" s="538"/>
      <c r="H881" s="538"/>
      <c r="I881" s="538"/>
      <c r="J881" s="538"/>
      <c r="K881" s="538"/>
      <c r="L881" s="538"/>
      <c r="M881" s="538"/>
      <c r="N881" s="538"/>
      <c r="O881" s="538"/>
      <c r="P881" s="538"/>
      <c r="Q881" s="538"/>
    </row>
    <row r="882" ht="25.15" customHeight="true" x14ac:dyDescent="0.2">
      <c r="C882" s="538"/>
      <c r="D882" s="538"/>
      <c r="E882" s="538"/>
      <c r="F882" s="538"/>
      <c r="G882" s="538"/>
      <c r="H882" s="538"/>
      <c r="I882" s="538"/>
      <c r="J882" s="538"/>
      <c r="K882" s="538"/>
      <c r="L882" s="538"/>
      <c r="M882" s="538"/>
      <c r="N882" s="538"/>
      <c r="O882" s="538"/>
      <c r="P882" s="538"/>
      <c r="Q882" s="538"/>
    </row>
    <row r="883" ht="25.15" customHeight="true" x14ac:dyDescent="0.2">
      <c r="C883" s="538"/>
      <c r="D883" s="538"/>
      <c r="E883" s="538"/>
      <c r="F883" s="538"/>
      <c r="G883" s="538"/>
      <c r="H883" s="538"/>
      <c r="I883" s="538"/>
      <c r="J883" s="538"/>
      <c r="K883" s="538"/>
      <c r="L883" s="538"/>
      <c r="M883" s="538"/>
      <c r="N883" s="538"/>
      <c r="O883" s="538"/>
      <c r="P883" s="538"/>
      <c r="Q883" s="538"/>
    </row>
    <row r="884" ht="25.15" customHeight="true" x14ac:dyDescent="0.2">
      <c r="C884" s="538"/>
      <c r="D884" s="538"/>
      <c r="E884" s="538"/>
      <c r="F884" s="538"/>
      <c r="G884" s="538"/>
      <c r="H884" s="538"/>
      <c r="I884" s="538"/>
      <c r="J884" s="538"/>
      <c r="K884" s="538"/>
      <c r="L884" s="538"/>
      <c r="M884" s="538"/>
      <c r="N884" s="538"/>
      <c r="O884" s="538"/>
      <c r="P884" s="538"/>
      <c r="Q884" s="538"/>
    </row>
    <row r="885" ht="25.15" customHeight="true" x14ac:dyDescent="0.2">
      <c r="C885" s="538"/>
      <c r="D885" s="538"/>
      <c r="E885" s="538"/>
      <c r="F885" s="538"/>
      <c r="G885" s="538"/>
      <c r="H885" s="538"/>
      <c r="I885" s="538"/>
      <c r="J885" s="538"/>
      <c r="K885" s="538"/>
      <c r="L885" s="538"/>
      <c r="M885" s="538"/>
      <c r="N885" s="538"/>
      <c r="O885" s="538"/>
      <c r="P885" s="538"/>
      <c r="Q885" s="538"/>
    </row>
    <row r="886" ht="25.15" customHeight="true" x14ac:dyDescent="0.2">
      <c r="C886" s="538"/>
      <c r="D886" s="538"/>
      <c r="E886" s="538"/>
      <c r="F886" s="538"/>
      <c r="G886" s="538"/>
      <c r="H886" s="538"/>
      <c r="I886" s="538"/>
      <c r="J886" s="538"/>
      <c r="K886" s="538"/>
      <c r="L886" s="538"/>
      <c r="M886" s="538"/>
      <c r="N886" s="538"/>
      <c r="O886" s="538"/>
      <c r="P886" s="538"/>
      <c r="Q886" s="538"/>
    </row>
    <row r="887" ht="25.15" customHeight="true" x14ac:dyDescent="0.2">
      <c r="C887" s="538"/>
      <c r="D887" s="538"/>
      <c r="E887" s="538"/>
      <c r="F887" s="538"/>
      <c r="G887" s="538"/>
      <c r="H887" s="538"/>
      <c r="I887" s="538"/>
      <c r="J887" s="538"/>
      <c r="K887" s="538"/>
      <c r="L887" s="538"/>
      <c r="M887" s="538"/>
      <c r="N887" s="538"/>
      <c r="O887" s="538"/>
      <c r="P887" s="538"/>
      <c r="Q887" s="538"/>
    </row>
    <row r="888" ht="25.15" customHeight="true" x14ac:dyDescent="0.2">
      <c r="C888" s="538"/>
      <c r="D888" s="538"/>
      <c r="E888" s="538"/>
      <c r="F888" s="538"/>
      <c r="G888" s="538"/>
      <c r="H888" s="538"/>
      <c r="I888" s="538"/>
      <c r="J888" s="538"/>
      <c r="K888" s="538"/>
      <c r="L888" s="538"/>
      <c r="M888" s="538"/>
      <c r="N888" s="538"/>
      <c r="O888" s="538"/>
      <c r="P888" s="538"/>
      <c r="Q888" s="538"/>
    </row>
    <row r="889" ht="25.15" customHeight="true" x14ac:dyDescent="0.2">
      <c r="C889" s="538"/>
      <c r="D889" s="538"/>
      <c r="E889" s="538"/>
      <c r="F889" s="538"/>
      <c r="G889" s="538"/>
      <c r="H889" s="538"/>
      <c r="I889" s="538"/>
      <c r="J889" s="538"/>
      <c r="K889" s="538"/>
      <c r="L889" s="538"/>
      <c r="M889" s="538"/>
      <c r="N889" s="538"/>
      <c r="O889" s="538"/>
      <c r="P889" s="538"/>
      <c r="Q889" s="538"/>
    </row>
    <row r="890" ht="25.15" customHeight="true" x14ac:dyDescent="0.2">
      <c r="C890" s="538"/>
      <c r="D890" s="538"/>
      <c r="E890" s="538"/>
      <c r="F890" s="538"/>
      <c r="G890" s="538"/>
      <c r="H890" s="538"/>
      <c r="I890" s="538"/>
      <c r="J890" s="538"/>
      <c r="K890" s="538"/>
      <c r="L890" s="538"/>
      <c r="M890" s="538"/>
      <c r="N890" s="538"/>
      <c r="O890" s="538"/>
      <c r="P890" s="538"/>
      <c r="Q890" s="538"/>
    </row>
    <row r="891" ht="25.15" customHeight="true" x14ac:dyDescent="0.2">
      <c r="C891" s="538"/>
      <c r="D891" s="538"/>
      <c r="E891" s="538"/>
      <c r="F891" s="538"/>
      <c r="G891" s="538"/>
      <c r="H891" s="538"/>
      <c r="I891" s="538"/>
      <c r="J891" s="538"/>
      <c r="K891" s="538"/>
      <c r="L891" s="538"/>
      <c r="M891" s="538"/>
      <c r="N891" s="538"/>
      <c r="O891" s="538"/>
      <c r="P891" s="538"/>
      <c r="Q891" s="538"/>
    </row>
    <row r="892" ht="25.15" customHeight="true" x14ac:dyDescent="0.2">
      <c r="C892" s="538"/>
      <c r="D892" s="538"/>
      <c r="E892" s="538"/>
      <c r="F892" s="538"/>
      <c r="G892" s="538"/>
      <c r="H892" s="538"/>
      <c r="I892" s="538"/>
      <c r="J892" s="538"/>
      <c r="K892" s="538"/>
      <c r="L892" s="538"/>
      <c r="M892" s="538"/>
      <c r="N892" s="538"/>
      <c r="O892" s="538"/>
      <c r="P892" s="538"/>
      <c r="Q892" s="538"/>
    </row>
    <row r="893" ht="25.15" customHeight="true" x14ac:dyDescent="0.2">
      <c r="C893" s="538"/>
      <c r="D893" s="538"/>
      <c r="E893" s="538"/>
      <c r="F893" s="538"/>
      <c r="G893" s="538"/>
      <c r="H893" s="538"/>
      <c r="I893" s="538"/>
      <c r="J893" s="538"/>
      <c r="K893" s="538"/>
      <c r="L893" s="538"/>
      <c r="M893" s="538"/>
      <c r="N893" s="538"/>
      <c r="O893" s="538"/>
      <c r="P893" s="538"/>
      <c r="Q893" s="538"/>
    </row>
    <row r="894" ht="25.15" customHeight="true" x14ac:dyDescent="0.2">
      <c r="C894" s="538"/>
      <c r="D894" s="538"/>
      <c r="E894" s="538"/>
      <c r="F894" s="538"/>
      <c r="G894" s="538"/>
      <c r="H894" s="538"/>
      <c r="I894" s="538"/>
      <c r="J894" s="538"/>
      <c r="K894" s="538"/>
      <c r="L894" s="538"/>
      <c r="M894" s="538"/>
      <c r="N894" s="538"/>
      <c r="O894" s="538"/>
      <c r="P894" s="538"/>
      <c r="Q894" s="538"/>
    </row>
    <row r="895" ht="25.15" customHeight="true" x14ac:dyDescent="0.2">
      <c r="C895" s="538"/>
      <c r="D895" s="538"/>
      <c r="E895" s="538"/>
      <c r="F895" s="538"/>
      <c r="G895" s="538"/>
      <c r="H895" s="538"/>
      <c r="I895" s="538"/>
      <c r="J895" s="538"/>
      <c r="K895" s="538"/>
      <c r="L895" s="538"/>
      <c r="M895" s="538"/>
      <c r="N895" s="538"/>
      <c r="O895" s="538"/>
      <c r="P895" s="538"/>
      <c r="Q895" s="538"/>
    </row>
    <row r="896" ht="25.15" customHeight="true" x14ac:dyDescent="0.2">
      <c r="C896" s="538"/>
      <c r="D896" s="538"/>
      <c r="E896" s="538"/>
      <c r="F896" s="538"/>
      <c r="G896" s="538"/>
      <c r="H896" s="538"/>
      <c r="I896" s="538"/>
      <c r="J896" s="538"/>
      <c r="K896" s="538"/>
      <c r="L896" s="538"/>
      <c r="M896" s="538"/>
      <c r="N896" s="538"/>
      <c r="O896" s="538"/>
      <c r="P896" s="538"/>
      <c r="Q896" s="538"/>
    </row>
    <row r="897" ht="25.15" customHeight="true" x14ac:dyDescent="0.2">
      <c r="C897" s="538"/>
      <c r="D897" s="538"/>
      <c r="E897" s="538"/>
      <c r="F897" s="538"/>
      <c r="G897" s="538"/>
      <c r="H897" s="538"/>
      <c r="I897" s="538"/>
      <c r="J897" s="538"/>
      <c r="K897" s="538"/>
      <c r="L897" s="538"/>
      <c r="M897" s="538"/>
      <c r="N897" s="538"/>
      <c r="O897" s="538"/>
      <c r="P897" s="538"/>
      <c r="Q897" s="538"/>
    </row>
    <row r="898" ht="25.15" customHeight="true" x14ac:dyDescent="0.2">
      <c r="C898" s="538"/>
      <c r="D898" s="538"/>
      <c r="E898" s="538"/>
      <c r="F898" s="538"/>
      <c r="G898" s="538"/>
      <c r="H898" s="538"/>
      <c r="I898" s="538"/>
      <c r="J898" s="538"/>
      <c r="K898" s="538"/>
      <c r="L898" s="538"/>
      <c r="M898" s="538"/>
      <c r="N898" s="538"/>
      <c r="O898" s="538"/>
      <c r="P898" s="538"/>
      <c r="Q898" s="538"/>
    </row>
    <row r="899" ht="25.15" customHeight="true" x14ac:dyDescent="0.2">
      <c r="C899" s="538"/>
      <c r="D899" s="538"/>
      <c r="E899" s="538"/>
      <c r="F899" s="538"/>
      <c r="G899" s="538"/>
      <c r="H899" s="538"/>
      <c r="I899" s="538"/>
      <c r="J899" s="538"/>
      <c r="K899" s="538"/>
      <c r="L899" s="538"/>
      <c r="M899" s="538"/>
      <c r="N899" s="538"/>
      <c r="O899" s="538"/>
      <c r="P899" s="538"/>
      <c r="Q899" s="538"/>
    </row>
    <row r="900" ht="25.15" customHeight="true" x14ac:dyDescent="0.2">
      <c r="C900" s="538"/>
      <c r="D900" s="538"/>
      <c r="E900" s="538"/>
      <c r="F900" s="538"/>
      <c r="G900" s="538"/>
      <c r="H900" s="538"/>
      <c r="I900" s="538"/>
      <c r="J900" s="538"/>
      <c r="K900" s="538"/>
      <c r="L900" s="538"/>
      <c r="M900" s="538"/>
      <c r="N900" s="538"/>
      <c r="O900" s="538"/>
      <c r="P900" s="538"/>
      <c r="Q900" s="538"/>
    </row>
    <row r="901" ht="25.15" customHeight="true" x14ac:dyDescent="0.2">
      <c r="C901" s="538"/>
      <c r="D901" s="538"/>
      <c r="E901" s="538"/>
      <c r="F901" s="538"/>
      <c r="G901" s="538"/>
      <c r="H901" s="538"/>
      <c r="I901" s="538"/>
      <c r="J901" s="538"/>
      <c r="K901" s="538"/>
      <c r="L901" s="538"/>
      <c r="M901" s="538"/>
      <c r="N901" s="538"/>
      <c r="O901" s="538"/>
      <c r="P901" s="538"/>
      <c r="Q901" s="538"/>
    </row>
    <row r="902" ht="25.15" customHeight="true" x14ac:dyDescent="0.2">
      <c r="C902" s="538"/>
      <c r="D902" s="538"/>
      <c r="E902" s="538"/>
      <c r="F902" s="538"/>
      <c r="G902" s="538"/>
      <c r="H902" s="538"/>
      <c r="I902" s="538"/>
      <c r="J902" s="538"/>
      <c r="K902" s="538"/>
      <c r="L902" s="538"/>
      <c r="M902" s="538"/>
      <c r="N902" s="538"/>
      <c r="O902" s="538"/>
      <c r="P902" s="538"/>
      <c r="Q902" s="538"/>
    </row>
    <row r="903" ht="25.15" customHeight="true" x14ac:dyDescent="0.2">
      <c r="C903" s="538"/>
      <c r="D903" s="538"/>
      <c r="E903" s="538"/>
      <c r="F903" s="538"/>
      <c r="G903" s="538"/>
      <c r="H903" s="538"/>
      <c r="I903" s="538"/>
      <c r="J903" s="538"/>
      <c r="K903" s="538"/>
      <c r="L903" s="538"/>
      <c r="M903" s="538"/>
      <c r="N903" s="538"/>
      <c r="O903" s="538"/>
      <c r="P903" s="538"/>
      <c r="Q903" s="538"/>
    </row>
    <row r="904" ht="25.15" customHeight="true" x14ac:dyDescent="0.2">
      <c r="C904" s="538"/>
      <c r="D904" s="538"/>
      <c r="E904" s="538"/>
      <c r="F904" s="538"/>
      <c r="G904" s="538"/>
      <c r="H904" s="538"/>
      <c r="I904" s="538"/>
      <c r="J904" s="538"/>
      <c r="K904" s="538"/>
      <c r="L904" s="538"/>
      <c r="M904" s="538"/>
      <c r="N904" s="538"/>
      <c r="O904" s="538"/>
      <c r="P904" s="538"/>
      <c r="Q904" s="538"/>
    </row>
    <row r="905" ht="25.15" customHeight="true" x14ac:dyDescent="0.2">
      <c r="C905" s="538"/>
      <c r="D905" s="538"/>
      <c r="E905" s="538"/>
      <c r="F905" s="538"/>
      <c r="G905" s="538"/>
      <c r="H905" s="538"/>
      <c r="I905" s="538"/>
      <c r="J905" s="538"/>
      <c r="K905" s="538"/>
      <c r="L905" s="538"/>
      <c r="M905" s="538"/>
      <c r="N905" s="538"/>
      <c r="O905" s="538"/>
      <c r="P905" s="538"/>
      <c r="Q905" s="538"/>
    </row>
    <row r="906" ht="25.15" customHeight="true" x14ac:dyDescent="0.2">
      <c r="C906" s="538"/>
      <c r="D906" s="538"/>
      <c r="E906" s="538"/>
      <c r="F906" s="538"/>
      <c r="G906" s="538"/>
      <c r="H906" s="538"/>
      <c r="I906" s="538"/>
      <c r="J906" s="538"/>
      <c r="K906" s="538"/>
      <c r="L906" s="538"/>
      <c r="M906" s="538"/>
      <c r="N906" s="538"/>
      <c r="O906" s="538"/>
      <c r="P906" s="538"/>
      <c r="Q906" s="538"/>
    </row>
    <row r="907" ht="25.15" customHeight="true" x14ac:dyDescent="0.2">
      <c r="C907" s="538"/>
      <c r="D907" s="538"/>
      <c r="E907" s="538"/>
      <c r="F907" s="538"/>
      <c r="G907" s="538"/>
      <c r="H907" s="538"/>
      <c r="I907" s="538"/>
      <c r="J907" s="538"/>
      <c r="K907" s="538"/>
      <c r="L907" s="538"/>
      <c r="M907" s="538"/>
      <c r="N907" s="538"/>
      <c r="O907" s="538"/>
      <c r="P907" s="538"/>
      <c r="Q907" s="538"/>
    </row>
    <row r="908" ht="25.15" customHeight="true" x14ac:dyDescent="0.2">
      <c r="C908" s="538"/>
      <c r="D908" s="538"/>
      <c r="E908" s="538"/>
      <c r="F908" s="538"/>
      <c r="G908" s="538"/>
      <c r="H908" s="538"/>
      <c r="I908" s="538"/>
      <c r="J908" s="538"/>
      <c r="K908" s="538"/>
      <c r="L908" s="538"/>
      <c r="M908" s="538"/>
      <c r="N908" s="538"/>
      <c r="O908" s="538"/>
      <c r="P908" s="538"/>
      <c r="Q908" s="538"/>
    </row>
    <row r="909" ht="25.15" customHeight="true" x14ac:dyDescent="0.2">
      <c r="C909" s="538"/>
      <c r="D909" s="538"/>
      <c r="E909" s="538"/>
      <c r="F909" s="538"/>
      <c r="G909" s="538"/>
      <c r="H909" s="538"/>
      <c r="I909" s="538"/>
      <c r="J909" s="538"/>
      <c r="K909" s="538"/>
      <c r="L909" s="538"/>
      <c r="M909" s="538"/>
      <c r="N909" s="538"/>
      <c r="O909" s="538"/>
      <c r="P909" s="538"/>
      <c r="Q909" s="538"/>
    </row>
    <row r="910" ht="25.15" customHeight="true" x14ac:dyDescent="0.2">
      <c r="C910" s="538"/>
      <c r="D910" s="538"/>
      <c r="E910" s="538"/>
      <c r="F910" s="538"/>
      <c r="G910" s="538"/>
      <c r="H910" s="538"/>
      <c r="I910" s="538"/>
      <c r="J910" s="538"/>
      <c r="K910" s="538"/>
      <c r="L910" s="538"/>
      <c r="M910" s="538"/>
      <c r="N910" s="538"/>
      <c r="O910" s="538"/>
      <c r="P910" s="538"/>
      <c r="Q910" s="538"/>
    </row>
    <row r="911" ht="25.15" customHeight="true" x14ac:dyDescent="0.2">
      <c r="C911" s="538"/>
      <c r="D911" s="538"/>
      <c r="E911" s="538"/>
      <c r="F911" s="538"/>
      <c r="G911" s="538"/>
      <c r="H911" s="538"/>
      <c r="I911" s="538"/>
      <c r="J911" s="538"/>
      <c r="K911" s="538"/>
      <c r="L911" s="538"/>
      <c r="M911" s="538"/>
      <c r="N911" s="538"/>
      <c r="O911" s="538"/>
      <c r="P911" s="538"/>
      <c r="Q911" s="538"/>
    </row>
    <row r="912" ht="25.15" customHeight="true" x14ac:dyDescent="0.2">
      <c r="C912" s="538"/>
      <c r="D912" s="538"/>
      <c r="E912" s="538"/>
      <c r="F912" s="538"/>
      <c r="G912" s="538"/>
      <c r="H912" s="538"/>
      <c r="I912" s="538"/>
      <c r="J912" s="538"/>
      <c r="K912" s="538"/>
      <c r="L912" s="538"/>
      <c r="M912" s="538"/>
      <c r="N912" s="538"/>
      <c r="O912" s="538"/>
      <c r="P912" s="538"/>
      <c r="Q912" s="538"/>
    </row>
    <row r="913" ht="25.15" customHeight="true" x14ac:dyDescent="0.2">
      <c r="C913" s="538"/>
      <c r="D913" s="538"/>
      <c r="E913" s="538"/>
      <c r="F913" s="538"/>
      <c r="G913" s="538"/>
      <c r="H913" s="538"/>
      <c r="I913" s="538"/>
      <c r="J913" s="538"/>
      <c r="K913" s="538"/>
      <c r="L913" s="538"/>
      <c r="M913" s="538"/>
      <c r="N913" s="538"/>
      <c r="O913" s="538"/>
      <c r="P913" s="538"/>
      <c r="Q913" s="538"/>
    </row>
    <row r="914" ht="25.15" customHeight="true" x14ac:dyDescent="0.2">
      <c r="C914" s="538"/>
      <c r="D914" s="538"/>
      <c r="E914" s="538"/>
      <c r="F914" s="538"/>
      <c r="G914" s="538"/>
      <c r="H914" s="538"/>
      <c r="I914" s="538"/>
      <c r="J914" s="538"/>
      <c r="K914" s="538"/>
      <c r="L914" s="538"/>
      <c r="M914" s="538"/>
      <c r="N914" s="538"/>
      <c r="O914" s="538"/>
      <c r="P914" s="538"/>
      <c r="Q914" s="538"/>
    </row>
    <row r="915" ht="25.15" customHeight="true" x14ac:dyDescent="0.2">
      <c r="C915" s="538"/>
      <c r="D915" s="538"/>
      <c r="E915" s="538"/>
      <c r="F915" s="538"/>
      <c r="G915" s="538"/>
      <c r="H915" s="538"/>
      <c r="I915" s="538"/>
      <c r="J915" s="538"/>
      <c r="K915" s="538"/>
      <c r="L915" s="538"/>
      <c r="M915" s="538"/>
      <c r="N915" s="538"/>
      <c r="O915" s="538"/>
      <c r="P915" s="538"/>
      <c r="Q915" s="538"/>
    </row>
    <row r="916" ht="25.15" customHeight="true" x14ac:dyDescent="0.2">
      <c r="C916" s="538"/>
      <c r="D916" s="538"/>
      <c r="E916" s="538"/>
      <c r="F916" s="538"/>
      <c r="G916" s="538"/>
      <c r="H916" s="538"/>
      <c r="I916" s="538"/>
      <c r="J916" s="538"/>
      <c r="K916" s="538"/>
      <c r="L916" s="538"/>
      <c r="M916" s="538"/>
      <c r="N916" s="538"/>
      <c r="O916" s="538"/>
      <c r="P916" s="538"/>
      <c r="Q916" s="538"/>
    </row>
    <row r="917" ht="25.15" customHeight="true" x14ac:dyDescent="0.2">
      <c r="C917" s="538"/>
      <c r="D917" s="538"/>
      <c r="E917" s="538"/>
      <c r="F917" s="538"/>
      <c r="G917" s="538"/>
      <c r="H917" s="538"/>
      <c r="I917" s="538"/>
      <c r="J917" s="538"/>
      <c r="K917" s="538"/>
      <c r="L917" s="538"/>
      <c r="M917" s="538"/>
      <c r="N917" s="538"/>
      <c r="O917" s="538"/>
      <c r="P917" s="538"/>
      <c r="Q917" s="538"/>
    </row>
    <row r="918" ht="25.15" customHeight="true" x14ac:dyDescent="0.2">
      <c r="C918" s="538"/>
      <c r="D918" s="538"/>
      <c r="E918" s="538"/>
      <c r="F918" s="538"/>
      <c r="G918" s="538"/>
      <c r="H918" s="538"/>
      <c r="I918" s="538"/>
      <c r="J918" s="538"/>
      <c r="K918" s="538"/>
      <c r="L918" s="538"/>
      <c r="M918" s="538"/>
      <c r="N918" s="538"/>
      <c r="O918" s="538"/>
      <c r="P918" s="538"/>
      <c r="Q918" s="538"/>
    </row>
    <row r="919" ht="25.15" customHeight="true" x14ac:dyDescent="0.2">
      <c r="C919" s="538"/>
      <c r="D919" s="538"/>
      <c r="E919" s="538"/>
      <c r="F919" s="538"/>
      <c r="G919" s="538"/>
      <c r="H919" s="538"/>
      <c r="I919" s="538"/>
      <c r="J919" s="538"/>
      <c r="K919" s="538"/>
      <c r="L919" s="538"/>
      <c r="M919" s="538"/>
      <c r="N919" s="538"/>
      <c r="O919" s="538"/>
      <c r="P919" s="538"/>
      <c r="Q919" s="538"/>
    </row>
    <row r="920" ht="25.15" customHeight="true" x14ac:dyDescent="0.2">
      <c r="C920" s="538"/>
      <c r="D920" s="538"/>
      <c r="E920" s="538"/>
      <c r="F920" s="538"/>
      <c r="G920" s="538"/>
      <c r="H920" s="538"/>
      <c r="I920" s="538"/>
      <c r="J920" s="538"/>
      <c r="K920" s="538"/>
      <c r="L920" s="538"/>
      <c r="M920" s="538"/>
      <c r="N920" s="538"/>
      <c r="O920" s="538"/>
      <c r="P920" s="538"/>
      <c r="Q920" s="538"/>
    </row>
    <row r="921" ht="25.15" customHeight="true" x14ac:dyDescent="0.2">
      <c r="C921" s="538"/>
      <c r="D921" s="538"/>
      <c r="E921" s="538"/>
      <c r="F921" s="538"/>
      <c r="G921" s="538"/>
      <c r="H921" s="538"/>
      <c r="I921" s="538"/>
      <c r="J921" s="538"/>
      <c r="K921" s="538"/>
      <c r="L921" s="538"/>
      <c r="M921" s="538"/>
      <c r="N921" s="538"/>
      <c r="O921" s="538"/>
      <c r="P921" s="538"/>
      <c r="Q921" s="538"/>
    </row>
    <row r="922" ht="25.15" customHeight="true" x14ac:dyDescent="0.2">
      <c r="C922" s="538"/>
      <c r="D922" s="538"/>
      <c r="E922" s="538"/>
      <c r="F922" s="538"/>
      <c r="G922" s="538"/>
      <c r="H922" s="538"/>
      <c r="I922" s="538"/>
      <c r="J922" s="538"/>
      <c r="K922" s="538"/>
      <c r="L922" s="538"/>
      <c r="M922" s="538"/>
      <c r="N922" s="538"/>
      <c r="O922" s="538"/>
      <c r="P922" s="538"/>
      <c r="Q922" s="538"/>
    </row>
    <row r="923" ht="25.15" customHeight="true" x14ac:dyDescent="0.2">
      <c r="C923" s="538"/>
      <c r="D923" s="538"/>
      <c r="E923" s="538"/>
      <c r="F923" s="538"/>
      <c r="G923" s="538"/>
      <c r="H923" s="538"/>
      <c r="I923" s="538"/>
      <c r="J923" s="538"/>
      <c r="K923" s="538"/>
      <c r="L923" s="538"/>
      <c r="M923" s="538"/>
      <c r="N923" s="538"/>
      <c r="O923" s="538"/>
      <c r="P923" s="538"/>
      <c r="Q923" s="538"/>
    </row>
    <row r="924" ht="25.15" customHeight="true" x14ac:dyDescent="0.2">
      <c r="C924" s="538"/>
      <c r="D924" s="538"/>
      <c r="E924" s="538"/>
      <c r="F924" s="538"/>
      <c r="G924" s="538"/>
      <c r="H924" s="538"/>
      <c r="I924" s="538"/>
      <c r="J924" s="538"/>
      <c r="K924" s="538"/>
      <c r="L924" s="538"/>
      <c r="M924" s="538"/>
      <c r="N924" s="538"/>
      <c r="O924" s="538"/>
      <c r="P924" s="538"/>
      <c r="Q924" s="538"/>
    </row>
    <row r="925" ht="25.15" customHeight="true" x14ac:dyDescent="0.2">
      <c r="C925" s="538"/>
      <c r="D925" s="538"/>
      <c r="E925" s="538"/>
      <c r="F925" s="538"/>
      <c r="G925" s="538"/>
      <c r="H925" s="538"/>
      <c r="I925" s="538"/>
      <c r="J925" s="538"/>
      <c r="K925" s="538"/>
      <c r="L925" s="538"/>
      <c r="M925" s="538"/>
      <c r="N925" s="538"/>
      <c r="O925" s="538"/>
      <c r="P925" s="538"/>
      <c r="Q925" s="538"/>
    </row>
    <row r="926" ht="25.15" customHeight="true" x14ac:dyDescent="0.2">
      <c r="C926" s="538"/>
      <c r="D926" s="538"/>
      <c r="E926" s="538"/>
      <c r="F926" s="538"/>
      <c r="G926" s="538"/>
      <c r="H926" s="538"/>
      <c r="I926" s="538"/>
      <c r="J926" s="538"/>
      <c r="K926" s="538"/>
      <c r="L926" s="538"/>
      <c r="M926" s="538"/>
      <c r="N926" s="538"/>
      <c r="O926" s="538"/>
      <c r="P926" s="538"/>
      <c r="Q926" s="538"/>
    </row>
    <row r="927" ht="25.15" customHeight="true" x14ac:dyDescent="0.2">
      <c r="C927" s="538"/>
      <c r="D927" s="538"/>
      <c r="E927" s="538"/>
      <c r="F927" s="538"/>
      <c r="G927" s="538"/>
      <c r="H927" s="538"/>
      <c r="I927" s="538"/>
      <c r="J927" s="538"/>
      <c r="K927" s="538"/>
      <c r="L927" s="538"/>
      <c r="M927" s="538"/>
      <c r="N927" s="538"/>
      <c r="O927" s="538"/>
      <c r="P927" s="538"/>
      <c r="Q927" s="538"/>
    </row>
    <row r="928" ht="25.15" customHeight="true" x14ac:dyDescent="0.2">
      <c r="C928" s="538"/>
      <c r="D928" s="538"/>
      <c r="E928" s="538"/>
      <c r="F928" s="538"/>
      <c r="G928" s="538"/>
      <c r="H928" s="538"/>
      <c r="I928" s="538"/>
      <c r="J928" s="538"/>
      <c r="K928" s="538"/>
      <c r="L928" s="538"/>
      <c r="M928" s="538"/>
      <c r="N928" s="538"/>
      <c r="O928" s="538"/>
      <c r="P928" s="538"/>
      <c r="Q928" s="538"/>
    </row>
    <row r="929" ht="25.15" customHeight="true" x14ac:dyDescent="0.2">
      <c r="C929" s="538"/>
      <c r="D929" s="538"/>
      <c r="E929" s="538"/>
      <c r="F929" s="538"/>
      <c r="G929" s="538"/>
      <c r="H929" s="538"/>
      <c r="I929" s="538"/>
      <c r="J929" s="538"/>
      <c r="K929" s="538"/>
      <c r="L929" s="538"/>
      <c r="M929" s="538"/>
      <c r="N929" s="538"/>
      <c r="O929" s="538"/>
      <c r="P929" s="538"/>
      <c r="Q929" s="538"/>
    </row>
    <row r="930" ht="25.15" customHeight="true" x14ac:dyDescent="0.2">
      <c r="C930" s="538"/>
      <c r="D930" s="538"/>
      <c r="E930" s="538"/>
      <c r="F930" s="538"/>
      <c r="G930" s="538"/>
      <c r="H930" s="538"/>
      <c r="I930" s="538"/>
      <c r="J930" s="538"/>
      <c r="K930" s="538"/>
      <c r="L930" s="538"/>
      <c r="M930" s="538"/>
      <c r="N930" s="538"/>
      <c r="O930" s="538"/>
      <c r="P930" s="538"/>
      <c r="Q930" s="538"/>
    </row>
    <row r="931" ht="25.15" customHeight="true" x14ac:dyDescent="0.2">
      <c r="C931" s="538"/>
      <c r="D931" s="538"/>
      <c r="E931" s="538"/>
      <c r="F931" s="538"/>
      <c r="G931" s="538"/>
      <c r="H931" s="538"/>
      <c r="I931" s="538"/>
      <c r="J931" s="538"/>
      <c r="K931" s="538"/>
      <c r="L931" s="538"/>
      <c r="M931" s="538"/>
      <c r="N931" s="538"/>
      <c r="O931" s="538"/>
      <c r="P931" s="538"/>
      <c r="Q931" s="538"/>
    </row>
    <row r="932" ht="25.15" customHeight="true" x14ac:dyDescent="0.2">
      <c r="C932" s="538"/>
      <c r="D932" s="538"/>
      <c r="E932" s="538"/>
      <c r="F932" s="538"/>
      <c r="G932" s="538"/>
      <c r="H932" s="538"/>
      <c r="I932" s="538"/>
      <c r="J932" s="538"/>
      <c r="K932" s="538"/>
      <c r="L932" s="538"/>
      <c r="M932" s="538"/>
      <c r="N932" s="538"/>
      <c r="O932" s="538"/>
      <c r="P932" s="538"/>
      <c r="Q932" s="538"/>
    </row>
    <row r="933" ht="25.15" customHeight="true" x14ac:dyDescent="0.2">
      <c r="C933" s="538"/>
      <c r="D933" s="538"/>
      <c r="E933" s="538"/>
      <c r="F933" s="538"/>
      <c r="G933" s="538"/>
      <c r="H933" s="538"/>
      <c r="I933" s="538"/>
      <c r="J933" s="538"/>
      <c r="K933" s="538"/>
      <c r="L933" s="538"/>
      <c r="M933" s="538"/>
      <c r="N933" s="538"/>
      <c r="O933" s="538"/>
      <c r="P933" s="538"/>
      <c r="Q933" s="538"/>
    </row>
    <row r="934" ht="25.15" customHeight="true" x14ac:dyDescent="0.2">
      <c r="C934" s="538"/>
      <c r="D934" s="538"/>
      <c r="E934" s="538"/>
      <c r="F934" s="538"/>
      <c r="G934" s="538"/>
      <c r="H934" s="538"/>
      <c r="I934" s="538"/>
      <c r="J934" s="538"/>
      <c r="K934" s="538"/>
      <c r="L934" s="538"/>
      <c r="M934" s="538"/>
      <c r="N934" s="538"/>
      <c r="O934" s="538"/>
      <c r="P934" s="538"/>
      <c r="Q934" s="538"/>
    </row>
    <row r="935" ht="25.15" customHeight="true" x14ac:dyDescent="0.2">
      <c r="C935" s="538"/>
      <c r="D935" s="538"/>
      <c r="E935" s="538"/>
      <c r="F935" s="538"/>
      <c r="G935" s="538"/>
      <c r="H935" s="538"/>
      <c r="I935" s="538"/>
      <c r="J935" s="538"/>
      <c r="K935" s="538"/>
      <c r="L935" s="538"/>
      <c r="M935" s="538"/>
      <c r="N935" s="538"/>
      <c r="O935" s="538"/>
      <c r="P935" s="538"/>
      <c r="Q935" s="538"/>
    </row>
    <row r="936" ht="25.15" customHeight="true" x14ac:dyDescent="0.2">
      <c r="C936" s="538"/>
      <c r="D936" s="538"/>
      <c r="E936" s="538"/>
      <c r="F936" s="538"/>
      <c r="G936" s="538"/>
      <c r="H936" s="538"/>
      <c r="I936" s="538"/>
      <c r="J936" s="538"/>
      <c r="K936" s="538"/>
      <c r="L936" s="538"/>
      <c r="M936" s="538"/>
      <c r="N936" s="538"/>
      <c r="O936" s="538"/>
      <c r="P936" s="538"/>
      <c r="Q936" s="538"/>
    </row>
    <row r="937" ht="25.15" customHeight="true" x14ac:dyDescent="0.2">
      <c r="C937" s="538"/>
      <c r="D937" s="538"/>
      <c r="E937" s="538"/>
      <c r="F937" s="538"/>
      <c r="G937" s="538"/>
      <c r="H937" s="538"/>
      <c r="I937" s="538"/>
      <c r="J937" s="538"/>
      <c r="K937" s="538"/>
      <c r="L937" s="538"/>
      <c r="M937" s="538"/>
      <c r="N937" s="538"/>
      <c r="O937" s="538"/>
      <c r="P937" s="538"/>
      <c r="Q937" s="538"/>
    </row>
    <row r="938" ht="25.15" customHeight="true" x14ac:dyDescent="0.2">
      <c r="C938" s="538"/>
      <c r="D938" s="538"/>
      <c r="E938" s="538"/>
      <c r="F938" s="538"/>
      <c r="G938" s="538"/>
      <c r="H938" s="538"/>
      <c r="I938" s="538"/>
      <c r="J938" s="538"/>
      <c r="K938" s="538"/>
      <c r="L938" s="538"/>
      <c r="M938" s="538"/>
      <c r="N938" s="538"/>
      <c r="O938" s="538"/>
      <c r="P938" s="538"/>
      <c r="Q938" s="538"/>
    </row>
    <row r="939" ht="25.15" customHeight="true" x14ac:dyDescent="0.2">
      <c r="C939" s="538"/>
      <c r="D939" s="538"/>
      <c r="E939" s="538"/>
      <c r="F939" s="538"/>
      <c r="G939" s="538"/>
      <c r="H939" s="538"/>
      <c r="I939" s="538"/>
      <c r="J939" s="538"/>
      <c r="K939" s="538"/>
      <c r="L939" s="538"/>
      <c r="M939" s="538"/>
      <c r="N939" s="538"/>
      <c r="O939" s="538"/>
      <c r="P939" s="538"/>
      <c r="Q939" s="538"/>
    </row>
    <row r="940" ht="25.15" customHeight="true" x14ac:dyDescent="0.2">
      <c r="C940" s="538"/>
      <c r="D940" s="538"/>
      <c r="E940" s="538"/>
      <c r="F940" s="538"/>
      <c r="G940" s="538"/>
      <c r="H940" s="538"/>
      <c r="I940" s="538"/>
      <c r="J940" s="538"/>
      <c r="K940" s="538"/>
      <c r="L940" s="538"/>
      <c r="M940" s="538"/>
      <c r="N940" s="538"/>
      <c r="O940" s="538"/>
      <c r="P940" s="538"/>
      <c r="Q940" s="538"/>
    </row>
    <row r="941" ht="25.15" customHeight="true" x14ac:dyDescent="0.2">
      <c r="C941" s="538"/>
      <c r="D941" s="538"/>
      <c r="E941" s="538"/>
      <c r="F941" s="538"/>
      <c r="G941" s="538"/>
      <c r="H941" s="538"/>
      <c r="I941" s="538"/>
      <c r="J941" s="538"/>
      <c r="K941" s="538"/>
      <c r="L941" s="538"/>
      <c r="M941" s="538"/>
      <c r="N941" s="538"/>
      <c r="O941" s="538"/>
      <c r="P941" s="538"/>
      <c r="Q941" s="538"/>
    </row>
    <row r="942" ht="25.15" customHeight="true" x14ac:dyDescent="0.2">
      <c r="C942" s="538"/>
      <c r="D942" s="538"/>
      <c r="E942" s="538"/>
      <c r="F942" s="538"/>
      <c r="G942" s="538"/>
      <c r="H942" s="538"/>
      <c r="I942" s="538"/>
      <c r="J942" s="538"/>
      <c r="K942" s="538"/>
      <c r="L942" s="538"/>
      <c r="M942" s="538"/>
      <c r="N942" s="538"/>
      <c r="O942" s="538"/>
      <c r="P942" s="538"/>
      <c r="Q942" s="538"/>
    </row>
    <row r="943" ht="25.15" customHeight="true" x14ac:dyDescent="0.2">
      <c r="C943" s="538"/>
      <c r="D943" s="538"/>
      <c r="E943" s="538"/>
      <c r="F943" s="538"/>
      <c r="G943" s="538"/>
      <c r="H943" s="538"/>
      <c r="I943" s="538"/>
      <c r="J943" s="538"/>
      <c r="K943" s="538"/>
      <c r="L943" s="538"/>
      <c r="M943" s="538"/>
      <c r="N943" s="538"/>
      <c r="O943" s="538"/>
      <c r="P943" s="538"/>
      <c r="Q943" s="538"/>
    </row>
    <row r="944" ht="25.15" customHeight="true" x14ac:dyDescent="0.2">
      <c r="C944" s="538"/>
      <c r="D944" s="538"/>
      <c r="E944" s="538"/>
      <c r="F944" s="538"/>
      <c r="G944" s="538"/>
      <c r="H944" s="538"/>
      <c r="I944" s="538"/>
      <c r="J944" s="538"/>
      <c r="K944" s="538"/>
      <c r="L944" s="538"/>
      <c r="M944" s="538"/>
      <c r="N944" s="538"/>
      <c r="O944" s="538"/>
      <c r="P944" s="538"/>
      <c r="Q944" s="538"/>
    </row>
    <row r="945" ht="25.15" customHeight="true" x14ac:dyDescent="0.2">
      <c r="C945" s="538"/>
      <c r="D945" s="538"/>
      <c r="E945" s="538"/>
      <c r="F945" s="538"/>
      <c r="G945" s="538"/>
      <c r="H945" s="538"/>
      <c r="I945" s="538"/>
      <c r="J945" s="538"/>
      <c r="K945" s="538"/>
      <c r="L945" s="538"/>
      <c r="M945" s="538"/>
      <c r="N945" s="538"/>
      <c r="O945" s="538"/>
      <c r="P945" s="538"/>
      <c r="Q945" s="538"/>
    </row>
    <row r="946" ht="25.15" customHeight="true" x14ac:dyDescent="0.2">
      <c r="C946" s="538"/>
      <c r="D946" s="538"/>
      <c r="E946" s="538"/>
      <c r="F946" s="538"/>
      <c r="G946" s="538"/>
      <c r="H946" s="538"/>
      <c r="I946" s="538"/>
      <c r="J946" s="538"/>
      <c r="K946" s="538"/>
      <c r="L946" s="538"/>
      <c r="M946" s="538"/>
      <c r="N946" s="538"/>
      <c r="O946" s="538"/>
      <c r="P946" s="538"/>
      <c r="Q946" s="538"/>
    </row>
    <row r="947" ht="25.15" customHeight="true" x14ac:dyDescent="0.2">
      <c r="C947" s="538"/>
      <c r="D947" s="538"/>
      <c r="E947" s="538"/>
      <c r="F947" s="538"/>
      <c r="G947" s="538"/>
      <c r="H947" s="538"/>
      <c r="I947" s="538"/>
      <c r="J947" s="538"/>
      <c r="K947" s="538"/>
      <c r="L947" s="538"/>
      <c r="M947" s="538"/>
      <c r="N947" s="538"/>
      <c r="O947" s="538"/>
      <c r="P947" s="538"/>
      <c r="Q947" s="538"/>
    </row>
    <row r="948" ht="25.15" customHeight="true" x14ac:dyDescent="0.2">
      <c r="C948" s="538"/>
      <c r="D948" s="538"/>
      <c r="E948" s="538"/>
      <c r="F948" s="538"/>
      <c r="G948" s="538"/>
      <c r="H948" s="538"/>
      <c r="I948" s="538"/>
      <c r="J948" s="538"/>
      <c r="K948" s="538"/>
      <c r="L948" s="538"/>
      <c r="M948" s="538"/>
      <c r="N948" s="538"/>
      <c r="O948" s="538"/>
      <c r="P948" s="538"/>
      <c r="Q948" s="538"/>
    </row>
    <row r="949" ht="25.15" customHeight="true" x14ac:dyDescent="0.2">
      <c r="C949" s="538"/>
      <c r="D949" s="538"/>
      <c r="E949" s="538"/>
      <c r="F949" s="538"/>
      <c r="G949" s="538"/>
      <c r="H949" s="538"/>
      <c r="I949" s="538"/>
      <c r="J949" s="538"/>
      <c r="K949" s="538"/>
      <c r="L949" s="538"/>
      <c r="M949" s="538"/>
      <c r="N949" s="538"/>
      <c r="O949" s="538"/>
      <c r="P949" s="538"/>
      <c r="Q949" s="538"/>
    </row>
    <row r="950" ht="25.15" customHeight="true" x14ac:dyDescent="0.2">
      <c r="C950" s="538"/>
      <c r="D950" s="538"/>
      <c r="E950" s="538"/>
      <c r="F950" s="538"/>
      <c r="G950" s="538"/>
      <c r="H950" s="538"/>
      <c r="I950" s="538"/>
      <c r="J950" s="538"/>
      <c r="K950" s="538"/>
      <c r="L950" s="538"/>
      <c r="M950" s="538"/>
      <c r="N950" s="538"/>
      <c r="O950" s="538"/>
      <c r="P950" s="538"/>
      <c r="Q950" s="538"/>
    </row>
    <row r="951" ht="25.15" customHeight="true" x14ac:dyDescent="0.2">
      <c r="C951" s="538"/>
      <c r="D951" s="538"/>
      <c r="E951" s="538"/>
      <c r="F951" s="538"/>
      <c r="G951" s="538"/>
      <c r="H951" s="538"/>
      <c r="I951" s="538"/>
      <c r="J951" s="538"/>
      <c r="K951" s="538"/>
      <c r="L951" s="538"/>
      <c r="M951" s="538"/>
      <c r="N951" s="538"/>
      <c r="O951" s="538"/>
      <c r="P951" s="538"/>
      <c r="Q951" s="538"/>
    </row>
    <row r="952" ht="25.15" customHeight="true" x14ac:dyDescent="0.2">
      <c r="C952" s="538"/>
      <c r="D952" s="538"/>
      <c r="E952" s="538"/>
      <c r="F952" s="538"/>
      <c r="G952" s="538"/>
      <c r="H952" s="538"/>
      <c r="I952" s="538"/>
      <c r="J952" s="538"/>
      <c r="K952" s="538"/>
      <c r="L952" s="538"/>
      <c r="M952" s="538"/>
      <c r="N952" s="538"/>
      <c r="O952" s="538"/>
      <c r="P952" s="538"/>
      <c r="Q952" s="538"/>
    </row>
    <row r="953" ht="25.15" customHeight="true" x14ac:dyDescent="0.2">
      <c r="C953" s="538"/>
      <c r="D953" s="538"/>
      <c r="E953" s="538"/>
      <c r="F953" s="538"/>
      <c r="G953" s="538"/>
      <c r="H953" s="538"/>
      <c r="I953" s="538"/>
      <c r="J953" s="538"/>
      <c r="K953" s="538"/>
      <c r="L953" s="538"/>
      <c r="M953" s="538"/>
      <c r="N953" s="538"/>
      <c r="O953" s="538"/>
      <c r="P953" s="538"/>
      <c r="Q953" s="538"/>
    </row>
    <row r="954" ht="25.15" customHeight="true" x14ac:dyDescent="0.2">
      <c r="C954" s="538"/>
      <c r="D954" s="538"/>
      <c r="E954" s="538"/>
      <c r="F954" s="538"/>
      <c r="G954" s="538"/>
      <c r="H954" s="538"/>
      <c r="I954" s="538"/>
      <c r="J954" s="538"/>
      <c r="K954" s="538"/>
      <c r="L954" s="538"/>
      <c r="M954" s="538"/>
      <c r="N954" s="538"/>
      <c r="O954" s="538"/>
      <c r="P954" s="538"/>
      <c r="Q954" s="538"/>
    </row>
    <row r="955" ht="25.15" customHeight="true" x14ac:dyDescent="0.2">
      <c r="C955" s="538"/>
      <c r="D955" s="538"/>
      <c r="E955" s="538"/>
      <c r="F955" s="538"/>
      <c r="G955" s="538"/>
      <c r="H955" s="538"/>
      <c r="I955" s="538"/>
      <c r="J955" s="538"/>
      <c r="K955" s="538"/>
      <c r="L955" s="538"/>
      <c r="M955" s="538"/>
      <c r="N955" s="538"/>
      <c r="O955" s="538"/>
      <c r="P955" s="538"/>
      <c r="Q955" s="538"/>
    </row>
    <row r="956" ht="25.15" customHeight="true" x14ac:dyDescent="0.2">
      <c r="C956" s="538"/>
      <c r="D956" s="538"/>
      <c r="E956" s="538"/>
      <c r="F956" s="538"/>
      <c r="G956" s="538"/>
      <c r="H956" s="538"/>
      <c r="I956" s="538"/>
      <c r="J956" s="538"/>
      <c r="K956" s="538"/>
      <c r="L956" s="538"/>
      <c r="M956" s="538"/>
      <c r="N956" s="538"/>
      <c r="O956" s="538"/>
      <c r="P956" s="538"/>
      <c r="Q956" s="538"/>
    </row>
    <row r="957" ht="25.15" customHeight="true" x14ac:dyDescent="0.2">
      <c r="C957" s="538"/>
      <c r="D957" s="538"/>
      <c r="E957" s="538"/>
      <c r="F957" s="538"/>
      <c r="G957" s="538"/>
      <c r="H957" s="538"/>
      <c r="I957" s="538"/>
      <c r="J957" s="538"/>
      <c r="K957" s="538"/>
      <c r="L957" s="538"/>
      <c r="M957" s="538"/>
      <c r="N957" s="538"/>
      <c r="O957" s="538"/>
      <c r="P957" s="538"/>
      <c r="Q957" s="538"/>
    </row>
    <row r="958" ht="25.15" customHeight="true" x14ac:dyDescent="0.2">
      <c r="C958" s="538"/>
      <c r="D958" s="538"/>
      <c r="E958" s="538"/>
      <c r="F958" s="538"/>
      <c r="G958" s="538"/>
      <c r="H958" s="538"/>
      <c r="I958" s="538"/>
      <c r="J958" s="538"/>
      <c r="K958" s="538"/>
      <c r="L958" s="538"/>
      <c r="M958" s="538"/>
      <c r="N958" s="538"/>
      <c r="O958" s="538"/>
      <c r="P958" s="538"/>
      <c r="Q958" s="538"/>
    </row>
    <row r="959" ht="25.15" customHeight="true" x14ac:dyDescent="0.2">
      <c r="C959" s="538"/>
      <c r="D959" s="538"/>
      <c r="E959" s="538"/>
      <c r="F959" s="538"/>
      <c r="G959" s="538"/>
      <c r="H959" s="538"/>
      <c r="I959" s="538"/>
      <c r="J959" s="538"/>
      <c r="K959" s="538"/>
      <c r="L959" s="538"/>
      <c r="M959" s="538"/>
      <c r="N959" s="538"/>
      <c r="O959" s="538"/>
      <c r="P959" s="538"/>
      <c r="Q959" s="538"/>
    </row>
    <row r="960" ht="25.15" customHeight="true" x14ac:dyDescent="0.2">
      <c r="C960" s="538"/>
      <c r="D960" s="538"/>
      <c r="E960" s="538"/>
      <c r="F960" s="538"/>
      <c r="G960" s="538"/>
      <c r="H960" s="538"/>
      <c r="I960" s="538"/>
      <c r="J960" s="538"/>
      <c r="K960" s="538"/>
      <c r="L960" s="538"/>
      <c r="M960" s="538"/>
      <c r="N960" s="538"/>
      <c r="O960" s="538"/>
      <c r="P960" s="538"/>
      <c r="Q960" s="538"/>
    </row>
    <row r="961" ht="25.15" customHeight="true" x14ac:dyDescent="0.2">
      <c r="C961" s="538"/>
      <c r="D961" s="538"/>
      <c r="E961" s="538"/>
      <c r="F961" s="538"/>
      <c r="G961" s="538"/>
      <c r="H961" s="538"/>
      <c r="I961" s="538"/>
      <c r="J961" s="538"/>
      <c r="K961" s="538"/>
      <c r="L961" s="538"/>
      <c r="M961" s="538"/>
      <c r="N961" s="538"/>
      <c r="O961" s="538"/>
      <c r="P961" s="538"/>
      <c r="Q961" s="538"/>
    </row>
    <row r="962" ht="25.15" customHeight="true" x14ac:dyDescent="0.2">
      <c r="C962" s="538"/>
      <c r="D962" s="538"/>
      <c r="E962" s="538"/>
      <c r="F962" s="538"/>
      <c r="G962" s="538"/>
      <c r="H962" s="538"/>
      <c r="I962" s="538"/>
      <c r="J962" s="538"/>
      <c r="K962" s="538"/>
      <c r="L962" s="538"/>
      <c r="M962" s="538"/>
      <c r="N962" s="538"/>
      <c r="O962" s="538"/>
      <c r="P962" s="538"/>
      <c r="Q962" s="538"/>
    </row>
    <row r="963" ht="25.15" customHeight="true" x14ac:dyDescent="0.2">
      <c r="C963" s="538"/>
      <c r="D963" s="538"/>
      <c r="E963" s="538"/>
      <c r="F963" s="538"/>
      <c r="G963" s="538"/>
      <c r="H963" s="538"/>
      <c r="I963" s="538"/>
      <c r="J963" s="538"/>
      <c r="K963" s="538"/>
      <c r="L963" s="538"/>
      <c r="M963" s="538"/>
      <c r="N963" s="538"/>
      <c r="O963" s="538"/>
      <c r="P963" s="538"/>
      <c r="Q963" s="538"/>
    </row>
    <row r="964" ht="25.15" customHeight="true" x14ac:dyDescent="0.2">
      <c r="C964" s="538"/>
      <c r="D964" s="538"/>
      <c r="E964" s="538"/>
      <c r="F964" s="538"/>
      <c r="G964" s="538"/>
      <c r="H964" s="538"/>
      <c r="I964" s="538"/>
      <c r="J964" s="538"/>
      <c r="K964" s="538"/>
      <c r="L964" s="538"/>
      <c r="M964" s="538"/>
      <c r="N964" s="538"/>
      <c r="O964" s="538"/>
      <c r="P964" s="538"/>
      <c r="Q964" s="538"/>
    </row>
    <row r="965" ht="25.15" customHeight="true" x14ac:dyDescent="0.2">
      <c r="C965" s="538"/>
      <c r="D965" s="538"/>
      <c r="E965" s="538"/>
      <c r="F965" s="538"/>
      <c r="G965" s="538"/>
      <c r="H965" s="538"/>
      <c r="I965" s="538"/>
      <c r="J965" s="538"/>
      <c r="K965" s="538"/>
      <c r="L965" s="538"/>
      <c r="M965" s="538"/>
      <c r="N965" s="538"/>
      <c r="O965" s="538"/>
      <c r="P965" s="538"/>
      <c r="Q965" s="538"/>
    </row>
    <row r="966" ht="25.15" customHeight="true" x14ac:dyDescent="0.2">
      <c r="C966" s="538"/>
      <c r="D966" s="538"/>
      <c r="E966" s="538"/>
      <c r="F966" s="538"/>
      <c r="G966" s="538"/>
      <c r="H966" s="538"/>
      <c r="I966" s="538"/>
      <c r="J966" s="538"/>
      <c r="K966" s="538"/>
      <c r="L966" s="538"/>
      <c r="M966" s="538"/>
      <c r="N966" s="538"/>
      <c r="O966" s="538"/>
      <c r="P966" s="538"/>
      <c r="Q966" s="538"/>
    </row>
    <row r="967" ht="25.15" customHeight="true" x14ac:dyDescent="0.2">
      <c r="C967" s="538"/>
      <c r="D967" s="538"/>
      <c r="E967" s="538"/>
      <c r="F967" s="538"/>
      <c r="G967" s="538"/>
      <c r="H967" s="538"/>
      <c r="I967" s="538"/>
      <c r="J967" s="538"/>
      <c r="K967" s="538"/>
      <c r="L967" s="538"/>
      <c r="M967" s="538"/>
      <c r="N967" s="538"/>
      <c r="O967" s="538"/>
      <c r="P967" s="538"/>
      <c r="Q967" s="538"/>
    </row>
    <row r="968" ht="25.15" customHeight="true" x14ac:dyDescent="0.2">
      <c r="C968" s="538"/>
      <c r="D968" s="538"/>
      <c r="E968" s="538"/>
      <c r="F968" s="538"/>
      <c r="G968" s="538"/>
      <c r="H968" s="538"/>
      <c r="I968" s="538"/>
      <c r="J968" s="538"/>
      <c r="K968" s="538"/>
      <c r="L968" s="538"/>
      <c r="M968" s="538"/>
      <c r="N968" s="538"/>
      <c r="O968" s="538"/>
      <c r="P968" s="538"/>
      <c r="Q968" s="538"/>
    </row>
    <row r="969" ht="25.15" customHeight="true" x14ac:dyDescent="0.2">
      <c r="C969" s="538"/>
      <c r="D969" s="538"/>
      <c r="E969" s="538"/>
      <c r="F969" s="538"/>
      <c r="G969" s="538"/>
      <c r="H969" s="538"/>
      <c r="I969" s="538"/>
      <c r="J969" s="538"/>
      <c r="K969" s="538"/>
      <c r="L969" s="538"/>
      <c r="M969" s="538"/>
      <c r="N969" s="538"/>
      <c r="O969" s="538"/>
      <c r="P969" s="538"/>
      <c r="Q969" s="538"/>
    </row>
    <row r="970" ht="25.15" customHeight="true" x14ac:dyDescent="0.2">
      <c r="C970" s="538"/>
      <c r="D970" s="538"/>
      <c r="E970" s="538"/>
      <c r="F970" s="538"/>
      <c r="G970" s="538"/>
      <c r="H970" s="538"/>
      <c r="I970" s="538"/>
      <c r="J970" s="538"/>
      <c r="K970" s="538"/>
      <c r="L970" s="538"/>
      <c r="M970" s="538"/>
      <c r="N970" s="538"/>
      <c r="O970" s="538"/>
      <c r="P970" s="538"/>
      <c r="Q970" s="538"/>
    </row>
    <row r="971" ht="25.15" customHeight="true" x14ac:dyDescent="0.2">
      <c r="C971" s="538"/>
      <c r="D971" s="538"/>
      <c r="E971" s="538"/>
      <c r="F971" s="538"/>
      <c r="G971" s="538"/>
      <c r="H971" s="538"/>
      <c r="I971" s="538"/>
      <c r="J971" s="538"/>
      <c r="K971" s="538"/>
      <c r="L971" s="538"/>
      <c r="M971" s="538"/>
      <c r="N971" s="538"/>
      <c r="O971" s="538"/>
      <c r="P971" s="538"/>
      <c r="Q971" s="538"/>
    </row>
    <row r="972" ht="25.15" customHeight="true" x14ac:dyDescent="0.2">
      <c r="C972" s="538"/>
      <c r="D972" s="538"/>
      <c r="E972" s="538"/>
      <c r="F972" s="538"/>
      <c r="G972" s="538"/>
      <c r="H972" s="538"/>
      <c r="I972" s="538"/>
      <c r="J972" s="538"/>
      <c r="K972" s="538"/>
      <c r="L972" s="538"/>
      <c r="M972" s="538"/>
      <c r="N972" s="538"/>
      <c r="O972" s="538"/>
      <c r="P972" s="538"/>
      <c r="Q972" s="538"/>
    </row>
    <row r="973" ht="25.15" customHeight="true" x14ac:dyDescent="0.2">
      <c r="C973" s="538"/>
      <c r="D973" s="538"/>
      <c r="E973" s="538"/>
      <c r="F973" s="538"/>
      <c r="G973" s="538"/>
      <c r="H973" s="538"/>
      <c r="I973" s="538"/>
      <c r="J973" s="538"/>
      <c r="K973" s="538"/>
      <c r="L973" s="538"/>
      <c r="M973" s="538"/>
      <c r="N973" s="538"/>
      <c r="O973" s="538"/>
      <c r="P973" s="538"/>
      <c r="Q973" s="538"/>
    </row>
    <row r="974" ht="25.15" customHeight="true" x14ac:dyDescent="0.2">
      <c r="C974" s="538"/>
      <c r="D974" s="538"/>
      <c r="E974" s="538"/>
      <c r="F974" s="538"/>
      <c r="G974" s="538"/>
      <c r="H974" s="538"/>
      <c r="I974" s="538"/>
      <c r="J974" s="538"/>
      <c r="K974" s="538"/>
      <c r="L974" s="538"/>
      <c r="M974" s="538"/>
      <c r="N974" s="538"/>
      <c r="O974" s="538"/>
      <c r="P974" s="538"/>
      <c r="Q974" s="538"/>
    </row>
    <row r="975" ht="25.15" customHeight="true" x14ac:dyDescent="0.2">
      <c r="C975" s="538"/>
      <c r="D975" s="538"/>
      <c r="E975" s="538"/>
      <c r="F975" s="538"/>
      <c r="G975" s="538"/>
      <c r="H975" s="538"/>
      <c r="I975" s="538"/>
      <c r="J975" s="538"/>
      <c r="K975" s="538"/>
      <c r="L975" s="538"/>
      <c r="M975" s="538"/>
      <c r="N975" s="538"/>
      <c r="O975" s="538"/>
      <c r="P975" s="538"/>
      <c r="Q975" s="538"/>
    </row>
    <row r="976" ht="25.15" customHeight="true" x14ac:dyDescent="0.2">
      <c r="C976" s="538"/>
      <c r="D976" s="538"/>
      <c r="E976" s="538"/>
      <c r="F976" s="538"/>
      <c r="G976" s="538"/>
      <c r="H976" s="538"/>
      <c r="I976" s="538"/>
      <c r="J976" s="538"/>
      <c r="K976" s="538"/>
      <c r="L976" s="538"/>
      <c r="M976" s="538"/>
      <c r="N976" s="538"/>
      <c r="O976" s="538"/>
      <c r="P976" s="538"/>
      <c r="Q976" s="538"/>
    </row>
    <row r="977" ht="25.15" customHeight="true" x14ac:dyDescent="0.2">
      <c r="C977" s="538"/>
      <c r="D977" s="538"/>
      <c r="E977" s="538"/>
      <c r="F977" s="538"/>
      <c r="G977" s="538"/>
      <c r="H977" s="538"/>
      <c r="I977" s="538"/>
      <c r="J977" s="538"/>
      <c r="K977" s="538"/>
      <c r="L977" s="538"/>
      <c r="M977" s="538"/>
      <c r="N977" s="538"/>
      <c r="O977" s="538"/>
      <c r="P977" s="538"/>
      <c r="Q977" s="538"/>
    </row>
    <row r="978" ht="25.15" customHeight="true" x14ac:dyDescent="0.2">
      <c r="C978" s="538"/>
      <c r="D978" s="538"/>
      <c r="E978" s="538"/>
      <c r="F978" s="538"/>
      <c r="G978" s="538"/>
      <c r="H978" s="538"/>
      <c r="I978" s="538"/>
      <c r="J978" s="538"/>
      <c r="K978" s="538"/>
      <c r="L978" s="538"/>
      <c r="M978" s="538"/>
      <c r="N978" s="538"/>
      <c r="O978" s="538"/>
      <c r="P978" s="538"/>
      <c r="Q978" s="538"/>
    </row>
    <row r="979" ht="25.15" customHeight="true" x14ac:dyDescent="0.2">
      <c r="C979" s="538"/>
      <c r="D979" s="538"/>
      <c r="E979" s="538"/>
      <c r="F979" s="538"/>
      <c r="G979" s="538"/>
      <c r="H979" s="538"/>
      <c r="I979" s="538"/>
      <c r="J979" s="538"/>
      <c r="K979" s="538"/>
      <c r="L979" s="538"/>
      <c r="M979" s="538"/>
      <c r="N979" s="538"/>
      <c r="O979" s="538"/>
      <c r="P979" s="538"/>
      <c r="Q979" s="538"/>
    </row>
    <row r="980" ht="25.15" customHeight="true" x14ac:dyDescent="0.2">
      <c r="C980" s="538"/>
      <c r="D980" s="538"/>
      <c r="E980" s="538"/>
      <c r="F980" s="538"/>
      <c r="G980" s="538"/>
      <c r="H980" s="538"/>
      <c r="I980" s="538"/>
      <c r="J980" s="538"/>
      <c r="K980" s="538"/>
      <c r="L980" s="538"/>
      <c r="M980" s="538"/>
      <c r="N980" s="538"/>
      <c r="O980" s="538"/>
      <c r="P980" s="538"/>
      <c r="Q980" s="538"/>
    </row>
    <row r="981" ht="25.15" customHeight="true" x14ac:dyDescent="0.2">
      <c r="C981" s="538"/>
      <c r="D981" s="538"/>
      <c r="E981" s="538"/>
      <c r="F981" s="538"/>
      <c r="G981" s="538"/>
      <c r="H981" s="538"/>
      <c r="I981" s="538"/>
      <c r="J981" s="538"/>
      <c r="K981" s="538"/>
      <c r="L981" s="538"/>
      <c r="M981" s="538"/>
      <c r="N981" s="538"/>
      <c r="O981" s="538"/>
      <c r="P981" s="538"/>
      <c r="Q981" s="538"/>
    </row>
    <row r="982" ht="25.15" customHeight="true" x14ac:dyDescent="0.2">
      <c r="C982" s="538"/>
      <c r="D982" s="538"/>
      <c r="E982" s="538"/>
      <c r="F982" s="538"/>
      <c r="G982" s="538"/>
      <c r="H982" s="538"/>
      <c r="I982" s="538"/>
      <c r="J982" s="538"/>
      <c r="K982" s="538"/>
      <c r="L982" s="538"/>
      <c r="M982" s="538"/>
      <c r="N982" s="538"/>
      <c r="O982" s="538"/>
      <c r="P982" s="538"/>
      <c r="Q982" s="538"/>
    </row>
    <row r="983" ht="25.15" customHeight="true" x14ac:dyDescent="0.2">
      <c r="C983" s="538"/>
      <c r="D983" s="538"/>
      <c r="E983" s="538"/>
      <c r="F983" s="538"/>
      <c r="G983" s="538"/>
      <c r="H983" s="538"/>
      <c r="I983" s="538"/>
      <c r="J983" s="538"/>
      <c r="K983" s="538"/>
      <c r="L983" s="538"/>
      <c r="M983" s="538"/>
      <c r="N983" s="538"/>
      <c r="O983" s="538"/>
      <c r="P983" s="538"/>
      <c r="Q983" s="538"/>
    </row>
    <row r="984" ht="25.15" customHeight="true" x14ac:dyDescent="0.2">
      <c r="C984" s="538"/>
      <c r="D984" s="538"/>
      <c r="E984" s="538"/>
      <c r="F984" s="538"/>
      <c r="G984" s="538"/>
      <c r="H984" s="538"/>
      <c r="I984" s="538"/>
      <c r="J984" s="538"/>
      <c r="K984" s="538"/>
      <c r="L984" s="538"/>
      <c r="M984" s="538"/>
      <c r="N984" s="538"/>
      <c r="O984" s="538"/>
      <c r="P984" s="538"/>
      <c r="Q984" s="538"/>
    </row>
    <row r="985" ht="25.15" customHeight="true" x14ac:dyDescent="0.2">
      <c r="C985" s="538"/>
      <c r="D985" s="538"/>
      <c r="E985" s="538"/>
      <c r="F985" s="538"/>
      <c r="G985" s="538"/>
      <c r="H985" s="538"/>
      <c r="I985" s="538"/>
      <c r="J985" s="538"/>
      <c r="K985" s="538"/>
      <c r="L985" s="538"/>
      <c r="M985" s="538"/>
      <c r="N985" s="538"/>
      <c r="O985" s="538"/>
      <c r="P985" s="538"/>
      <c r="Q985" s="538"/>
    </row>
    <row r="986" ht="25.15" customHeight="true" x14ac:dyDescent="0.2">
      <c r="C986" s="538"/>
      <c r="D986" s="538"/>
      <c r="E986" s="538"/>
      <c r="F986" s="538"/>
      <c r="G986" s="538"/>
      <c r="H986" s="538"/>
      <c r="I986" s="538"/>
      <c r="J986" s="538"/>
      <c r="K986" s="538"/>
      <c r="L986" s="538"/>
      <c r="M986" s="538"/>
      <c r="N986" s="538"/>
      <c r="O986" s="538"/>
      <c r="P986" s="538"/>
      <c r="Q986" s="538"/>
    </row>
    <row r="987" ht="25.15" customHeight="true" x14ac:dyDescent="0.2">
      <c r="C987" s="538"/>
      <c r="D987" s="538"/>
      <c r="E987" s="538"/>
      <c r="F987" s="538"/>
      <c r="G987" s="538"/>
      <c r="H987" s="538"/>
      <c r="I987" s="538"/>
      <c r="J987" s="538"/>
      <c r="K987" s="538"/>
      <c r="L987" s="538"/>
      <c r="M987" s="538"/>
      <c r="N987" s="538"/>
      <c r="O987" s="538"/>
      <c r="P987" s="538"/>
      <c r="Q987" s="538"/>
    </row>
    <row r="988" ht="25.15" customHeight="true" x14ac:dyDescent="0.2">
      <c r="C988" s="538"/>
      <c r="D988" s="538"/>
      <c r="E988" s="538"/>
      <c r="F988" s="538"/>
      <c r="G988" s="538"/>
      <c r="H988" s="538"/>
      <c r="I988" s="538"/>
      <c r="J988" s="538"/>
      <c r="K988" s="538"/>
      <c r="L988" s="538"/>
      <c r="M988" s="538"/>
      <c r="N988" s="538"/>
      <c r="O988" s="538"/>
      <c r="P988" s="538"/>
      <c r="Q988" s="538"/>
    </row>
    <row r="989" ht="25.15" customHeight="true" x14ac:dyDescent="0.2">
      <c r="C989" s="538"/>
      <c r="D989" s="538"/>
      <c r="E989" s="538"/>
      <c r="F989" s="538"/>
      <c r="G989" s="538"/>
      <c r="H989" s="538"/>
      <c r="I989" s="538"/>
      <c r="J989" s="538"/>
      <c r="K989" s="538"/>
      <c r="L989" s="538"/>
      <c r="M989" s="538"/>
      <c r="N989" s="538"/>
      <c r="O989" s="538"/>
      <c r="P989" s="538"/>
      <c r="Q989" s="538"/>
    </row>
    <row r="990" ht="25.15" customHeight="true" x14ac:dyDescent="0.2">
      <c r="C990" s="538"/>
      <c r="D990" s="538"/>
      <c r="E990" s="538"/>
      <c r="F990" s="538"/>
      <c r="G990" s="538"/>
      <c r="H990" s="538"/>
      <c r="I990" s="538"/>
      <c r="J990" s="538"/>
      <c r="K990" s="538"/>
      <c r="L990" s="538"/>
      <c r="M990" s="538"/>
      <c r="N990" s="538"/>
      <c r="O990" s="538"/>
      <c r="P990" s="538"/>
      <c r="Q990" s="538"/>
    </row>
    <row r="991" ht="25.15" customHeight="true" x14ac:dyDescent="0.2">
      <c r="C991" s="538"/>
      <c r="D991" s="538"/>
      <c r="E991" s="538"/>
      <c r="F991" s="538"/>
      <c r="G991" s="538"/>
      <c r="H991" s="538"/>
      <c r="I991" s="538"/>
      <c r="J991" s="538"/>
      <c r="K991" s="538"/>
      <c r="L991" s="538"/>
      <c r="M991" s="538"/>
      <c r="N991" s="538"/>
      <c r="O991" s="538"/>
      <c r="P991" s="538"/>
      <c r="Q991" s="538"/>
    </row>
    <row r="992" ht="25.15" customHeight="true" x14ac:dyDescent="0.2">
      <c r="C992" s="538"/>
      <c r="D992" s="538"/>
      <c r="E992" s="538"/>
      <c r="F992" s="538"/>
      <c r="G992" s="538"/>
      <c r="H992" s="538"/>
      <c r="I992" s="538"/>
      <c r="J992" s="538"/>
      <c r="K992" s="538"/>
      <c r="L992" s="538"/>
      <c r="M992" s="538"/>
      <c r="N992" s="538"/>
      <c r="O992" s="538"/>
      <c r="P992" s="538"/>
      <c r="Q992" s="538"/>
    </row>
    <row r="993" ht="25.15" customHeight="true" x14ac:dyDescent="0.2">
      <c r="C993" s="538"/>
      <c r="D993" s="538"/>
      <c r="E993" s="538"/>
      <c r="F993" s="538"/>
      <c r="G993" s="538"/>
      <c r="H993" s="538"/>
      <c r="I993" s="538"/>
      <c r="J993" s="538"/>
      <c r="K993" s="538"/>
      <c r="L993" s="538"/>
      <c r="M993" s="538"/>
      <c r="N993" s="538"/>
      <c r="O993" s="538"/>
      <c r="P993" s="538"/>
      <c r="Q993" s="538"/>
    </row>
    <row r="994" ht="25.15" customHeight="true" x14ac:dyDescent="0.2">
      <c r="C994" s="538"/>
      <c r="D994" s="538"/>
      <c r="E994" s="538"/>
      <c r="F994" s="538"/>
      <c r="G994" s="538"/>
      <c r="H994" s="538"/>
      <c r="I994" s="538"/>
      <c r="J994" s="538"/>
      <c r="K994" s="538"/>
      <c r="L994" s="538"/>
      <c r="M994" s="538"/>
      <c r="N994" s="538"/>
      <c r="O994" s="538"/>
      <c r="P994" s="538"/>
      <c r="Q994" s="538"/>
    </row>
    <row r="995" ht="25.15" customHeight="true" x14ac:dyDescent="0.2">
      <c r="C995" s="538"/>
      <c r="D995" s="538"/>
      <c r="E995" s="538"/>
      <c r="F995" s="538"/>
      <c r="G995" s="538"/>
      <c r="H995" s="538"/>
      <c r="I995" s="538"/>
      <c r="J995" s="538"/>
      <c r="K995" s="538"/>
      <c r="L995" s="538"/>
      <c r="M995" s="538"/>
      <c r="N995" s="538"/>
      <c r="O995" s="538"/>
      <c r="P995" s="538"/>
      <c r="Q995" s="538"/>
    </row>
    <row r="996" ht="25.15" customHeight="true" x14ac:dyDescent="0.2">
      <c r="C996" s="538"/>
      <c r="D996" s="538"/>
      <c r="E996" s="538"/>
      <c r="F996" s="538"/>
      <c r="G996" s="538"/>
      <c r="H996" s="538"/>
      <c r="I996" s="538"/>
      <c r="J996" s="538"/>
      <c r="K996" s="538"/>
      <c r="L996" s="538"/>
      <c r="M996" s="538"/>
      <c r="N996" s="538"/>
      <c r="O996" s="538"/>
      <c r="P996" s="538"/>
      <c r="Q996" s="538"/>
    </row>
    <row r="997" ht="25.15" customHeight="true" x14ac:dyDescent="0.2">
      <c r="C997" s="538"/>
      <c r="D997" s="538"/>
      <c r="E997" s="538"/>
      <c r="F997" s="538"/>
      <c r="G997" s="538"/>
      <c r="H997" s="538"/>
      <c r="I997" s="538"/>
      <c r="J997" s="538"/>
      <c r="K997" s="538"/>
      <c r="L997" s="538"/>
      <c r="M997" s="538"/>
      <c r="N997" s="538"/>
      <c r="O997" s="538"/>
      <c r="P997" s="538"/>
      <c r="Q997" s="538"/>
    </row>
    <row r="998" ht="25.15" customHeight="true" x14ac:dyDescent="0.2">
      <c r="C998" s="538"/>
      <c r="D998" s="538"/>
      <c r="E998" s="538"/>
      <c r="F998" s="538"/>
      <c r="G998" s="538"/>
      <c r="H998" s="538"/>
      <c r="I998" s="538"/>
      <c r="J998" s="538"/>
      <c r="K998" s="538"/>
      <c r="L998" s="538"/>
      <c r="M998" s="538"/>
      <c r="N998" s="538"/>
      <c r="O998" s="538"/>
      <c r="P998" s="538"/>
      <c r="Q998" s="538"/>
    </row>
    <row r="999" ht="25.15" customHeight="true" x14ac:dyDescent="0.2">
      <c r="C999" s="538"/>
      <c r="D999" s="538"/>
      <c r="E999" s="538"/>
      <c r="F999" s="538"/>
      <c r="G999" s="538"/>
      <c r="H999" s="538"/>
      <c r="I999" s="538"/>
      <c r="J999" s="538"/>
      <c r="K999" s="538"/>
      <c r="L999" s="538"/>
      <c r="M999" s="538"/>
      <c r="N999" s="538"/>
      <c r="O999" s="538"/>
      <c r="P999" s="538"/>
      <c r="Q999" s="538"/>
    </row>
    <row r="1000" ht="25.15" customHeight="true" x14ac:dyDescent="0.2">
      <c r="C1000" s="538"/>
      <c r="D1000" s="538"/>
      <c r="E1000" s="538"/>
      <c r="F1000" s="538"/>
      <c r="G1000" s="538"/>
      <c r="H1000" s="538"/>
      <c r="I1000" s="538"/>
      <c r="J1000" s="538"/>
      <c r="K1000" s="538"/>
      <c r="L1000" s="538"/>
      <c r="M1000" s="538"/>
      <c r="N1000" s="538"/>
      <c r="O1000" s="538"/>
      <c r="P1000" s="538"/>
      <c r="Q1000" s="538"/>
    </row>
    <row r="1001" ht="25.15" customHeight="true" x14ac:dyDescent="0.2">
      <c r="C1001" s="538"/>
      <c r="D1001" s="538"/>
      <c r="E1001" s="538"/>
      <c r="F1001" s="538"/>
      <c r="G1001" s="538"/>
      <c r="H1001" s="538"/>
      <c r="I1001" s="538"/>
      <c r="J1001" s="538"/>
      <c r="K1001" s="538"/>
      <c r="L1001" s="538"/>
      <c r="M1001" s="538"/>
      <c r="N1001" s="538"/>
      <c r="O1001" s="538"/>
      <c r="P1001" s="538"/>
      <c r="Q1001" s="538"/>
    </row>
    <row r="1002" ht="25.15" customHeight="true" x14ac:dyDescent="0.2">
      <c r="C1002" s="538"/>
      <c r="D1002" s="538"/>
      <c r="E1002" s="538"/>
      <c r="F1002" s="538"/>
      <c r="G1002" s="538"/>
      <c r="H1002" s="538"/>
      <c r="I1002" s="538"/>
      <c r="J1002" s="538"/>
      <c r="K1002" s="538"/>
      <c r="L1002" s="538"/>
      <c r="M1002" s="538"/>
      <c r="N1002" s="538"/>
      <c r="O1002" s="538"/>
      <c r="P1002" s="538"/>
      <c r="Q1002" s="538"/>
    </row>
    <row r="1003" ht="25.15" customHeight="true" x14ac:dyDescent="0.2">
      <c r="C1003" s="538"/>
      <c r="D1003" s="538"/>
      <c r="E1003" s="538"/>
      <c r="F1003" s="538"/>
      <c r="G1003" s="538"/>
      <c r="H1003" s="538"/>
      <c r="I1003" s="538"/>
      <c r="J1003" s="538"/>
      <c r="K1003" s="538"/>
      <c r="L1003" s="538"/>
      <c r="M1003" s="538"/>
      <c r="N1003" s="538"/>
      <c r="O1003" s="538"/>
      <c r="P1003" s="538"/>
      <c r="Q1003" s="538"/>
    </row>
    <row r="1004" ht="25.15" customHeight="true" x14ac:dyDescent="0.2">
      <c r="C1004" s="538"/>
      <c r="D1004" s="538"/>
      <c r="E1004" s="538"/>
      <c r="F1004" s="538"/>
      <c r="G1004" s="538"/>
      <c r="H1004" s="538"/>
      <c r="I1004" s="538"/>
      <c r="J1004" s="538"/>
      <c r="K1004" s="538"/>
      <c r="L1004" s="538"/>
      <c r="M1004" s="538"/>
      <c r="N1004" s="538"/>
      <c r="O1004" s="538"/>
      <c r="P1004" s="538"/>
      <c r="Q1004" s="538"/>
    </row>
    <row r="1005" ht="25.15" customHeight="true" x14ac:dyDescent="0.2">
      <c r="C1005" s="538"/>
      <c r="D1005" s="538"/>
      <c r="E1005" s="538"/>
      <c r="F1005" s="538"/>
      <c r="G1005" s="538"/>
      <c r="H1005" s="538"/>
      <c r="I1005" s="538"/>
      <c r="J1005" s="538"/>
      <c r="K1005" s="538"/>
      <c r="L1005" s="538"/>
      <c r="M1005" s="538"/>
      <c r="N1005" s="538"/>
      <c r="O1005" s="538"/>
      <c r="P1005" s="538"/>
      <c r="Q1005" s="538"/>
    </row>
    <row r="1006" ht="25.15" customHeight="true" x14ac:dyDescent="0.2">
      <c r="C1006" s="538"/>
      <c r="D1006" s="538"/>
      <c r="E1006" s="538"/>
      <c r="F1006" s="538"/>
      <c r="G1006" s="538"/>
      <c r="H1006" s="538"/>
      <c r="I1006" s="538"/>
      <c r="J1006" s="538"/>
      <c r="K1006" s="538"/>
      <c r="L1006" s="538"/>
      <c r="M1006" s="538"/>
      <c r="N1006" s="538"/>
      <c r="O1006" s="538"/>
      <c r="P1006" s="538"/>
      <c r="Q1006" s="538"/>
    </row>
    <row r="1007" ht="25.15" customHeight="true" x14ac:dyDescent="0.2">
      <c r="C1007" s="538"/>
      <c r="D1007" s="538"/>
      <c r="E1007" s="538"/>
      <c r="F1007" s="538"/>
      <c r="G1007" s="538"/>
      <c r="H1007" s="538"/>
      <c r="I1007" s="538"/>
      <c r="J1007" s="538"/>
      <c r="K1007" s="538"/>
      <c r="L1007" s="538"/>
      <c r="M1007" s="538"/>
      <c r="N1007" s="538"/>
      <c r="O1007" s="538"/>
      <c r="P1007" s="538"/>
      <c r="Q1007" s="538"/>
    </row>
    <row r="1008" ht="25.15" customHeight="true" x14ac:dyDescent="0.2">
      <c r="C1008" s="538"/>
      <c r="D1008" s="538"/>
      <c r="E1008" s="538"/>
      <c r="F1008" s="538"/>
      <c r="G1008" s="538"/>
      <c r="H1008" s="538"/>
      <c r="I1008" s="538"/>
      <c r="J1008" s="538"/>
      <c r="K1008" s="538"/>
      <c r="L1008" s="538"/>
      <c r="M1008" s="538"/>
      <c r="N1008" s="538"/>
      <c r="O1008" s="538"/>
      <c r="P1008" s="538"/>
      <c r="Q1008" s="538"/>
    </row>
    <row r="1009" ht="25.15" customHeight="true" x14ac:dyDescent="0.2">
      <c r="C1009" s="538"/>
      <c r="D1009" s="538"/>
      <c r="E1009" s="538"/>
      <c r="F1009" s="538"/>
      <c r="G1009" s="538"/>
      <c r="H1009" s="538"/>
      <c r="I1009" s="538"/>
      <c r="J1009" s="538"/>
      <c r="K1009" s="538"/>
      <c r="L1009" s="538"/>
      <c r="M1009" s="538"/>
      <c r="N1009" s="538"/>
      <c r="O1009" s="538"/>
      <c r="P1009" s="538"/>
      <c r="Q1009" s="538"/>
    </row>
    <row r="1010" ht="25.15" customHeight="true" x14ac:dyDescent="0.2">
      <c r="C1010" s="538"/>
      <c r="D1010" s="538"/>
      <c r="E1010" s="538"/>
      <c r="F1010" s="538"/>
      <c r="G1010" s="538"/>
      <c r="H1010" s="538"/>
      <c r="I1010" s="538"/>
      <c r="J1010" s="538"/>
      <c r="K1010" s="538"/>
      <c r="L1010" s="538"/>
      <c r="M1010" s="538"/>
      <c r="N1010" s="538"/>
      <c r="O1010" s="538"/>
      <c r="P1010" s="538"/>
      <c r="Q1010" s="538"/>
    </row>
    <row r="1011" ht="25.15" customHeight="true" x14ac:dyDescent="0.2">
      <c r="C1011" s="538"/>
      <c r="D1011" s="538"/>
      <c r="E1011" s="538"/>
      <c r="F1011" s="538"/>
      <c r="G1011" s="538"/>
      <c r="H1011" s="538"/>
      <c r="I1011" s="538"/>
      <c r="J1011" s="538"/>
      <c r="K1011" s="538"/>
      <c r="L1011" s="538"/>
      <c r="M1011" s="538"/>
      <c r="N1011" s="538"/>
      <c r="O1011" s="538"/>
      <c r="P1011" s="538"/>
      <c r="Q1011" s="538"/>
    </row>
    <row r="1012" ht="25.15" customHeight="true" x14ac:dyDescent="0.2">
      <c r="C1012" s="538"/>
      <c r="D1012" s="538"/>
      <c r="E1012" s="538"/>
      <c r="F1012" s="538"/>
      <c r="G1012" s="538"/>
      <c r="H1012" s="538"/>
      <c r="I1012" s="538"/>
      <c r="J1012" s="538"/>
      <c r="K1012" s="538"/>
      <c r="L1012" s="538"/>
      <c r="M1012" s="538"/>
      <c r="N1012" s="538"/>
      <c r="O1012" s="538"/>
      <c r="P1012" s="538"/>
      <c r="Q1012" s="538"/>
    </row>
    <row r="1013" ht="25.15" customHeight="true" x14ac:dyDescent="0.2">
      <c r="C1013" s="538"/>
      <c r="D1013" s="538"/>
      <c r="E1013" s="538"/>
      <c r="F1013" s="538"/>
      <c r="G1013" s="538"/>
      <c r="H1013" s="538"/>
      <c r="I1013" s="538"/>
      <c r="J1013" s="538"/>
      <c r="K1013" s="538"/>
      <c r="L1013" s="538"/>
      <c r="M1013" s="538"/>
      <c r="N1013" s="538"/>
      <c r="O1013" s="538"/>
      <c r="P1013" s="538"/>
      <c r="Q1013" s="538"/>
    </row>
    <row r="1014" ht="25.15" customHeight="true" x14ac:dyDescent="0.2">
      <c r="C1014" s="538"/>
      <c r="D1014" s="538"/>
      <c r="E1014" s="538"/>
      <c r="F1014" s="538"/>
      <c r="G1014" s="538"/>
      <c r="H1014" s="538"/>
      <c r="I1014" s="538"/>
      <c r="J1014" s="538"/>
      <c r="K1014" s="538"/>
      <c r="L1014" s="538"/>
      <c r="M1014" s="538"/>
      <c r="N1014" s="538"/>
      <c r="O1014" s="538"/>
      <c r="P1014" s="538"/>
      <c r="Q1014" s="538"/>
    </row>
    <row r="1015" ht="25.15" customHeight="true" x14ac:dyDescent="0.2">
      <c r="C1015" s="538"/>
      <c r="D1015" s="538"/>
      <c r="E1015" s="538"/>
      <c r="F1015" s="538"/>
      <c r="G1015" s="538"/>
      <c r="H1015" s="538"/>
      <c r="I1015" s="538"/>
      <c r="J1015" s="538"/>
      <c r="K1015" s="538"/>
      <c r="L1015" s="538"/>
      <c r="M1015" s="538"/>
      <c r="N1015" s="538"/>
      <c r="O1015" s="538"/>
      <c r="P1015" s="538"/>
      <c r="Q1015" s="538"/>
    </row>
    <row r="1016" ht="25.15" customHeight="true" x14ac:dyDescent="0.2">
      <c r="C1016" s="538"/>
      <c r="D1016" s="538"/>
      <c r="E1016" s="538"/>
      <c r="F1016" s="538"/>
      <c r="G1016" s="538"/>
      <c r="H1016" s="538"/>
      <c r="I1016" s="538"/>
      <c r="J1016" s="538"/>
      <c r="K1016" s="538"/>
      <c r="L1016" s="538"/>
      <c r="M1016" s="538"/>
      <c r="N1016" s="538"/>
      <c r="O1016" s="538"/>
      <c r="P1016" s="538"/>
      <c r="Q1016" s="538"/>
    </row>
    <row r="1017" ht="25.15" customHeight="true" x14ac:dyDescent="0.2">
      <c r="C1017" s="538"/>
      <c r="D1017" s="538"/>
      <c r="E1017" s="538"/>
      <c r="F1017" s="538"/>
      <c r="G1017" s="538"/>
      <c r="H1017" s="538"/>
      <c r="I1017" s="538"/>
      <c r="J1017" s="538"/>
      <c r="K1017" s="538"/>
      <c r="L1017" s="538"/>
      <c r="M1017" s="538"/>
      <c r="N1017" s="538"/>
      <c r="O1017" s="538"/>
      <c r="P1017" s="538"/>
      <c r="Q1017" s="538"/>
    </row>
    <row r="1018" ht="25.15" customHeight="true" x14ac:dyDescent="0.2">
      <c r="C1018" s="538"/>
      <c r="D1018" s="538"/>
      <c r="E1018" s="538"/>
      <c r="F1018" s="538"/>
      <c r="G1018" s="538"/>
      <c r="H1018" s="538"/>
      <c r="I1018" s="538"/>
      <c r="J1018" s="538"/>
      <c r="K1018" s="538"/>
      <c r="L1018" s="538"/>
      <c r="M1018" s="538"/>
      <c r="N1018" s="538"/>
      <c r="O1018" s="538"/>
      <c r="P1018" s="538"/>
      <c r="Q1018" s="538"/>
    </row>
    <row r="1019" ht="25.15" customHeight="true" x14ac:dyDescent="0.2">
      <c r="C1019" s="538"/>
      <c r="D1019" s="538"/>
      <c r="E1019" s="538"/>
      <c r="F1019" s="538"/>
      <c r="G1019" s="538"/>
      <c r="H1019" s="538"/>
      <c r="I1019" s="538"/>
      <c r="J1019" s="538"/>
      <c r="K1019" s="538"/>
      <c r="L1019" s="538"/>
      <c r="M1019" s="538"/>
      <c r="N1019" s="538"/>
      <c r="O1019" s="538"/>
      <c r="P1019" s="538"/>
      <c r="Q1019" s="538"/>
    </row>
    <row r="1020" ht="25.15" customHeight="true" x14ac:dyDescent="0.2">
      <c r="C1020" s="538"/>
      <c r="D1020" s="538"/>
      <c r="E1020" s="538"/>
      <c r="F1020" s="538"/>
      <c r="G1020" s="538"/>
      <c r="H1020" s="538"/>
      <c r="I1020" s="538"/>
      <c r="J1020" s="538"/>
      <c r="K1020" s="538"/>
      <c r="L1020" s="538"/>
      <c r="M1020" s="538"/>
      <c r="N1020" s="538"/>
      <c r="O1020" s="538"/>
      <c r="P1020" s="538"/>
      <c r="Q1020" s="538"/>
    </row>
    <row r="1021" ht="25.15" customHeight="true" x14ac:dyDescent="0.2">
      <c r="C1021" s="538"/>
      <c r="D1021" s="538"/>
      <c r="E1021" s="538"/>
      <c r="F1021" s="538"/>
      <c r="G1021" s="538"/>
      <c r="H1021" s="538"/>
      <c r="I1021" s="538"/>
      <c r="J1021" s="538"/>
      <c r="K1021" s="538"/>
      <c r="L1021" s="538"/>
      <c r="M1021" s="538"/>
      <c r="N1021" s="538"/>
      <c r="O1021" s="538"/>
      <c r="P1021" s="538"/>
      <c r="Q1021" s="538"/>
    </row>
    <row r="1022" ht="25.15" customHeight="true" x14ac:dyDescent="0.2">
      <c r="C1022" s="538"/>
      <c r="D1022" s="538"/>
      <c r="E1022" s="538"/>
      <c r="F1022" s="538"/>
      <c r="G1022" s="538"/>
      <c r="H1022" s="538"/>
      <c r="I1022" s="538"/>
      <c r="J1022" s="538"/>
      <c r="K1022" s="538"/>
      <c r="L1022" s="538"/>
      <c r="M1022" s="538"/>
      <c r="N1022" s="538"/>
      <c r="O1022" s="538"/>
      <c r="P1022" s="538"/>
      <c r="Q1022" s="538"/>
    </row>
    <row r="1023" ht="25.15" customHeight="true" x14ac:dyDescent="0.2">
      <c r="C1023" s="538"/>
      <c r="D1023" s="538"/>
      <c r="E1023" s="538"/>
      <c r="F1023" s="538"/>
      <c r="G1023" s="538"/>
      <c r="H1023" s="538"/>
      <c r="I1023" s="538"/>
      <c r="J1023" s="538"/>
      <c r="K1023" s="538"/>
      <c r="L1023" s="538"/>
      <c r="M1023" s="538"/>
      <c r="N1023" s="538"/>
      <c r="O1023" s="538"/>
      <c r="P1023" s="538"/>
      <c r="Q1023" s="538"/>
    </row>
    <row r="1024" ht="25.15" customHeight="true" x14ac:dyDescent="0.2">
      <c r="C1024" s="538"/>
      <c r="D1024" s="538"/>
      <c r="E1024" s="538"/>
      <c r="F1024" s="538"/>
      <c r="G1024" s="538"/>
      <c r="H1024" s="538"/>
      <c r="I1024" s="538"/>
      <c r="J1024" s="538"/>
      <c r="K1024" s="538"/>
      <c r="L1024" s="538"/>
      <c r="M1024" s="538"/>
      <c r="N1024" s="538"/>
      <c r="O1024" s="538"/>
      <c r="P1024" s="538"/>
      <c r="Q1024" s="538"/>
    </row>
    <row r="1025" s="431" customFormat="true" ht="21" customHeight="true" x14ac:dyDescent="0.2">
      <c r="A1025" s="2439" t="s">
        <v>209</v>
      </c>
      <c r="B1025" s="2440"/>
      <c r="C1025" s="2441"/>
      <c r="BA1025" s="223"/>
      <c r="BB1025" s="290"/>
      <c r="BC1025"/>
      <c r="BD1025"/>
      <c r="BE1025"/>
      <c r="BF1025"/>
      <c r="BG1025"/>
      <c r="BH1025"/>
      <c r="BI1025"/>
      <c r="BJ1025"/>
      <c r="BK1025"/>
      <c r="BL1025"/>
      <c r="BM1025"/>
      <c r="BN1025"/>
      <c r="BO1025"/>
      <c r="BP1025"/>
      <c r="BQ1025"/>
      <c r="BR1025"/>
      <c r="BS1025"/>
      <c r="BT1025"/>
      <c r="BU1025"/>
      <c r="BV1025"/>
      <c r="BW1025"/>
      <c r="BX1025"/>
      <c r="BY1025" s="223"/>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431" customFormat="true" ht="15.95" customHeight="true" x14ac:dyDescent="0.2">
      <c r="A1026" s="2442" t="s">
        <v>210</v>
      </c>
      <c r="B1026" s="2443"/>
      <c r="C1026" s="438" t="s">
        <v>211</v>
      </c>
      <c r="BA1026" s="223"/>
      <c r="BB1026" s="290"/>
      <c r="BC1026"/>
      <c r="BD1026"/>
      <c r="BE1026"/>
      <c r="BF1026"/>
      <c r="BG1026"/>
      <c r="BH1026"/>
      <c r="BI1026"/>
      <c r="BJ1026"/>
      <c r="BK1026"/>
      <c r="BL1026"/>
      <c r="BM1026"/>
      <c r="BN1026"/>
      <c r="BO1026"/>
      <c r="BP1026"/>
      <c r="BQ1026"/>
      <c r="BR1026"/>
      <c r="BS1026"/>
      <c r="BT1026"/>
      <c r="BU1026"/>
      <c r="BV1026"/>
      <c r="BW1026"/>
      <c r="BX1026"/>
      <c r="BY1026" s="223"/>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431" customFormat="true" ht="17.1" hidden="true" customHeight="true" x14ac:dyDescent="0.2">
      <c r="A1027" s="439" t="s">
        <v>212</v>
      </c>
      <c r="B1027" s="440" t="s">
        <v>213</v>
      </c>
      <c r="C1027" s="441">
        <v>33088</v>
      </c>
      <c r="BA1027" s="223"/>
      <c r="BB1027" s="290"/>
      <c r="BC1027"/>
      <c r="BD1027"/>
      <c r="BE1027"/>
      <c r="BF1027"/>
      <c r="BG1027"/>
      <c r="BH1027"/>
      <c r="BI1027"/>
      <c r="BJ1027"/>
      <c r="BK1027"/>
      <c r="BL1027"/>
      <c r="BM1027"/>
      <c r="BN1027"/>
      <c r="BO1027"/>
      <c r="BP1027"/>
      <c r="BQ1027"/>
      <c r="BR1027"/>
      <c r="BS1027"/>
      <c r="BT1027"/>
      <c r="BU1027"/>
      <c r="BV1027"/>
      <c r="BW1027"/>
      <c r="BX1027"/>
      <c r="BY1027" s="223"/>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431" customFormat="true" ht="17.1" hidden="true" customHeight="true" x14ac:dyDescent="0.2">
      <c r="A1028" s="442" t="s">
        <v>214</v>
      </c>
      <c r="B1028" s="443" t="s">
        <v>213</v>
      </c>
      <c r="C1028" s="444">
        <v>33088</v>
      </c>
      <c r="BA1028" s="223"/>
      <c r="BB1028" s="290"/>
      <c r="BC1028"/>
      <c r="BD1028"/>
      <c r="BE1028"/>
      <c r="BF1028"/>
      <c r="BG1028"/>
      <c r="BH1028"/>
      <c r="BI1028"/>
      <c r="BJ1028"/>
      <c r="BK1028"/>
      <c r="BL1028"/>
      <c r="BM1028"/>
      <c r="BN1028"/>
      <c r="BO1028"/>
      <c r="BP1028"/>
      <c r="BQ1028"/>
      <c r="BR1028"/>
      <c r="BS1028"/>
      <c r="BT1028"/>
      <c r="BU1028"/>
      <c r="BV1028"/>
      <c r="BW1028"/>
      <c r="BX1028"/>
      <c r="BY1028" s="223"/>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431" customFormat="true" ht="17.1" hidden="true" customHeight="true" x14ac:dyDescent="0.2">
      <c r="A1029" s="442" t="s">
        <v>215</v>
      </c>
      <c r="B1029" s="443" t="s">
        <v>216</v>
      </c>
      <c r="C1029" s="444">
        <v>33088</v>
      </c>
      <c r="BA1029" s="223"/>
      <c r="BB1029" s="290"/>
      <c r="BC1029"/>
      <c r="BD1029"/>
      <c r="BE1029"/>
      <c r="BF1029"/>
      <c r="BG1029"/>
      <c r="BH1029"/>
      <c r="BI1029"/>
      <c r="BJ1029"/>
      <c r="BK1029"/>
      <c r="BL1029"/>
      <c r="BM1029"/>
      <c r="BN1029"/>
      <c r="BO1029"/>
      <c r="BP1029"/>
      <c r="BQ1029"/>
      <c r="BR1029"/>
      <c r="BS1029"/>
      <c r="BT1029"/>
      <c r="BU1029"/>
      <c r="BV1029"/>
      <c r="BW1029"/>
      <c r="BX1029"/>
      <c r="BY1029" s="223"/>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431" customFormat="true" ht="17.1" hidden="true" customHeight="true" x14ac:dyDescent="0.2">
      <c r="A1030" s="442" t="s">
        <v>217</v>
      </c>
      <c r="B1030" s="443" t="s">
        <v>218</v>
      </c>
      <c r="C1030" s="444">
        <v>33088</v>
      </c>
      <c r="BA1030" s="223"/>
      <c r="BB1030" s="290"/>
      <c r="BC1030"/>
      <c r="BD1030"/>
      <c r="BE1030"/>
      <c r="BF1030"/>
      <c r="BG1030"/>
      <c r="BH1030"/>
      <c r="BI1030"/>
      <c r="BJ1030"/>
      <c r="BK1030"/>
      <c r="BL1030"/>
      <c r="BM1030"/>
      <c r="BN1030"/>
      <c r="BO1030"/>
      <c r="BP1030"/>
      <c r="BQ1030"/>
      <c r="BR1030"/>
      <c r="BS1030"/>
      <c r="BT1030"/>
      <c r="BU1030"/>
      <c r="BV1030"/>
      <c r="BW1030"/>
      <c r="BX1030"/>
      <c r="BY1030" s="223"/>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431" customFormat="true" ht="17.1" customHeight="true" x14ac:dyDescent="0.2">
      <c r="A1031" s="2444" t="s">
        <v>219</v>
      </c>
      <c r="B1031" s="443" t="s">
        <v>220</v>
      </c>
      <c r="C1031" s="444">
        <v>13961</v>
      </c>
      <c r="BA1031" s="223"/>
      <c r="BB1031" s="290"/>
      <c r="BC1031"/>
      <c r="BD1031"/>
      <c r="BE1031"/>
      <c r="BF1031"/>
      <c r="BG1031"/>
      <c r="BH1031"/>
      <c r="BI1031"/>
      <c r="BJ1031"/>
      <c r="BK1031"/>
      <c r="BL1031"/>
      <c r="BM1031"/>
      <c r="BN1031"/>
      <c r="BO1031"/>
      <c r="BP1031"/>
      <c r="BQ1031"/>
      <c r="BR1031"/>
      <c r="BS1031"/>
      <c r="BT1031"/>
      <c r="BU1031"/>
      <c r="BV1031"/>
      <c r="BW1031"/>
      <c r="BX1031"/>
      <c r="BY1031" s="223"/>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431" customFormat="true" ht="17.1" customHeight="true" x14ac:dyDescent="0.2">
      <c r="A1032" s="2444"/>
      <c r="B1032" s="443" t="s">
        <v>221</v>
      </c>
      <c r="C1032" s="444">
        <v>19127</v>
      </c>
      <c r="BA1032" s="223"/>
      <c r="BB1032" s="290"/>
      <c r="BC1032"/>
      <c r="BD1032"/>
      <c r="BE1032"/>
      <c r="BF1032"/>
      <c r="BG1032"/>
      <c r="BH1032"/>
      <c r="BI1032"/>
      <c r="BJ1032"/>
      <c r="BK1032"/>
      <c r="BL1032"/>
      <c r="BM1032"/>
      <c r="BN1032"/>
      <c r="BO1032"/>
      <c r="BP1032"/>
      <c r="BQ1032"/>
      <c r="BR1032"/>
      <c r="BS1032"/>
      <c r="BT1032"/>
      <c r="BU1032"/>
      <c r="BV1032"/>
      <c r="BW1032"/>
      <c r="BX1032"/>
      <c r="BY1032" s="223"/>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431" customFormat="true" ht="17.1" customHeight="true" x14ac:dyDescent="0.2">
      <c r="A1033" s="2445"/>
      <c r="B1033" s="445" t="s">
        <v>222</v>
      </c>
      <c r="C1033" s="446">
        <v>0</v>
      </c>
      <c r="BA1033" s="521"/>
      <c r="BB1033" s="136"/>
      <c r="BC1033" s="521"/>
      <c r="BD1033" s="521"/>
      <c r="BE1033" s="521"/>
      <c r="BF1033" s="521"/>
      <c r="BG1033" s="521"/>
      <c r="BH1033" s="521"/>
      <c r="BI1033" s="521"/>
      <c r="BJ1033" s="521"/>
      <c r="BK1033" s="521"/>
      <c r="BL1033" s="521"/>
      <c r="BM1033" s="521"/>
      <c r="BN1033" s="521"/>
      <c r="BO1033" s="521"/>
      <c r="BP1033" s="521"/>
      <c r="BQ1033" s="521"/>
      <c r="BR1033" s="521"/>
      <c r="BS1033" s="521"/>
      <c r="BT1033" s="521"/>
      <c r="BU1033" s="521"/>
      <c r="BV1033" s="521"/>
      <c r="BW1033" s="521"/>
      <c r="BX1033" s="521"/>
      <c r="BY1033" s="521"/>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431" customFormat="true" ht="12.95" customHeight="true" x14ac:dyDescent="0.2">
      <c r="A1034" s="2446" t="s">
        <v>223</v>
      </c>
      <c r="B1034" s="2447"/>
      <c r="C1034" s="2448"/>
      <c r="BA1034" s="223"/>
      <c r="BB1034" s="290"/>
      <c r="BC1034"/>
      <c r="BD1034"/>
      <c r="BE1034"/>
      <c r="BF1034"/>
      <c r="BG1034"/>
      <c r="BH1034"/>
      <c r="BI1034"/>
      <c r="BJ1034"/>
      <c r="BK1034"/>
      <c r="BL1034"/>
      <c r="BM1034"/>
      <c r="BN1034"/>
      <c r="BO1034"/>
      <c r="BP1034"/>
      <c r="BQ1034"/>
      <c r="BR1034"/>
      <c r="BS1034"/>
      <c r="BT1034"/>
      <c r="BU1034"/>
      <c r="BV1034"/>
      <c r="BW1034"/>
      <c r="BX1034"/>
      <c r="BY1034" s="223"/>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B1035" s="432"/>
      <c r="BA1035" s="520"/>
      <c r="BB1035" s="237"/>
      <c r="BC1035" s="520"/>
      <c r="BD1035" s="520"/>
      <c r="BE1035" s="520"/>
      <c r="BF1035" s="520"/>
      <c r="BG1035" s="520"/>
      <c r="BH1035" s="520"/>
      <c r="BI1035" s="520"/>
      <c r="BJ1035" s="520"/>
      <c r="BK1035" s="520"/>
      <c r="BL1035" s="520"/>
      <c r="BM1035" s="520"/>
      <c r="BN1035" s="520"/>
      <c r="BO1035" s="520"/>
      <c r="BP1035" s="520"/>
      <c r="BQ1035" s="520"/>
      <c r="BR1035" s="520"/>
      <c r="BS1035" s="520"/>
      <c r="BT1035" s="520"/>
      <c r="BU1035" s="520"/>
      <c r="BV1035" s="520"/>
      <c r="BW1035" s="520"/>
      <c r="BX1035" s="520"/>
      <c r="BY1035" s="520"/>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1" t="s">
        <v>120</v>
      </c>
      <c r="B1036" s="118" t="s">
        <v>121</v>
      </c>
    </row>
    <row r="1037" ht="15" customHeight="true" x14ac:dyDescent="0.2">
      <c r="A1037" s="292" t="str">
        <f>R15</f>
        <v>Bali</v>
      </c>
      <c r="B1037" s="292" t="e">
        <f>BR122+BR123</f>
        <v>#VALUE!</v>
      </c>
    </row>
    <row r="1038" ht="15" customHeight="true" x14ac:dyDescent="0.2">
      <c r="A1038" s="292" t="str">
        <f>S15</f>
        <v>Bangka Belitung</v>
      </c>
      <c r="B1038" s="292" t="e">
        <f>BS122+BS123</f>
        <v>#VALUE!</v>
      </c>
    </row>
    <row r="1039" ht="15" customHeight="true" x14ac:dyDescent="0.2">
      <c r="A1039" s="292" t="str">
        <f>T15</f>
        <v>Banten</v>
      </c>
      <c r="B1039" s="292" t="e">
        <f>BT122+BT123</f>
        <v>#VALUE!</v>
      </c>
    </row>
    <row r="1040" ht="15" customHeight="true" x14ac:dyDescent="0.2">
      <c r="A1040" s="292" t="str">
        <f>U15</f>
        <v>Bengkulu</v>
      </c>
      <c r="B1040" s="292" t="e">
        <f>BU122+BU123</f>
        <v>#VALUE!</v>
      </c>
    </row>
    <row r="1041" ht="15" customHeight="true" x14ac:dyDescent="0.2">
      <c r="A1041" s="292" t="str">
        <f>V15</f>
        <v>Cenrtal Sulawesi</v>
      </c>
      <c r="B1041" s="292" t="e">
        <f>BV122+BV123</f>
        <v>#VALUE!</v>
      </c>
    </row>
    <row r="1042" ht="15" customHeight="true" x14ac:dyDescent="0.2">
      <c r="A1042" s="292" t="str">
        <f>W15</f>
        <v>Central Java</v>
      </c>
      <c r="B1042" s="292" t="e">
        <f>BW122+BW123</f>
        <v>#VALUE!</v>
      </c>
    </row>
    <row r="1043" ht="15" customHeight="true" x14ac:dyDescent="0.2">
      <c r="A1043" s="292" t="str">
        <f>X15</f>
        <v>Central Kalimantan</v>
      </c>
      <c r="B1043" s="292" t="e">
        <f>BX122+XR123</f>
        <v>#VALUE!</v>
      </c>
    </row>
    <row r="1044" ht="15" customHeight="true" x14ac:dyDescent="0.2">
      <c r="A1044" s="292" t="str">
        <f>Y15</f>
        <v>DI Aceh</v>
      </c>
      <c r="B1044" s="292" t="e">
        <f>BY122+BY123</f>
        <v>#VALUE!</v>
      </c>
    </row>
    <row r="1045" ht="15" customHeight="true" x14ac:dyDescent="0.2">
      <c r="A1045" s="292" t="str">
        <f>Z15</f>
        <v>DI Yogyakarta</v>
      </c>
      <c r="B1045" s="292" t="e">
        <f>BZ122+BZ123</f>
        <v>#VALUE!</v>
      </c>
    </row>
    <row r="1046" ht="15" customHeight="true" x14ac:dyDescent="0.2">
      <c r="A1046" s="237" t="str">
        <f>AA15</f>
        <v>DKI Jakarta</v>
      </c>
      <c r="B1046" s="292" t="e">
        <f>CA122+CA123</f>
        <v>#VALUE!</v>
      </c>
    </row>
    <row r="1047" ht="15" customHeight="true" x14ac:dyDescent="0.2">
      <c r="A1047" s="237" t="str">
        <f>AB15</f>
        <v>East Java</v>
      </c>
      <c r="B1047" s="292" t="e">
        <f>CB122+CB123</f>
        <v>#VALUE!</v>
      </c>
    </row>
    <row r="1048" ht="15" customHeight="true" x14ac:dyDescent="0.2">
      <c r="A1048" s="237" t="str">
        <f>AC15</f>
        <v>East Kalimantan</v>
      </c>
      <c r="B1048" s="292" t="e">
        <f>CC122+CC123</f>
        <v>#VALUE!</v>
      </c>
    </row>
    <row r="1049" ht="15" customHeight="true" x14ac:dyDescent="0.2">
      <c r="A1049" s="237" t="str">
        <f>AD15</f>
        <v>East Nusa Tenggara</v>
      </c>
      <c r="B1049" s="292" t="e">
        <f>CD122+CD123</f>
        <v>#VALUE!</v>
      </c>
    </row>
    <row r="1050" ht="15" customHeight="true" x14ac:dyDescent="0.2">
      <c r="A1050" s="237" t="str">
        <f>AE15</f>
        <v>East Timor</v>
      </c>
      <c r="B1050" s="292" t="e">
        <f>CE122+CE123</f>
        <v>#VALUE!</v>
      </c>
    </row>
    <row r="1051" ht="15" customHeight="true" x14ac:dyDescent="0.2">
      <c r="A1051" s="237" t="str">
        <f>AF15</f>
        <v>Gorontalo</v>
      </c>
      <c r="B1051" s="292" t="e">
        <f>CF122+CF123</f>
        <v>#VALUE!</v>
      </c>
    </row>
    <row r="1052" ht="15" customHeight="true" x14ac:dyDescent="0.2">
      <c r="A1052" s="237" t="str">
        <f>AG15</f>
        <v>Irian Jaya</v>
      </c>
      <c r="B1052" s="292" t="e">
        <f>CG122+CG123</f>
        <v>#VALUE!</v>
      </c>
    </row>
    <row r="1053" ht="15" customHeight="true" x14ac:dyDescent="0.2">
      <c r="A1053" s="237" t="str">
        <f>AH15</f>
        <v>Jambi</v>
      </c>
      <c r="B1053" s="292" t="e">
        <f>CH122+CH123</f>
        <v>#VALUE!</v>
      </c>
    </row>
    <row r="1054" ht="15" customHeight="true" x14ac:dyDescent="0.2">
      <c r="A1054" s="237" t="str">
        <f>AI15</f>
        <v>Lampung</v>
      </c>
      <c r="B1054" s="292" t="e">
        <f>CI122+CI123</f>
        <v>#VALUE!</v>
      </c>
    </row>
    <row r="1055" ht="15" customHeight="true" x14ac:dyDescent="0.2">
      <c r="A1055" s="237" t="str">
        <f>AJ15</f>
        <v>Maluku</v>
      </c>
      <c r="B1055" s="292" t="e">
        <f>CJ122+CJ123</f>
        <v>#VALUE!</v>
      </c>
    </row>
    <row r="1056" ht="15" customHeight="true" x14ac:dyDescent="0.2">
      <c r="A1056" s="237" t="str">
        <f>AK15</f>
        <v>North Sulawesi</v>
      </c>
      <c r="B1056" s="292" t="e">
        <f>CK122+CK123</f>
        <v>#VALUE!</v>
      </c>
    </row>
    <row r="1057" ht="15" customHeight="true" x14ac:dyDescent="0.2">
      <c r="A1057" s="237" t="str">
        <f>AL15</f>
        <v>North Sumatra</v>
      </c>
      <c r="B1057" s="292" t="e">
        <f>CL122+CL123</f>
        <v>#VALUE!</v>
      </c>
    </row>
    <row r="1058" ht="15" customHeight="true" x14ac:dyDescent="0.2">
      <c r="A1058" s="237" t="str">
        <f>AM15</f>
        <v>Riau</v>
      </c>
      <c r="B1058" s="292" t="e">
        <f>CM122+CM123</f>
        <v>#VALUE!</v>
      </c>
    </row>
    <row r="1059" ht="15" customHeight="true" x14ac:dyDescent="0.2">
      <c r="A1059" s="237" t="str">
        <f>AN15</f>
        <v>South Kalimantan</v>
      </c>
      <c r="B1059" s="292" t="e">
        <f>CN122+CN123</f>
        <v>#VALUE!</v>
      </c>
    </row>
    <row r="1060" ht="15" customHeight="true" x14ac:dyDescent="0.2">
      <c r="A1060" s="237" t="str">
        <f>AO15</f>
        <v>South Sulawesi</v>
      </c>
      <c r="B1060" s="292" t="e">
        <f>CO122+CO123</f>
        <v>#VALUE!</v>
      </c>
    </row>
    <row r="1061" ht="15" customHeight="true" x14ac:dyDescent="0.2">
      <c r="A1061" s="237" t="str">
        <f>AP15</f>
        <v>South Sumatra</v>
      </c>
      <c r="B1061" s="292" t="e">
        <f>CP122+CP123</f>
        <v>#VALUE!</v>
      </c>
    </row>
    <row r="1062" ht="15" customHeight="true" x14ac:dyDescent="0.2">
      <c r="A1062" s="237" t="str">
        <f>AQ15</f>
        <v>Southeast Sulawesi</v>
      </c>
      <c r="B1062" s="292" t="e">
        <f>CQ122+CQ123</f>
        <v>#VALUE!</v>
      </c>
    </row>
    <row r="1063" ht="15" customHeight="true" x14ac:dyDescent="0.2">
      <c r="A1063" s="237" t="str">
        <f>AR15</f>
        <v>West Java</v>
      </c>
      <c r="B1063" s="292" t="e">
        <f>CR122+CR123</f>
        <v>#VALUE!</v>
      </c>
    </row>
    <row r="1064" ht="15" customHeight="true" x14ac:dyDescent="0.2">
      <c r="A1064" s="237" t="str">
        <f>AS15</f>
        <v>West Kalimantan</v>
      </c>
      <c r="B1064" s="292" t="e">
        <f>CS122+CS123</f>
        <v>#VALUE!</v>
      </c>
    </row>
    <row r="1065" ht="15" customHeight="true" x14ac:dyDescent="0.2">
      <c r="A1065" s="237" t="str">
        <f>AT15</f>
        <v>West Nusa Tenggara</v>
      </c>
      <c r="B1065" s="292" t="e">
        <f>CT122+CT123</f>
        <v>#VALUE!</v>
      </c>
    </row>
    <row r="1066" ht="15" customHeight="true" x14ac:dyDescent="0.2">
      <c r="A1066" s="237" t="str">
        <f>AU15</f>
        <v>West Sumatra</v>
      </c>
      <c r="B1066" s="292" t="e">
        <f>CU122+CU123</f>
        <v>#VALUE!</v>
      </c>
    </row>
    <row r="1067" ht="15" customHeight="true" x14ac:dyDescent="0.2">
      <c r="A1067" s="237">
        <f>AV15</f>
        <v>0</v>
      </c>
      <c r="B1067" s="292" t="e">
        <f>CV122+CV123</f>
        <v>#VALUE!</v>
      </c>
    </row>
    <row r="1068" ht="15" customHeight="true" x14ac:dyDescent="0.2">
      <c r="A1068" s="237">
        <f>AW15</f>
        <v>0</v>
      </c>
      <c r="B1068" s="292" t="e">
        <f>CW122+CW123</f>
        <v>#VALUE!</v>
      </c>
    </row>
    <row r="1069" ht="15" customHeight="true" x14ac:dyDescent="0.2">
      <c r="A1069" s="237">
        <f>AX15</f>
        <v>0</v>
      </c>
      <c r="B1069" s="292" t="e">
        <f>CX122+CX123</f>
        <v>#VALUE!</v>
      </c>
    </row>
    <row r="1070" ht="15" customHeight="true" x14ac:dyDescent="0.2">
      <c r="A1070" s="237">
        <f>AY15</f>
        <v>0</v>
      </c>
      <c r="B1070" s="292" t="e">
        <f>CY122+CY123</f>
        <v>#VALUE!</v>
      </c>
    </row>
    <row r="1071" ht="15" customHeight="true" x14ac:dyDescent="0.2">
      <c r="A1071" s="237"/>
      <c r="B1071" s="292"/>
    </row>
    <row r="1072" ht="15" customHeight="true" x14ac:dyDescent="0.2">
      <c r="A1072" s="292">
        <f>34-COUNTIF(A1037:A1071,"0")</f>
        <v>30</v>
      </c>
      <c r="B1072" s="237" t="s">
        <v>136</v>
      </c>
    </row>
    <row r="1100" s="711" customFormat="true" ht="17.1" customHeight="true" x14ac:dyDescent="0.2">
      <c r="A1100" s="712"/>
      <c r="B1100" s="701"/>
      <c r="BA1100" s="520"/>
      <c r="BB1100" s="237"/>
      <c r="BC1100" s="520"/>
      <c r="BD1100" s="520"/>
      <c r="BE1100" s="520"/>
      <c r="BF1100" s="520"/>
      <c r="BG1100" s="520"/>
      <c r="BH1100" s="520"/>
      <c r="BI1100" s="520"/>
      <c r="BJ1100" s="520"/>
      <c r="BK1100" s="520"/>
      <c r="BL1100" s="520"/>
      <c r="BM1100" s="520"/>
      <c r="BN1100" s="520"/>
      <c r="BO1100" s="520"/>
      <c r="BP1100" s="520"/>
      <c r="BQ1100" s="520"/>
      <c r="BR1100" s="520"/>
      <c r="BS1100" s="520"/>
      <c r="BT1100" s="520"/>
      <c r="BU1100" s="520"/>
      <c r="BV1100" s="520"/>
      <c r="BW1100" s="520"/>
      <c r="BX1100" s="520"/>
      <c r="BY1100" s="520"/>
      <c r="BZ1100" s="211"/>
      <c r="CA1100" s="211"/>
      <c r="CB1100" s="211"/>
      <c r="CC1100" s="211"/>
      <c r="CD1100" s="211"/>
      <c r="CE1100" s="211"/>
      <c r="CF1100" s="211"/>
      <c r="CG1100" s="211"/>
      <c r="CH1100" s="211"/>
      <c r="CI1100" s="211"/>
      <c r="CJ1100" s="211"/>
      <c r="CK1100" s="211"/>
      <c r="CL1100" s="211"/>
      <c r="CM1100" s="211"/>
      <c r="CN1100" s="211"/>
      <c r="CO1100" s="211"/>
      <c r="CP1100" s="211"/>
      <c r="CQ1100" s="211"/>
      <c r="CR1100" s="211"/>
      <c r="CS1100" s="211"/>
      <c r="CT1100" s="211"/>
      <c r="CU1100" s="211"/>
      <c r="CV1100" s="211"/>
      <c r="CW1100" s="211"/>
      <c r="CX1100" s="211"/>
      <c r="CY1100" s="211"/>
      <c r="CZ1100" s="211"/>
    </row>
    <row r="1101" s="711" customFormat="true" ht="17.1" customHeight="true" x14ac:dyDescent="0.2">
      <c r="A1101" s="713"/>
      <c r="B1101" s="702"/>
      <c r="BA1101" s="520"/>
      <c r="BB1101" s="237"/>
      <c r="BC1101" s="520"/>
      <c r="BD1101" s="520"/>
      <c r="BE1101" s="520"/>
      <c r="BF1101" s="520"/>
      <c r="BG1101" s="520"/>
      <c r="BH1101" s="520"/>
      <c r="BI1101" s="520"/>
      <c r="BJ1101" s="520"/>
      <c r="BK1101" s="520"/>
      <c r="BL1101" s="520"/>
      <c r="BM1101" s="520"/>
      <c r="BN1101" s="520"/>
      <c r="BO1101" s="520"/>
      <c r="BP1101" s="520"/>
      <c r="BQ1101" s="520"/>
      <c r="BR1101" s="520"/>
      <c r="BS1101" s="520"/>
      <c r="BT1101" s="520"/>
      <c r="BU1101" s="520"/>
      <c r="BV1101" s="520"/>
      <c r="BW1101" s="520"/>
      <c r="BX1101" s="520"/>
      <c r="BY1101" s="520"/>
      <c r="BZ1101" s="211"/>
      <c r="CA1101" s="211"/>
      <c r="CB1101" s="211"/>
      <c r="CC1101" s="211"/>
      <c r="CD1101" s="211"/>
      <c r="CE1101" s="211"/>
      <c r="CF1101" s="211"/>
      <c r="CG1101" s="211"/>
      <c r="CH1101" s="211"/>
      <c r="CI1101" s="211"/>
      <c r="CJ1101" s="211"/>
      <c r="CK1101" s="211"/>
      <c r="CL1101" s="211"/>
      <c r="CM1101" s="211"/>
      <c r="CN1101" s="211"/>
      <c r="CO1101" s="211"/>
      <c r="CP1101" s="211"/>
      <c r="CQ1101" s="211"/>
      <c r="CR1101" s="211"/>
      <c r="CS1101" s="211"/>
      <c r="CT1101" s="211"/>
      <c r="CU1101" s="211"/>
      <c r="CV1101" s="211"/>
      <c r="CW1101" s="211"/>
      <c r="CX1101" s="211"/>
      <c r="CY1101" s="211"/>
      <c r="CZ1101" s="211"/>
    </row>
    <row r="1102" s="211" customFormat="true" ht="15" customHeight="true" x14ac:dyDescent="0.2">
      <c r="BA1102" s="520"/>
      <c r="BB1102" s="237"/>
      <c r="BC1102" s="520"/>
      <c r="BD1102" s="520"/>
      <c r="BE1102" s="520"/>
      <c r="BF1102" s="520"/>
      <c r="BG1102" s="520"/>
      <c r="BH1102" s="520"/>
      <c r="BI1102" s="520"/>
      <c r="BJ1102" s="520"/>
      <c r="BK1102" s="520"/>
      <c r="BL1102" s="520"/>
      <c r="BM1102" s="520"/>
      <c r="BN1102" s="520"/>
      <c r="BO1102" s="520"/>
      <c r="BP1102" s="520"/>
      <c r="BQ1102" s="520"/>
      <c r="BR1102" s="520"/>
      <c r="BS1102" s="520"/>
      <c r="BT1102" s="520"/>
      <c r="BU1102" s="520"/>
      <c r="BV1102" s="520"/>
      <c r="BW1102" s="520"/>
      <c r="BX1102" s="520"/>
      <c r="BY1102" s="520"/>
    </row>
    <row r="1103" s="211" customFormat="true" ht="15" customHeight="true" x14ac:dyDescent="0.2">
      <c r="BA1103" s="520"/>
      <c r="BB1103" s="237"/>
      <c r="BC1103" s="520"/>
      <c r="BD1103" s="520"/>
      <c r="BE1103" s="520"/>
      <c r="BF1103" s="520"/>
      <c r="BG1103" s="520"/>
      <c r="BH1103" s="520"/>
      <c r="BI1103" s="520"/>
      <c r="BJ1103" s="520"/>
      <c r="BK1103" s="520"/>
      <c r="BL1103" s="520"/>
      <c r="BM1103" s="520"/>
      <c r="BN1103" s="520"/>
      <c r="BO1103" s="520"/>
      <c r="BP1103" s="520"/>
      <c r="BQ1103" s="520"/>
      <c r="BR1103" s="520"/>
      <c r="BS1103" s="520"/>
      <c r="BT1103" s="520"/>
      <c r="BU1103" s="520"/>
      <c r="BV1103" s="520"/>
      <c r="BW1103" s="520"/>
      <c r="BX1103" s="520"/>
      <c r="BY1103" s="520"/>
    </row>
    <row r="1104" s="211" customFormat="true" ht="15" customHeight="true" x14ac:dyDescent="0.2">
      <c r="BA1104" s="520"/>
      <c r="BB1104" s="237"/>
      <c r="BC1104" s="520"/>
      <c r="BD1104" s="520"/>
      <c r="BE1104" s="520"/>
      <c r="BF1104" s="520"/>
      <c r="BG1104" s="520"/>
      <c r="BH1104" s="520"/>
      <c r="BI1104" s="520"/>
      <c r="BJ1104" s="520"/>
      <c r="BK1104" s="520"/>
      <c r="BL1104" s="520"/>
      <c r="BM1104" s="520"/>
      <c r="BN1104" s="520"/>
      <c r="BO1104" s="520"/>
      <c r="BP1104" s="520"/>
      <c r="BQ1104" s="520"/>
      <c r="BR1104" s="520"/>
      <c r="BS1104" s="520"/>
      <c r="BT1104" s="520"/>
      <c r="BU1104" s="520"/>
      <c r="BV1104" s="520"/>
      <c r="BW1104" s="520"/>
      <c r="BX1104" s="520"/>
      <c r="BY1104" s="520"/>
    </row>
    <row r="1105" s="211" customFormat="true" ht="15" customHeight="true" x14ac:dyDescent="0.2">
      <c r="BA1105" s="520"/>
      <c r="BB1105" s="237"/>
      <c r="BC1105" s="520"/>
      <c r="BD1105" s="520"/>
      <c r="BE1105" s="520"/>
      <c r="BF1105" s="520"/>
      <c r="BG1105" s="520"/>
      <c r="BH1105" s="520"/>
      <c r="BI1105" s="520"/>
      <c r="BJ1105" s="520"/>
      <c r="BK1105" s="520"/>
      <c r="BL1105" s="520"/>
      <c r="BM1105" s="520"/>
      <c r="BN1105" s="520"/>
      <c r="BO1105" s="520"/>
      <c r="BP1105" s="520"/>
      <c r="BQ1105" s="520"/>
      <c r="BR1105" s="520"/>
      <c r="BS1105" s="520"/>
      <c r="BT1105" s="520"/>
      <c r="BU1105" s="520"/>
      <c r="BV1105" s="520"/>
      <c r="BW1105" s="520"/>
      <c r="BX1105" s="520"/>
      <c r="BY1105" s="520"/>
    </row>
    <row r="1106" s="211" customFormat="true" ht="15" customHeight="true" x14ac:dyDescent="0.2">
      <c r="BA1106" s="520"/>
      <c r="BB1106" s="237"/>
      <c r="BC1106" s="520"/>
      <c r="BD1106" s="520"/>
      <c r="BE1106" s="520"/>
      <c r="BF1106" s="520"/>
      <c r="BG1106" s="520"/>
      <c r="BH1106" s="520"/>
      <c r="BI1106" s="520"/>
      <c r="BJ1106" s="520"/>
      <c r="BK1106" s="520"/>
      <c r="BL1106" s="520"/>
      <c r="BM1106" s="520"/>
      <c r="BN1106" s="520"/>
      <c r="BO1106" s="520"/>
      <c r="BP1106" s="520"/>
      <c r="BQ1106" s="520"/>
      <c r="BR1106" s="520"/>
      <c r="BS1106" s="520"/>
      <c r="BT1106" s="520"/>
      <c r="BU1106" s="520"/>
      <c r="BV1106" s="520"/>
      <c r="BW1106" s="520"/>
      <c r="BX1106" s="520"/>
      <c r="BY1106" s="520"/>
    </row>
    <row r="1107" s="211" customFormat="true" ht="15" customHeight="true" x14ac:dyDescent="0.2">
      <c r="BA1107" s="520"/>
      <c r="BB1107" s="237"/>
      <c r="BC1107" s="520"/>
      <c r="BD1107" s="520"/>
      <c r="BE1107" s="520"/>
      <c r="BF1107" s="520"/>
      <c r="BG1107" s="520"/>
      <c r="BH1107" s="520"/>
      <c r="BI1107" s="520"/>
      <c r="BJ1107" s="520"/>
      <c r="BK1107" s="520"/>
      <c r="BL1107" s="520"/>
      <c r="BM1107" s="520"/>
      <c r="BN1107" s="520"/>
      <c r="BO1107" s="520"/>
      <c r="BP1107" s="520"/>
      <c r="BQ1107" s="520"/>
      <c r="BR1107" s="520"/>
      <c r="BS1107" s="520"/>
      <c r="BT1107" s="520"/>
      <c r="BU1107" s="520"/>
      <c r="BV1107" s="520"/>
      <c r="BW1107" s="520"/>
      <c r="BX1107" s="520"/>
      <c r="BY1107" s="520"/>
    </row>
    <row r="1108" s="211" customFormat="true" ht="15" customHeight="true" x14ac:dyDescent="0.2">
      <c r="BA1108" s="520"/>
      <c r="BB1108" s="237"/>
      <c r="BC1108" s="520"/>
      <c r="BD1108" s="520"/>
      <c r="BE1108" s="520"/>
      <c r="BF1108" s="520"/>
      <c r="BG1108" s="520"/>
      <c r="BH1108" s="520"/>
      <c r="BI1108" s="520"/>
      <c r="BJ1108" s="520"/>
      <c r="BK1108" s="520"/>
      <c r="BL1108" s="520"/>
      <c r="BM1108" s="520"/>
      <c r="BN1108" s="520"/>
      <c r="BO1108" s="520"/>
      <c r="BP1108" s="520"/>
      <c r="BQ1108" s="520"/>
      <c r="BR1108" s="520"/>
      <c r="BS1108" s="520"/>
      <c r="BT1108" s="520"/>
      <c r="BU1108" s="520"/>
      <c r="BV1108" s="520"/>
      <c r="BW1108" s="520"/>
      <c r="BX1108" s="520"/>
      <c r="BY1108" s="520"/>
    </row>
    <row r="1109" s="211" customFormat="true" ht="15" customHeight="true" x14ac:dyDescent="0.2">
      <c r="BA1109" s="520"/>
      <c r="BB1109" s="237"/>
      <c r="BC1109" s="520"/>
      <c r="BD1109" s="520"/>
      <c r="BE1109" s="520"/>
      <c r="BF1109" s="520"/>
      <c r="BG1109" s="520"/>
      <c r="BH1109" s="520"/>
      <c r="BI1109" s="520"/>
      <c r="BJ1109" s="520"/>
      <c r="BK1109" s="520"/>
      <c r="BL1109" s="520"/>
      <c r="BM1109" s="520"/>
      <c r="BN1109" s="520"/>
      <c r="BO1109" s="520"/>
      <c r="BP1109" s="520"/>
      <c r="BQ1109" s="520"/>
      <c r="BR1109" s="520"/>
      <c r="BS1109" s="520"/>
      <c r="BT1109" s="520"/>
      <c r="BU1109" s="520"/>
      <c r="BV1109" s="520"/>
      <c r="BW1109" s="520"/>
      <c r="BX1109" s="520"/>
      <c r="BY1109" s="520"/>
    </row>
    <row r="1110" s="211" customFormat="true" ht="15" customHeight="true" x14ac:dyDescent="0.2">
      <c r="BA1110" s="520"/>
      <c r="BB1110" s="237"/>
      <c r="BC1110" s="520"/>
      <c r="BD1110" s="520"/>
      <c r="BE1110" s="520"/>
      <c r="BF1110" s="520"/>
      <c r="BG1110" s="520"/>
      <c r="BH1110" s="520"/>
      <c r="BI1110" s="520"/>
      <c r="BJ1110" s="520"/>
      <c r="BK1110" s="520"/>
      <c r="BL1110" s="520"/>
      <c r="BM1110" s="520"/>
      <c r="BN1110" s="520"/>
      <c r="BO1110" s="520"/>
      <c r="BP1110" s="520"/>
      <c r="BQ1110" s="520"/>
      <c r="BR1110" s="520"/>
      <c r="BS1110" s="520"/>
      <c r="BT1110" s="520"/>
      <c r="BU1110" s="520"/>
      <c r="BV1110" s="520"/>
      <c r="BW1110" s="520"/>
      <c r="BX1110" s="520"/>
      <c r="BY1110" s="520"/>
    </row>
    <row r="1111" s="211" customFormat="true" ht="15" customHeight="true" x14ac:dyDescent="0.2">
      <c r="BA1111" s="520"/>
      <c r="BB1111" s="237"/>
      <c r="BC1111" s="520"/>
      <c r="BD1111" s="520"/>
      <c r="BE1111" s="520"/>
      <c r="BF1111" s="520"/>
      <c r="BG1111" s="520"/>
      <c r="BH1111" s="520"/>
      <c r="BI1111" s="520"/>
      <c r="BJ1111" s="520"/>
      <c r="BK1111" s="520"/>
      <c r="BL1111" s="520"/>
      <c r="BM1111" s="520"/>
      <c r="BN1111" s="520"/>
      <c r="BO1111" s="520"/>
      <c r="BP1111" s="520"/>
      <c r="BQ1111" s="520"/>
      <c r="BR1111" s="520"/>
      <c r="BS1111" s="520"/>
      <c r="BT1111" s="520"/>
      <c r="BU1111" s="520"/>
      <c r="BV1111" s="520"/>
      <c r="BW1111" s="520"/>
      <c r="BX1111" s="520"/>
      <c r="BY1111" s="520"/>
    </row>
    <row r="1112" s="211" customFormat="true" ht="15" customHeight="true" x14ac:dyDescent="0.2">
      <c r="BA1112" s="520"/>
      <c r="BB1112" s="237"/>
      <c r="BC1112" s="520"/>
      <c r="BD1112" s="520"/>
      <c r="BE1112" s="520"/>
      <c r="BF1112" s="520"/>
      <c r="BG1112" s="520"/>
      <c r="BH1112" s="520"/>
      <c r="BI1112" s="520"/>
      <c r="BJ1112" s="520"/>
      <c r="BK1112" s="520"/>
      <c r="BL1112" s="520"/>
      <c r="BM1112" s="520"/>
      <c r="BN1112" s="520"/>
      <c r="BO1112" s="520"/>
      <c r="BP1112" s="520"/>
      <c r="BQ1112" s="520"/>
      <c r="BR1112" s="520"/>
      <c r="BS1112" s="520"/>
      <c r="BT1112" s="520"/>
      <c r="BU1112" s="520"/>
      <c r="BV1112" s="520"/>
      <c r="BW1112" s="520"/>
      <c r="BX1112" s="520"/>
      <c r="BY1112" s="520"/>
    </row>
    <row r="1113" s="211" customFormat="true" ht="15" customHeight="true" x14ac:dyDescent="0.2">
      <c r="BA1113" s="520"/>
      <c r="BB1113" s="237"/>
      <c r="BC1113" s="520"/>
      <c r="BD1113" s="520"/>
      <c r="BE1113" s="520"/>
      <c r="BF1113" s="520"/>
      <c r="BG1113" s="520"/>
      <c r="BH1113" s="520"/>
      <c r="BI1113" s="520"/>
      <c r="BJ1113" s="520"/>
      <c r="BK1113" s="520"/>
      <c r="BL1113" s="520"/>
      <c r="BM1113" s="520"/>
      <c r="BN1113" s="520"/>
      <c r="BO1113" s="520"/>
      <c r="BP1113" s="520"/>
      <c r="BQ1113" s="520"/>
      <c r="BR1113" s="520"/>
      <c r="BS1113" s="520"/>
      <c r="BT1113" s="520"/>
      <c r="BU1113" s="520"/>
      <c r="BV1113" s="520"/>
      <c r="BW1113" s="520"/>
      <c r="BX1113" s="520"/>
      <c r="BY1113" s="520"/>
    </row>
    <row r="1114" s="711" customFormat="true" ht="17.1" customHeight="true" x14ac:dyDescent="0.2">
      <c r="A1114" s="713"/>
      <c r="B1114" s="702"/>
      <c r="C1114" s="703"/>
      <c r="D1114" s="703"/>
      <c r="E1114" s="703"/>
      <c r="F1114" s="703"/>
      <c r="G1114" s="703"/>
      <c r="H1114" s="703"/>
      <c r="I1114" s="703"/>
      <c r="J1114" s="703"/>
      <c r="K1114" s="703"/>
      <c r="L1114" s="703"/>
      <c r="M1114" s="703"/>
      <c r="N1114" s="703"/>
      <c r="O1114" s="703"/>
      <c r="P1114" s="703"/>
      <c r="Q1114" s="703"/>
      <c r="R1114" s="703"/>
      <c r="S1114" s="703"/>
      <c r="T1114" s="703"/>
      <c r="U1114" s="703"/>
      <c r="V1114" s="703"/>
      <c r="W1114" s="703"/>
      <c r="X1114" s="703"/>
      <c r="Y1114" s="703"/>
      <c r="Z1114" s="703"/>
      <c r="AA1114" s="703"/>
      <c r="AB1114" s="703"/>
      <c r="AC1114" s="703"/>
      <c r="AD1114" s="703"/>
      <c r="AE1114" s="703"/>
      <c r="AF1114" s="703"/>
      <c r="AG1114" s="703"/>
      <c r="AH1114" s="703"/>
      <c r="AI1114" s="703"/>
      <c r="AJ1114" s="703"/>
      <c r="AK1114" s="703"/>
      <c r="AL1114" s="703"/>
      <c r="AM1114" s="703"/>
      <c r="AN1114" s="703"/>
      <c r="AO1114" s="703"/>
      <c r="AP1114" s="703"/>
      <c r="AQ1114" s="703"/>
      <c r="AR1114" s="703"/>
      <c r="AS1114" s="703"/>
      <c r="AT1114" s="703"/>
      <c r="AU1114" s="703"/>
      <c r="BA1114" s="520"/>
      <c r="BB1114" s="237"/>
      <c r="BC1114" s="520"/>
      <c r="BD1114" s="520"/>
      <c r="BE1114" s="520"/>
      <c r="BF1114" s="520"/>
      <c r="BG1114" s="520"/>
      <c r="BH1114" s="520"/>
      <c r="BI1114" s="520"/>
      <c r="BJ1114" s="520"/>
      <c r="BK1114" s="520"/>
      <c r="BL1114" s="520"/>
      <c r="BM1114" s="520"/>
      <c r="BN1114" s="520"/>
      <c r="BO1114" s="520"/>
      <c r="BP1114" s="520"/>
      <c r="BQ1114" s="520"/>
      <c r="BR1114" s="520"/>
      <c r="BS1114" s="520"/>
      <c r="BT1114" s="520"/>
      <c r="BU1114" s="520"/>
      <c r="BV1114" s="520"/>
      <c r="BW1114" s="520"/>
      <c r="BX1114" s="520"/>
      <c r="BY1114" s="520"/>
      <c r="BZ1114" s="211"/>
      <c r="CA1114" s="211"/>
      <c r="CB1114" s="211"/>
      <c r="CC1114" s="211"/>
      <c r="CD1114" s="211"/>
      <c r="CE1114" s="211"/>
      <c r="CF1114" s="211"/>
      <c r="CG1114" s="211"/>
      <c r="CH1114" s="211"/>
      <c r="CI1114" s="211"/>
      <c r="CJ1114" s="211"/>
      <c r="CK1114" s="211"/>
      <c r="CL1114" s="211"/>
      <c r="CM1114" s="211"/>
      <c r="CN1114" s="211"/>
      <c r="CO1114" s="211"/>
      <c r="CP1114" s="211"/>
      <c r="CQ1114" s="211"/>
      <c r="CR1114" s="211"/>
      <c r="CS1114" s="211"/>
      <c r="CT1114" s="211"/>
      <c r="CU1114" s="211"/>
      <c r="CV1114" s="211"/>
      <c r="CW1114" s="211"/>
      <c r="CX1114" s="211"/>
      <c r="CY1114" s="211"/>
      <c r="CZ1114" s="211"/>
    </row>
    <row r="1115" s="711" customFormat="true" ht="17.1" customHeight="true" x14ac:dyDescent="0.2">
      <c r="A1115" s="713"/>
      <c r="B1115" s="702"/>
      <c r="C1115" s="703"/>
      <c r="D1115" s="703"/>
      <c r="E1115" s="703"/>
      <c r="F1115" s="703"/>
      <c r="G1115" s="703"/>
      <c r="H1115" s="703"/>
      <c r="I1115" s="703"/>
      <c r="J1115" s="703"/>
      <c r="K1115" s="703"/>
      <c r="L1115" s="703"/>
      <c r="M1115" s="703"/>
      <c r="N1115" s="703"/>
      <c r="O1115" s="703"/>
      <c r="P1115" s="703"/>
      <c r="Q1115" s="703"/>
      <c r="R1115" s="703"/>
      <c r="S1115" s="703"/>
      <c r="T1115" s="703"/>
      <c r="U1115" s="703"/>
      <c r="V1115" s="703"/>
      <c r="W1115" s="703"/>
      <c r="X1115" s="703"/>
      <c r="Y1115" s="703"/>
      <c r="Z1115" s="703"/>
      <c r="AA1115" s="703"/>
      <c r="AB1115" s="703"/>
      <c r="AC1115" s="703"/>
      <c r="AD1115" s="703"/>
      <c r="AE1115" s="703"/>
      <c r="AF1115" s="703"/>
      <c r="AG1115" s="703"/>
      <c r="AH1115" s="703"/>
      <c r="AI1115" s="703"/>
      <c r="AJ1115" s="703"/>
      <c r="AK1115" s="703"/>
      <c r="AL1115" s="703"/>
      <c r="AM1115" s="703"/>
      <c r="AN1115" s="703"/>
      <c r="AO1115" s="703"/>
      <c r="AP1115" s="703"/>
      <c r="AQ1115" s="703"/>
      <c r="AR1115" s="703"/>
      <c r="AS1115" s="703"/>
      <c r="AT1115" s="703"/>
      <c r="AU1115" s="703"/>
      <c r="BA1115" s="520"/>
      <c r="BB1115" s="237"/>
      <c r="BC1115" s="520"/>
      <c r="BD1115" s="520"/>
      <c r="BE1115" s="520"/>
      <c r="BF1115" s="520"/>
      <c r="BG1115" s="520"/>
      <c r="BH1115" s="520"/>
      <c r="BI1115" s="520"/>
      <c r="BJ1115" s="520"/>
      <c r="BK1115" s="520"/>
      <c r="BL1115" s="520"/>
      <c r="BM1115" s="520"/>
      <c r="BN1115" s="520"/>
      <c r="BO1115" s="520"/>
      <c r="BP1115" s="520"/>
      <c r="BQ1115" s="520"/>
      <c r="BR1115" s="520"/>
      <c r="BS1115" s="520"/>
      <c r="BT1115" s="520"/>
      <c r="BU1115" s="520"/>
      <c r="BV1115" s="520"/>
      <c r="BW1115" s="520"/>
      <c r="BX1115" s="520"/>
      <c r="BY1115" s="520"/>
      <c r="BZ1115" s="211"/>
      <c r="CA1115" s="211"/>
      <c r="CB1115" s="211"/>
      <c r="CC1115" s="211"/>
      <c r="CD1115" s="211"/>
      <c r="CE1115" s="211"/>
      <c r="CF1115" s="211"/>
      <c r="CG1115" s="211"/>
      <c r="CH1115" s="211"/>
      <c r="CI1115" s="211"/>
      <c r="CJ1115" s="211"/>
      <c r="CK1115" s="211"/>
      <c r="CL1115" s="211"/>
      <c r="CM1115" s="211"/>
      <c r="CN1115" s="211"/>
      <c r="CO1115" s="211"/>
      <c r="CP1115" s="211"/>
      <c r="CQ1115" s="211"/>
      <c r="CR1115" s="211"/>
      <c r="CS1115" s="211"/>
      <c r="CT1115" s="211"/>
      <c r="CU1115" s="211"/>
      <c r="CV1115" s="211"/>
      <c r="CW1115" s="211"/>
      <c r="CX1115" s="211"/>
      <c r="CY1115" s="211"/>
      <c r="CZ1115" s="211"/>
    </row>
    <row r="1116" s="711" customFormat="true" ht="17.1" customHeight="true" x14ac:dyDescent="0.2">
      <c r="A1116" s="713"/>
      <c r="B1116" s="702"/>
      <c r="C1116" s="703"/>
      <c r="D1116" s="703"/>
      <c r="E1116" s="703"/>
      <c r="F1116" s="703"/>
      <c r="G1116" s="703"/>
      <c r="H1116" s="703"/>
      <c r="I1116" s="703"/>
      <c r="J1116" s="703"/>
      <c r="K1116" s="703"/>
      <c r="L1116" s="703"/>
      <c r="M1116" s="703"/>
      <c r="N1116" s="703"/>
      <c r="O1116" s="703"/>
      <c r="P1116" s="703"/>
      <c r="Q1116" s="703"/>
      <c r="R1116" s="703"/>
      <c r="S1116" s="703"/>
      <c r="T1116" s="703"/>
      <c r="U1116" s="703"/>
      <c r="V1116" s="703"/>
      <c r="W1116" s="703"/>
      <c r="X1116" s="703"/>
      <c r="Y1116" s="703"/>
      <c r="Z1116" s="703"/>
      <c r="AA1116" s="703"/>
      <c r="AB1116" s="703"/>
      <c r="AC1116" s="703"/>
      <c r="AD1116" s="703"/>
      <c r="AE1116" s="703"/>
      <c r="AF1116" s="703"/>
      <c r="AG1116" s="703"/>
      <c r="AH1116" s="703"/>
      <c r="AI1116" s="703"/>
      <c r="AJ1116" s="703"/>
      <c r="AK1116" s="703"/>
      <c r="AL1116" s="703"/>
      <c r="AM1116" s="703"/>
      <c r="AN1116" s="703"/>
      <c r="AO1116" s="703"/>
      <c r="AP1116" s="703"/>
      <c r="AQ1116" s="703"/>
      <c r="AR1116" s="703"/>
      <c r="AS1116" s="703"/>
      <c r="AT1116" s="703"/>
      <c r="AU1116" s="703"/>
      <c r="BA1116" s="520"/>
      <c r="BB1116" s="237"/>
      <c r="BC1116" s="520"/>
      <c r="BD1116" s="520"/>
      <c r="BE1116" s="520"/>
      <c r="BF1116" s="520"/>
      <c r="BG1116" s="520"/>
      <c r="BH1116" s="520"/>
      <c r="BI1116" s="520"/>
      <c r="BJ1116" s="520"/>
      <c r="BK1116" s="520"/>
      <c r="BL1116" s="520"/>
      <c r="BM1116" s="520"/>
      <c r="BN1116" s="520"/>
      <c r="BO1116" s="520"/>
      <c r="BP1116" s="520"/>
      <c r="BQ1116" s="520"/>
      <c r="BR1116" s="520"/>
      <c r="BS1116" s="520"/>
      <c r="BT1116" s="520"/>
      <c r="BU1116" s="520"/>
      <c r="BV1116" s="520"/>
      <c r="BW1116" s="520"/>
      <c r="BX1116" s="520"/>
      <c r="BY1116" s="520"/>
      <c r="BZ1116" s="211"/>
      <c r="CA1116" s="211"/>
      <c r="CB1116" s="211"/>
      <c r="CC1116" s="211"/>
      <c r="CD1116" s="211"/>
      <c r="CE1116" s="211"/>
      <c r="CF1116" s="211"/>
      <c r="CG1116" s="211"/>
      <c r="CH1116" s="211"/>
      <c r="CI1116" s="211"/>
      <c r="CJ1116" s="211"/>
      <c r="CK1116" s="211"/>
      <c r="CL1116" s="211"/>
      <c r="CM1116" s="211"/>
      <c r="CN1116" s="211"/>
      <c r="CO1116" s="211"/>
      <c r="CP1116" s="211"/>
      <c r="CQ1116" s="211"/>
      <c r="CR1116" s="211"/>
      <c r="CS1116" s="211"/>
      <c r="CT1116" s="211"/>
      <c r="CU1116" s="211"/>
      <c r="CV1116" s="211"/>
      <c r="CW1116" s="211"/>
      <c r="CX1116" s="211"/>
      <c r="CY1116" s="211"/>
      <c r="CZ1116" s="211"/>
    </row>
    <row r="1117" s="711" customFormat="true" ht="17.1" customHeight="true" x14ac:dyDescent="0.2">
      <c r="A1117" s="714"/>
      <c r="B1117" s="704"/>
      <c r="C1117" s="705"/>
      <c r="D1117" s="705"/>
      <c r="E1117" s="705"/>
      <c r="F1117" s="705"/>
      <c r="G1117" s="705"/>
      <c r="H1117" s="705"/>
      <c r="I1117" s="705"/>
      <c r="J1117" s="705"/>
      <c r="K1117" s="705"/>
      <c r="L1117" s="705"/>
      <c r="M1117" s="705"/>
      <c r="N1117" s="705"/>
      <c r="O1117" s="705"/>
      <c r="P1117" s="705"/>
      <c r="Q1117" s="705"/>
      <c r="R1117" s="705"/>
      <c r="S1117" s="705"/>
      <c r="T1117" s="705"/>
      <c r="U1117" s="705"/>
      <c r="V1117" s="705"/>
      <c r="W1117" s="705"/>
      <c r="X1117" s="705"/>
      <c r="Y1117" s="705"/>
      <c r="Z1117" s="705"/>
      <c r="AA1117" s="705"/>
      <c r="AB1117" s="705"/>
      <c r="AC1117" s="705"/>
      <c r="AD1117" s="705"/>
      <c r="AE1117" s="705"/>
      <c r="AF1117" s="705"/>
      <c r="AG1117" s="705"/>
      <c r="AH1117" s="705"/>
      <c r="AI1117" s="705"/>
      <c r="AJ1117" s="705"/>
      <c r="AK1117" s="705"/>
      <c r="AL1117" s="705"/>
      <c r="AM1117" s="705"/>
      <c r="AN1117" s="705"/>
      <c r="AO1117" s="705"/>
      <c r="AP1117" s="705"/>
      <c r="AQ1117" s="705"/>
      <c r="AR1117" s="705"/>
      <c r="AS1117" s="705"/>
      <c r="AT1117" s="705"/>
      <c r="AU1117" s="705"/>
      <c r="BA1117" s="520"/>
      <c r="BB1117" s="237"/>
      <c r="BC1117" s="520"/>
      <c r="BD1117" s="520"/>
      <c r="BE1117" s="520"/>
      <c r="BF1117" s="520"/>
      <c r="BG1117" s="520"/>
      <c r="BH1117" s="520"/>
      <c r="BI1117" s="520"/>
      <c r="BJ1117" s="520"/>
      <c r="BK1117" s="520"/>
      <c r="BL1117" s="520"/>
      <c r="BM1117" s="520"/>
      <c r="BN1117" s="520"/>
      <c r="BO1117" s="520"/>
      <c r="BP1117" s="520"/>
      <c r="BQ1117" s="520"/>
      <c r="BR1117" s="520"/>
      <c r="BS1117" s="520"/>
      <c r="BT1117" s="520"/>
      <c r="BU1117" s="520"/>
      <c r="BV1117" s="520"/>
      <c r="BW1117" s="520"/>
      <c r="BX1117" s="520"/>
      <c r="BY1117" s="520"/>
      <c r="BZ1117" s="211"/>
      <c r="CA1117" s="211"/>
      <c r="CB1117" s="211"/>
      <c r="CC1117" s="211"/>
      <c r="CD1117" s="211"/>
      <c r="CE1117" s="211"/>
      <c r="CF1117" s="211"/>
      <c r="CG1117" s="211"/>
      <c r="CH1117" s="211"/>
      <c r="CI1117" s="211"/>
      <c r="CJ1117" s="211"/>
      <c r="CK1117" s="211"/>
      <c r="CL1117" s="211"/>
      <c r="CM1117" s="211"/>
      <c r="CN1117" s="211"/>
      <c r="CO1117" s="211"/>
      <c r="CP1117" s="211"/>
      <c r="CQ1117" s="211"/>
      <c r="CR1117" s="211"/>
      <c r="CS1117" s="211"/>
      <c r="CT1117" s="211"/>
      <c r="CU1117" s="211"/>
      <c r="CV1117" s="211"/>
      <c r="CW1117" s="211"/>
      <c r="CX1117" s="211"/>
      <c r="CY1117" s="211"/>
      <c r="CZ1117" s="211"/>
    </row>
    <row r="1118" s="211" customFormat="true" ht="15" customHeight="true" x14ac:dyDescent="0.2">
      <c r="BA1118" s="520"/>
      <c r="BB1118" s="237"/>
      <c r="BC1118" s="520"/>
      <c r="BD1118" s="520"/>
      <c r="BE1118" s="520"/>
      <c r="BF1118" s="520"/>
      <c r="BG1118" s="520"/>
      <c r="BH1118" s="520"/>
      <c r="BI1118" s="520"/>
      <c r="BJ1118" s="520"/>
      <c r="BK1118" s="520"/>
      <c r="BL1118" s="520"/>
      <c r="BM1118" s="520"/>
      <c r="BN1118" s="520"/>
      <c r="BO1118" s="520"/>
      <c r="BP1118" s="520"/>
      <c r="BQ1118" s="520"/>
      <c r="BR1118" s="520"/>
      <c r="BS1118" s="520"/>
      <c r="BT1118" s="520"/>
      <c r="BU1118" s="520"/>
      <c r="BV1118" s="520"/>
      <c r="BW1118" s="520"/>
      <c r="BX1118" s="520"/>
      <c r="BY1118" s="520"/>
    </row>
    <row r="1119" s="211" customFormat="true" ht="15" customHeight="true" x14ac:dyDescent="0.2">
      <c r="BA1119" s="520"/>
      <c r="BB1119" s="237"/>
      <c r="BC1119" s="520"/>
      <c r="BD1119" s="520"/>
      <c r="BE1119" s="520"/>
      <c r="BF1119" s="520"/>
      <c r="BG1119" s="520"/>
      <c r="BH1119" s="520"/>
      <c r="BI1119" s="520"/>
      <c r="BJ1119" s="520"/>
      <c r="BK1119" s="520"/>
      <c r="BL1119" s="520"/>
      <c r="BM1119" s="520"/>
      <c r="BN1119" s="520"/>
      <c r="BO1119" s="520"/>
      <c r="BP1119" s="520"/>
      <c r="BQ1119" s="520"/>
      <c r="BR1119" s="520"/>
      <c r="BS1119" s="520"/>
      <c r="BT1119" s="520"/>
      <c r="BU1119" s="520"/>
      <c r="BV1119" s="520"/>
      <c r="BW1119" s="520"/>
      <c r="BX1119" s="520"/>
      <c r="BY1119" s="520"/>
    </row>
    <row r="1120" s="211" customFormat="true" ht="15" customHeight="true" x14ac:dyDescent="0.2">
      <c r="BA1120" s="520"/>
      <c r="BB1120" s="237"/>
      <c r="BC1120" s="520"/>
      <c r="BD1120" s="520"/>
      <c r="BE1120" s="520"/>
      <c r="BF1120" s="520"/>
      <c r="BG1120" s="520"/>
      <c r="BH1120" s="520"/>
      <c r="BI1120" s="520"/>
      <c r="BJ1120" s="520"/>
      <c r="BK1120" s="520"/>
      <c r="BL1120" s="520"/>
      <c r="BM1120" s="520"/>
      <c r="BN1120" s="520"/>
      <c r="BO1120" s="520"/>
      <c r="BP1120" s="520"/>
      <c r="BQ1120" s="520"/>
      <c r="BR1120" s="520"/>
      <c r="BS1120" s="520"/>
      <c r="BT1120" s="520"/>
      <c r="BU1120" s="520"/>
      <c r="BV1120" s="520"/>
      <c r="BW1120" s="520"/>
      <c r="BX1120" s="520"/>
      <c r="BY1120" s="520"/>
    </row>
    <row r="1121" s="211" customFormat="true" ht="15" customHeight="true" x14ac:dyDescent="0.2">
      <c r="BA1121" s="520"/>
      <c r="BB1121" s="237"/>
      <c r="BC1121" s="520"/>
      <c r="BD1121" s="520"/>
      <c r="BE1121" s="520"/>
      <c r="BF1121" s="520"/>
      <c r="BG1121" s="520"/>
      <c r="BH1121" s="520"/>
      <c r="BI1121" s="520"/>
      <c r="BJ1121" s="520"/>
      <c r="BK1121" s="520"/>
      <c r="BL1121" s="520"/>
      <c r="BM1121" s="520"/>
      <c r="BN1121" s="520"/>
      <c r="BO1121" s="520"/>
      <c r="BP1121" s="520"/>
      <c r="BQ1121" s="520"/>
      <c r="BR1121" s="520"/>
      <c r="BS1121" s="520"/>
      <c r="BT1121" s="520"/>
      <c r="BU1121" s="520"/>
      <c r="BV1121" s="520"/>
      <c r="BW1121" s="520"/>
      <c r="BX1121" s="520"/>
      <c r="BY1121" s="520"/>
    </row>
    <row r="1122" s="211" customFormat="true" ht="15" customHeight="true" x14ac:dyDescent="0.2">
      <c r="BA1122" s="520"/>
      <c r="BB1122" s="237"/>
      <c r="BC1122" s="520"/>
      <c r="BD1122" s="520"/>
      <c r="BE1122" s="520"/>
      <c r="BF1122" s="520"/>
      <c r="BG1122" s="520"/>
      <c r="BH1122" s="520"/>
      <c r="BI1122" s="520"/>
      <c r="BJ1122" s="520"/>
      <c r="BK1122" s="520"/>
      <c r="BL1122" s="520"/>
      <c r="BM1122" s="520"/>
      <c r="BN1122" s="520"/>
      <c r="BO1122" s="520"/>
      <c r="BP1122" s="520"/>
      <c r="BQ1122" s="520"/>
      <c r="BR1122" s="520"/>
      <c r="BS1122" s="520"/>
      <c r="BT1122" s="520"/>
      <c r="BU1122" s="520"/>
      <c r="BV1122" s="520"/>
      <c r="BW1122" s="520"/>
      <c r="BX1122" s="520"/>
      <c r="BY1122" s="520"/>
    </row>
    <row r="1123" s="211" customFormat="true" ht="15" customHeight="true" x14ac:dyDescent="0.2">
      <c r="BA1123" s="520"/>
      <c r="BB1123" s="237"/>
      <c r="BC1123" s="520"/>
      <c r="BD1123" s="520"/>
      <c r="BE1123" s="520"/>
      <c r="BF1123" s="520"/>
      <c r="BG1123" s="520"/>
      <c r="BH1123" s="520"/>
      <c r="BI1123" s="520"/>
      <c r="BJ1123" s="520"/>
      <c r="BK1123" s="520"/>
      <c r="BL1123" s="520"/>
      <c r="BM1123" s="520"/>
      <c r="BN1123" s="520"/>
      <c r="BO1123" s="520"/>
      <c r="BP1123" s="520"/>
      <c r="BQ1123" s="520"/>
      <c r="BR1123" s="520"/>
      <c r="BS1123" s="520"/>
      <c r="BT1123" s="520"/>
      <c r="BU1123" s="520"/>
      <c r="BV1123" s="520"/>
      <c r="BW1123" s="520"/>
      <c r="BX1123" s="520"/>
      <c r="BY1123" s="520"/>
    </row>
    <row r="1124" s="211" customFormat="true" ht="15" customHeight="true" x14ac:dyDescent="0.2">
      <c r="BA1124" s="520"/>
      <c r="BB1124" s="237"/>
      <c r="BC1124" s="520"/>
      <c r="BD1124" s="520"/>
      <c r="BE1124" s="520"/>
      <c r="BF1124" s="520"/>
      <c r="BG1124" s="520"/>
      <c r="BH1124" s="520"/>
      <c r="BI1124" s="520"/>
      <c r="BJ1124" s="520"/>
      <c r="BK1124" s="520"/>
      <c r="BL1124" s="520"/>
      <c r="BM1124" s="520"/>
      <c r="BN1124" s="520"/>
      <c r="BO1124" s="520"/>
      <c r="BP1124" s="520"/>
      <c r="BQ1124" s="520"/>
      <c r="BR1124" s="520"/>
      <c r="BS1124" s="520"/>
      <c r="BT1124" s="520"/>
      <c r="BU1124" s="520"/>
      <c r="BV1124" s="520"/>
      <c r="BW1124" s="520"/>
      <c r="BX1124" s="520"/>
      <c r="BY1124" s="520"/>
    </row>
    <row r="1125" s="211" customFormat="true" ht="15" customHeight="true" x14ac:dyDescent="0.2">
      <c r="BA1125" s="520"/>
      <c r="BB1125" s="237"/>
      <c r="BC1125" s="520"/>
      <c r="BD1125" s="520"/>
      <c r="BE1125" s="520"/>
      <c r="BF1125" s="520"/>
      <c r="BG1125" s="520"/>
      <c r="BH1125" s="520"/>
      <c r="BI1125" s="520"/>
      <c r="BJ1125" s="520"/>
      <c r="BK1125" s="520"/>
      <c r="BL1125" s="520"/>
      <c r="BM1125" s="520"/>
      <c r="BN1125" s="520"/>
      <c r="BO1125" s="520"/>
      <c r="BP1125" s="520"/>
      <c r="BQ1125" s="520"/>
      <c r="BR1125" s="520"/>
      <c r="BS1125" s="520"/>
      <c r="BT1125" s="520"/>
      <c r="BU1125" s="520"/>
      <c r="BV1125" s="520"/>
      <c r="BW1125" s="520"/>
      <c r="BX1125" s="520"/>
      <c r="BY1125" s="520"/>
    </row>
    <row r="1126" s="211" customFormat="true" ht="15" customHeight="true" x14ac:dyDescent="0.2">
      <c r="BA1126" s="520"/>
      <c r="BB1126" s="237"/>
      <c r="BC1126" s="520"/>
      <c r="BD1126" s="520"/>
      <c r="BE1126" s="520"/>
      <c r="BF1126" s="520"/>
      <c r="BG1126" s="520"/>
      <c r="BH1126" s="520"/>
      <c r="BI1126" s="520"/>
      <c r="BJ1126" s="520"/>
      <c r="BK1126" s="520"/>
      <c r="BL1126" s="520"/>
      <c r="BM1126" s="520"/>
      <c r="BN1126" s="520"/>
      <c r="BO1126" s="520"/>
      <c r="BP1126" s="520"/>
      <c r="BQ1126" s="520"/>
      <c r="BR1126" s="520"/>
      <c r="BS1126" s="520"/>
      <c r="BT1126" s="520"/>
      <c r="BU1126" s="520"/>
      <c r="BV1126" s="520"/>
      <c r="BW1126" s="520"/>
      <c r="BX1126" s="520"/>
      <c r="BY1126" s="520"/>
    </row>
    <row r="1127" s="211" customFormat="true" ht="15" customHeight="true" x14ac:dyDescent="0.2">
      <c r="BA1127" s="520"/>
      <c r="BB1127" s="237"/>
      <c r="BC1127" s="520"/>
      <c r="BD1127" s="520"/>
      <c r="BE1127" s="520"/>
      <c r="BF1127" s="520"/>
      <c r="BG1127" s="520"/>
      <c r="BH1127" s="520"/>
      <c r="BI1127" s="520"/>
      <c r="BJ1127" s="520"/>
      <c r="BK1127" s="520"/>
      <c r="BL1127" s="520"/>
      <c r="BM1127" s="520"/>
      <c r="BN1127" s="520"/>
      <c r="BO1127" s="520"/>
      <c r="BP1127" s="520"/>
      <c r="BQ1127" s="520"/>
      <c r="BR1127" s="520"/>
      <c r="BS1127" s="520"/>
      <c r="BT1127" s="520"/>
      <c r="BU1127" s="520"/>
      <c r="BV1127" s="520"/>
      <c r="BW1127" s="520"/>
      <c r="BX1127" s="520"/>
      <c r="BY1127" s="520"/>
    </row>
    <row r="1128" s="211" customFormat="true" ht="15" customHeight="true" x14ac:dyDescent="0.2">
      <c r="BA1128" s="520"/>
      <c r="BB1128" s="237"/>
      <c r="BC1128" s="520"/>
      <c r="BD1128" s="520"/>
      <c r="BE1128" s="520"/>
      <c r="BF1128" s="520"/>
      <c r="BG1128" s="520"/>
      <c r="BH1128" s="520"/>
      <c r="BI1128" s="520"/>
      <c r="BJ1128" s="520"/>
      <c r="BK1128" s="520"/>
      <c r="BL1128" s="520"/>
      <c r="BM1128" s="520"/>
      <c r="BN1128" s="520"/>
      <c r="BO1128" s="520"/>
      <c r="BP1128" s="520"/>
      <c r="BQ1128" s="520"/>
      <c r="BR1128" s="520"/>
      <c r="BS1128" s="520"/>
      <c r="BT1128" s="520"/>
      <c r="BU1128" s="520"/>
      <c r="BV1128" s="520"/>
      <c r="BW1128" s="520"/>
      <c r="BX1128" s="520"/>
      <c r="BY1128" s="520"/>
    </row>
    <row r="1129" s="211" customFormat="true" ht="15" customHeight="true" x14ac:dyDescent="0.2">
      <c r="BA1129" s="520"/>
      <c r="BB1129" s="237"/>
      <c r="BC1129" s="520"/>
      <c r="BD1129" s="520"/>
      <c r="BE1129" s="520"/>
      <c r="BF1129" s="520"/>
      <c r="BG1129" s="520"/>
      <c r="BH1129" s="520"/>
      <c r="BI1129" s="520"/>
      <c r="BJ1129" s="520"/>
      <c r="BK1129" s="520"/>
      <c r="BL1129" s="520"/>
      <c r="BM1129" s="520"/>
      <c r="BN1129" s="520"/>
      <c r="BO1129" s="520"/>
      <c r="BP1129" s="520"/>
      <c r="BQ1129" s="520"/>
      <c r="BR1129" s="520"/>
      <c r="BS1129" s="520"/>
      <c r="BT1129" s="520"/>
      <c r="BU1129" s="520"/>
      <c r="BV1129" s="520"/>
      <c r="BW1129" s="520"/>
      <c r="BX1129" s="520"/>
      <c r="BY1129" s="520"/>
    </row>
    <row r="1130" s="211" customFormat="true" ht="15" customHeight="true" x14ac:dyDescent="0.2">
      <c r="BA1130" s="520"/>
      <c r="BB1130" s="237"/>
      <c r="BC1130" s="520"/>
      <c r="BD1130" s="520"/>
      <c r="BE1130" s="520"/>
      <c r="BF1130" s="520"/>
      <c r="BG1130" s="520"/>
      <c r="BH1130" s="520"/>
      <c r="BI1130" s="520"/>
      <c r="BJ1130" s="520"/>
      <c r="BK1130" s="520"/>
      <c r="BL1130" s="520"/>
      <c r="BM1130" s="520"/>
      <c r="BN1130" s="520"/>
      <c r="BO1130" s="520"/>
      <c r="BP1130" s="520"/>
      <c r="BQ1130" s="520"/>
      <c r="BR1130" s="520"/>
      <c r="BS1130" s="520"/>
      <c r="BT1130" s="520"/>
      <c r="BU1130" s="520"/>
      <c r="BV1130" s="520"/>
      <c r="BW1130" s="520"/>
      <c r="BX1130" s="520"/>
      <c r="BY1130" s="520"/>
    </row>
    <row r="1131" s="211" customFormat="true" ht="15" customHeight="true" x14ac:dyDescent="0.2">
      <c r="BA1131" s="520"/>
      <c r="BB1131" s="237"/>
      <c r="BC1131" s="520"/>
      <c r="BD1131" s="520"/>
      <c r="BE1131" s="520"/>
      <c r="BF1131" s="520"/>
      <c r="BG1131" s="520"/>
      <c r="BH1131" s="520"/>
      <c r="BI1131" s="520"/>
      <c r="BJ1131" s="520"/>
      <c r="BK1131" s="520"/>
      <c r="BL1131" s="520"/>
      <c r="BM1131" s="520"/>
      <c r="BN1131" s="520"/>
      <c r="BO1131" s="520"/>
      <c r="BP1131" s="520"/>
      <c r="BQ1131" s="520"/>
      <c r="BR1131" s="520"/>
      <c r="BS1131" s="520"/>
      <c r="BT1131" s="520"/>
      <c r="BU1131" s="520"/>
      <c r="BV1131" s="520"/>
      <c r="BW1131" s="520"/>
      <c r="BX1131" s="520"/>
      <c r="BY1131" s="520"/>
    </row>
    <row r="1132" s="211" customFormat="true" ht="15" customHeight="true" x14ac:dyDescent="0.2">
      <c r="BA1132" s="520"/>
      <c r="BB1132" s="237"/>
      <c r="BC1132" s="520"/>
      <c r="BD1132" s="520"/>
      <c r="BE1132" s="520"/>
      <c r="BF1132" s="520"/>
      <c r="BG1132" s="520"/>
      <c r="BH1132" s="520"/>
      <c r="BI1132" s="520"/>
      <c r="BJ1132" s="520"/>
      <c r="BK1132" s="520"/>
      <c r="BL1132" s="520"/>
      <c r="BM1132" s="520"/>
      <c r="BN1132" s="520"/>
      <c r="BO1132" s="520"/>
      <c r="BP1132" s="520"/>
      <c r="BQ1132" s="520"/>
      <c r="BR1132" s="520"/>
      <c r="BS1132" s="520"/>
      <c r="BT1132" s="520"/>
      <c r="BU1132" s="520"/>
      <c r="BV1132" s="520"/>
      <c r="BW1132" s="520"/>
      <c r="BX1132" s="520"/>
      <c r="BY1132" s="520"/>
    </row>
    <row r="1133" s="211" customFormat="true" ht="15" customHeight="true" x14ac:dyDescent="0.2">
      <c r="BA1133" s="520"/>
      <c r="BB1133" s="237"/>
      <c r="BC1133" s="520"/>
      <c r="BD1133" s="520"/>
      <c r="BE1133" s="520"/>
      <c r="BF1133" s="520"/>
      <c r="BG1133" s="520"/>
      <c r="BH1133" s="520"/>
      <c r="BI1133" s="520"/>
      <c r="BJ1133" s="520"/>
      <c r="BK1133" s="520"/>
      <c r="BL1133" s="520"/>
      <c r="BM1133" s="520"/>
      <c r="BN1133" s="520"/>
      <c r="BO1133" s="520"/>
      <c r="BP1133" s="520"/>
      <c r="BQ1133" s="520"/>
      <c r="BR1133" s="520"/>
      <c r="BS1133" s="520"/>
      <c r="BT1133" s="520"/>
      <c r="BU1133" s="520"/>
      <c r="BV1133" s="520"/>
      <c r="BW1133" s="520"/>
      <c r="BX1133" s="520"/>
      <c r="BY1133" s="520"/>
    </row>
    <row r="1134" s="211" customFormat="true" ht="15" customHeight="true" x14ac:dyDescent="0.2">
      <c r="BA1134" s="520"/>
      <c r="BB1134" s="237"/>
      <c r="BC1134" s="520"/>
      <c r="BD1134" s="520"/>
      <c r="BE1134" s="520"/>
      <c r="BF1134" s="520"/>
      <c r="BG1134" s="520"/>
      <c r="BH1134" s="520"/>
      <c r="BI1134" s="520"/>
      <c r="BJ1134" s="520"/>
      <c r="BK1134" s="520"/>
      <c r="BL1134" s="520"/>
      <c r="BM1134" s="520"/>
      <c r="BN1134" s="520"/>
      <c r="BO1134" s="520"/>
      <c r="BP1134" s="520"/>
      <c r="BQ1134" s="520"/>
      <c r="BR1134" s="520"/>
      <c r="BS1134" s="520"/>
      <c r="BT1134" s="520"/>
      <c r="BU1134" s="520"/>
      <c r="BV1134" s="520"/>
      <c r="BW1134" s="520"/>
      <c r="BX1134" s="520"/>
      <c r="BY1134" s="520"/>
    </row>
    <row r="1135" s="211" customFormat="true" ht="15" customHeight="true" x14ac:dyDescent="0.2">
      <c r="BA1135" s="520"/>
      <c r="BB1135" s="237"/>
      <c r="BC1135" s="520"/>
      <c r="BD1135" s="520"/>
      <c r="BE1135" s="520"/>
      <c r="BF1135" s="520"/>
      <c r="BG1135" s="520"/>
      <c r="BH1135" s="520"/>
      <c r="BI1135" s="520"/>
      <c r="BJ1135" s="520"/>
      <c r="BK1135" s="520"/>
      <c r="BL1135" s="520"/>
      <c r="BM1135" s="520"/>
      <c r="BN1135" s="520"/>
      <c r="BO1135" s="520"/>
      <c r="BP1135" s="520"/>
      <c r="BQ1135" s="520"/>
      <c r="BR1135" s="520"/>
      <c r="BS1135" s="520"/>
      <c r="BT1135" s="520"/>
      <c r="BU1135" s="520"/>
      <c r="BV1135" s="520"/>
      <c r="BW1135" s="520"/>
      <c r="BX1135" s="520"/>
      <c r="BY1135" s="520"/>
    </row>
    <row r="1136" s="211" customFormat="true" ht="15" customHeight="true" x14ac:dyDescent="0.2">
      <c r="BA1136" s="520"/>
      <c r="BB1136" s="237"/>
      <c r="BC1136" s="520"/>
      <c r="BD1136" s="520"/>
      <c r="BE1136" s="520"/>
      <c r="BF1136" s="520"/>
      <c r="BG1136" s="520"/>
      <c r="BH1136" s="520"/>
      <c r="BI1136" s="520"/>
      <c r="BJ1136" s="520"/>
      <c r="BK1136" s="520"/>
      <c r="BL1136" s="520"/>
      <c r="BM1136" s="520"/>
      <c r="BN1136" s="520"/>
      <c r="BO1136" s="520"/>
      <c r="BP1136" s="520"/>
      <c r="BQ1136" s="520"/>
      <c r="BR1136" s="520"/>
      <c r="BS1136" s="520"/>
      <c r="BT1136" s="520"/>
      <c r="BU1136" s="520"/>
      <c r="BV1136" s="520"/>
      <c r="BW1136" s="520"/>
      <c r="BX1136" s="520"/>
      <c r="BY1136" s="520"/>
    </row>
    <row r="1137" s="211" customFormat="true" ht="15" customHeight="true" x14ac:dyDescent="0.2">
      <c r="BA1137" s="520"/>
      <c r="BB1137" s="237"/>
      <c r="BC1137" s="520"/>
      <c r="BD1137" s="520"/>
      <c r="BE1137" s="520"/>
      <c r="BF1137" s="520"/>
      <c r="BG1137" s="520"/>
      <c r="BH1137" s="520"/>
      <c r="BI1137" s="520"/>
      <c r="BJ1137" s="520"/>
      <c r="BK1137" s="520"/>
      <c r="BL1137" s="520"/>
      <c r="BM1137" s="520"/>
      <c r="BN1137" s="520"/>
      <c r="BO1137" s="520"/>
      <c r="BP1137" s="520"/>
      <c r="BQ1137" s="520"/>
      <c r="BR1137" s="520"/>
      <c r="BS1137" s="520"/>
      <c r="BT1137" s="520"/>
      <c r="BU1137" s="520"/>
      <c r="BV1137" s="520"/>
      <c r="BW1137" s="520"/>
      <c r="BX1137" s="520"/>
      <c r="BY1137" s="520"/>
    </row>
    <row r="1138" s="211" customFormat="true" ht="15" customHeight="true" x14ac:dyDescent="0.2">
      <c r="BA1138" s="520"/>
      <c r="BB1138" s="237"/>
      <c r="BC1138" s="520"/>
      <c r="BD1138" s="520"/>
      <c r="BE1138" s="520"/>
      <c r="BF1138" s="520"/>
      <c r="BG1138" s="520"/>
      <c r="BH1138" s="520"/>
      <c r="BI1138" s="520"/>
      <c r="BJ1138" s="520"/>
      <c r="BK1138" s="520"/>
      <c r="BL1138" s="520"/>
      <c r="BM1138" s="520"/>
      <c r="BN1138" s="520"/>
      <c r="BO1138" s="520"/>
      <c r="BP1138" s="520"/>
      <c r="BQ1138" s="520"/>
      <c r="BR1138" s="520"/>
      <c r="BS1138" s="520"/>
      <c r="BT1138" s="520"/>
      <c r="BU1138" s="520"/>
      <c r="BV1138" s="520"/>
      <c r="BW1138" s="520"/>
      <c r="BX1138" s="520"/>
      <c r="BY1138" s="520"/>
    </row>
    <row r="1139" s="211" customFormat="true" ht="15" customHeight="true" x14ac:dyDescent="0.2">
      <c r="BA1139" s="520"/>
      <c r="BB1139" s="237"/>
      <c r="BC1139" s="520"/>
      <c r="BD1139" s="520"/>
      <c r="BE1139" s="520"/>
      <c r="BF1139" s="520"/>
      <c r="BG1139" s="520"/>
      <c r="BH1139" s="520"/>
      <c r="BI1139" s="520"/>
      <c r="BJ1139" s="520"/>
      <c r="BK1139" s="520"/>
      <c r="BL1139" s="520"/>
      <c r="BM1139" s="520"/>
      <c r="BN1139" s="520"/>
      <c r="BO1139" s="520"/>
      <c r="BP1139" s="520"/>
      <c r="BQ1139" s="520"/>
      <c r="BR1139" s="520"/>
      <c r="BS1139" s="520"/>
      <c r="BT1139" s="520"/>
      <c r="BU1139" s="520"/>
      <c r="BV1139" s="520"/>
      <c r="BW1139" s="520"/>
      <c r="BX1139" s="520"/>
      <c r="BY1139" s="520"/>
    </row>
    <row r="1140" s="211" customFormat="true" ht="15" customHeight="true" x14ac:dyDescent="0.2">
      <c r="BA1140" s="520"/>
      <c r="BB1140" s="237"/>
      <c r="BC1140" s="520"/>
      <c r="BD1140" s="520"/>
      <c r="BE1140" s="520"/>
      <c r="BF1140" s="520"/>
      <c r="BG1140" s="520"/>
      <c r="BH1140" s="520"/>
      <c r="BI1140" s="520"/>
      <c r="BJ1140" s="520"/>
      <c r="BK1140" s="520"/>
      <c r="BL1140" s="520"/>
      <c r="BM1140" s="520"/>
      <c r="BN1140" s="520"/>
      <c r="BO1140" s="520"/>
      <c r="BP1140" s="520"/>
      <c r="BQ1140" s="520"/>
      <c r="BR1140" s="520"/>
      <c r="BS1140" s="520"/>
      <c r="BT1140" s="520"/>
      <c r="BU1140" s="520"/>
      <c r="BV1140" s="520"/>
      <c r="BW1140" s="520"/>
      <c r="BX1140" s="520"/>
      <c r="BY1140" s="520"/>
    </row>
    <row r="1141" s="211" customFormat="true" ht="15" customHeight="true" x14ac:dyDescent="0.2">
      <c r="BA1141" s="520"/>
      <c r="BB1141" s="237"/>
      <c r="BC1141" s="520"/>
      <c r="BD1141" s="520"/>
      <c r="BE1141" s="520"/>
      <c r="BF1141" s="520"/>
      <c r="BG1141" s="520"/>
      <c r="BH1141" s="520"/>
      <c r="BI1141" s="520"/>
      <c r="BJ1141" s="520"/>
      <c r="BK1141" s="520"/>
      <c r="BL1141" s="520"/>
      <c r="BM1141" s="520"/>
      <c r="BN1141" s="520"/>
      <c r="BO1141" s="520"/>
      <c r="BP1141" s="520"/>
      <c r="BQ1141" s="520"/>
      <c r="BR1141" s="520"/>
      <c r="BS1141" s="520"/>
      <c r="BT1141" s="520"/>
      <c r="BU1141" s="520"/>
      <c r="BV1141" s="520"/>
      <c r="BW1141" s="520"/>
      <c r="BX1141" s="520"/>
      <c r="BY1141" s="520"/>
    </row>
    <row r="1142" s="211" customFormat="true" ht="15" customHeight="true" x14ac:dyDescent="0.2">
      <c r="BA1142" s="520"/>
      <c r="BB1142" s="237"/>
      <c r="BC1142" s="520"/>
      <c r="BD1142" s="520"/>
      <c r="BE1142" s="520"/>
      <c r="BF1142" s="520"/>
      <c r="BG1142" s="520"/>
      <c r="BH1142" s="520"/>
      <c r="BI1142" s="520"/>
      <c r="BJ1142" s="520"/>
      <c r="BK1142" s="520"/>
      <c r="BL1142" s="520"/>
      <c r="BM1142" s="520"/>
      <c r="BN1142" s="520"/>
      <c r="BO1142" s="520"/>
      <c r="BP1142" s="520"/>
      <c r="BQ1142" s="520"/>
      <c r="BR1142" s="520"/>
      <c r="BS1142" s="520"/>
      <c r="BT1142" s="520"/>
      <c r="BU1142" s="520"/>
      <c r="BV1142" s="520"/>
      <c r="BW1142" s="520"/>
      <c r="BX1142" s="520"/>
      <c r="BY1142" s="520"/>
    </row>
    <row r="1143" s="211" customFormat="true" ht="15" customHeight="true" x14ac:dyDescent="0.2">
      <c r="BA1143" s="520"/>
      <c r="BB1143" s="237"/>
      <c r="BC1143" s="520"/>
      <c r="BD1143" s="520"/>
      <c r="BE1143" s="520"/>
      <c r="BF1143" s="520"/>
      <c r="BG1143" s="520"/>
      <c r="BH1143" s="520"/>
      <c r="BI1143" s="520"/>
      <c r="BJ1143" s="520"/>
      <c r="BK1143" s="520"/>
      <c r="BL1143" s="520"/>
      <c r="BM1143" s="520"/>
      <c r="BN1143" s="520"/>
      <c r="BO1143" s="520"/>
      <c r="BP1143" s="520"/>
      <c r="BQ1143" s="520"/>
      <c r="BR1143" s="520"/>
      <c r="BS1143" s="520"/>
      <c r="BT1143" s="520"/>
      <c r="BU1143" s="520"/>
      <c r="BV1143" s="520"/>
      <c r="BW1143" s="520"/>
      <c r="BX1143" s="520"/>
      <c r="BY1143" s="520"/>
    </row>
    <row r="1144" s="211" customFormat="true" ht="15" customHeight="true" x14ac:dyDescent="0.2">
      <c r="BA1144" s="520"/>
      <c r="BB1144" s="237"/>
      <c r="BC1144" s="520"/>
      <c r="BD1144" s="520"/>
      <c r="BE1144" s="520"/>
      <c r="BF1144" s="520"/>
      <c r="BG1144" s="520"/>
      <c r="BH1144" s="520"/>
      <c r="BI1144" s="520"/>
      <c r="BJ1144" s="520"/>
      <c r="BK1144" s="520"/>
      <c r="BL1144" s="520"/>
      <c r="BM1144" s="520"/>
      <c r="BN1144" s="520"/>
      <c r="BO1144" s="520"/>
      <c r="BP1144" s="520"/>
      <c r="BQ1144" s="520"/>
      <c r="BR1144" s="520"/>
      <c r="BS1144" s="520"/>
      <c r="BT1144" s="520"/>
      <c r="BU1144" s="520"/>
      <c r="BV1144" s="520"/>
      <c r="BW1144" s="520"/>
      <c r="BX1144" s="520"/>
      <c r="BY1144" s="520"/>
    </row>
    <row r="1145" s="211" customFormat="true" ht="15" customHeight="true" x14ac:dyDescent="0.2">
      <c r="BA1145" s="520"/>
      <c r="BB1145" s="237"/>
      <c r="BC1145" s="520"/>
      <c r="BD1145" s="520"/>
      <c r="BE1145" s="520"/>
      <c r="BF1145" s="520"/>
      <c r="BG1145" s="520"/>
      <c r="BH1145" s="520"/>
      <c r="BI1145" s="520"/>
      <c r="BJ1145" s="520"/>
      <c r="BK1145" s="520"/>
      <c r="BL1145" s="520"/>
      <c r="BM1145" s="520"/>
      <c r="BN1145" s="520"/>
      <c r="BO1145" s="520"/>
      <c r="BP1145" s="520"/>
      <c r="BQ1145" s="520"/>
      <c r="BR1145" s="520"/>
      <c r="BS1145" s="520"/>
      <c r="BT1145" s="520"/>
      <c r="BU1145" s="520"/>
      <c r="BV1145" s="520"/>
      <c r="BW1145" s="520"/>
      <c r="BX1145" s="520"/>
      <c r="BY1145" s="520"/>
    </row>
    <row r="1146" s="211" customFormat="true" ht="15" customHeight="true" x14ac:dyDescent="0.2">
      <c r="BA1146" s="520"/>
      <c r="BB1146" s="237"/>
      <c r="BC1146" s="520"/>
      <c r="BD1146" s="520"/>
      <c r="BE1146" s="520"/>
      <c r="BF1146" s="520"/>
      <c r="BG1146" s="520"/>
      <c r="BH1146" s="520"/>
      <c r="BI1146" s="520"/>
      <c r="BJ1146" s="520"/>
      <c r="BK1146" s="520"/>
      <c r="BL1146" s="520"/>
      <c r="BM1146" s="520"/>
      <c r="BN1146" s="520"/>
      <c r="BO1146" s="520"/>
      <c r="BP1146" s="520"/>
      <c r="BQ1146" s="520"/>
      <c r="BR1146" s="520"/>
      <c r="BS1146" s="520"/>
      <c r="BT1146" s="520"/>
      <c r="BU1146" s="520"/>
      <c r="BV1146" s="520"/>
      <c r="BW1146" s="520"/>
      <c r="BX1146" s="520"/>
      <c r="BY1146" s="520"/>
    </row>
    <row r="1147" s="211" customFormat="true" ht="15" customHeight="true" x14ac:dyDescent="0.2">
      <c r="BA1147" s="520"/>
      <c r="BB1147" s="237"/>
      <c r="BC1147" s="520"/>
      <c r="BD1147" s="520"/>
      <c r="BE1147" s="520"/>
      <c r="BF1147" s="520"/>
      <c r="BG1147" s="520"/>
      <c r="BH1147" s="520"/>
      <c r="BI1147" s="520"/>
      <c r="BJ1147" s="520"/>
      <c r="BK1147" s="520"/>
      <c r="BL1147" s="520"/>
      <c r="BM1147" s="520"/>
      <c r="BN1147" s="520"/>
      <c r="BO1147" s="520"/>
      <c r="BP1147" s="520"/>
      <c r="BQ1147" s="520"/>
      <c r="BR1147" s="520"/>
      <c r="BS1147" s="520"/>
      <c r="BT1147" s="520"/>
      <c r="BU1147" s="520"/>
      <c r="BV1147" s="520"/>
      <c r="BW1147" s="520"/>
      <c r="BX1147" s="520"/>
      <c r="BY1147" s="520"/>
    </row>
    <row r="1148" s="211" customFormat="true" ht="15" customHeight="true" x14ac:dyDescent="0.2">
      <c r="BA1148" s="520"/>
      <c r="BB1148" s="237"/>
      <c r="BC1148" s="520"/>
      <c r="BD1148" s="520"/>
      <c r="BE1148" s="520"/>
      <c r="BF1148" s="520"/>
      <c r="BG1148" s="520"/>
      <c r="BH1148" s="520"/>
      <c r="BI1148" s="520"/>
      <c r="BJ1148" s="520"/>
      <c r="BK1148" s="520"/>
      <c r="BL1148" s="520"/>
      <c r="BM1148" s="520"/>
      <c r="BN1148" s="520"/>
      <c r="BO1148" s="520"/>
      <c r="BP1148" s="520"/>
      <c r="BQ1148" s="520"/>
      <c r="BR1148" s="520"/>
      <c r="BS1148" s="520"/>
      <c r="BT1148" s="520"/>
      <c r="BU1148" s="520"/>
      <c r="BV1148" s="520"/>
      <c r="BW1148" s="520"/>
      <c r="BX1148" s="520"/>
      <c r="BY1148" s="520"/>
    </row>
    <row r="1149" s="211" customFormat="true" ht="15" customHeight="true" x14ac:dyDescent="0.2">
      <c r="BA1149" s="520"/>
      <c r="BB1149" s="237"/>
      <c r="BC1149" s="520"/>
      <c r="BD1149" s="520"/>
      <c r="BE1149" s="520"/>
      <c r="BF1149" s="520"/>
      <c r="BG1149" s="520"/>
      <c r="BH1149" s="520"/>
      <c r="BI1149" s="520"/>
      <c r="BJ1149" s="520"/>
      <c r="BK1149" s="520"/>
      <c r="BL1149" s="520"/>
      <c r="BM1149" s="520"/>
      <c r="BN1149" s="520"/>
      <c r="BO1149" s="520"/>
      <c r="BP1149" s="520"/>
      <c r="BQ1149" s="520"/>
      <c r="BR1149" s="520"/>
      <c r="BS1149" s="520"/>
      <c r="BT1149" s="520"/>
      <c r="BU1149" s="520"/>
      <c r="BV1149" s="520"/>
      <c r="BW1149" s="520"/>
      <c r="BX1149" s="520"/>
      <c r="BY1149" s="520"/>
    </row>
    <row r="1150" s="211" customFormat="true" ht="15" customHeight="true" x14ac:dyDescent="0.2">
      <c r="BA1150" s="520"/>
      <c r="BB1150" s="237"/>
      <c r="BC1150" s="520"/>
      <c r="BD1150" s="520"/>
      <c r="BE1150" s="520"/>
      <c r="BF1150" s="520"/>
      <c r="BG1150" s="520"/>
      <c r="BH1150" s="520"/>
      <c r="BI1150" s="520"/>
      <c r="BJ1150" s="520"/>
      <c r="BK1150" s="520"/>
      <c r="BL1150" s="520"/>
      <c r="BM1150" s="520"/>
      <c r="BN1150" s="520"/>
      <c r="BO1150" s="520"/>
      <c r="BP1150" s="520"/>
      <c r="BQ1150" s="520"/>
      <c r="BR1150" s="520"/>
      <c r="BS1150" s="520"/>
      <c r="BT1150" s="520"/>
      <c r="BU1150" s="520"/>
      <c r="BV1150" s="520"/>
      <c r="BW1150" s="520"/>
      <c r="BX1150" s="520"/>
      <c r="BY1150" s="520"/>
    </row>
    <row r="1151" s="211" customFormat="true" ht="15" customHeight="true" x14ac:dyDescent="0.2">
      <c r="BA1151" s="520"/>
      <c r="BB1151" s="237"/>
      <c r="BC1151" s="520"/>
      <c r="BD1151" s="520"/>
      <c r="BE1151" s="520"/>
      <c r="BF1151" s="520"/>
      <c r="BG1151" s="520"/>
      <c r="BH1151" s="520"/>
      <c r="BI1151" s="520"/>
      <c r="BJ1151" s="520"/>
      <c r="BK1151" s="520"/>
      <c r="BL1151" s="520"/>
      <c r="BM1151" s="520"/>
      <c r="BN1151" s="520"/>
      <c r="BO1151" s="520"/>
      <c r="BP1151" s="520"/>
      <c r="BQ1151" s="520"/>
      <c r="BR1151" s="520"/>
      <c r="BS1151" s="520"/>
      <c r="BT1151" s="520"/>
      <c r="BU1151" s="520"/>
      <c r="BV1151" s="520"/>
      <c r="BW1151" s="520"/>
      <c r="BX1151" s="520"/>
      <c r="BY1151" s="520"/>
    </row>
    <row r="1152" s="211" customFormat="true" ht="15" customHeight="true" x14ac:dyDescent="0.2">
      <c r="BA1152" s="520"/>
      <c r="BB1152" s="237"/>
      <c r="BC1152" s="520"/>
      <c r="BD1152" s="520"/>
      <c r="BE1152" s="520"/>
      <c r="BF1152" s="520"/>
      <c r="BG1152" s="520"/>
      <c r="BH1152" s="520"/>
      <c r="BI1152" s="520"/>
      <c r="BJ1152" s="520"/>
      <c r="BK1152" s="520"/>
      <c r="BL1152" s="520"/>
      <c r="BM1152" s="520"/>
      <c r="BN1152" s="520"/>
      <c r="BO1152" s="520"/>
      <c r="BP1152" s="520"/>
      <c r="BQ1152" s="520"/>
      <c r="BR1152" s="520"/>
      <c r="BS1152" s="520"/>
      <c r="BT1152" s="520"/>
      <c r="BU1152" s="520"/>
      <c r="BV1152" s="520"/>
      <c r="BW1152" s="520"/>
      <c r="BX1152" s="520"/>
      <c r="BY1152" s="520"/>
    </row>
    <row r="1153" s="211" customFormat="true" ht="15" customHeight="true" x14ac:dyDescent="0.2">
      <c r="BA1153" s="520"/>
      <c r="BB1153" s="237"/>
      <c r="BC1153" s="520"/>
      <c r="BD1153" s="520"/>
      <c r="BE1153" s="520"/>
      <c r="BF1153" s="520"/>
      <c r="BG1153" s="520"/>
      <c r="BH1153" s="520"/>
      <c r="BI1153" s="520"/>
      <c r="BJ1153" s="520"/>
      <c r="BK1153" s="520"/>
      <c r="BL1153" s="520"/>
      <c r="BM1153" s="520"/>
      <c r="BN1153" s="520"/>
      <c r="BO1153" s="520"/>
      <c r="BP1153" s="520"/>
      <c r="BQ1153" s="520"/>
      <c r="BR1153" s="520"/>
      <c r="BS1153" s="520"/>
      <c r="BT1153" s="520"/>
      <c r="BU1153" s="520"/>
      <c r="BV1153" s="520"/>
      <c r="BW1153" s="520"/>
      <c r="BX1153" s="520"/>
      <c r="BY1153" s="520"/>
    </row>
    <row r="1154" s="211" customFormat="true" ht="15" customHeight="true" x14ac:dyDescent="0.2">
      <c r="BA1154" s="520"/>
      <c r="BB1154" s="237"/>
      <c r="BC1154" s="520"/>
      <c r="BD1154" s="520"/>
      <c r="BE1154" s="520"/>
      <c r="BF1154" s="520"/>
      <c r="BG1154" s="520"/>
      <c r="BH1154" s="520"/>
      <c r="BI1154" s="520"/>
      <c r="BJ1154" s="520"/>
      <c r="BK1154" s="520"/>
      <c r="BL1154" s="520"/>
      <c r="BM1154" s="520"/>
      <c r="BN1154" s="520"/>
      <c r="BO1154" s="520"/>
      <c r="BP1154" s="520"/>
      <c r="BQ1154" s="520"/>
      <c r="BR1154" s="520"/>
      <c r="BS1154" s="520"/>
      <c r="BT1154" s="520"/>
      <c r="BU1154" s="520"/>
      <c r="BV1154" s="520"/>
      <c r="BW1154" s="520"/>
      <c r="BX1154" s="520"/>
      <c r="BY1154" s="520"/>
    </row>
    <row r="1155" s="211" customFormat="true" ht="15" customHeight="true" x14ac:dyDescent="0.2">
      <c r="BA1155" s="520"/>
      <c r="BB1155" s="237"/>
      <c r="BC1155" s="520"/>
      <c r="BD1155" s="520"/>
      <c r="BE1155" s="520"/>
      <c r="BF1155" s="520"/>
      <c r="BG1155" s="520"/>
      <c r="BH1155" s="520"/>
      <c r="BI1155" s="520"/>
      <c r="BJ1155" s="520"/>
      <c r="BK1155" s="520"/>
      <c r="BL1155" s="520"/>
      <c r="BM1155" s="520"/>
      <c r="BN1155" s="520"/>
      <c r="BO1155" s="520"/>
      <c r="BP1155" s="520"/>
      <c r="BQ1155" s="520"/>
      <c r="BR1155" s="520"/>
      <c r="BS1155" s="520"/>
      <c r="BT1155" s="520"/>
      <c r="BU1155" s="520"/>
      <c r="BV1155" s="520"/>
      <c r="BW1155" s="520"/>
      <c r="BX1155" s="520"/>
      <c r="BY1155" s="520"/>
    </row>
    <row r="1156" s="211" customFormat="true" ht="15" customHeight="true" x14ac:dyDescent="0.2">
      <c r="BA1156" s="520"/>
      <c r="BB1156" s="237"/>
      <c r="BC1156" s="520"/>
      <c r="BD1156" s="520"/>
      <c r="BE1156" s="520"/>
      <c r="BF1156" s="520"/>
      <c r="BG1156" s="520"/>
      <c r="BH1156" s="520"/>
      <c r="BI1156" s="520"/>
      <c r="BJ1156" s="520"/>
      <c r="BK1156" s="520"/>
      <c r="BL1156" s="520"/>
      <c r="BM1156" s="520"/>
      <c r="BN1156" s="520"/>
      <c r="BO1156" s="520"/>
      <c r="BP1156" s="520"/>
      <c r="BQ1156" s="520"/>
      <c r="BR1156" s="520"/>
      <c r="BS1156" s="520"/>
      <c r="BT1156" s="520"/>
      <c r="BU1156" s="520"/>
      <c r="BV1156" s="520"/>
      <c r="BW1156" s="520"/>
      <c r="BX1156" s="520"/>
      <c r="BY1156" s="520"/>
    </row>
    <row r="1157" s="211" customFormat="true" ht="15" customHeight="true" x14ac:dyDescent="0.2">
      <c r="BA1157" s="520"/>
      <c r="BB1157" s="237"/>
      <c r="BC1157" s="520"/>
      <c r="BD1157" s="520"/>
      <c r="BE1157" s="520"/>
      <c r="BF1157" s="520"/>
      <c r="BG1157" s="520"/>
      <c r="BH1157" s="520"/>
      <c r="BI1157" s="520"/>
      <c r="BJ1157" s="520"/>
      <c r="BK1157" s="520"/>
      <c r="BL1157" s="520"/>
      <c r="BM1157" s="520"/>
      <c r="BN1157" s="520"/>
      <c r="BO1157" s="520"/>
      <c r="BP1157" s="520"/>
      <c r="BQ1157" s="520"/>
      <c r="BR1157" s="520"/>
      <c r="BS1157" s="520"/>
      <c r="BT1157" s="520"/>
      <c r="BU1157" s="520"/>
      <c r="BV1157" s="520"/>
      <c r="BW1157" s="520"/>
      <c r="BX1157" s="520"/>
      <c r="BY1157" s="520"/>
    </row>
    <row r="1158" s="211" customFormat="true" ht="15" customHeight="true" x14ac:dyDescent="0.2">
      <c r="BA1158" s="520"/>
      <c r="BB1158" s="237"/>
      <c r="BC1158" s="520"/>
      <c r="BD1158" s="520"/>
      <c r="BE1158" s="520"/>
      <c r="BF1158" s="520"/>
      <c r="BG1158" s="520"/>
      <c r="BH1158" s="520"/>
      <c r="BI1158" s="520"/>
      <c r="BJ1158" s="520"/>
      <c r="BK1158" s="520"/>
      <c r="BL1158" s="520"/>
      <c r="BM1158" s="520"/>
      <c r="BN1158" s="520"/>
      <c r="BO1158" s="520"/>
      <c r="BP1158" s="520"/>
      <c r="BQ1158" s="520"/>
      <c r="BR1158" s="520"/>
      <c r="BS1158" s="520"/>
      <c r="BT1158" s="520"/>
      <c r="BU1158" s="520"/>
      <c r="BV1158" s="520"/>
      <c r="BW1158" s="520"/>
      <c r="BX1158" s="520"/>
      <c r="BY1158" s="520"/>
    </row>
    <row r="1159" s="211" customFormat="true" ht="15" customHeight="true" x14ac:dyDescent="0.2">
      <c r="BA1159" s="520"/>
      <c r="BB1159" s="237"/>
      <c r="BC1159" s="520"/>
      <c r="BD1159" s="520"/>
      <c r="BE1159" s="520"/>
      <c r="BF1159" s="520"/>
      <c r="BG1159" s="520"/>
      <c r="BH1159" s="520"/>
      <c r="BI1159" s="520"/>
      <c r="BJ1159" s="520"/>
      <c r="BK1159" s="520"/>
      <c r="BL1159" s="520"/>
      <c r="BM1159" s="520"/>
      <c r="BN1159" s="520"/>
      <c r="BO1159" s="520"/>
      <c r="BP1159" s="520"/>
      <c r="BQ1159" s="520"/>
      <c r="BR1159" s="520"/>
      <c r="BS1159" s="520"/>
      <c r="BT1159" s="520"/>
      <c r="BU1159" s="520"/>
      <c r="BV1159" s="520"/>
      <c r="BW1159" s="520"/>
      <c r="BX1159" s="520"/>
      <c r="BY1159" s="520"/>
    </row>
    <row r="1160" s="211" customFormat="true" ht="15" customHeight="true" x14ac:dyDescent="0.2">
      <c r="BA1160" s="520"/>
      <c r="BB1160" s="237"/>
      <c r="BC1160" s="520"/>
      <c r="BD1160" s="520"/>
      <c r="BE1160" s="520"/>
      <c r="BF1160" s="520"/>
      <c r="BG1160" s="520"/>
      <c r="BH1160" s="520"/>
      <c r="BI1160" s="520"/>
      <c r="BJ1160" s="520"/>
      <c r="BK1160" s="520"/>
      <c r="BL1160" s="520"/>
      <c r="BM1160" s="520"/>
      <c r="BN1160" s="520"/>
      <c r="BO1160" s="520"/>
      <c r="BP1160" s="520"/>
      <c r="BQ1160" s="520"/>
      <c r="BR1160" s="520"/>
      <c r="BS1160" s="520"/>
      <c r="BT1160" s="520"/>
      <c r="BU1160" s="520"/>
      <c r="BV1160" s="520"/>
      <c r="BW1160" s="520"/>
      <c r="BX1160" s="520"/>
      <c r="BY1160" s="520"/>
    </row>
    <row r="1161" s="211" customFormat="true" ht="15" customHeight="true" x14ac:dyDescent="0.2">
      <c r="BA1161" s="520"/>
      <c r="BB1161" s="237"/>
      <c r="BC1161" s="520"/>
      <c r="BD1161" s="520"/>
      <c r="BE1161" s="520"/>
      <c r="BF1161" s="520"/>
      <c r="BG1161" s="520"/>
      <c r="BH1161" s="520"/>
      <c r="BI1161" s="520"/>
      <c r="BJ1161" s="520"/>
      <c r="BK1161" s="520"/>
      <c r="BL1161" s="520"/>
      <c r="BM1161" s="520"/>
      <c r="BN1161" s="520"/>
      <c r="BO1161" s="520"/>
      <c r="BP1161" s="520"/>
      <c r="BQ1161" s="520"/>
      <c r="BR1161" s="520"/>
      <c r="BS1161" s="520"/>
      <c r="BT1161" s="520"/>
      <c r="BU1161" s="520"/>
      <c r="BV1161" s="520"/>
      <c r="BW1161" s="520"/>
      <c r="BX1161" s="520"/>
      <c r="BY1161" s="520"/>
    </row>
    <row r="1162" s="211" customFormat="true" ht="15" customHeight="true" x14ac:dyDescent="0.2">
      <c r="BA1162" s="520"/>
      <c r="BB1162" s="237"/>
      <c r="BC1162" s="520"/>
      <c r="BD1162" s="520"/>
      <c r="BE1162" s="520"/>
      <c r="BF1162" s="520"/>
      <c r="BG1162" s="520"/>
      <c r="BH1162" s="520"/>
      <c r="BI1162" s="520"/>
      <c r="BJ1162" s="520"/>
      <c r="BK1162" s="520"/>
      <c r="BL1162" s="520"/>
      <c r="BM1162" s="520"/>
      <c r="BN1162" s="520"/>
      <c r="BO1162" s="520"/>
      <c r="BP1162" s="520"/>
      <c r="BQ1162" s="520"/>
      <c r="BR1162" s="520"/>
      <c r="BS1162" s="520"/>
      <c r="BT1162" s="520"/>
      <c r="BU1162" s="520"/>
      <c r="BV1162" s="520"/>
      <c r="BW1162" s="520"/>
      <c r="BX1162" s="520"/>
      <c r="BY1162" s="520"/>
    </row>
    <row r="1163" s="211" customFormat="true" ht="15" customHeight="true" x14ac:dyDescent="0.2">
      <c r="BA1163" s="520"/>
      <c r="BB1163" s="237"/>
      <c r="BC1163" s="520"/>
      <c r="BD1163" s="520"/>
      <c r="BE1163" s="520"/>
      <c r="BF1163" s="520"/>
      <c r="BG1163" s="520"/>
      <c r="BH1163" s="520"/>
      <c r="BI1163" s="520"/>
      <c r="BJ1163" s="520"/>
      <c r="BK1163" s="520"/>
      <c r="BL1163" s="520"/>
      <c r="BM1163" s="520"/>
      <c r="BN1163" s="520"/>
      <c r="BO1163" s="520"/>
      <c r="BP1163" s="520"/>
      <c r="BQ1163" s="520"/>
      <c r="BR1163" s="520"/>
      <c r="BS1163" s="520"/>
      <c r="BT1163" s="520"/>
      <c r="BU1163" s="520"/>
      <c r="BV1163" s="520"/>
      <c r="BW1163" s="520"/>
      <c r="BX1163" s="520"/>
      <c r="BY1163" s="520"/>
    </row>
    <row r="1164" s="211" customFormat="true" ht="15" customHeight="true" x14ac:dyDescent="0.2">
      <c r="BA1164" s="520"/>
      <c r="BB1164" s="237"/>
      <c r="BC1164" s="520"/>
      <c r="BD1164" s="520"/>
      <c r="BE1164" s="520"/>
      <c r="BF1164" s="520"/>
      <c r="BG1164" s="520"/>
      <c r="BH1164" s="520"/>
      <c r="BI1164" s="520"/>
      <c r="BJ1164" s="520"/>
      <c r="BK1164" s="520"/>
      <c r="BL1164" s="520"/>
      <c r="BM1164" s="520"/>
      <c r="BN1164" s="520"/>
      <c r="BO1164" s="520"/>
      <c r="BP1164" s="520"/>
      <c r="BQ1164" s="520"/>
      <c r="BR1164" s="520"/>
      <c r="BS1164" s="520"/>
      <c r="BT1164" s="520"/>
      <c r="BU1164" s="520"/>
      <c r="BV1164" s="520"/>
      <c r="BW1164" s="520"/>
      <c r="BX1164" s="520"/>
      <c r="BY1164" s="520"/>
    </row>
    <row r="1165" s="211" customFormat="true" ht="15" customHeight="true" x14ac:dyDescent="0.2">
      <c r="BA1165" s="520"/>
      <c r="BB1165" s="237"/>
      <c r="BC1165" s="520"/>
      <c r="BD1165" s="520"/>
      <c r="BE1165" s="520"/>
      <c r="BF1165" s="520"/>
      <c r="BG1165" s="520"/>
      <c r="BH1165" s="520"/>
      <c r="BI1165" s="520"/>
      <c r="BJ1165" s="520"/>
      <c r="BK1165" s="520"/>
      <c r="BL1165" s="520"/>
      <c r="BM1165" s="520"/>
      <c r="BN1165" s="520"/>
      <c r="BO1165" s="520"/>
      <c r="BP1165" s="520"/>
      <c r="BQ1165" s="520"/>
      <c r="BR1165" s="520"/>
      <c r="BS1165" s="520"/>
      <c r="BT1165" s="520"/>
      <c r="BU1165" s="520"/>
      <c r="BV1165" s="520"/>
      <c r="BW1165" s="520"/>
      <c r="BX1165" s="520"/>
      <c r="BY1165" s="520"/>
    </row>
    <row r="1166" s="211" customFormat="true" ht="15" customHeight="true" x14ac:dyDescent="0.2">
      <c r="BA1166" s="520"/>
      <c r="BB1166" s="237"/>
      <c r="BC1166" s="520"/>
      <c r="BD1166" s="520"/>
      <c r="BE1166" s="520"/>
      <c r="BF1166" s="520"/>
      <c r="BG1166" s="520"/>
      <c r="BH1166" s="520"/>
      <c r="BI1166" s="520"/>
      <c r="BJ1166" s="520"/>
      <c r="BK1166" s="520"/>
      <c r="BL1166" s="520"/>
      <c r="BM1166" s="520"/>
      <c r="BN1166" s="520"/>
      <c r="BO1166" s="520"/>
      <c r="BP1166" s="520"/>
      <c r="BQ1166" s="520"/>
      <c r="BR1166" s="520"/>
      <c r="BS1166" s="520"/>
      <c r="BT1166" s="520"/>
      <c r="BU1166" s="520"/>
      <c r="BV1166" s="520"/>
      <c r="BW1166" s="520"/>
      <c r="BX1166" s="520"/>
      <c r="BY1166" s="520"/>
    </row>
    <row r="1167" s="211" customFormat="true" ht="15" customHeight="true" x14ac:dyDescent="0.2">
      <c r="BA1167" s="520"/>
      <c r="BB1167" s="237"/>
      <c r="BC1167" s="520"/>
      <c r="BD1167" s="520"/>
      <c r="BE1167" s="520"/>
      <c r="BF1167" s="520"/>
      <c r="BG1167" s="520"/>
      <c r="BH1167" s="520"/>
      <c r="BI1167" s="520"/>
      <c r="BJ1167" s="520"/>
      <c r="BK1167" s="520"/>
      <c r="BL1167" s="520"/>
      <c r="BM1167" s="520"/>
      <c r="BN1167" s="520"/>
      <c r="BO1167" s="520"/>
      <c r="BP1167" s="520"/>
      <c r="BQ1167" s="520"/>
      <c r="BR1167" s="520"/>
      <c r="BS1167" s="520"/>
      <c r="BT1167" s="520"/>
      <c r="BU1167" s="520"/>
      <c r="BV1167" s="520"/>
      <c r="BW1167" s="520"/>
      <c r="BX1167" s="520"/>
      <c r="BY1167" s="520"/>
    </row>
    <row r="1168" s="211" customFormat="true" ht="15" customHeight="true" x14ac:dyDescent="0.2">
      <c r="BA1168" s="520"/>
      <c r="BB1168" s="237"/>
      <c r="BC1168" s="520"/>
      <c r="BD1168" s="520"/>
      <c r="BE1168" s="520"/>
      <c r="BF1168" s="520"/>
      <c r="BG1168" s="520"/>
      <c r="BH1168" s="520"/>
      <c r="BI1168" s="520"/>
      <c r="BJ1168" s="520"/>
      <c r="BK1168" s="520"/>
      <c r="BL1168" s="520"/>
      <c r="BM1168" s="520"/>
      <c r="BN1168" s="520"/>
      <c r="BO1168" s="520"/>
      <c r="BP1168" s="520"/>
      <c r="BQ1168" s="520"/>
      <c r="BR1168" s="520"/>
      <c r="BS1168" s="520"/>
      <c r="BT1168" s="520"/>
      <c r="BU1168" s="520"/>
      <c r="BV1168" s="520"/>
      <c r="BW1168" s="520"/>
      <c r="BX1168" s="520"/>
      <c r="BY1168" s="520"/>
    </row>
    <row r="1169" s="211" customFormat="true" ht="15" customHeight="true" x14ac:dyDescent="0.2">
      <c r="BA1169" s="520"/>
      <c r="BB1169" s="237"/>
      <c r="BC1169" s="520"/>
      <c r="BD1169" s="520"/>
      <c r="BE1169" s="520"/>
      <c r="BF1169" s="520"/>
      <c r="BG1169" s="520"/>
      <c r="BH1169" s="520"/>
      <c r="BI1169" s="520"/>
      <c r="BJ1169" s="520"/>
      <c r="BK1169" s="520"/>
      <c r="BL1169" s="520"/>
      <c r="BM1169" s="520"/>
      <c r="BN1169" s="520"/>
      <c r="BO1169" s="520"/>
      <c r="BP1169" s="520"/>
      <c r="BQ1169" s="520"/>
      <c r="BR1169" s="520"/>
      <c r="BS1169" s="520"/>
      <c r="BT1169" s="520"/>
      <c r="BU1169" s="520"/>
      <c r="BV1169" s="520"/>
      <c r="BW1169" s="520"/>
      <c r="BX1169" s="520"/>
      <c r="BY1169" s="520"/>
    </row>
    <row r="1170" s="211" customFormat="true" ht="15" customHeight="true" x14ac:dyDescent="0.2">
      <c r="A1170" s="311"/>
      <c r="B1170" s="706"/>
      <c r="C1170" s="707"/>
      <c r="D1170" s="707"/>
      <c r="E1170" s="707"/>
      <c r="F1170" s="707"/>
      <c r="G1170" s="707"/>
      <c r="H1170" s="707"/>
      <c r="I1170" s="707"/>
      <c r="J1170" s="707"/>
      <c r="K1170" s="707"/>
      <c r="L1170" s="707"/>
      <c r="M1170" s="707"/>
      <c r="N1170" s="707"/>
      <c r="O1170" s="707"/>
      <c r="P1170" s="707"/>
      <c r="Q1170" s="707"/>
      <c r="R1170" s="707"/>
      <c r="S1170" s="707"/>
      <c r="T1170" s="707"/>
      <c r="U1170" s="707"/>
      <c r="V1170" s="707"/>
      <c r="W1170" s="707"/>
      <c r="X1170" s="707"/>
      <c r="Y1170" s="707"/>
      <c r="Z1170" s="707"/>
      <c r="AA1170" s="707"/>
      <c r="AB1170" s="707"/>
      <c r="BA1170" s="520"/>
      <c r="BB1170" s="237"/>
      <c r="BC1170" s="520"/>
      <c r="BD1170" s="520"/>
      <c r="BE1170" s="520"/>
      <c r="BF1170" s="520"/>
      <c r="BG1170" s="520"/>
      <c r="BH1170" s="520"/>
      <c r="BI1170" s="520"/>
      <c r="BJ1170" s="520"/>
      <c r="BK1170" s="520"/>
      <c r="BL1170" s="520"/>
      <c r="BM1170" s="520"/>
      <c r="BN1170" s="520"/>
      <c r="BO1170" s="520"/>
      <c r="BP1170" s="520"/>
      <c r="BQ1170" s="520"/>
      <c r="BR1170" s="520"/>
      <c r="BS1170" s="520"/>
      <c r="BT1170" s="520"/>
      <c r="BU1170" s="520"/>
      <c r="BV1170" s="520"/>
      <c r="BW1170" s="520"/>
      <c r="BX1170" s="520"/>
      <c r="BY1170" s="520"/>
    </row>
    <row r="1171" s="211" customFormat="true" ht="15" customHeight="true" x14ac:dyDescent="0.2">
      <c r="A1171" s="311"/>
      <c r="B1171" s="706"/>
      <c r="C1171" s="707"/>
      <c r="D1171" s="707"/>
      <c r="E1171" s="707"/>
      <c r="F1171" s="707"/>
      <c r="G1171" s="707"/>
      <c r="H1171" s="707"/>
      <c r="I1171" s="707"/>
      <c r="J1171" s="707"/>
      <c r="K1171" s="707"/>
      <c r="L1171" s="707"/>
      <c r="M1171" s="707"/>
      <c r="N1171" s="707"/>
      <c r="O1171" s="707"/>
      <c r="P1171" s="707"/>
      <c r="Q1171" s="707"/>
      <c r="R1171" s="707"/>
      <c r="S1171" s="707"/>
      <c r="T1171" s="707"/>
      <c r="U1171" s="707"/>
      <c r="V1171" s="707"/>
      <c r="W1171" s="707"/>
      <c r="X1171" s="707"/>
      <c r="Y1171" s="707"/>
      <c r="Z1171" s="707"/>
      <c r="AA1171" s="707"/>
      <c r="AB1171" s="707"/>
      <c r="BA1171" s="520"/>
      <c r="BB1171" s="237"/>
      <c r="BC1171" s="520"/>
      <c r="BD1171" s="520"/>
      <c r="BE1171" s="520"/>
      <c r="BF1171" s="520"/>
      <c r="BG1171" s="520"/>
      <c r="BH1171" s="520"/>
      <c r="BI1171" s="520"/>
      <c r="BJ1171" s="520"/>
      <c r="BK1171" s="520"/>
      <c r="BL1171" s="520"/>
      <c r="BM1171" s="520"/>
      <c r="BN1171" s="520"/>
      <c r="BO1171" s="520"/>
      <c r="BP1171" s="520"/>
      <c r="BQ1171" s="520"/>
      <c r="BR1171" s="520"/>
      <c r="BS1171" s="520"/>
      <c r="BT1171" s="520"/>
      <c r="BU1171" s="520"/>
      <c r="BV1171" s="520"/>
      <c r="BW1171" s="520"/>
      <c r="BX1171" s="520"/>
      <c r="BY1171" s="520"/>
    </row>
    <row r="1172" s="211" customFormat="true" ht="15" customHeight="true" x14ac:dyDescent="0.2">
      <c r="A1172" s="311"/>
      <c r="B1172" s="706"/>
      <c r="C1172" s="707"/>
      <c r="D1172" s="707"/>
      <c r="E1172" s="707"/>
      <c r="F1172" s="707"/>
      <c r="G1172" s="707"/>
      <c r="H1172" s="707"/>
      <c r="I1172" s="707"/>
      <c r="J1172" s="707"/>
      <c r="K1172" s="707"/>
      <c r="L1172" s="707"/>
      <c r="M1172" s="707"/>
      <c r="N1172" s="707"/>
      <c r="O1172" s="707"/>
      <c r="P1172" s="707"/>
      <c r="Q1172" s="707"/>
      <c r="R1172" s="707"/>
      <c r="S1172" s="707"/>
      <c r="T1172" s="707"/>
      <c r="U1172" s="707"/>
      <c r="V1172" s="707"/>
      <c r="W1172" s="707"/>
      <c r="X1172" s="707"/>
      <c r="Y1172" s="707"/>
      <c r="Z1172" s="707"/>
      <c r="AA1172" s="707"/>
      <c r="AB1172" s="707"/>
      <c r="BA1172" s="520"/>
      <c r="BB1172" s="237"/>
      <c r="BC1172" s="520"/>
      <c r="BD1172" s="520"/>
      <c r="BE1172" s="520"/>
      <c r="BF1172" s="520"/>
      <c r="BG1172" s="520"/>
      <c r="BH1172" s="520"/>
      <c r="BI1172" s="520"/>
      <c r="BJ1172" s="520"/>
      <c r="BK1172" s="520"/>
      <c r="BL1172" s="520"/>
      <c r="BM1172" s="520"/>
      <c r="BN1172" s="520"/>
      <c r="BO1172" s="520"/>
      <c r="BP1172" s="520"/>
      <c r="BQ1172" s="520"/>
      <c r="BR1172" s="520"/>
      <c r="BS1172" s="520"/>
      <c r="BT1172" s="520"/>
      <c r="BU1172" s="520"/>
      <c r="BV1172" s="520"/>
      <c r="BW1172" s="520"/>
      <c r="BX1172" s="520"/>
      <c r="BY1172" s="520"/>
    </row>
    <row r="1173" s="211" customFormat="true" ht="15" customHeight="true" x14ac:dyDescent="0.2">
      <c r="A1173" s="311"/>
      <c r="B1173" s="706"/>
      <c r="C1173" s="707"/>
      <c r="D1173" s="707"/>
      <c r="E1173" s="707"/>
      <c r="F1173" s="707"/>
      <c r="G1173" s="707"/>
      <c r="H1173" s="707"/>
      <c r="I1173" s="707"/>
      <c r="J1173" s="707"/>
      <c r="K1173" s="707"/>
      <c r="L1173" s="707"/>
      <c r="M1173" s="707"/>
      <c r="N1173" s="707"/>
      <c r="O1173" s="707"/>
      <c r="P1173" s="707"/>
      <c r="Q1173" s="707"/>
      <c r="R1173" s="707"/>
      <c r="S1173" s="707"/>
      <c r="T1173" s="707"/>
      <c r="U1173" s="707"/>
      <c r="V1173" s="707"/>
      <c r="W1173" s="707"/>
      <c r="X1173" s="707"/>
      <c r="Y1173" s="707"/>
      <c r="Z1173" s="707"/>
      <c r="AA1173" s="707"/>
      <c r="AB1173" s="707"/>
      <c r="BA1173" s="520"/>
      <c r="BB1173" s="237"/>
      <c r="BC1173" s="520"/>
      <c r="BD1173" s="520"/>
      <c r="BE1173" s="520"/>
      <c r="BF1173" s="520"/>
      <c r="BG1173" s="520"/>
      <c r="BH1173" s="520"/>
      <c r="BI1173" s="520"/>
      <c r="BJ1173" s="520"/>
      <c r="BK1173" s="520"/>
      <c r="BL1173" s="520"/>
      <c r="BM1173" s="520"/>
      <c r="BN1173" s="520"/>
      <c r="BO1173" s="520"/>
      <c r="BP1173" s="520"/>
      <c r="BQ1173" s="520"/>
      <c r="BR1173" s="520"/>
      <c r="BS1173" s="520"/>
      <c r="BT1173" s="520"/>
      <c r="BU1173" s="520"/>
      <c r="BV1173" s="520"/>
      <c r="BW1173" s="520"/>
      <c r="BX1173" s="520"/>
      <c r="BY1173" s="520"/>
    </row>
    <row r="1174" s="211" customFormat="true" ht="15" customHeight="true" x14ac:dyDescent="0.2">
      <c r="A1174" s="311"/>
      <c r="B1174" s="706"/>
      <c r="C1174" s="707"/>
      <c r="D1174" s="707"/>
      <c r="E1174" s="707"/>
      <c r="F1174" s="707"/>
      <c r="G1174" s="707"/>
      <c r="H1174" s="707"/>
      <c r="I1174" s="707"/>
      <c r="J1174" s="707"/>
      <c r="K1174" s="707"/>
      <c r="L1174" s="707"/>
      <c r="M1174" s="707"/>
      <c r="N1174" s="707"/>
      <c r="O1174" s="707"/>
      <c r="P1174" s="707"/>
      <c r="Q1174" s="707"/>
      <c r="R1174" s="707"/>
      <c r="S1174" s="707"/>
      <c r="T1174" s="707"/>
      <c r="U1174" s="707"/>
      <c r="V1174" s="707"/>
      <c r="W1174" s="707"/>
      <c r="X1174" s="707"/>
      <c r="Y1174" s="707"/>
      <c r="Z1174" s="707"/>
      <c r="AA1174" s="707"/>
      <c r="AB1174" s="707"/>
      <c r="BA1174" s="520"/>
      <c r="BB1174" s="237"/>
      <c r="BC1174" s="520"/>
      <c r="BD1174" s="520"/>
      <c r="BE1174" s="520"/>
      <c r="BF1174" s="520"/>
      <c r="BG1174" s="520"/>
      <c r="BH1174" s="520"/>
      <c r="BI1174" s="520"/>
      <c r="BJ1174" s="520"/>
      <c r="BK1174" s="520"/>
      <c r="BL1174" s="520"/>
      <c r="BM1174" s="520"/>
      <c r="BN1174" s="520"/>
      <c r="BO1174" s="520"/>
      <c r="BP1174" s="520"/>
      <c r="BQ1174" s="520"/>
      <c r="BR1174" s="520"/>
      <c r="BS1174" s="520"/>
      <c r="BT1174" s="520"/>
      <c r="BU1174" s="520"/>
      <c r="BV1174" s="520"/>
      <c r="BW1174" s="520"/>
      <c r="BX1174" s="520"/>
      <c r="BY1174" s="520"/>
    </row>
    <row r="1175" s="211" customFormat="true" ht="15" customHeight="true" x14ac:dyDescent="0.2">
      <c r="A1175" s="311"/>
      <c r="B1175" s="706"/>
      <c r="C1175" s="707"/>
      <c r="D1175" s="707"/>
      <c r="E1175" s="707"/>
      <c r="F1175" s="707"/>
      <c r="G1175" s="707"/>
      <c r="H1175" s="707"/>
      <c r="I1175" s="707"/>
      <c r="J1175" s="707"/>
      <c r="K1175" s="707"/>
      <c r="L1175" s="707"/>
      <c r="M1175" s="707"/>
      <c r="N1175" s="707"/>
      <c r="O1175" s="707"/>
      <c r="P1175" s="707"/>
      <c r="Q1175" s="707"/>
      <c r="R1175" s="707"/>
      <c r="S1175" s="707"/>
      <c r="T1175" s="707"/>
      <c r="U1175" s="707"/>
      <c r="V1175" s="707"/>
      <c r="W1175" s="707"/>
      <c r="X1175" s="707"/>
      <c r="Y1175" s="707"/>
      <c r="Z1175" s="707"/>
      <c r="AA1175" s="707"/>
      <c r="AB1175" s="707"/>
      <c r="BA1175" s="520"/>
      <c r="BB1175" s="237"/>
      <c r="BC1175" s="520"/>
      <c r="BD1175" s="520"/>
      <c r="BE1175" s="520"/>
      <c r="BF1175" s="520"/>
      <c r="BG1175" s="520"/>
      <c r="BH1175" s="520"/>
      <c r="BI1175" s="520"/>
      <c r="BJ1175" s="520"/>
      <c r="BK1175" s="520"/>
      <c r="BL1175" s="520"/>
      <c r="BM1175" s="520"/>
      <c r="BN1175" s="520"/>
      <c r="BO1175" s="520"/>
      <c r="BP1175" s="520"/>
      <c r="BQ1175" s="520"/>
      <c r="BR1175" s="520"/>
      <c r="BS1175" s="520"/>
      <c r="BT1175" s="520"/>
      <c r="BU1175" s="520"/>
      <c r="BV1175" s="520"/>
      <c r="BW1175" s="520"/>
      <c r="BX1175" s="520"/>
      <c r="BY1175" s="520"/>
    </row>
    <row r="1176" s="211" customFormat="true" ht="15" customHeight="true" x14ac:dyDescent="0.2">
      <c r="A1176" s="708"/>
      <c r="B1176" s="311"/>
      <c r="C1176" s="709"/>
      <c r="D1176" s="710"/>
      <c r="E1176" s="710"/>
      <c r="F1176" s="710"/>
      <c r="G1176" s="710"/>
      <c r="H1176" s="709"/>
      <c r="I1176" s="710"/>
      <c r="J1176" s="710"/>
      <c r="K1176" s="710"/>
      <c r="L1176" s="710"/>
      <c r="M1176" s="709"/>
      <c r="N1176" s="710"/>
      <c r="O1176" s="710"/>
      <c r="P1176" s="710"/>
      <c r="Q1176" s="710"/>
      <c r="R1176" s="709"/>
      <c r="S1176" s="710"/>
      <c r="T1176" s="710"/>
      <c r="U1176" s="710"/>
      <c r="BA1176" s="520"/>
      <c r="BB1176" s="237"/>
      <c r="BC1176" s="520"/>
      <c r="BD1176" s="520"/>
      <c r="BE1176" s="520"/>
      <c r="BF1176" s="520"/>
      <c r="BG1176" s="520"/>
      <c r="BH1176" s="520"/>
      <c r="BI1176" s="520"/>
      <c r="BJ1176" s="520"/>
      <c r="BK1176" s="520"/>
      <c r="BL1176" s="520"/>
      <c r="BM1176" s="520"/>
      <c r="BN1176" s="520"/>
      <c r="BO1176" s="520"/>
      <c r="BP1176" s="520"/>
      <c r="BQ1176" s="520"/>
      <c r="BR1176" s="520"/>
      <c r="BS1176" s="520"/>
      <c r="BT1176" s="520"/>
      <c r="BU1176" s="520"/>
      <c r="BV1176" s="520"/>
      <c r="BW1176" s="520"/>
      <c r="BX1176" s="520"/>
      <c r="BY1176" s="520"/>
    </row>
    <row r="1177" s="211" customFormat="true" ht="15" customHeight="true" x14ac:dyDescent="0.2">
      <c r="A1177" s="710"/>
      <c r="B1177" s="710"/>
      <c r="C1177" s="709"/>
      <c r="D1177" s="709"/>
      <c r="E1177" s="709"/>
      <c r="F1177" s="709"/>
      <c r="G1177" s="709"/>
      <c r="H1177" s="709"/>
      <c r="I1177" s="709"/>
      <c r="J1177" s="709"/>
      <c r="K1177" s="709"/>
      <c r="L1177" s="709"/>
      <c r="M1177" s="709"/>
      <c r="N1177" s="709"/>
      <c r="O1177" s="709"/>
      <c r="P1177" s="709"/>
      <c r="Q1177" s="709"/>
      <c r="R1177" s="709"/>
      <c r="S1177" s="709"/>
      <c r="T1177" s="709"/>
      <c r="U1177" s="709"/>
      <c r="BA1177" s="520"/>
      <c r="BB1177" s="237"/>
      <c r="BC1177" s="520"/>
      <c r="BD1177" s="520"/>
      <c r="BE1177" s="520"/>
      <c r="BF1177" s="520"/>
      <c r="BG1177" s="520"/>
      <c r="BH1177" s="520"/>
      <c r="BI1177" s="520"/>
      <c r="BJ1177" s="520"/>
      <c r="BK1177" s="520"/>
      <c r="BL1177" s="520"/>
      <c r="BM1177" s="520"/>
      <c r="BN1177" s="520"/>
      <c r="BO1177" s="520"/>
      <c r="BP1177" s="520"/>
      <c r="BQ1177" s="520"/>
      <c r="BR1177" s="520"/>
      <c r="BS1177" s="520"/>
      <c r="BT1177" s="520"/>
      <c r="BU1177" s="520"/>
      <c r="BV1177" s="520"/>
      <c r="BW1177" s="520"/>
      <c r="BX1177" s="520"/>
      <c r="BY1177" s="520"/>
    </row>
    <row r="1178" s="211" customFormat="true" ht="15" customHeight="true" x14ac:dyDescent="0.2">
      <c r="BA1178" s="520"/>
      <c r="BB1178" s="237"/>
      <c r="BC1178" s="520"/>
      <c r="BD1178" s="520"/>
      <c r="BE1178" s="520"/>
      <c r="BF1178" s="520"/>
      <c r="BG1178" s="520"/>
      <c r="BH1178" s="520"/>
      <c r="BI1178" s="520"/>
      <c r="BJ1178" s="520"/>
      <c r="BK1178" s="520"/>
      <c r="BL1178" s="520"/>
      <c r="BM1178" s="520"/>
      <c r="BN1178" s="520"/>
      <c r="BO1178" s="520"/>
      <c r="BP1178" s="520"/>
      <c r="BQ1178" s="520"/>
      <c r="BR1178" s="520"/>
      <c r="BS1178" s="520"/>
      <c r="BT1178" s="520"/>
      <c r="BU1178" s="520"/>
      <c r="BV1178" s="520"/>
      <c r="BW1178" s="520"/>
      <c r="BX1178" s="520"/>
      <c r="BY1178" s="520"/>
    </row>
    <row r="1179" s="211" customFormat="true" ht="15" customHeight="true" x14ac:dyDescent="0.2">
      <c r="BA1179" s="520"/>
      <c r="BB1179" s="237"/>
      <c r="BC1179" s="520"/>
      <c r="BD1179" s="520"/>
      <c r="BE1179" s="520"/>
      <c r="BF1179" s="520"/>
      <c r="BG1179" s="520"/>
      <c r="BH1179" s="520"/>
      <c r="BI1179" s="520"/>
      <c r="BJ1179" s="520"/>
      <c r="BK1179" s="520"/>
      <c r="BL1179" s="520"/>
      <c r="BM1179" s="520"/>
      <c r="BN1179" s="520"/>
      <c r="BO1179" s="520"/>
      <c r="BP1179" s="520"/>
      <c r="BQ1179" s="520"/>
      <c r="BR1179" s="520"/>
      <c r="BS1179" s="520"/>
      <c r="BT1179" s="520"/>
      <c r="BU1179" s="520"/>
      <c r="BV1179" s="520"/>
      <c r="BW1179" s="520"/>
      <c r="BX1179" s="520"/>
      <c r="BY1179" s="520"/>
    </row>
    <row r="1180" s="211" customFormat="true" ht="15" customHeight="true" x14ac:dyDescent="0.2">
      <c r="BA1180" s="520"/>
      <c r="BB1180" s="237"/>
      <c r="BC1180" s="520"/>
      <c r="BD1180" s="520"/>
      <c r="BE1180" s="520"/>
      <c r="BF1180" s="520"/>
      <c r="BG1180" s="520"/>
      <c r="BH1180" s="520"/>
      <c r="BI1180" s="520"/>
      <c r="BJ1180" s="520"/>
      <c r="BK1180" s="520"/>
      <c r="BL1180" s="520"/>
      <c r="BM1180" s="520"/>
      <c r="BN1180" s="520"/>
      <c r="BO1180" s="520"/>
      <c r="BP1180" s="520"/>
      <c r="BQ1180" s="520"/>
      <c r="BR1180" s="520"/>
      <c r="BS1180" s="520"/>
      <c r="BT1180" s="520"/>
      <c r="BU1180" s="520"/>
      <c r="BV1180" s="520"/>
      <c r="BW1180" s="520"/>
      <c r="BX1180" s="520"/>
      <c r="BY1180" s="520"/>
    </row>
    <row r="1181" s="211" customFormat="true" ht="15" customHeight="true" x14ac:dyDescent="0.2">
      <c r="BA1181" s="520"/>
      <c r="BB1181" s="237"/>
      <c r="BC1181" s="520"/>
      <c r="BD1181" s="520"/>
      <c r="BE1181" s="520"/>
      <c r="BF1181" s="520"/>
      <c r="BG1181" s="520"/>
      <c r="BH1181" s="520"/>
      <c r="BI1181" s="520"/>
      <c r="BJ1181" s="520"/>
      <c r="BK1181" s="520"/>
      <c r="BL1181" s="520"/>
      <c r="BM1181" s="520"/>
      <c r="BN1181" s="520"/>
      <c r="BO1181" s="520"/>
      <c r="BP1181" s="520"/>
      <c r="BQ1181" s="520"/>
      <c r="BR1181" s="520"/>
      <c r="BS1181" s="520"/>
      <c r="BT1181" s="520"/>
      <c r="BU1181" s="520"/>
      <c r="BV1181" s="520"/>
      <c r="BW1181" s="520"/>
      <c r="BX1181" s="520"/>
      <c r="BY1181" s="520"/>
    </row>
    <row r="1182" s="211" customFormat="true" ht="15" customHeight="true" x14ac:dyDescent="0.2">
      <c r="BA1182" s="520"/>
      <c r="BB1182" s="237"/>
      <c r="BC1182" s="520"/>
      <c r="BD1182" s="520"/>
      <c r="BE1182" s="520"/>
      <c r="BF1182" s="520"/>
      <c r="BG1182" s="520"/>
      <c r="BH1182" s="520"/>
      <c r="BI1182" s="520"/>
      <c r="BJ1182" s="520"/>
      <c r="BK1182" s="520"/>
      <c r="BL1182" s="520"/>
      <c r="BM1182" s="520"/>
      <c r="BN1182" s="520"/>
      <c r="BO1182" s="520"/>
      <c r="BP1182" s="520"/>
      <c r="BQ1182" s="520"/>
      <c r="BR1182" s="520"/>
      <c r="BS1182" s="520"/>
      <c r="BT1182" s="520"/>
      <c r="BU1182" s="520"/>
      <c r="BV1182" s="520"/>
      <c r="BW1182" s="520"/>
      <c r="BX1182" s="520"/>
      <c r="BY1182" s="520"/>
    </row>
    <row r="1183" s="211" customFormat="true" ht="15" customHeight="true" x14ac:dyDescent="0.2">
      <c r="BA1183" s="520"/>
      <c r="BB1183" s="237"/>
      <c r="BC1183" s="520"/>
      <c r="BD1183" s="520"/>
      <c r="BE1183" s="520"/>
      <c r="BF1183" s="520"/>
      <c r="BG1183" s="520"/>
      <c r="BH1183" s="520"/>
      <c r="BI1183" s="520"/>
      <c r="BJ1183" s="520"/>
      <c r="BK1183" s="520"/>
      <c r="BL1183" s="520"/>
      <c r="BM1183" s="520"/>
      <c r="BN1183" s="520"/>
      <c r="BO1183" s="520"/>
      <c r="BP1183" s="520"/>
      <c r="BQ1183" s="520"/>
      <c r="BR1183" s="520"/>
      <c r="BS1183" s="520"/>
      <c r="BT1183" s="520"/>
      <c r="BU1183" s="520"/>
      <c r="BV1183" s="520"/>
      <c r="BW1183" s="520"/>
      <c r="BX1183" s="520"/>
      <c r="BY1183" s="520"/>
    </row>
    <row r="1184" s="211" customFormat="true" ht="15" customHeight="true" x14ac:dyDescent="0.2">
      <c r="BA1184" s="520"/>
      <c r="BB1184" s="237"/>
      <c r="BC1184" s="520"/>
      <c r="BD1184" s="520"/>
      <c r="BE1184" s="520"/>
      <c r="BF1184" s="520"/>
      <c r="BG1184" s="520"/>
      <c r="BH1184" s="520"/>
      <c r="BI1184" s="520"/>
      <c r="BJ1184" s="520"/>
      <c r="BK1184" s="520"/>
      <c r="BL1184" s="520"/>
      <c r="BM1184" s="520"/>
      <c r="BN1184" s="520"/>
      <c r="BO1184" s="520"/>
      <c r="BP1184" s="520"/>
      <c r="BQ1184" s="520"/>
      <c r="BR1184" s="520"/>
      <c r="BS1184" s="520"/>
      <c r="BT1184" s="520"/>
      <c r="BU1184" s="520"/>
      <c r="BV1184" s="520"/>
      <c r="BW1184" s="520"/>
      <c r="BX1184" s="520"/>
      <c r="BY1184" s="520"/>
    </row>
    <row r="1185" s="211" customFormat="true" ht="15" customHeight="true" x14ac:dyDescent="0.2">
      <c r="BA1185" s="520"/>
      <c r="BB1185" s="237"/>
      <c r="BC1185" s="520"/>
      <c r="BD1185" s="520"/>
      <c r="BE1185" s="520"/>
      <c r="BF1185" s="520"/>
      <c r="BG1185" s="520"/>
      <c r="BH1185" s="520"/>
      <c r="BI1185" s="520"/>
      <c r="BJ1185" s="520"/>
      <c r="BK1185" s="520"/>
      <c r="BL1185" s="520"/>
      <c r="BM1185" s="520"/>
      <c r="BN1185" s="520"/>
      <c r="BO1185" s="520"/>
      <c r="BP1185" s="520"/>
      <c r="BQ1185" s="520"/>
      <c r="BR1185" s="520"/>
      <c r="BS1185" s="520"/>
      <c r="BT1185" s="520"/>
      <c r="BU1185" s="520"/>
      <c r="BV1185" s="520"/>
      <c r="BW1185" s="520"/>
      <c r="BX1185" s="520"/>
      <c r="BY1185" s="520"/>
    </row>
    <row r="1186" s="211" customFormat="true" ht="15" customHeight="true" x14ac:dyDescent="0.2">
      <c r="BA1186" s="520"/>
      <c r="BB1186" s="237"/>
      <c r="BC1186" s="520"/>
      <c r="BD1186" s="520"/>
      <c r="BE1186" s="520"/>
      <c r="BF1186" s="520"/>
      <c r="BG1186" s="520"/>
      <c r="BH1186" s="520"/>
      <c r="BI1186" s="520"/>
      <c r="BJ1186" s="520"/>
      <c r="BK1186" s="520"/>
      <c r="BL1186" s="520"/>
      <c r="BM1186" s="520"/>
      <c r="BN1186" s="520"/>
      <c r="BO1186" s="520"/>
      <c r="BP1186" s="520"/>
      <c r="BQ1186" s="520"/>
      <c r="BR1186" s="520"/>
      <c r="BS1186" s="520"/>
      <c r="BT1186" s="520"/>
      <c r="BU1186" s="520"/>
      <c r="BV1186" s="520"/>
      <c r="BW1186" s="520"/>
      <c r="BX1186" s="520"/>
      <c r="BY1186" s="520"/>
    </row>
    <row r="1187" s="211" customFormat="true" ht="15" customHeight="true" x14ac:dyDescent="0.2">
      <c r="BA1187" s="520"/>
      <c r="BB1187" s="237"/>
      <c r="BC1187" s="520"/>
      <c r="BD1187" s="520"/>
      <c r="BE1187" s="520"/>
      <c r="BF1187" s="520"/>
      <c r="BG1187" s="520"/>
      <c r="BH1187" s="520"/>
      <c r="BI1187" s="520"/>
      <c r="BJ1187" s="520"/>
      <c r="BK1187" s="520"/>
      <c r="BL1187" s="520"/>
      <c r="BM1187" s="520"/>
      <c r="BN1187" s="520"/>
      <c r="BO1187" s="520"/>
      <c r="BP1187" s="520"/>
      <c r="BQ1187" s="520"/>
      <c r="BR1187" s="520"/>
      <c r="BS1187" s="520"/>
      <c r="BT1187" s="520"/>
      <c r="BU1187" s="520"/>
      <c r="BV1187" s="520"/>
      <c r="BW1187" s="520"/>
      <c r="BX1187" s="520"/>
      <c r="BY1187" s="520"/>
    </row>
    <row r="1188" s="211" customFormat="true" ht="15" customHeight="true" x14ac:dyDescent="0.2">
      <c r="BA1188" s="520"/>
      <c r="BB1188" s="237"/>
      <c r="BC1188" s="520"/>
      <c r="BD1188" s="520"/>
      <c r="BE1188" s="520"/>
      <c r="BF1188" s="520"/>
      <c r="BG1188" s="520"/>
      <c r="BH1188" s="520"/>
      <c r="BI1188" s="520"/>
      <c r="BJ1188" s="520"/>
      <c r="BK1188" s="520"/>
      <c r="BL1188" s="520"/>
      <c r="BM1188" s="520"/>
      <c r="BN1188" s="520"/>
      <c r="BO1188" s="520"/>
      <c r="BP1188" s="520"/>
      <c r="BQ1188" s="520"/>
      <c r="BR1188" s="520"/>
      <c r="BS1188" s="520"/>
      <c r="BT1188" s="520"/>
      <c r="BU1188" s="520"/>
      <c r="BV1188" s="520"/>
      <c r="BW1188" s="520"/>
      <c r="BX1188" s="520"/>
      <c r="BY1188" s="520"/>
    </row>
    <row r="1189" s="211" customFormat="true" ht="15" customHeight="true" x14ac:dyDescent="0.2">
      <c r="BA1189" s="520"/>
      <c r="BB1189" s="237"/>
      <c r="BC1189" s="520"/>
      <c r="BD1189" s="520"/>
      <c r="BE1189" s="520"/>
      <c r="BF1189" s="520"/>
      <c r="BG1189" s="520"/>
      <c r="BH1189" s="520"/>
      <c r="BI1189" s="520"/>
      <c r="BJ1189" s="520"/>
      <c r="BK1189" s="520"/>
      <c r="BL1189" s="520"/>
      <c r="BM1189" s="520"/>
      <c r="BN1189" s="520"/>
      <c r="BO1189" s="520"/>
      <c r="BP1189" s="520"/>
      <c r="BQ1189" s="520"/>
      <c r="BR1189" s="520"/>
      <c r="BS1189" s="520"/>
      <c r="BT1189" s="520"/>
      <c r="BU1189" s="520"/>
      <c r="BV1189" s="520"/>
      <c r="BW1189" s="520"/>
      <c r="BX1189" s="520"/>
      <c r="BY1189" s="520"/>
    </row>
    <row r="1190" s="211" customFormat="true" ht="15" customHeight="true" x14ac:dyDescent="0.2">
      <c r="BA1190" s="520"/>
      <c r="BB1190" s="237"/>
      <c r="BC1190" s="520"/>
      <c r="BD1190" s="520"/>
      <c r="BE1190" s="520"/>
      <c r="BF1190" s="520"/>
      <c r="BG1190" s="520"/>
      <c r="BH1190" s="520"/>
      <c r="BI1190" s="520"/>
      <c r="BJ1190" s="520"/>
      <c r="BK1190" s="520"/>
      <c r="BL1190" s="520"/>
      <c r="BM1190" s="520"/>
      <c r="BN1190" s="520"/>
      <c r="BO1190" s="520"/>
      <c r="BP1190" s="520"/>
      <c r="BQ1190" s="520"/>
      <c r="BR1190" s="520"/>
      <c r="BS1190" s="520"/>
      <c r="BT1190" s="520"/>
      <c r="BU1190" s="520"/>
      <c r="BV1190" s="520"/>
      <c r="BW1190" s="520"/>
      <c r="BX1190" s="520"/>
      <c r="BY1190" s="520"/>
    </row>
    <row r="1191" s="211" customFormat="true" ht="15" customHeight="true" x14ac:dyDescent="0.2">
      <c r="BA1191" s="520"/>
      <c r="BB1191" s="237"/>
      <c r="BC1191" s="520"/>
      <c r="BD1191" s="520"/>
      <c r="BE1191" s="520"/>
      <c r="BF1191" s="520"/>
      <c r="BG1191" s="520"/>
      <c r="BH1191" s="520"/>
      <c r="BI1191" s="520"/>
      <c r="BJ1191" s="520"/>
      <c r="BK1191" s="520"/>
      <c r="BL1191" s="520"/>
      <c r="BM1191" s="520"/>
      <c r="BN1191" s="520"/>
      <c r="BO1191" s="520"/>
      <c r="BP1191" s="520"/>
      <c r="BQ1191" s="520"/>
      <c r="BR1191" s="520"/>
      <c r="BS1191" s="520"/>
      <c r="BT1191" s="520"/>
      <c r="BU1191" s="520"/>
      <c r="BV1191" s="520"/>
      <c r="BW1191" s="520"/>
      <c r="BX1191" s="520"/>
      <c r="BY1191" s="520"/>
    </row>
    <row r="1192" s="211" customFormat="true" ht="15" customHeight="true" x14ac:dyDescent="0.2">
      <c r="BA1192" s="520"/>
      <c r="BB1192" s="237"/>
      <c r="BC1192" s="520"/>
      <c r="BD1192" s="520"/>
      <c r="BE1192" s="520"/>
      <c r="BF1192" s="520"/>
      <c r="BG1192" s="520"/>
      <c r="BH1192" s="520"/>
      <c r="BI1192" s="520"/>
      <c r="BJ1192" s="520"/>
      <c r="BK1192" s="520"/>
      <c r="BL1192" s="520"/>
      <c r="BM1192" s="520"/>
      <c r="BN1192" s="520"/>
      <c r="BO1192" s="520"/>
      <c r="BP1192" s="520"/>
      <c r="BQ1192" s="520"/>
      <c r="BR1192" s="520"/>
      <c r="BS1192" s="520"/>
      <c r="BT1192" s="520"/>
      <c r="BU1192" s="520"/>
      <c r="BV1192" s="520"/>
      <c r="BW1192" s="520"/>
      <c r="BX1192" s="520"/>
      <c r="BY1192" s="520"/>
    </row>
    <row r="1193" s="211" customFormat="true" ht="15" customHeight="true" x14ac:dyDescent="0.2">
      <c r="BA1193" s="520"/>
      <c r="BB1193" s="237"/>
      <c r="BC1193" s="520"/>
      <c r="BD1193" s="520"/>
      <c r="BE1193" s="520"/>
      <c r="BF1193" s="520"/>
      <c r="BG1193" s="520"/>
      <c r="BH1193" s="520"/>
      <c r="BI1193" s="520"/>
      <c r="BJ1193" s="520"/>
      <c r="BK1193" s="520"/>
      <c r="BL1193" s="520"/>
      <c r="BM1193" s="520"/>
      <c r="BN1193" s="520"/>
      <c r="BO1193" s="520"/>
      <c r="BP1193" s="520"/>
      <c r="BQ1193" s="520"/>
      <c r="BR1193" s="520"/>
      <c r="BS1193" s="520"/>
      <c r="BT1193" s="520"/>
      <c r="BU1193" s="520"/>
      <c r="BV1193" s="520"/>
      <c r="BW1193" s="520"/>
      <c r="BX1193" s="520"/>
      <c r="BY1193" s="520"/>
    </row>
    <row r="1194" s="211" customFormat="true" ht="15" customHeight="true" x14ac:dyDescent="0.2">
      <c r="BA1194" s="520"/>
      <c r="BB1194" s="237"/>
      <c r="BC1194" s="520"/>
      <c r="BD1194" s="520"/>
      <c r="BE1194" s="520"/>
      <c r="BF1194" s="520"/>
      <c r="BG1194" s="520"/>
      <c r="BH1194" s="520"/>
      <c r="BI1194" s="520"/>
      <c r="BJ1194" s="520"/>
      <c r="BK1194" s="520"/>
      <c r="BL1194" s="520"/>
      <c r="BM1194" s="520"/>
      <c r="BN1194" s="520"/>
      <c r="BO1194" s="520"/>
      <c r="BP1194" s="520"/>
      <c r="BQ1194" s="520"/>
      <c r="BR1194" s="520"/>
      <c r="BS1194" s="520"/>
      <c r="BT1194" s="520"/>
      <c r="BU1194" s="520"/>
      <c r="BV1194" s="520"/>
      <c r="BW1194" s="520"/>
      <c r="BX1194" s="520"/>
      <c r="BY1194" s="520"/>
    </row>
    <row r="1195" s="211" customFormat="true" ht="15" customHeight="true" x14ac:dyDescent="0.2">
      <c r="BA1195" s="520"/>
      <c r="BB1195" s="237"/>
      <c r="BC1195" s="520"/>
      <c r="BD1195" s="520"/>
      <c r="BE1195" s="520"/>
      <c r="BF1195" s="520"/>
      <c r="BG1195" s="520"/>
      <c r="BH1195" s="520"/>
      <c r="BI1195" s="520"/>
      <c r="BJ1195" s="520"/>
      <c r="BK1195" s="520"/>
      <c r="BL1195" s="520"/>
      <c r="BM1195" s="520"/>
      <c r="BN1195" s="520"/>
      <c r="BO1195" s="520"/>
      <c r="BP1195" s="520"/>
      <c r="BQ1195" s="520"/>
      <c r="BR1195" s="520"/>
      <c r="BS1195" s="520"/>
      <c r="BT1195" s="520"/>
      <c r="BU1195" s="520"/>
      <c r="BV1195" s="520"/>
      <c r="BW1195" s="520"/>
      <c r="BX1195" s="520"/>
      <c r="BY1195" s="520"/>
    </row>
    <row r="1196" s="211" customFormat="true" ht="15" customHeight="true" x14ac:dyDescent="0.2">
      <c r="BA1196" s="520"/>
      <c r="BB1196" s="237"/>
      <c r="BC1196" s="520"/>
      <c r="BD1196" s="520"/>
      <c r="BE1196" s="520"/>
      <c r="BF1196" s="520"/>
      <c r="BG1196" s="520"/>
      <c r="BH1196" s="520"/>
      <c r="BI1196" s="520"/>
      <c r="BJ1196" s="520"/>
      <c r="BK1196" s="520"/>
      <c r="BL1196" s="520"/>
      <c r="BM1196" s="520"/>
      <c r="BN1196" s="520"/>
      <c r="BO1196" s="520"/>
      <c r="BP1196" s="520"/>
      <c r="BQ1196" s="520"/>
      <c r="BR1196" s="520"/>
      <c r="BS1196" s="520"/>
      <c r="BT1196" s="520"/>
      <c r="BU1196" s="520"/>
      <c r="BV1196" s="520"/>
      <c r="BW1196" s="520"/>
      <c r="BX1196" s="520"/>
      <c r="BY1196" s="520"/>
    </row>
    <row r="1197" s="211" customFormat="true" ht="15" customHeight="true" x14ac:dyDescent="0.2">
      <c r="BA1197" s="520"/>
      <c r="BB1197" s="237"/>
      <c r="BC1197" s="520"/>
      <c r="BD1197" s="520"/>
      <c r="BE1197" s="520"/>
      <c r="BF1197" s="520"/>
      <c r="BG1197" s="520"/>
      <c r="BH1197" s="520"/>
      <c r="BI1197" s="520"/>
      <c r="BJ1197" s="520"/>
      <c r="BK1197" s="520"/>
      <c r="BL1197" s="520"/>
      <c r="BM1197" s="520"/>
      <c r="BN1197" s="520"/>
      <c r="BO1197" s="520"/>
      <c r="BP1197" s="520"/>
      <c r="BQ1197" s="520"/>
      <c r="BR1197" s="520"/>
      <c r="BS1197" s="520"/>
      <c r="BT1197" s="520"/>
      <c r="BU1197" s="520"/>
      <c r="BV1197" s="520"/>
      <c r="BW1197" s="520"/>
      <c r="BX1197" s="520"/>
      <c r="BY1197" s="520"/>
    </row>
    <row r="1198" s="211" customFormat="true" ht="15" customHeight="true" x14ac:dyDescent="0.2">
      <c r="BA1198" s="520"/>
      <c r="BB1198" s="237"/>
      <c r="BC1198" s="520"/>
      <c r="BD1198" s="520"/>
      <c r="BE1198" s="520"/>
      <c r="BF1198" s="520"/>
      <c r="BG1198" s="520"/>
      <c r="BH1198" s="520"/>
      <c r="BI1198" s="520"/>
      <c r="BJ1198" s="520"/>
      <c r="BK1198" s="520"/>
      <c r="BL1198" s="520"/>
      <c r="BM1198" s="520"/>
      <c r="BN1198" s="520"/>
      <c r="BO1198" s="520"/>
      <c r="BP1198" s="520"/>
      <c r="BQ1198" s="520"/>
      <c r="BR1198" s="520"/>
      <c r="BS1198" s="520"/>
      <c r="BT1198" s="520"/>
      <c r="BU1198" s="520"/>
      <c r="BV1198" s="520"/>
      <c r="BW1198" s="520"/>
      <c r="BX1198" s="520"/>
      <c r="BY1198" s="520"/>
    </row>
    <row r="1199" s="211" customFormat="true" ht="15" customHeight="true" x14ac:dyDescent="0.2">
      <c r="BA1199" s="520"/>
      <c r="BB1199" s="237"/>
      <c r="BC1199" s="520"/>
      <c r="BD1199" s="520"/>
      <c r="BE1199" s="520"/>
      <c r="BF1199" s="520"/>
      <c r="BG1199" s="520"/>
      <c r="BH1199" s="520"/>
      <c r="BI1199" s="520"/>
      <c r="BJ1199" s="520"/>
      <c r="BK1199" s="520"/>
      <c r="BL1199" s="520"/>
      <c r="BM1199" s="520"/>
      <c r="BN1199" s="520"/>
      <c r="BO1199" s="520"/>
      <c r="BP1199" s="520"/>
      <c r="BQ1199" s="520"/>
      <c r="BR1199" s="520"/>
      <c r="BS1199" s="520"/>
      <c r="BT1199" s="520"/>
      <c r="BU1199" s="520"/>
      <c r="BV1199" s="520"/>
      <c r="BW1199" s="520"/>
      <c r="BX1199" s="520"/>
      <c r="BY1199" s="520"/>
    </row>
    <row r="1200" s="211" customFormat="true" ht="15" customHeight="true" x14ac:dyDescent="0.2">
      <c r="BA1200" s="520"/>
      <c r="BB1200" s="237"/>
      <c r="BC1200" s="520"/>
      <c r="BD1200" s="520"/>
      <c r="BE1200" s="520"/>
      <c r="BF1200" s="520"/>
      <c r="BG1200" s="520"/>
      <c r="BH1200" s="520"/>
      <c r="BI1200" s="520"/>
      <c r="BJ1200" s="520"/>
      <c r="BK1200" s="520"/>
      <c r="BL1200" s="520"/>
      <c r="BM1200" s="520"/>
      <c r="BN1200" s="520"/>
      <c r="BO1200" s="520"/>
      <c r="BP1200" s="520"/>
      <c r="BQ1200" s="520"/>
      <c r="BR1200" s="520"/>
      <c r="BS1200" s="520"/>
      <c r="BT1200" s="520"/>
      <c r="BU1200" s="520"/>
      <c r="BV1200" s="520"/>
      <c r="BW1200" s="520"/>
      <c r="BX1200" s="520"/>
      <c r="BY1200" s="520"/>
    </row>
  </sheetData>
  <mergeCells count="1320">
    <mergeCell ref="BA277:BA284"/>
    <mergeCell ref="BC339:BG339"/>
    <mergeCell ref="BH339:BL339"/>
    <mergeCell ref="BM339:BQ339"/>
    <mergeCell ref="BA341:BA342"/>
    <mergeCell ref="BA343:BA344"/>
    <mergeCell ref="BA345:BA346"/>
    <mergeCell ref="BA347:BA348"/>
    <mergeCell ref="BA349:BA350"/>
    <mergeCell ref="BA351:BA352"/>
    <mergeCell ref="BA353:BA354"/>
    <mergeCell ref="BA153:BA160"/>
    <mergeCell ref="BH133:BL133"/>
    <mergeCell ref="BM133:BQ133"/>
    <mergeCell ref="BA135:BA139"/>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47:BA49"/>
    <mergeCell ref="A50:A52"/>
    <mergeCell ref="BA50:BA52"/>
    <mergeCell ref="A53:A55"/>
    <mergeCell ref="BA53:BA55"/>
    <mergeCell ref="A140:A143"/>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A29:BA30"/>
    <mergeCell ref="A31:A32"/>
    <mergeCell ref="BA31:BA32"/>
    <mergeCell ref="A33:A34"/>
    <mergeCell ref="BA33:BA34"/>
    <mergeCell ref="BA35:BA36"/>
    <mergeCell ref="BA37:BA38"/>
    <mergeCell ref="A39:A40"/>
    <mergeCell ref="BA39:BA40"/>
    <mergeCell ref="BA41:BA42"/>
    <mergeCell ref="BA43:BA44"/>
    <mergeCell ref="BA45:BA46"/>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04:D504"/>
    <mergeCell ref="H504:I504"/>
    <mergeCell ref="M504:N504"/>
    <mergeCell ref="C505:E505"/>
    <mergeCell ref="H505:J505"/>
    <mergeCell ref="M505:O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73:D474"/>
    <mergeCell ref="H473:I474"/>
    <mergeCell ref="M473:N474"/>
    <mergeCell ref="C475:D475"/>
    <mergeCell ref="H475:I475"/>
    <mergeCell ref="M475:N475"/>
    <mergeCell ref="C472:E472"/>
    <mergeCell ref="H472:J472"/>
    <mergeCell ref="M472:O472"/>
    <mergeCell ref="C469:D469"/>
    <mergeCell ref="H469:I469"/>
    <mergeCell ref="M469:N469"/>
    <mergeCell ref="C470:D470"/>
    <mergeCell ref="H470:I470"/>
    <mergeCell ref="M470:N470"/>
    <mergeCell ref="C466:G466"/>
    <mergeCell ref="H466:L466"/>
    <mergeCell ref="M466:Q466"/>
    <mergeCell ref="C467:D468"/>
    <mergeCell ref="E467:G467"/>
    <mergeCell ref="H467:I468"/>
    <mergeCell ref="J467:L467"/>
    <mergeCell ref="M467:N468"/>
    <mergeCell ref="O467:Q467"/>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71:D471"/>
    <mergeCell ref="H471:I471"/>
    <mergeCell ref="M471:N471"/>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64:D464"/>
    <mergeCell ref="H464:I464"/>
    <mergeCell ref="M464:N464"/>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58:D458"/>
    <mergeCell ref="H458:I458"/>
    <mergeCell ref="M458:N458"/>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52:D452"/>
    <mergeCell ref="H452:I452"/>
    <mergeCell ref="M452:N452"/>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46:D446"/>
    <mergeCell ref="H446:I446"/>
    <mergeCell ref="M446:N446"/>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40:D440"/>
    <mergeCell ref="H440:I440"/>
    <mergeCell ref="M440:N440"/>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4:E434"/>
    <mergeCell ref="H434:J434"/>
    <mergeCell ref="M434:O434"/>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28:D428"/>
    <mergeCell ref="H428:I428"/>
    <mergeCell ref="M428:N428"/>
    <mergeCell ref="C417:D417"/>
    <mergeCell ref="H417:I417"/>
    <mergeCell ref="M417:N417"/>
    <mergeCell ref="C414:D414"/>
    <mergeCell ref="H414:I414"/>
    <mergeCell ref="M414:N414"/>
    <mergeCell ref="C415:D415"/>
    <mergeCell ref="H415:I415"/>
    <mergeCell ref="M415:N415"/>
    <mergeCell ref="H404:I404"/>
    <mergeCell ref="M404:N404"/>
    <mergeCell ref="C405:D405"/>
    <mergeCell ref="H405:I405"/>
    <mergeCell ref="M405:N405"/>
    <mergeCell ref="C422:D422"/>
    <mergeCell ref="H422:I422"/>
    <mergeCell ref="M422:N422"/>
    <mergeCell ref="M412:N412"/>
    <mergeCell ref="C413:D413"/>
    <mergeCell ref="H413:I413"/>
    <mergeCell ref="M413:N413"/>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16:D416"/>
    <mergeCell ref="H416:I416"/>
    <mergeCell ref="M416:N416"/>
    <mergeCell ref="A1025:C1025"/>
    <mergeCell ref="A1026:B1026"/>
    <mergeCell ref="A1031:A1033"/>
    <mergeCell ref="A1034:C1034"/>
    <mergeCell ref="C399:F399"/>
    <mergeCell ref="H220:L220"/>
    <mergeCell ref="M220:Q220"/>
    <mergeCell ref="R220:AU220"/>
    <mergeCell ref="A222:A224"/>
    <mergeCell ref="A208:B208"/>
    <mergeCell ref="C220:G220"/>
    <mergeCell ref="C406:D406"/>
    <mergeCell ref="H406:I406"/>
    <mergeCell ref="M406:N406"/>
    <mergeCell ref="C407:D407"/>
    <mergeCell ref="H407:I407"/>
    <mergeCell ref="M407:N407"/>
    <mergeCell ref="B402:B445"/>
    <mergeCell ref="C403:D403"/>
    <mergeCell ref="H403:I403"/>
    <mergeCell ref="M403:N403"/>
    <mergeCell ref="C404:D404"/>
    <mergeCell ref="H399:K399"/>
    <mergeCell ref="M399:P399"/>
    <mergeCell ref="C400:E400"/>
    <mergeCell ref="H400:J400"/>
    <mergeCell ref="M400:O400"/>
    <mergeCell ref="C401:D402"/>
    <mergeCell ref="H401:I402"/>
    <mergeCell ref="M401:N402"/>
    <mergeCell ref="C412:D412"/>
    <mergeCell ref="H412:I412"/>
    <mergeCell ref="H133:L133"/>
    <mergeCell ref="M133:Q133"/>
    <mergeCell ref="R133:AU133"/>
    <mergeCell ref="A135:A139"/>
    <mergeCell ref="A153:A159"/>
    <mergeCell ref="A122:A123"/>
    <mergeCell ref="A124:A127"/>
    <mergeCell ref="A128:A129"/>
    <mergeCell ref="A130:A132"/>
    <mergeCell ref="C133:G133"/>
    <mergeCell ref="C120:G120"/>
    <mergeCell ref="H120:L120"/>
    <mergeCell ref="M120:Q120"/>
    <mergeCell ref="R120:AU120"/>
    <mergeCell ref="R56:AU56"/>
    <mergeCell ref="A58:A74"/>
    <mergeCell ref="A108:B108"/>
    <mergeCell ref="C56:G56"/>
    <mergeCell ref="H56:L56"/>
    <mergeCell ref="M56:Q56"/>
    <mergeCell ref="A47:A49"/>
    <mergeCell ref="A29:A30"/>
    <mergeCell ref="A35:A36"/>
    <mergeCell ref="A37:A38"/>
    <mergeCell ref="A41:A42"/>
    <mergeCell ref="A43:A44"/>
    <mergeCell ref="A45:A46"/>
    <mergeCell ref="C27:G27"/>
    <mergeCell ref="H27:L27"/>
    <mergeCell ref="M27:Q27"/>
    <mergeCell ref="R27:AU27"/>
    <mergeCell ref="M14:Q14"/>
    <mergeCell ref="R14:AU14"/>
    <mergeCell ref="A16:A17"/>
    <mergeCell ref="A18:A21"/>
    <mergeCell ref="A22:A23"/>
    <mergeCell ref="A24:A26"/>
    <mergeCell ref="C14:G14"/>
    <mergeCell ref="H14:L14"/>
  </mergeCells>
  <conditionalFormatting sqref="BC1:CZ1048576">
    <cfRule type="cellIs" dxfId="4"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95250</xdr:rowOff>
                  </from>
                  <to>
                    <xdr:col>1</xdr:col>
                    <xdr:colOff>1704975</xdr:colOff>
                    <xdr:row>400</xdr:row>
                    <xdr:rowOff>95250</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1F8114-7B86-4741-9D4F-E079C35FD07B}">
  <sheetPr codeName="Feuil5"/>
  <dimension ref="A1:CZ1200"/>
  <sheetViews>
    <sheetView showGridLines="false" workbookViewId="0"/>
  </sheetViews>
  <sheetFormatPr defaultColWidth="13.5703125" defaultRowHeight="15" customHeight="true" x14ac:dyDescent="0.2"/>
  <cols>
    <col min="1" max="1" width="31.5703125" style="430" customWidth="true"/>
    <col min="2" max="2" width="41.5703125" style="430" customWidth="true"/>
    <col min="3" max="17" width="10.7109375" style="430" customWidth="true"/>
    <col min="18" max="52" width="12.5703125" style="430" customWidth="true"/>
    <col min="53" max="53" width="31.5703125" style="520" customWidth="true"/>
    <col min="54" max="54" width="41.5703125" style="237" customWidth="true"/>
    <col min="55" max="69" width="9.140625" style="520" customWidth="true"/>
    <col min="70" max="77" width="12.5703125" style="520" customWidth="true"/>
    <col min="78" max="104" width="12.5703125" style="211" customWidth="true"/>
    <col min="105" max="16384" width="13.5703125" style="430"/>
  </cols>
  <sheetData>
    <row r="1" s="111" customFormat="true" ht="18" customHeight="true" x14ac:dyDescent="0.2">
      <c r="BB1" s="134"/>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Indonesia</v>
      </c>
      <c r="B2" s="226"/>
      <c r="BB2" s="134"/>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2007</v>
      </c>
      <c r="B3" s="228"/>
      <c r="BB3" s="134"/>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95</v>
      </c>
      <c r="B4" s="228"/>
      <c r="BB4" s="134"/>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96</v>
      </c>
      <c r="B5" s="228"/>
      <c r="BB5" s="134"/>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97</v>
      </c>
      <c r="B6" s="230"/>
      <c r="BB6" s="134"/>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40</v>
      </c>
      <c r="B7" s="232"/>
      <c r="BB7" s="134"/>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39</v>
      </c>
      <c r="B8" s="232"/>
      <c r="BB8" s="134"/>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133</v>
      </c>
      <c r="B9" s="233" t="str">
        <f>A1025</f>
        <v>DHS07</v>
      </c>
      <c r="BB9" s="134"/>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750" t="s">
        <v>146</v>
      </c>
      <c r="B10" s="751" t="s">
        <v>147</v>
      </c>
      <c r="BB10" s="134"/>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750" t="s">
        <v>148</v>
      </c>
      <c r="B11" s="752" t="s">
        <v>149</v>
      </c>
      <c r="BB11" s="134"/>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753"/>
      <c r="B12" s="751"/>
      <c r="BB12" s="134"/>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754"/>
      <c r="B13" s="755"/>
      <c r="BB13" s="134"/>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460" customFormat="true" ht="15" customHeight="true" x14ac:dyDescent="0.2">
      <c r="A14" s="115" t="s">
        <v>95</v>
      </c>
      <c r="B14" s="208"/>
      <c r="C14" s="2397" t="s">
        <v>114</v>
      </c>
      <c r="D14" s="2398"/>
      <c r="E14" s="2398"/>
      <c r="F14" s="2398"/>
      <c r="G14" s="2399"/>
      <c r="H14" s="2548" t="s">
        <v>38</v>
      </c>
      <c r="I14" s="2549"/>
      <c r="J14" s="2549"/>
      <c r="K14" s="2549"/>
      <c r="L14" s="2553"/>
      <c r="M14" s="2545" t="s">
        <v>37</v>
      </c>
      <c r="N14" s="2546"/>
      <c r="O14" s="2546"/>
      <c r="P14" s="2546"/>
      <c r="Q14" s="2547"/>
      <c r="R14" s="2548" t="s">
        <v>150</v>
      </c>
      <c r="S14" s="2549"/>
      <c r="T14" s="2549"/>
      <c r="U14" s="2549"/>
      <c r="V14" s="2549"/>
      <c r="W14" s="2549"/>
      <c r="X14" s="2549"/>
      <c r="Y14" s="2549"/>
      <c r="Z14" s="2549"/>
      <c r="AA14" s="2549"/>
      <c r="AB14" s="2549"/>
      <c r="AC14" s="2549"/>
      <c r="AD14" s="2549"/>
      <c r="AE14" s="2549"/>
      <c r="AF14" s="2549"/>
      <c r="AG14" s="2549"/>
      <c r="AH14" s="2549"/>
      <c r="AI14" s="2549"/>
      <c r="AJ14" s="2549"/>
      <c r="AK14" s="2549"/>
      <c r="AL14" s="2549"/>
      <c r="AM14" s="2549"/>
      <c r="AN14" s="2549"/>
      <c r="AO14" s="2549"/>
      <c r="AP14" s="2549"/>
      <c r="AQ14" s="2549"/>
      <c r="AR14" s="2549"/>
      <c r="AS14" s="2549"/>
      <c r="AT14" s="2549"/>
      <c r="AU14" s="2549"/>
      <c r="AV14" s="2549"/>
      <c r="AW14" s="2549"/>
      <c r="AX14" s="2550"/>
      <c r="AY14" s="433"/>
      <c r="BA14" s="217" t="s">
        <v>128</v>
      </c>
      <c r="BB14" s="115" t="s">
        <v>95</v>
      </c>
      <c r="BC14" s="2489" t="s">
        <v>114</v>
      </c>
      <c r="BD14" s="2490"/>
      <c r="BE14" s="2490"/>
      <c r="BF14" s="2490"/>
      <c r="BG14" s="2491"/>
      <c r="BH14" s="2492" t="s">
        <v>38</v>
      </c>
      <c r="BI14" s="2490"/>
      <c r="BJ14" s="2490"/>
      <c r="BK14" s="2490"/>
      <c r="BL14" s="2491"/>
      <c r="BM14" s="2492" t="s">
        <v>37</v>
      </c>
      <c r="BN14" s="2490"/>
      <c r="BO14" s="2490"/>
      <c r="BP14" s="2490"/>
      <c r="BQ14" s="2491"/>
      <c r="BR14" s="426" t="s">
        <v>137</v>
      </c>
      <c r="BS14" s="320"/>
      <c r="BT14" s="320"/>
      <c r="BU14" s="320"/>
      <c r="BV14" s="320"/>
      <c r="BW14" s="320"/>
      <c r="BX14" s="320"/>
      <c r="BY14" s="321"/>
      <c r="BZ14" s="314"/>
      <c r="CA14" s="314"/>
      <c r="CB14" s="314"/>
      <c r="CC14" s="314"/>
      <c r="CD14" s="314"/>
      <c r="CE14" s="314"/>
      <c r="CF14" s="314"/>
      <c r="CG14" s="314"/>
      <c r="CH14" s="314"/>
      <c r="CI14" s="314"/>
      <c r="CJ14" s="314"/>
      <c r="CK14" s="314"/>
      <c r="CL14" s="314"/>
      <c r="CM14" s="314"/>
      <c r="CN14" s="314"/>
      <c r="CO14" s="314"/>
      <c r="CP14" s="314"/>
      <c r="CQ14" s="314"/>
      <c r="CR14" s="314"/>
      <c r="CS14" s="314"/>
      <c r="CT14" s="314"/>
      <c r="CU14" s="314"/>
      <c r="CV14" s="314"/>
      <c r="CW14" s="314"/>
      <c r="CX14" s="314"/>
      <c r="CY14" s="314"/>
      <c r="CZ14" s="315"/>
    </row>
    <row r="15" s="460" customFormat="true" ht="24" x14ac:dyDescent="0.2">
      <c r="A15" s="182" t="s">
        <v>87</v>
      </c>
      <c r="B15" s="241"/>
      <c r="C15" s="268" t="s">
        <v>0</v>
      </c>
      <c r="D15" s="269" t="s">
        <v>1</v>
      </c>
      <c r="E15" s="269" t="s">
        <v>2</v>
      </c>
      <c r="F15" s="269" t="s">
        <v>3</v>
      </c>
      <c r="G15" s="270" t="s">
        <v>4</v>
      </c>
      <c r="H15" s="1406" t="s">
        <v>0</v>
      </c>
      <c r="I15" s="1352" t="s">
        <v>1</v>
      </c>
      <c r="J15" s="1352" t="s">
        <v>2</v>
      </c>
      <c r="K15" s="1352" t="s">
        <v>3</v>
      </c>
      <c r="L15" s="1353" t="s">
        <v>4</v>
      </c>
      <c r="M15" s="1394" t="s">
        <v>0</v>
      </c>
      <c r="N15" s="1352" t="s">
        <v>1</v>
      </c>
      <c r="O15" s="1352" t="s">
        <v>2</v>
      </c>
      <c r="P15" s="1352" t="s">
        <v>3</v>
      </c>
      <c r="Q15" s="1418" t="s">
        <v>4</v>
      </c>
      <c r="R15" s="1406" t="s">
        <v>151</v>
      </c>
      <c r="S15" s="1352" t="s">
        <v>152</v>
      </c>
      <c r="T15" s="1352" t="s">
        <v>153</v>
      </c>
      <c r="U15" s="1352" t="s">
        <v>154</v>
      </c>
      <c r="V15" s="1352" t="s">
        <v>155</v>
      </c>
      <c r="W15" s="1352" t="s">
        <v>156</v>
      </c>
      <c r="X15" s="1352" t="s">
        <v>157</v>
      </c>
      <c r="Y15" s="1352" t="s">
        <v>158</v>
      </c>
      <c r="Z15" s="1352" t="s">
        <v>159</v>
      </c>
      <c r="AA15" s="1352" t="s">
        <v>160</v>
      </c>
      <c r="AB15" s="1352" t="s">
        <v>161</v>
      </c>
      <c r="AC15" s="1352" t="s">
        <v>162</v>
      </c>
      <c r="AD15" s="1352" t="s">
        <v>163</v>
      </c>
      <c r="AE15" s="1352" t="s">
        <v>165</v>
      </c>
      <c r="AF15" s="1352" t="s">
        <v>167</v>
      </c>
      <c r="AG15" s="1352" t="s">
        <v>263</v>
      </c>
      <c r="AH15" s="1352" t="s">
        <v>168</v>
      </c>
      <c r="AI15" s="1352" t="s">
        <v>169</v>
      </c>
      <c r="AJ15" s="1352" t="s">
        <v>264</v>
      </c>
      <c r="AK15" s="1352" t="s">
        <v>170</v>
      </c>
      <c r="AL15" s="1352" t="s">
        <v>171</v>
      </c>
      <c r="AM15" s="1352" t="s">
        <v>265</v>
      </c>
      <c r="AN15" s="1352" t="s">
        <v>266</v>
      </c>
      <c r="AO15" s="1352" t="s">
        <v>172</v>
      </c>
      <c r="AP15" s="1352" t="s">
        <v>173</v>
      </c>
      <c r="AQ15" s="1352" t="s">
        <v>174</v>
      </c>
      <c r="AR15" s="1352" t="s">
        <v>175</v>
      </c>
      <c r="AS15" s="1352" t="s">
        <v>176</v>
      </c>
      <c r="AT15" s="1352" t="s">
        <v>267</v>
      </c>
      <c r="AU15" s="1352" t="s">
        <v>177</v>
      </c>
      <c r="AV15" s="1352" t="s">
        <v>178</v>
      </c>
      <c r="AW15" s="1352" t="s">
        <v>179</v>
      </c>
      <c r="AX15" s="1354" t="s">
        <v>180</v>
      </c>
      <c r="AY15" s="433"/>
      <c r="BA15" s="192" t="s">
        <v>119</v>
      </c>
      <c r="BB15" s="191"/>
      <c r="BC15" s="317" t="s">
        <v>0</v>
      </c>
      <c r="BD15" s="166" t="s">
        <v>1</v>
      </c>
      <c r="BE15" s="166" t="s">
        <v>2</v>
      </c>
      <c r="BF15" s="166" t="s">
        <v>3</v>
      </c>
      <c r="BG15" s="318" t="s">
        <v>4</v>
      </c>
      <c r="BH15" s="319" t="s">
        <v>0</v>
      </c>
      <c r="BI15" s="166" t="s">
        <v>1</v>
      </c>
      <c r="BJ15" s="166" t="s">
        <v>2</v>
      </c>
      <c r="BK15" s="166" t="s">
        <v>3</v>
      </c>
      <c r="BL15" s="318" t="s">
        <v>4</v>
      </c>
      <c r="BM15" s="319" t="s">
        <v>0</v>
      </c>
      <c r="BN15" s="166" t="s">
        <v>1</v>
      </c>
      <c r="BO15" s="166" t="s">
        <v>2</v>
      </c>
      <c r="BP15" s="166" t="s">
        <v>3</v>
      </c>
      <c r="BQ15" s="318" t="s">
        <v>4</v>
      </c>
      <c r="BR15" s="319"/>
      <c r="BS15" s="166"/>
      <c r="BT15" s="166"/>
      <c r="BU15" s="166"/>
      <c r="BV15" s="166"/>
      <c r="BW15" s="166"/>
      <c r="BX15" s="166"/>
      <c r="BY15" s="167"/>
      <c r="BZ15" s="167"/>
      <c r="CA15" s="167"/>
      <c r="CB15" s="167"/>
      <c r="CC15" s="167"/>
      <c r="CD15" s="167"/>
      <c r="CE15" s="167"/>
      <c r="CF15" s="167"/>
      <c r="CG15" s="167"/>
      <c r="CH15" s="167"/>
      <c r="CI15" s="167"/>
      <c r="CJ15" s="167"/>
      <c r="CK15" s="167"/>
      <c r="CL15" s="167"/>
      <c r="CM15" s="167"/>
      <c r="CN15" s="167"/>
      <c r="CO15" s="167"/>
      <c r="CP15" s="167"/>
      <c r="CQ15" s="167"/>
      <c r="CR15" s="167"/>
      <c r="CS15" s="167"/>
      <c r="CT15" s="167"/>
      <c r="CU15" s="167"/>
      <c r="CV15" s="167"/>
      <c r="CW15" s="167"/>
      <c r="CX15" s="167"/>
      <c r="CY15" s="167"/>
      <c r="CZ15" s="322"/>
    </row>
    <row r="16" s="460" customFormat="true" ht="15" customHeight="true" x14ac:dyDescent="0.2">
      <c r="A16" s="2551" t="s">
        <v>13</v>
      </c>
      <c r="B16" s="1637" t="s">
        <v>14</v>
      </c>
      <c r="C16" s="1458">
        <f t="shared" ref="C16:AX16" si="0">C58+C59+C60+C64+C65+C66+C71+C72+C73+C67*0.5</f>
        <v>55.726397465763682</v>
      </c>
      <c r="D16" s="1459">
        <f t="shared" si="0"/>
        <v>70.040293991652334</v>
      </c>
      <c r="E16" s="1459">
        <f t="shared" si="0"/>
        <v>79.037529183855511</v>
      </c>
      <c r="F16" s="1459">
        <f t="shared" si="0"/>
        <v>86.49368065753815</v>
      </c>
      <c r="G16" s="1460">
        <f t="shared" si="0"/>
        <v>91.711017721615335</v>
      </c>
      <c r="H16" s="1461">
        <f t="shared" si="0"/>
        <v>81.491362672123458</v>
      </c>
      <c r="I16" s="1459">
        <f t="shared" si="0"/>
        <v>85.588694476678057</v>
      </c>
      <c r="J16" s="1459">
        <f t="shared" si="0"/>
        <v>91.370658598124379</v>
      </c>
      <c r="K16" s="1459">
        <f t="shared" si="0"/>
        <v>92.019450650864187</v>
      </c>
      <c r="L16" s="1462">
        <f t="shared" si="0"/>
        <v>93.754762174709029</v>
      </c>
      <c r="M16" s="1458">
        <f t="shared" si="0"/>
        <v>50.020216512927163</v>
      </c>
      <c r="N16" s="1459">
        <f t="shared" si="0"/>
        <v>61.619550914614805</v>
      </c>
      <c r="O16" s="1459">
        <f t="shared" si="0"/>
        <v>67.654852092725875</v>
      </c>
      <c r="P16" s="1459">
        <f t="shared" si="0"/>
        <v>75.546793369333699</v>
      </c>
      <c r="Q16" s="1460">
        <f t="shared" si="0"/>
        <v>82.561615142578276</v>
      </c>
      <c r="R16" s="1461">
        <f t="shared" si="0"/>
        <v>81.693469635175518</v>
      </c>
      <c r="S16" s="1459">
        <f t="shared" si="0"/>
        <v>70.637088351615077</v>
      </c>
      <c r="T16" s="1459">
        <f t="shared" si="0"/>
        <v>78.261519107289345</v>
      </c>
      <c r="U16" s="1459">
        <f t="shared" si="0"/>
        <v>60.6703391558191</v>
      </c>
      <c r="V16" s="1459">
        <f t="shared" si="0"/>
        <v>68.223478047580954</v>
      </c>
      <c r="W16" s="1459">
        <f t="shared" si="0"/>
        <v>80.830552227412184</v>
      </c>
      <c r="X16" s="1459">
        <f t="shared" si="0"/>
        <v>44.335321823981104</v>
      </c>
      <c r="Y16" s="1459">
        <f t="shared" si="0"/>
        <v>62.729470704420365</v>
      </c>
      <c r="Z16" s="1459">
        <f t="shared" si="0"/>
        <v>85.859909443251354</v>
      </c>
      <c r="AA16" s="1459">
        <f t="shared" si="0"/>
        <v>98.008610197819166</v>
      </c>
      <c r="AB16" s="1459">
        <f t="shared" si="0"/>
        <v>82.019735529175449</v>
      </c>
      <c r="AC16" s="1459">
        <f t="shared" si="0"/>
        <v>73.455429162989134</v>
      </c>
      <c r="AD16" s="1459">
        <f t="shared" si="0"/>
        <v>66.674780951620022</v>
      </c>
      <c r="AE16" s="1459">
        <f t="shared" si="0"/>
        <v>73.140141085884437</v>
      </c>
      <c r="AF16" s="1459">
        <f t="shared" si="0"/>
        <v>63.722955127150136</v>
      </c>
      <c r="AG16" s="1459">
        <f t="shared" si="0"/>
        <v>79.707494039326946</v>
      </c>
      <c r="AH16" s="1459">
        <f t="shared" si="0"/>
        <v>73.788655549222909</v>
      </c>
      <c r="AI16" s="1459">
        <f t="shared" si="0"/>
        <v>75.49383079975587</v>
      </c>
      <c r="AJ16" s="1459">
        <f t="shared" si="0"/>
        <v>63.041277371712155</v>
      </c>
      <c r="AK16" s="1459">
        <f t="shared" si="0"/>
        <v>75.118713554326064</v>
      </c>
      <c r="AL16" s="1459">
        <f t="shared" si="0"/>
        <v>66.926149544681095</v>
      </c>
      <c r="AM16" s="1459">
        <f t="shared" si="0"/>
        <v>57.00422476596377</v>
      </c>
      <c r="AN16" s="1459">
        <f t="shared" si="0"/>
        <v>81.55498325286456</v>
      </c>
      <c r="AO16" s="1459">
        <f t="shared" si="0"/>
        <v>71.811650723989487</v>
      </c>
      <c r="AP16" s="1459">
        <f t="shared" si="0"/>
        <v>64.92661369245829</v>
      </c>
      <c r="AQ16" s="1459">
        <f t="shared" si="0"/>
        <v>71.28195418306754</v>
      </c>
      <c r="AR16" s="1459">
        <f t="shared" si="0"/>
        <v>66.685560042995121</v>
      </c>
      <c r="AS16" s="1459">
        <f t="shared" si="0"/>
        <v>67.747716930749633</v>
      </c>
      <c r="AT16" s="1459">
        <f t="shared" si="0"/>
        <v>67.114768376388625</v>
      </c>
      <c r="AU16" s="1459">
        <f t="shared" si="0"/>
        <v>79.25426105503125</v>
      </c>
      <c r="AV16" s="1459">
        <f t="shared" si="0"/>
        <v>60.016129138869971</v>
      </c>
      <c r="AW16" s="1459">
        <f t="shared" si="0"/>
        <v>79.659324614095695</v>
      </c>
      <c r="AX16" s="1459">
        <f t="shared" si="0"/>
        <v>67.478118696972487</v>
      </c>
      <c r="AY16" s="936"/>
      <c r="BA16" s="2493" t="s">
        <v>13</v>
      </c>
      <c r="BB16" s="147" t="s">
        <v>14</v>
      </c>
      <c r="BC16" s="1227" t="s">
        <v>35</v>
      </c>
      <c r="BD16" s="1247" t="s">
        <v>35</v>
      </c>
      <c r="BE16" s="1247" t="s">
        <v>35</v>
      </c>
      <c r="BF16" s="1247" t="s">
        <v>35</v>
      </c>
      <c r="BG16" s="1268" t="s">
        <v>35</v>
      </c>
      <c r="BH16" s="1289" t="s">
        <v>35</v>
      </c>
      <c r="BI16" s="1247" t="s">
        <v>35</v>
      </c>
      <c r="BJ16" s="1247" t="s">
        <v>35</v>
      </c>
      <c r="BK16" s="1247" t="s">
        <v>35</v>
      </c>
      <c r="BL16" s="1268" t="s">
        <v>35</v>
      </c>
      <c r="BM16" s="1289" t="s">
        <v>35</v>
      </c>
      <c r="BN16" s="1247" t="s">
        <v>35</v>
      </c>
      <c r="BO16" s="1247" t="s">
        <v>35</v>
      </c>
      <c r="BP16" s="1247" t="s">
        <v>35</v>
      </c>
      <c r="BQ16" s="1268" t="s">
        <v>35</v>
      </c>
      <c r="BR16" s="1289" t="s">
        <v>35</v>
      </c>
      <c r="BS16" s="1247" t="s">
        <v>35</v>
      </c>
      <c r="BT16" s="1247" t="s">
        <v>35</v>
      </c>
      <c r="BU16" s="1247" t="s">
        <v>35</v>
      </c>
      <c r="BV16" s="1247" t="s">
        <v>35</v>
      </c>
      <c r="BW16" s="1247" t="s">
        <v>35</v>
      </c>
      <c r="BX16" s="1247" t="s">
        <v>35</v>
      </c>
      <c r="BY16" s="1311" t="s">
        <v>35</v>
      </c>
      <c r="BZ16" s="1311" t="s">
        <v>35</v>
      </c>
      <c r="CA16" s="1311" t="s">
        <v>35</v>
      </c>
      <c r="CB16" s="1311" t="s">
        <v>35</v>
      </c>
      <c r="CC16" s="1311" t="s">
        <v>35</v>
      </c>
      <c r="CD16" s="1311" t="s">
        <v>35</v>
      </c>
      <c r="CE16" s="1311" t="s">
        <v>35</v>
      </c>
      <c r="CF16" s="1311" t="s">
        <v>35</v>
      </c>
      <c r="CG16" s="1311" t="s">
        <v>35</v>
      </c>
      <c r="CH16" s="1311" t="s">
        <v>35</v>
      </c>
      <c r="CI16" s="1311" t="s">
        <v>35</v>
      </c>
      <c r="CJ16" s="1311" t="s">
        <v>35</v>
      </c>
      <c r="CK16" s="1311" t="s">
        <v>35</v>
      </c>
      <c r="CL16" s="1311" t="s">
        <v>35</v>
      </c>
      <c r="CM16" s="1311" t="s">
        <v>35</v>
      </c>
      <c r="CN16" s="1311" t="s">
        <v>35</v>
      </c>
      <c r="CO16" s="1311" t="s">
        <v>35</v>
      </c>
      <c r="CP16" s="1311" t="s">
        <v>35</v>
      </c>
      <c r="CQ16" s="1311" t="s">
        <v>35</v>
      </c>
      <c r="CR16" s="1311" t="s">
        <v>35</v>
      </c>
      <c r="CS16" s="1311" t="s">
        <v>35</v>
      </c>
      <c r="CT16" s="1311" t="s">
        <v>35</v>
      </c>
      <c r="CU16" s="1311" t="s">
        <v>35</v>
      </c>
      <c r="CV16" s="1311" t="s">
        <v>35</v>
      </c>
      <c r="CW16" s="1311" t="s">
        <v>35</v>
      </c>
      <c r="CX16" s="1311" t="s">
        <v>35</v>
      </c>
      <c r="CY16" s="1311" t="s">
        <v>35</v>
      </c>
      <c r="CZ16" s="1332" t="s">
        <v>35</v>
      </c>
    </row>
    <row r="17" s="460" customFormat="true" ht="15" customHeight="true" x14ac:dyDescent="0.2">
      <c r="A17" s="2552"/>
      <c r="B17" s="1638" t="s">
        <v>51</v>
      </c>
      <c r="C17" s="1463">
        <f>100-C16</f>
        <v>44.273602534236318</v>
      </c>
      <c r="D17" s="1464">
        <f t="shared" ref="D17:AX17" si="1">100-D16</f>
        <v>29.959706008347666</v>
      </c>
      <c r="E17" s="1464">
        <f t="shared" si="1"/>
        <v>20.962470816144489</v>
      </c>
      <c r="F17" s="1464">
        <f t="shared" si="1"/>
        <v>13.50631934246185</v>
      </c>
      <c r="G17" s="1465">
        <f t="shared" si="1"/>
        <v>8.2889822783846654</v>
      </c>
      <c r="H17" s="1466">
        <f t="shared" si="1"/>
        <v>18.508637327876542</v>
      </c>
      <c r="I17" s="1464">
        <f t="shared" si="1"/>
        <v>14.411305523321943</v>
      </c>
      <c r="J17" s="1464">
        <f t="shared" si="1"/>
        <v>8.6293414018756209</v>
      </c>
      <c r="K17" s="1464">
        <f t="shared" si="1"/>
        <v>7.9805493491358135</v>
      </c>
      <c r="L17" s="1467">
        <f t="shared" si="1"/>
        <v>6.245237825290971</v>
      </c>
      <c r="M17" s="1463">
        <f t="shared" si="1"/>
        <v>49.979783487072837</v>
      </c>
      <c r="N17" s="1464">
        <f t="shared" si="1"/>
        <v>38.380449085385195</v>
      </c>
      <c r="O17" s="1464">
        <f t="shared" si="1"/>
        <v>32.345147907274125</v>
      </c>
      <c r="P17" s="1464">
        <f t="shared" si="1"/>
        <v>24.453206630666301</v>
      </c>
      <c r="Q17" s="1465">
        <f t="shared" si="1"/>
        <v>17.438384857421724</v>
      </c>
      <c r="R17" s="1466">
        <f t="shared" si="1"/>
        <v>18.306530364824482</v>
      </c>
      <c r="S17" s="1464">
        <f t="shared" si="1"/>
        <v>29.362911648384923</v>
      </c>
      <c r="T17" s="1464">
        <f t="shared" si="1"/>
        <v>21.738480892710655</v>
      </c>
      <c r="U17" s="1464">
        <f t="shared" si="1"/>
        <v>39.3296608441809</v>
      </c>
      <c r="V17" s="1464">
        <f t="shared" si="1"/>
        <v>31.776521952419046</v>
      </c>
      <c r="W17" s="1464">
        <f t="shared" si="1"/>
        <v>19.169447772587816</v>
      </c>
      <c r="X17" s="1464">
        <f t="shared" si="1"/>
        <v>55.664678176018896</v>
      </c>
      <c r="Y17" s="1464">
        <f t="shared" si="1"/>
        <v>37.270529295579635</v>
      </c>
      <c r="Z17" s="1464">
        <f t="shared" si="1"/>
        <v>14.140090556748646</v>
      </c>
      <c r="AA17" s="1464">
        <f t="shared" si="1"/>
        <v>1.9913898021808336</v>
      </c>
      <c r="AB17" s="1464">
        <f t="shared" si="1"/>
        <v>17.980264470824551</v>
      </c>
      <c r="AC17" s="1464">
        <f t="shared" si="1"/>
        <v>26.544570837010866</v>
      </c>
      <c r="AD17" s="1464">
        <f t="shared" si="1"/>
        <v>33.325219048379978</v>
      </c>
      <c r="AE17" s="1464">
        <f t="shared" si="1"/>
        <v>26.859858914115563</v>
      </c>
      <c r="AF17" s="1464">
        <f t="shared" si="1"/>
        <v>36.277044872849864</v>
      </c>
      <c r="AG17" s="1464">
        <f t="shared" si="1"/>
        <v>20.292505960673054</v>
      </c>
      <c r="AH17" s="1464">
        <f t="shared" si="1"/>
        <v>26.211344450777091</v>
      </c>
      <c r="AI17" s="1464">
        <f t="shared" si="1"/>
        <v>24.50616920024413</v>
      </c>
      <c r="AJ17" s="1464">
        <f t="shared" si="1"/>
        <v>36.958722628287845</v>
      </c>
      <c r="AK17" s="1464">
        <f t="shared" si="1"/>
        <v>24.881286445673936</v>
      </c>
      <c r="AL17" s="1464">
        <f t="shared" si="1"/>
        <v>33.073850455318905</v>
      </c>
      <c r="AM17" s="1464">
        <f t="shared" si="1"/>
        <v>42.99577523403623</v>
      </c>
      <c r="AN17" s="1464">
        <f t="shared" si="1"/>
        <v>18.44501674713544</v>
      </c>
      <c r="AO17" s="1464">
        <f t="shared" si="1"/>
        <v>28.188349276010513</v>
      </c>
      <c r="AP17" s="1464">
        <f t="shared" si="1"/>
        <v>35.07338630754171</v>
      </c>
      <c r="AQ17" s="1464">
        <f t="shared" si="1"/>
        <v>28.71804581693246</v>
      </c>
      <c r="AR17" s="1464">
        <f t="shared" si="1"/>
        <v>33.314439957004879</v>
      </c>
      <c r="AS17" s="1464">
        <f t="shared" si="1"/>
        <v>32.252283069250367</v>
      </c>
      <c r="AT17" s="1464">
        <f t="shared" si="1"/>
        <v>32.885231623611375</v>
      </c>
      <c r="AU17" s="1464">
        <f t="shared" si="1"/>
        <v>20.74573894496875</v>
      </c>
      <c r="AV17" s="1464">
        <f t="shared" si="1"/>
        <v>39.983870861130029</v>
      </c>
      <c r="AW17" s="1464">
        <f t="shared" si="1"/>
        <v>20.340675385904305</v>
      </c>
      <c r="AX17" s="1464">
        <f t="shared" si="1"/>
        <v>32.521881303027513</v>
      </c>
      <c r="AY17" s="882"/>
      <c r="BA17" s="2494"/>
      <c r="BB17" s="148" t="s">
        <v>51</v>
      </c>
      <c r="BC17" s="1228" t="s">
        <v>35</v>
      </c>
      <c r="BD17" s="1248" t="s">
        <v>35</v>
      </c>
      <c r="BE17" s="1248" t="s">
        <v>35</v>
      </c>
      <c r="BF17" s="1248" t="s">
        <v>35</v>
      </c>
      <c r="BG17" s="1269" t="s">
        <v>35</v>
      </c>
      <c r="BH17" s="1290" t="s">
        <v>35</v>
      </c>
      <c r="BI17" s="1248" t="s">
        <v>35</v>
      </c>
      <c r="BJ17" s="1248" t="s">
        <v>35</v>
      </c>
      <c r="BK17" s="1248" t="s">
        <v>35</v>
      </c>
      <c r="BL17" s="1269" t="s">
        <v>35</v>
      </c>
      <c r="BM17" s="1290" t="s">
        <v>35</v>
      </c>
      <c r="BN17" s="1248" t="s">
        <v>35</v>
      </c>
      <c r="BO17" s="1248" t="s">
        <v>35</v>
      </c>
      <c r="BP17" s="1248" t="s">
        <v>35</v>
      </c>
      <c r="BQ17" s="1269" t="s">
        <v>35</v>
      </c>
      <c r="BR17" s="1290" t="s">
        <v>35</v>
      </c>
      <c r="BS17" s="1248" t="s">
        <v>35</v>
      </c>
      <c r="BT17" s="1248" t="s">
        <v>35</v>
      </c>
      <c r="BU17" s="1248" t="s">
        <v>35</v>
      </c>
      <c r="BV17" s="1248" t="s">
        <v>35</v>
      </c>
      <c r="BW17" s="1248" t="s">
        <v>35</v>
      </c>
      <c r="BX17" s="1248" t="s">
        <v>35</v>
      </c>
      <c r="BY17" s="1312" t="s">
        <v>35</v>
      </c>
      <c r="BZ17" s="1312" t="s">
        <v>35</v>
      </c>
      <c r="CA17" s="1312" t="s">
        <v>35</v>
      </c>
      <c r="CB17" s="1312" t="s">
        <v>35</v>
      </c>
      <c r="CC17" s="1312" t="s">
        <v>35</v>
      </c>
      <c r="CD17" s="1312" t="s">
        <v>35</v>
      </c>
      <c r="CE17" s="1312" t="s">
        <v>35</v>
      </c>
      <c r="CF17" s="1312" t="s">
        <v>35</v>
      </c>
      <c r="CG17" s="1312" t="s">
        <v>35</v>
      </c>
      <c r="CH17" s="1312" t="s">
        <v>35</v>
      </c>
      <c r="CI17" s="1312" t="s">
        <v>35</v>
      </c>
      <c r="CJ17" s="1312" t="s">
        <v>35</v>
      </c>
      <c r="CK17" s="1312" t="s">
        <v>35</v>
      </c>
      <c r="CL17" s="1312" t="s">
        <v>35</v>
      </c>
      <c r="CM17" s="1312" t="s">
        <v>35</v>
      </c>
      <c r="CN17" s="1312" t="s">
        <v>35</v>
      </c>
      <c r="CO17" s="1312" t="s">
        <v>35</v>
      </c>
      <c r="CP17" s="1312" t="s">
        <v>35</v>
      </c>
      <c r="CQ17" s="1312" t="s">
        <v>35</v>
      </c>
      <c r="CR17" s="1312" t="s">
        <v>35</v>
      </c>
      <c r="CS17" s="1312" t="s">
        <v>35</v>
      </c>
      <c r="CT17" s="1312" t="s">
        <v>35</v>
      </c>
      <c r="CU17" s="1312" t="s">
        <v>35</v>
      </c>
      <c r="CV17" s="1312" t="s">
        <v>35</v>
      </c>
      <c r="CW17" s="1312" t="s">
        <v>35</v>
      </c>
      <c r="CX17" s="1312" t="s">
        <v>35</v>
      </c>
      <c r="CY17" s="1312" t="s">
        <v>35</v>
      </c>
      <c r="CZ17" s="1333" t="s">
        <v>35</v>
      </c>
    </row>
    <row r="18" s="460" customFormat="true" ht="15" customHeight="true" x14ac:dyDescent="0.2">
      <c r="A18" s="2552" t="s">
        <v>60</v>
      </c>
      <c r="B18" s="1638" t="s">
        <v>15</v>
      </c>
      <c r="C18" s="1468">
        <f t="shared" ref="C18:AX18" si="2">C16*C42/100</f>
        <v>52.708498119461645</v>
      </c>
      <c r="D18" s="1469">
        <f t="shared" si="2"/>
        <v>68.250142598700805</v>
      </c>
      <c r="E18" s="1469">
        <f t="shared" si="2"/>
        <v>78.248139629679315</v>
      </c>
      <c r="F18" s="1469">
        <f t="shared" si="2"/>
        <v>86.04925356298773</v>
      </c>
      <c r="G18" s="1470">
        <f t="shared" si="2"/>
        <v>91.221106059485209</v>
      </c>
      <c r="H18" s="1471">
        <f t="shared" si="2"/>
        <v>80.315786578622152</v>
      </c>
      <c r="I18" s="1469">
        <f t="shared" si="2"/>
        <v>85.232966108309853</v>
      </c>
      <c r="J18" s="1469">
        <f t="shared" si="2"/>
        <v>91.014773518692706</v>
      </c>
      <c r="K18" s="1469">
        <f t="shared" si="2"/>
        <v>91.335562813286614</v>
      </c>
      <c r="L18" s="1472">
        <f t="shared" si="2"/>
        <v>93.362621650626011</v>
      </c>
      <c r="M18" s="1468">
        <f t="shared" si="2"/>
        <v>46.566126210303871</v>
      </c>
      <c r="N18" s="1469">
        <f t="shared" si="2"/>
        <v>59.509902722428812</v>
      </c>
      <c r="O18" s="1469">
        <f t="shared" si="2"/>
        <v>65.632466861949482</v>
      </c>
      <c r="P18" s="1469">
        <f t="shared" si="2"/>
        <v>74.719380291450094</v>
      </c>
      <c r="Q18" s="1470">
        <f t="shared" si="2"/>
        <v>82.121930060295824</v>
      </c>
      <c r="R18" s="1471">
        <f t="shared" si="2"/>
        <v>79.038599048224938</v>
      </c>
      <c r="S18" s="1469">
        <f t="shared" si="2"/>
        <v>69.719558235894951</v>
      </c>
      <c r="T18" s="1469">
        <f t="shared" si="2"/>
        <v>76.591006147912708</v>
      </c>
      <c r="U18" s="1469">
        <f t="shared" si="2"/>
        <v>60.44273340494621</v>
      </c>
      <c r="V18" s="1469">
        <f t="shared" si="2"/>
        <v>67.32926756096559</v>
      </c>
      <c r="W18" s="1469">
        <f t="shared" si="2"/>
        <v>80.196106152338189</v>
      </c>
      <c r="X18" s="1469">
        <f t="shared" si="2"/>
        <v>42.929823529951229</v>
      </c>
      <c r="Y18" s="1469">
        <f t="shared" si="2"/>
        <v>60.495705774586646</v>
      </c>
      <c r="Z18" s="1469">
        <f t="shared" si="2"/>
        <v>85.675430858234435</v>
      </c>
      <c r="AA18" s="1469">
        <f t="shared" si="2"/>
        <v>97.638843562501677</v>
      </c>
      <c r="AB18" s="1469">
        <f t="shared" si="2"/>
        <v>79.706867057986187</v>
      </c>
      <c r="AC18" s="1469">
        <f t="shared" si="2"/>
        <v>72.829334944680198</v>
      </c>
      <c r="AD18" s="1469">
        <f t="shared" si="2"/>
        <v>54.677097195474069</v>
      </c>
      <c r="AE18" s="1469">
        <f t="shared" si="2"/>
        <v>70.198360670673424</v>
      </c>
      <c r="AF18" s="1469">
        <f t="shared" si="2"/>
        <v>63.280512538313452</v>
      </c>
      <c r="AG18" s="1469">
        <f t="shared" si="2"/>
        <v>77.484011627209597</v>
      </c>
      <c r="AH18" s="1469">
        <f t="shared" si="2"/>
        <v>73.770768972206639</v>
      </c>
      <c r="AI18" s="1469">
        <f t="shared" si="2"/>
        <v>70.335298769386696</v>
      </c>
      <c r="AJ18" s="1469">
        <f t="shared" si="2"/>
        <v>61.645210662314987</v>
      </c>
      <c r="AK18" s="1469">
        <f t="shared" si="2"/>
        <v>72.610040177534984</v>
      </c>
      <c r="AL18" s="1469">
        <f t="shared" si="2"/>
        <v>64.865412871561503</v>
      </c>
      <c r="AM18" s="1469">
        <f t="shared" si="2"/>
        <v>47.206624955691716</v>
      </c>
      <c r="AN18" s="1469">
        <f t="shared" si="2"/>
        <v>77.127006783699301</v>
      </c>
      <c r="AO18" s="1469">
        <f t="shared" si="2"/>
        <v>71.367442136973892</v>
      </c>
      <c r="AP18" s="1469">
        <f t="shared" si="2"/>
        <v>64.842963699080386</v>
      </c>
      <c r="AQ18" s="1469">
        <f t="shared" si="2"/>
        <v>70.523881115272587</v>
      </c>
      <c r="AR18" s="1469">
        <f t="shared" si="2"/>
        <v>65.713316663319929</v>
      </c>
      <c r="AS18" s="1469">
        <f t="shared" si="2"/>
        <v>65.729498888341013</v>
      </c>
      <c r="AT18" s="1469">
        <f t="shared" si="2"/>
        <v>64.85643408517592</v>
      </c>
      <c r="AU18" s="1469">
        <f t="shared" si="2"/>
        <v>78.78974544061191</v>
      </c>
      <c r="AV18" s="1469">
        <f t="shared" si="2"/>
        <v>59.528690006430899</v>
      </c>
      <c r="AW18" s="1469">
        <f t="shared" si="2"/>
        <v>79.07815751587367</v>
      </c>
      <c r="AX18" s="1469">
        <f t="shared" si="2"/>
        <v>66.551794711125396</v>
      </c>
      <c r="AY18" s="882"/>
      <c r="BA18" s="2494" t="s">
        <v>60</v>
      </c>
      <c r="BB18" s="148" t="s">
        <v>15</v>
      </c>
      <c r="BC18" s="1228" t="s">
        <v>35</v>
      </c>
      <c r="BD18" s="1248" t="s">
        <v>35</v>
      </c>
      <c r="BE18" s="1248" t="s">
        <v>35</v>
      </c>
      <c r="BF18" s="1248" t="s">
        <v>35</v>
      </c>
      <c r="BG18" s="1269" t="s">
        <v>35</v>
      </c>
      <c r="BH18" s="1290" t="s">
        <v>35</v>
      </c>
      <c r="BI18" s="1248" t="s">
        <v>35</v>
      </c>
      <c r="BJ18" s="1248" t="s">
        <v>35</v>
      </c>
      <c r="BK18" s="1248" t="s">
        <v>35</v>
      </c>
      <c r="BL18" s="1269" t="s">
        <v>35</v>
      </c>
      <c r="BM18" s="1290" t="s">
        <v>35</v>
      </c>
      <c r="BN18" s="1248" t="s">
        <v>35</v>
      </c>
      <c r="BO18" s="1248" t="s">
        <v>35</v>
      </c>
      <c r="BP18" s="1248" t="s">
        <v>35</v>
      </c>
      <c r="BQ18" s="1269" t="s">
        <v>35</v>
      </c>
      <c r="BR18" s="1290" t="s">
        <v>35</v>
      </c>
      <c r="BS18" s="1248" t="s">
        <v>35</v>
      </c>
      <c r="BT18" s="1248" t="s">
        <v>35</v>
      </c>
      <c r="BU18" s="1248" t="s">
        <v>35</v>
      </c>
      <c r="BV18" s="1248" t="s">
        <v>35</v>
      </c>
      <c r="BW18" s="1248" t="s">
        <v>35</v>
      </c>
      <c r="BX18" s="1248" t="s">
        <v>35</v>
      </c>
      <c r="BY18" s="1312" t="s">
        <v>35</v>
      </c>
      <c r="BZ18" s="1312" t="s">
        <v>35</v>
      </c>
      <c r="CA18" s="1312" t="s">
        <v>35</v>
      </c>
      <c r="CB18" s="1312" t="s">
        <v>35</v>
      </c>
      <c r="CC18" s="1312" t="s">
        <v>35</v>
      </c>
      <c r="CD18" s="1312" t="s">
        <v>35</v>
      </c>
      <c r="CE18" s="1312" t="s">
        <v>35</v>
      </c>
      <c r="CF18" s="1312" t="s">
        <v>35</v>
      </c>
      <c r="CG18" s="1312" t="s">
        <v>35</v>
      </c>
      <c r="CH18" s="1312" t="s">
        <v>35</v>
      </c>
      <c r="CI18" s="1312" t="s">
        <v>35</v>
      </c>
      <c r="CJ18" s="1312" t="s">
        <v>35</v>
      </c>
      <c r="CK18" s="1312" t="s">
        <v>35</v>
      </c>
      <c r="CL18" s="1312" t="s">
        <v>35</v>
      </c>
      <c r="CM18" s="1312" t="s">
        <v>35</v>
      </c>
      <c r="CN18" s="1312" t="s">
        <v>35</v>
      </c>
      <c r="CO18" s="1312" t="s">
        <v>35</v>
      </c>
      <c r="CP18" s="1312" t="s">
        <v>35</v>
      </c>
      <c r="CQ18" s="1312" t="s">
        <v>35</v>
      </c>
      <c r="CR18" s="1312" t="s">
        <v>35</v>
      </c>
      <c r="CS18" s="1312" t="s">
        <v>35</v>
      </c>
      <c r="CT18" s="1312" t="s">
        <v>35</v>
      </c>
      <c r="CU18" s="1312" t="s">
        <v>35</v>
      </c>
      <c r="CV18" s="1312" t="s">
        <v>35</v>
      </c>
      <c r="CW18" s="1312" t="s">
        <v>35</v>
      </c>
      <c r="CX18" s="1312" t="s">
        <v>35</v>
      </c>
      <c r="CY18" s="1312" t="s">
        <v>35</v>
      </c>
      <c r="CZ18" s="1333" t="s">
        <v>35</v>
      </c>
    </row>
    <row r="19" s="460" customFormat="true" ht="15" customHeight="true" x14ac:dyDescent="0.2">
      <c r="A19" s="2552"/>
      <c r="B19" s="1638" t="s">
        <v>16</v>
      </c>
      <c r="C19" s="1468">
        <f t="shared" ref="C19:AX19" si="3">C16*C41/100</f>
        <v>3.0178993463020443</v>
      </c>
      <c r="D19" s="1469">
        <f t="shared" si="3"/>
        <v>1.7901513929514885</v>
      </c>
      <c r="E19" s="1469">
        <f t="shared" si="3"/>
        <v>0.7893895541762187</v>
      </c>
      <c r="F19" s="1469">
        <f t="shared" si="3"/>
        <v>0.44442709455040341</v>
      </c>
      <c r="G19" s="1470">
        <f t="shared" si="3"/>
        <v>0.48991166213011167</v>
      </c>
      <c r="H19" s="1471">
        <f t="shared" si="3"/>
        <v>1.1755760935012911</v>
      </c>
      <c r="I19" s="1469">
        <f t="shared" si="3"/>
        <v>0.35572836836824495</v>
      </c>
      <c r="J19" s="1469">
        <f t="shared" si="3"/>
        <v>0.35588507943168707</v>
      </c>
      <c r="K19" s="1469">
        <f t="shared" si="3"/>
        <v>0.68388783757757354</v>
      </c>
      <c r="L19" s="1472">
        <f t="shared" si="3"/>
        <v>0.39214052408301242</v>
      </c>
      <c r="M19" s="1468">
        <f t="shared" si="3"/>
        <v>3.4540903026232717</v>
      </c>
      <c r="N19" s="1469">
        <f t="shared" si="3"/>
        <v>2.1096481921858454</v>
      </c>
      <c r="O19" s="1469">
        <f t="shared" si="3"/>
        <v>2.0223852307765515</v>
      </c>
      <c r="P19" s="1469">
        <f t="shared" si="3"/>
        <v>0.8274130778835912</v>
      </c>
      <c r="Q19" s="1470">
        <f t="shared" si="3"/>
        <v>0.4396850822825033</v>
      </c>
      <c r="R19" s="1471">
        <f t="shared" si="3"/>
        <v>2.6548705869505334</v>
      </c>
      <c r="S19" s="1469">
        <f t="shared" si="3"/>
        <v>0.9175301157201271</v>
      </c>
      <c r="T19" s="1469">
        <f t="shared" si="3"/>
        <v>1.6705129593766546</v>
      </c>
      <c r="U19" s="1469">
        <f t="shared" si="3"/>
        <v>0.22760575087288828</v>
      </c>
      <c r="V19" s="1469">
        <f t="shared" si="3"/>
        <v>0.89421048661535307</v>
      </c>
      <c r="W19" s="1469">
        <f t="shared" si="3"/>
        <v>0.6344460750739942</v>
      </c>
      <c r="X19" s="1469">
        <f t="shared" si="3"/>
        <v>1.4054982940298717</v>
      </c>
      <c r="Y19" s="1469">
        <f t="shared" si="3"/>
        <v>2.2337649298337015</v>
      </c>
      <c r="Z19" s="1469">
        <f t="shared" si="3"/>
        <v>0.18447858501693454</v>
      </c>
      <c r="AA19" s="1469">
        <f t="shared" si="3"/>
        <v>0.36976663531745785</v>
      </c>
      <c r="AB19" s="1469">
        <f t="shared" si="3"/>
        <v>2.3128684711892196</v>
      </c>
      <c r="AC19" s="1469">
        <f t="shared" si="3"/>
        <v>0.62609421830892642</v>
      </c>
      <c r="AD19" s="1469">
        <f t="shared" si="3"/>
        <v>11.997683756146047</v>
      </c>
      <c r="AE19" s="1469">
        <f t="shared" si="3"/>
        <v>2.9417804152109697</v>
      </c>
      <c r="AF19" s="1469">
        <f t="shared" si="3"/>
        <v>0.44244258883668969</v>
      </c>
      <c r="AG19" s="1469">
        <f t="shared" si="3"/>
        <v>2.2234824121173564</v>
      </c>
      <c r="AH19" s="1469">
        <f t="shared" si="3"/>
        <v>1.7886577016262437E-2</v>
      </c>
      <c r="AI19" s="1469">
        <f t="shared" si="3"/>
        <v>5.158532030369039</v>
      </c>
      <c r="AJ19" s="1469">
        <f t="shared" si="3"/>
        <v>1.3960667093971668</v>
      </c>
      <c r="AK19" s="1469">
        <f t="shared" si="3"/>
        <v>2.50867337679108</v>
      </c>
      <c r="AL19" s="1469">
        <f t="shared" si="3"/>
        <v>2.0607366731194956</v>
      </c>
      <c r="AM19" s="1469">
        <f t="shared" si="3"/>
        <v>9.797599810272196</v>
      </c>
      <c r="AN19" s="1469">
        <f t="shared" si="3"/>
        <v>4.4279764691652375</v>
      </c>
      <c r="AO19" s="1469">
        <f t="shared" si="3"/>
        <v>0.44420858701561267</v>
      </c>
      <c r="AP19" s="1469">
        <f t="shared" si="3"/>
        <v>8.3649993377908544E-2</v>
      </c>
      <c r="AQ19" s="1469">
        <f t="shared" si="3"/>
        <v>0.75807306779495454</v>
      </c>
      <c r="AR19" s="1469">
        <f t="shared" si="3"/>
        <v>0.97224337967512497</v>
      </c>
      <c r="AS19" s="1469">
        <f t="shared" si="3"/>
        <v>2.0182180424086438</v>
      </c>
      <c r="AT19" s="1469">
        <f t="shared" si="3"/>
        <v>2.2583342912126771</v>
      </c>
      <c r="AU19" s="1469">
        <f t="shared" si="3"/>
        <v>0.46451561441933992</v>
      </c>
      <c r="AV19" s="1469">
        <f t="shared" si="3"/>
        <v>0.48743913243906967</v>
      </c>
      <c r="AW19" s="1469">
        <f t="shared" si="3"/>
        <v>0.58116709822200874</v>
      </c>
      <c r="AX19" s="1469">
        <f t="shared" si="3"/>
        <v>0.92632398584704478</v>
      </c>
      <c r="AY19" s="882"/>
      <c r="BA19" s="2494"/>
      <c r="BB19" s="148" t="s">
        <v>16</v>
      </c>
      <c r="BC19" s="1228" t="s">
        <v>35</v>
      </c>
      <c r="BD19" s="1248" t="s">
        <v>35</v>
      </c>
      <c r="BE19" s="1248" t="s">
        <v>35</v>
      </c>
      <c r="BF19" s="1248" t="s">
        <v>35</v>
      </c>
      <c r="BG19" s="1269" t="s">
        <v>35</v>
      </c>
      <c r="BH19" s="1290" t="s">
        <v>35</v>
      </c>
      <c r="BI19" s="1248" t="s">
        <v>35</v>
      </c>
      <c r="BJ19" s="1248" t="s">
        <v>35</v>
      </c>
      <c r="BK19" s="1248" t="s">
        <v>35</v>
      </c>
      <c r="BL19" s="1269" t="s">
        <v>35</v>
      </c>
      <c r="BM19" s="1290" t="s">
        <v>35</v>
      </c>
      <c r="BN19" s="1248" t="s">
        <v>35</v>
      </c>
      <c r="BO19" s="1248" t="s">
        <v>35</v>
      </c>
      <c r="BP19" s="1248" t="s">
        <v>35</v>
      </c>
      <c r="BQ19" s="1269" t="s">
        <v>35</v>
      </c>
      <c r="BR19" s="1290" t="s">
        <v>35</v>
      </c>
      <c r="BS19" s="1248" t="s">
        <v>35</v>
      </c>
      <c r="BT19" s="1248" t="s">
        <v>35</v>
      </c>
      <c r="BU19" s="1248" t="s">
        <v>35</v>
      </c>
      <c r="BV19" s="1248" t="s">
        <v>35</v>
      </c>
      <c r="BW19" s="1248" t="s">
        <v>35</v>
      </c>
      <c r="BX19" s="1248" t="s">
        <v>35</v>
      </c>
      <c r="BY19" s="1312" t="s">
        <v>35</v>
      </c>
      <c r="BZ19" s="1312" t="s">
        <v>35</v>
      </c>
      <c r="CA19" s="1312" t="s">
        <v>35</v>
      </c>
      <c r="CB19" s="1312" t="s">
        <v>35</v>
      </c>
      <c r="CC19" s="1312" t="s">
        <v>35</v>
      </c>
      <c r="CD19" s="1312" t="s">
        <v>35</v>
      </c>
      <c r="CE19" s="1312" t="s">
        <v>35</v>
      </c>
      <c r="CF19" s="1312" t="s">
        <v>35</v>
      </c>
      <c r="CG19" s="1312" t="s">
        <v>35</v>
      </c>
      <c r="CH19" s="1312" t="s">
        <v>35</v>
      </c>
      <c r="CI19" s="1312" t="s">
        <v>35</v>
      </c>
      <c r="CJ19" s="1312" t="s">
        <v>35</v>
      </c>
      <c r="CK19" s="1312" t="s">
        <v>35</v>
      </c>
      <c r="CL19" s="1312" t="s">
        <v>35</v>
      </c>
      <c r="CM19" s="1312" t="s">
        <v>35</v>
      </c>
      <c r="CN19" s="1312" t="s">
        <v>35</v>
      </c>
      <c r="CO19" s="1312" t="s">
        <v>35</v>
      </c>
      <c r="CP19" s="1312" t="s">
        <v>35</v>
      </c>
      <c r="CQ19" s="1312" t="s">
        <v>35</v>
      </c>
      <c r="CR19" s="1312" t="s">
        <v>35</v>
      </c>
      <c r="CS19" s="1312" t="s">
        <v>35</v>
      </c>
      <c r="CT19" s="1312" t="s">
        <v>35</v>
      </c>
      <c r="CU19" s="1312" t="s">
        <v>35</v>
      </c>
      <c r="CV19" s="1312" t="s">
        <v>35</v>
      </c>
      <c r="CW19" s="1312" t="s">
        <v>35</v>
      </c>
      <c r="CX19" s="1312" t="s">
        <v>35</v>
      </c>
      <c r="CY19" s="1312" t="s">
        <v>35</v>
      </c>
      <c r="CZ19" s="1333" t="s">
        <v>35</v>
      </c>
    </row>
    <row r="20" s="460" customFormat="true" ht="15" customHeight="true" x14ac:dyDescent="0.2">
      <c r="A20" s="2552"/>
      <c r="B20" s="1638" t="s">
        <v>22</v>
      </c>
      <c r="C20" s="1468">
        <f>100-(C18+C19+C21)</f>
        <v>33.224011183235248</v>
      </c>
      <c r="D20" s="1469">
        <f t="shared" ref="D20:AX20" si="4">100-(D18+D19+D21)</f>
        <v>26.079185475519822</v>
      </c>
      <c r="E20" s="1469">
        <f t="shared" si="4"/>
        <v>19.413573434412911</v>
      </c>
      <c r="F20" s="1469">
        <f t="shared" si="4"/>
        <v>12.735832458744127</v>
      </c>
      <c r="G20" s="1470">
        <f t="shared" si="4"/>
        <v>7.9468648865598084</v>
      </c>
      <c r="H20" s="1471">
        <f t="shared" si="4"/>
        <v>15.776215078366846</v>
      </c>
      <c r="I20" s="1469">
        <f t="shared" si="4"/>
        <v>13.285110162742782</v>
      </c>
      <c r="J20" s="1469">
        <f t="shared" si="4"/>
        <v>8.1887673183735217</v>
      </c>
      <c r="K20" s="1469">
        <f t="shared" si="4"/>
        <v>7.5406031949325012</v>
      </c>
      <c r="L20" s="1472">
        <f t="shared" si="4"/>
        <v>6.245237825290971</v>
      </c>
      <c r="M20" s="1468">
        <f t="shared" si="4"/>
        <v>35.745167363135693</v>
      </c>
      <c r="N20" s="1469">
        <f t="shared" si="4"/>
        <v>31.875746263098762</v>
      </c>
      <c r="O20" s="1469">
        <f t="shared" si="4"/>
        <v>28.714414927209205</v>
      </c>
      <c r="P20" s="1469">
        <f t="shared" si="4"/>
        <v>22.860789096052088</v>
      </c>
      <c r="Q20" s="1470">
        <f t="shared" si="4"/>
        <v>16.225481726559323</v>
      </c>
      <c r="R20" s="1471">
        <f t="shared" si="4"/>
        <v>17.047921389034485</v>
      </c>
      <c r="S20" s="1469">
        <f t="shared" si="4"/>
        <v>27.565249797403197</v>
      </c>
      <c r="T20" s="1469">
        <f t="shared" si="4"/>
        <v>19.592173041035224</v>
      </c>
      <c r="U20" s="1469">
        <f t="shared" si="4"/>
        <v>37.220784005480994</v>
      </c>
      <c r="V20" s="1469">
        <f t="shared" si="4"/>
        <v>29.375416225413431</v>
      </c>
      <c r="W20" s="1469">
        <f t="shared" si="4"/>
        <v>17.221947679846735</v>
      </c>
      <c r="X20" s="1469">
        <f t="shared" si="4"/>
        <v>24.910033811510672</v>
      </c>
      <c r="Y20" s="1469">
        <f t="shared" si="4"/>
        <v>30.315852980718077</v>
      </c>
      <c r="Z20" s="1469">
        <f t="shared" si="4"/>
        <v>14.040997019340253</v>
      </c>
      <c r="AA20" s="1469">
        <f t="shared" si="4"/>
        <v>1.953759267772142</v>
      </c>
      <c r="AB20" s="1469">
        <f t="shared" si="4"/>
        <v>17.451508732460894</v>
      </c>
      <c r="AC20" s="1469">
        <f t="shared" si="4"/>
        <v>15.809270818116715</v>
      </c>
      <c r="AD20" s="1469">
        <f t="shared" si="4"/>
        <v>25.555234741543543</v>
      </c>
      <c r="AE20" s="1469">
        <f t="shared" si="4"/>
        <v>21.230595725796505</v>
      </c>
      <c r="AF20" s="1469">
        <f t="shared" si="4"/>
        <v>30.788531160649555</v>
      </c>
      <c r="AG20" s="1469">
        <f t="shared" si="4"/>
        <v>20.11085177387902</v>
      </c>
      <c r="AH20" s="1469">
        <f t="shared" si="4"/>
        <v>25.819992022825559</v>
      </c>
      <c r="AI20" s="1469">
        <f t="shared" si="4"/>
        <v>21.917692542854667</v>
      </c>
      <c r="AJ20" s="1469">
        <f t="shared" si="4"/>
        <v>30.874284841374077</v>
      </c>
      <c r="AK20" s="1469">
        <f t="shared" si="4"/>
        <v>24.472164210146133</v>
      </c>
      <c r="AL20" s="1469">
        <f t="shared" si="4"/>
        <v>23.07828739533349</v>
      </c>
      <c r="AM20" s="1469">
        <f t="shared" si="4"/>
        <v>22.853173131828854</v>
      </c>
      <c r="AN20" s="1469">
        <f t="shared" si="4"/>
        <v>10.931677813767351</v>
      </c>
      <c r="AO20" s="1469">
        <f t="shared" si="4"/>
        <v>27.171281558207127</v>
      </c>
      <c r="AP20" s="1469">
        <f t="shared" si="4"/>
        <v>15.737196154996113</v>
      </c>
      <c r="AQ20" s="1469">
        <f t="shared" si="4"/>
        <v>26.748551978307773</v>
      </c>
      <c r="AR20" s="1469">
        <f t="shared" si="4"/>
        <v>23.388327590203431</v>
      </c>
      <c r="AS20" s="1469">
        <f t="shared" si="4"/>
        <v>30.455945179482811</v>
      </c>
      <c r="AT20" s="1469">
        <f t="shared" si="4"/>
        <v>24.492057273599528</v>
      </c>
      <c r="AU20" s="1469">
        <f t="shared" si="4"/>
        <v>20.530095250143077</v>
      </c>
      <c r="AV20" s="1469">
        <f t="shared" si="4"/>
        <v>12.70684405118061</v>
      </c>
      <c r="AW20" s="1469">
        <f t="shared" si="4"/>
        <v>19.646354498762776</v>
      </c>
      <c r="AX20" s="1469">
        <f t="shared" si="4"/>
        <v>28.572906646529944</v>
      </c>
      <c r="AY20" s="882"/>
      <c r="BA20" s="2494"/>
      <c r="BB20" s="148" t="s">
        <v>22</v>
      </c>
      <c r="BC20" s="1228" t="s">
        <v>35</v>
      </c>
      <c r="BD20" s="1248" t="s">
        <v>35</v>
      </c>
      <c r="BE20" s="1248" t="s">
        <v>35</v>
      </c>
      <c r="BF20" s="1248" t="s">
        <v>35</v>
      </c>
      <c r="BG20" s="1269" t="s">
        <v>35</v>
      </c>
      <c r="BH20" s="1290" t="s">
        <v>35</v>
      </c>
      <c r="BI20" s="1248" t="s">
        <v>35</v>
      </c>
      <c r="BJ20" s="1248" t="s">
        <v>35</v>
      </c>
      <c r="BK20" s="1248" t="s">
        <v>35</v>
      </c>
      <c r="BL20" s="1269" t="s">
        <v>35</v>
      </c>
      <c r="BM20" s="1290" t="s">
        <v>35</v>
      </c>
      <c r="BN20" s="1248" t="s">
        <v>35</v>
      </c>
      <c r="BO20" s="1248" t="s">
        <v>35</v>
      </c>
      <c r="BP20" s="1248" t="s">
        <v>35</v>
      </c>
      <c r="BQ20" s="1269" t="s">
        <v>35</v>
      </c>
      <c r="BR20" s="1290" t="s">
        <v>35</v>
      </c>
      <c r="BS20" s="1248" t="s">
        <v>35</v>
      </c>
      <c r="BT20" s="1248" t="s">
        <v>35</v>
      </c>
      <c r="BU20" s="1248" t="s">
        <v>35</v>
      </c>
      <c r="BV20" s="1248" t="s">
        <v>35</v>
      </c>
      <c r="BW20" s="1248" t="s">
        <v>35</v>
      </c>
      <c r="BX20" s="1248" t="s">
        <v>35</v>
      </c>
      <c r="BY20" s="1312" t="s">
        <v>35</v>
      </c>
      <c r="BZ20" s="1312" t="s">
        <v>35</v>
      </c>
      <c r="CA20" s="1312" t="s">
        <v>35</v>
      </c>
      <c r="CB20" s="1312" t="s">
        <v>35</v>
      </c>
      <c r="CC20" s="1312" t="s">
        <v>35</v>
      </c>
      <c r="CD20" s="1312" t="s">
        <v>35</v>
      </c>
      <c r="CE20" s="1312" t="s">
        <v>35</v>
      </c>
      <c r="CF20" s="1312" t="s">
        <v>35</v>
      </c>
      <c r="CG20" s="1312" t="s">
        <v>35</v>
      </c>
      <c r="CH20" s="1312" t="s">
        <v>35</v>
      </c>
      <c r="CI20" s="1312" t="s">
        <v>35</v>
      </c>
      <c r="CJ20" s="1312" t="s">
        <v>35</v>
      </c>
      <c r="CK20" s="1312" t="s">
        <v>35</v>
      </c>
      <c r="CL20" s="1312" t="s">
        <v>35</v>
      </c>
      <c r="CM20" s="1312" t="s">
        <v>35</v>
      </c>
      <c r="CN20" s="1312" t="s">
        <v>35</v>
      </c>
      <c r="CO20" s="1312" t="s">
        <v>35</v>
      </c>
      <c r="CP20" s="1312" t="s">
        <v>35</v>
      </c>
      <c r="CQ20" s="1312" t="s">
        <v>35</v>
      </c>
      <c r="CR20" s="1312" t="s">
        <v>35</v>
      </c>
      <c r="CS20" s="1312" t="s">
        <v>35</v>
      </c>
      <c r="CT20" s="1312" t="s">
        <v>35</v>
      </c>
      <c r="CU20" s="1312" t="s">
        <v>35</v>
      </c>
      <c r="CV20" s="1312" t="s">
        <v>35</v>
      </c>
      <c r="CW20" s="1312" t="s">
        <v>35</v>
      </c>
      <c r="CX20" s="1312" t="s">
        <v>35</v>
      </c>
      <c r="CY20" s="1312" t="s">
        <v>35</v>
      </c>
      <c r="CZ20" s="1333" t="s">
        <v>35</v>
      </c>
    </row>
    <row r="21" s="460" customFormat="true" ht="15" customHeight="true" x14ac:dyDescent="0.2">
      <c r="A21" s="2552"/>
      <c r="B21" s="1638" t="s">
        <v>17</v>
      </c>
      <c r="C21" s="1468">
        <f t="shared" ref="C21:AX21" si="5">C68+C69+C70</f>
        <v>11.049591351001057</v>
      </c>
      <c r="D21" s="1469">
        <f t="shared" si="5"/>
        <v>3.8805205328278829</v>
      </c>
      <c r="E21" s="1469">
        <f t="shared" si="5"/>
        <v>1.5488973817315472</v>
      </c>
      <c r="F21" s="1469">
        <f t="shared" si="5"/>
        <v>0.77048688371774077</v>
      </c>
      <c r="G21" s="1470">
        <f t="shared" si="5"/>
        <v>0.34211739182486539</v>
      </c>
      <c r="H21" s="1471">
        <f t="shared" si="5"/>
        <v>2.7324222495097112</v>
      </c>
      <c r="I21" s="1469">
        <f t="shared" si="5"/>
        <v>1.126195360579114</v>
      </c>
      <c r="J21" s="1469">
        <f t="shared" si="5"/>
        <v>0.44057408350209015</v>
      </c>
      <c r="K21" s="1469">
        <f t="shared" si="5"/>
        <v>0.43994615420331107</v>
      </c>
      <c r="L21" s="1472">
        <f t="shared" si="5"/>
        <v>0</v>
      </c>
      <c r="M21" s="1468">
        <f t="shared" si="5"/>
        <v>14.234616123937162</v>
      </c>
      <c r="N21" s="1469">
        <f t="shared" si="5"/>
        <v>6.5047028222865846</v>
      </c>
      <c r="O21" s="1469">
        <f t="shared" si="5"/>
        <v>3.6307329800647592</v>
      </c>
      <c r="P21" s="1469">
        <f t="shared" si="5"/>
        <v>1.5924175346142295</v>
      </c>
      <c r="Q21" s="1470">
        <f t="shared" si="5"/>
        <v>1.2129031308623468</v>
      </c>
      <c r="R21" s="1471">
        <f t="shared" si="5"/>
        <v>1.2586089757900334</v>
      </c>
      <c r="S21" s="1469">
        <f t="shared" si="5"/>
        <v>1.7976618509817281</v>
      </c>
      <c r="T21" s="1469">
        <f t="shared" si="5"/>
        <v>2.1463078516754166</v>
      </c>
      <c r="U21" s="1469">
        <f t="shared" si="5"/>
        <v>2.1088768386999064</v>
      </c>
      <c r="V21" s="1469">
        <f t="shared" si="5"/>
        <v>2.4011057270056293</v>
      </c>
      <c r="W21" s="1469">
        <f t="shared" si="5"/>
        <v>1.9475000927410828</v>
      </c>
      <c r="X21" s="1469">
        <f t="shared" si="5"/>
        <v>30.754644364508227</v>
      </c>
      <c r="Y21" s="1469">
        <f t="shared" si="5"/>
        <v>6.9546763148615778</v>
      </c>
      <c r="Z21" s="1469">
        <f t="shared" si="5"/>
        <v>9.9093537408375107E-2</v>
      </c>
      <c r="AA21" s="1469">
        <f t="shared" si="5"/>
        <v>3.7630534408713355E-2</v>
      </c>
      <c r="AB21" s="1469">
        <f t="shared" si="5"/>
        <v>0.52875573836370116</v>
      </c>
      <c r="AC21" s="1469">
        <f t="shared" si="5"/>
        <v>10.735300018894169</v>
      </c>
      <c r="AD21" s="1469">
        <f t="shared" si="5"/>
        <v>7.7699843068363412</v>
      </c>
      <c r="AE21" s="1469">
        <f t="shared" si="5"/>
        <v>5.6292631883190944</v>
      </c>
      <c r="AF21" s="1469">
        <f t="shared" si="5"/>
        <v>5.4885137122003069</v>
      </c>
      <c r="AG21" s="1469">
        <f t="shared" si="5"/>
        <v>0.1816541867940214</v>
      </c>
      <c r="AH21" s="1469">
        <f t="shared" si="5"/>
        <v>0.39135242795154257</v>
      </c>
      <c r="AI21" s="1469">
        <f t="shared" si="5"/>
        <v>2.5884766573895859</v>
      </c>
      <c r="AJ21" s="1469">
        <f t="shared" si="5"/>
        <v>6.0844377869137709</v>
      </c>
      <c r="AK21" s="1469">
        <f t="shared" si="5"/>
        <v>0.40912223552780658</v>
      </c>
      <c r="AL21" s="1469">
        <f t="shared" si="5"/>
        <v>9.9955630599855123</v>
      </c>
      <c r="AM21" s="1469">
        <f t="shared" si="5"/>
        <v>20.142602102207238</v>
      </c>
      <c r="AN21" s="1469">
        <f t="shared" si="5"/>
        <v>7.5133389333681171</v>
      </c>
      <c r="AO21" s="1469">
        <f t="shared" si="5"/>
        <v>1.0170677178033687</v>
      </c>
      <c r="AP21" s="1469">
        <f t="shared" si="5"/>
        <v>19.336190152545594</v>
      </c>
      <c r="AQ21" s="1469">
        <f t="shared" si="5"/>
        <v>1.9694938386246899</v>
      </c>
      <c r="AR21" s="1469">
        <f t="shared" si="5"/>
        <v>9.9261123668015259</v>
      </c>
      <c r="AS21" s="1469">
        <f t="shared" si="5"/>
        <v>1.7963378897675293</v>
      </c>
      <c r="AT21" s="1469">
        <f t="shared" si="5"/>
        <v>8.3931743500118756</v>
      </c>
      <c r="AU21" s="1469">
        <f t="shared" si="5"/>
        <v>0.21564369482566731</v>
      </c>
      <c r="AV21" s="1469">
        <f t="shared" si="5"/>
        <v>27.277026809949412</v>
      </c>
      <c r="AW21" s="1469">
        <f t="shared" si="5"/>
        <v>0.69432088714154083</v>
      </c>
      <c r="AX21" s="1469">
        <f t="shared" si="5"/>
        <v>3.9489746564976143</v>
      </c>
      <c r="AY21" s="882"/>
      <c r="BA21" s="2494"/>
      <c r="BB21" s="148" t="s">
        <v>17</v>
      </c>
      <c r="BC21" s="1228" t="s">
        <v>35</v>
      </c>
      <c r="BD21" s="1248" t="s">
        <v>35</v>
      </c>
      <c r="BE21" s="1248" t="s">
        <v>35</v>
      </c>
      <c r="BF21" s="1248" t="s">
        <v>35</v>
      </c>
      <c r="BG21" s="1269" t="s">
        <v>35</v>
      </c>
      <c r="BH21" s="1290" t="s">
        <v>35</v>
      </c>
      <c r="BI21" s="1248" t="s">
        <v>35</v>
      </c>
      <c r="BJ21" s="1248" t="s">
        <v>35</v>
      </c>
      <c r="BK21" s="1248" t="s">
        <v>35</v>
      </c>
      <c r="BL21" s="1269" t="s">
        <v>35</v>
      </c>
      <c r="BM21" s="1290" t="s">
        <v>35</v>
      </c>
      <c r="BN21" s="1248" t="s">
        <v>35</v>
      </c>
      <c r="BO21" s="1248" t="s">
        <v>35</v>
      </c>
      <c r="BP21" s="1248" t="s">
        <v>35</v>
      </c>
      <c r="BQ21" s="1269" t="s">
        <v>35</v>
      </c>
      <c r="BR21" s="1290" t="s">
        <v>35</v>
      </c>
      <c r="BS21" s="1248" t="s">
        <v>35</v>
      </c>
      <c r="BT21" s="1248" t="s">
        <v>35</v>
      </c>
      <c r="BU21" s="1248" t="s">
        <v>35</v>
      </c>
      <c r="BV21" s="1248" t="s">
        <v>35</v>
      </c>
      <c r="BW21" s="1248" t="s">
        <v>35</v>
      </c>
      <c r="BX21" s="1248" t="s">
        <v>35</v>
      </c>
      <c r="BY21" s="1312" t="s">
        <v>35</v>
      </c>
      <c r="BZ21" s="1312" t="s">
        <v>35</v>
      </c>
      <c r="CA21" s="1312" t="s">
        <v>35</v>
      </c>
      <c r="CB21" s="1312" t="s">
        <v>35</v>
      </c>
      <c r="CC21" s="1312" t="s">
        <v>35</v>
      </c>
      <c r="CD21" s="1312" t="s">
        <v>35</v>
      </c>
      <c r="CE21" s="1312" t="s">
        <v>35</v>
      </c>
      <c r="CF21" s="1312" t="s">
        <v>35</v>
      </c>
      <c r="CG21" s="1312" t="s">
        <v>35</v>
      </c>
      <c r="CH21" s="1312" t="s">
        <v>35</v>
      </c>
      <c r="CI21" s="1312" t="s">
        <v>35</v>
      </c>
      <c r="CJ21" s="1312" t="s">
        <v>35</v>
      </c>
      <c r="CK21" s="1312" t="s">
        <v>35</v>
      </c>
      <c r="CL21" s="1312" t="s">
        <v>35</v>
      </c>
      <c r="CM21" s="1312" t="s">
        <v>35</v>
      </c>
      <c r="CN21" s="1312" t="s">
        <v>35</v>
      </c>
      <c r="CO21" s="1312" t="s">
        <v>35</v>
      </c>
      <c r="CP21" s="1312" t="s">
        <v>35</v>
      </c>
      <c r="CQ21" s="1312" t="s">
        <v>35</v>
      </c>
      <c r="CR21" s="1312" t="s">
        <v>35</v>
      </c>
      <c r="CS21" s="1312" t="s">
        <v>35</v>
      </c>
      <c r="CT21" s="1312" t="s">
        <v>35</v>
      </c>
      <c r="CU21" s="1312" t="s">
        <v>35</v>
      </c>
      <c r="CV21" s="1312" t="s">
        <v>35</v>
      </c>
      <c r="CW21" s="1312" t="s">
        <v>35</v>
      </c>
      <c r="CX21" s="1312" t="s">
        <v>35</v>
      </c>
      <c r="CY21" s="1312" t="s">
        <v>35</v>
      </c>
      <c r="CZ21" s="1333" t="s">
        <v>35</v>
      </c>
    </row>
    <row r="22" s="460" customFormat="true" ht="15" customHeight="true" x14ac:dyDescent="0.2">
      <c r="A22" s="2392" t="s">
        <v>530</v>
      </c>
      <c r="B22" s="1638" t="s">
        <v>49</v>
      </c>
      <c r="C22" s="1473">
        <f t="shared" ref="C22:AX22" si="6">C41</f>
        <v>5.4155651245105769</v>
      </c>
      <c r="D22" s="1474">
        <f t="shared" si="6"/>
        <v>2.55588789099721</v>
      </c>
      <c r="E22" s="1474">
        <f t="shared" si="6"/>
        <v>0.99875282328216086</v>
      </c>
      <c r="F22" s="1474">
        <f t="shared" si="6"/>
        <v>0.51382608668263496</v>
      </c>
      <c r="G22" s="1475">
        <f t="shared" si="6"/>
        <v>0.53419062867366329</v>
      </c>
      <c r="H22" s="1476">
        <f t="shared" si="6"/>
        <v>1.4425775382247128</v>
      </c>
      <c r="I22" s="1474">
        <f t="shared" si="6"/>
        <v>0.41562541705222161</v>
      </c>
      <c r="J22" s="1474">
        <f t="shared" si="6"/>
        <v>0.38949602081448997</v>
      </c>
      <c r="K22" s="1474">
        <f t="shared" si="6"/>
        <v>0.74319921792659704</v>
      </c>
      <c r="L22" s="1477">
        <f t="shared" si="6"/>
        <v>0.41826197943126447</v>
      </c>
      <c r="M22" s="1473">
        <f t="shared" si="6"/>
        <v>6.9053885477097063</v>
      </c>
      <c r="N22" s="1474">
        <f t="shared" si="6"/>
        <v>3.4236669382890348</v>
      </c>
      <c r="O22" s="1474">
        <f t="shared" si="6"/>
        <v>2.9892685716092116</v>
      </c>
      <c r="P22" s="1474">
        <f t="shared" si="6"/>
        <v>1.0952325584999065</v>
      </c>
      <c r="Q22" s="1475">
        <f t="shared" si="6"/>
        <v>0.53255387691144018</v>
      </c>
      <c r="R22" s="1476">
        <f t="shared" si="6"/>
        <v>3.2497953616201913</v>
      </c>
      <c r="S22" s="1474">
        <f t="shared" si="6"/>
        <v>1.2989353569513999</v>
      </c>
      <c r="T22" s="1474">
        <f t="shared" si="6"/>
        <v>2.1345266210416067</v>
      </c>
      <c r="U22" s="1474">
        <f t="shared" si="6"/>
        <v>0.37515160462236813</v>
      </c>
      <c r="V22" s="1474">
        <f t="shared" si="6"/>
        <v>1.310707856306748</v>
      </c>
      <c r="W22" s="1474">
        <f t="shared" si="6"/>
        <v>0.7849087474857479</v>
      </c>
      <c r="X22" s="1474">
        <f t="shared" si="6"/>
        <v>3.1701547123305951</v>
      </c>
      <c r="Y22" s="1474">
        <f t="shared" si="6"/>
        <v>3.5609497493756068</v>
      </c>
      <c r="Z22" s="1474">
        <f t="shared" si="6"/>
        <v>0.21485998088416886</v>
      </c>
      <c r="AA22" s="1474">
        <f t="shared" si="6"/>
        <v>0.37727974569900158</v>
      </c>
      <c r="AB22" s="1474">
        <f t="shared" si="6"/>
        <v>2.8198926225097414</v>
      </c>
      <c r="AC22" s="1474">
        <f t="shared" si="6"/>
        <v>0.85234573596962515</v>
      </c>
      <c r="AD22" s="1474">
        <f t="shared" si="6"/>
        <v>17.994335466736221</v>
      </c>
      <c r="AE22" s="1474">
        <f t="shared" si="6"/>
        <v>4.0221147669876647</v>
      </c>
      <c r="AF22" s="1474">
        <f t="shared" si="6"/>
        <v>0.69432214490658528</v>
      </c>
      <c r="AG22" s="1474">
        <f t="shared" si="6"/>
        <v>2.7895525244091988</v>
      </c>
      <c r="AH22" s="1474">
        <f t="shared" si="6"/>
        <v>2.4240280410490287E-2</v>
      </c>
      <c r="AI22" s="1474">
        <f t="shared" si="6"/>
        <v>6.8330510926804369</v>
      </c>
      <c r="AJ22" s="1474">
        <f t="shared" si="6"/>
        <v>2.2145279531147462</v>
      </c>
      <c r="AK22" s="1474">
        <f t="shared" si="6"/>
        <v>3.3396117399917937</v>
      </c>
      <c r="AL22" s="1474">
        <f t="shared" si="6"/>
        <v>3.0791203246254453</v>
      </c>
      <c r="AM22" s="1474">
        <f t="shared" si="6"/>
        <v>17.187497681965095</v>
      </c>
      <c r="AN22" s="1474">
        <f t="shared" si="6"/>
        <v>5.4294370405743519</v>
      </c>
      <c r="AO22" s="1474">
        <f t="shared" si="6"/>
        <v>0.61857453844494314</v>
      </c>
      <c r="AP22" s="1474">
        <f t="shared" si="6"/>
        <v>0.12883775792487559</v>
      </c>
      <c r="AQ22" s="1474">
        <f t="shared" si="6"/>
        <v>1.0634852488023241</v>
      </c>
      <c r="AR22" s="1474">
        <f t="shared" si="6"/>
        <v>1.4579518850082038</v>
      </c>
      <c r="AS22" s="1474">
        <f t="shared" si="6"/>
        <v>2.9790200081157363</v>
      </c>
      <c r="AT22" s="1474">
        <f t="shared" si="6"/>
        <v>3.3648842808301676</v>
      </c>
      <c r="AU22" s="1474">
        <f t="shared" si="6"/>
        <v>0.58610806313214792</v>
      </c>
      <c r="AV22" s="1474">
        <f t="shared" si="6"/>
        <v>0.81218022460461459</v>
      </c>
      <c r="AW22" s="1474">
        <f t="shared" si="6"/>
        <v>0.72956568617350714</v>
      </c>
      <c r="AX22" s="1474">
        <f t="shared" si="6"/>
        <v>1.3727768404554019</v>
      </c>
      <c r="AY22" s="882"/>
      <c r="BA22" s="2494" t="s">
        <v>54</v>
      </c>
      <c r="BB22" s="148" t="s">
        <v>49</v>
      </c>
      <c r="BC22" s="1228" t="s">
        <v>35</v>
      </c>
      <c r="BD22" s="1248" t="s">
        <v>35</v>
      </c>
      <c r="BE22" s="1248" t="s">
        <v>35</v>
      </c>
      <c r="BF22" s="1248" t="s">
        <v>35</v>
      </c>
      <c r="BG22" s="1269" t="s">
        <v>35</v>
      </c>
      <c r="BH22" s="1290" t="s">
        <v>35</v>
      </c>
      <c r="BI22" s="1248" t="s">
        <v>35</v>
      </c>
      <c r="BJ22" s="1248" t="s">
        <v>35</v>
      </c>
      <c r="BK22" s="1248" t="s">
        <v>35</v>
      </c>
      <c r="BL22" s="1269" t="s">
        <v>35</v>
      </c>
      <c r="BM22" s="1290" t="s">
        <v>35</v>
      </c>
      <c r="BN22" s="1248" t="s">
        <v>35</v>
      </c>
      <c r="BO22" s="1248" t="s">
        <v>35</v>
      </c>
      <c r="BP22" s="1248" t="s">
        <v>35</v>
      </c>
      <c r="BQ22" s="1269" t="s">
        <v>35</v>
      </c>
      <c r="BR22" s="1290" t="s">
        <v>35</v>
      </c>
      <c r="BS22" s="1248" t="s">
        <v>35</v>
      </c>
      <c r="BT22" s="1248" t="s">
        <v>35</v>
      </c>
      <c r="BU22" s="1248" t="s">
        <v>35</v>
      </c>
      <c r="BV22" s="1248" t="s">
        <v>35</v>
      </c>
      <c r="BW22" s="1248" t="s">
        <v>35</v>
      </c>
      <c r="BX22" s="1248" t="s">
        <v>35</v>
      </c>
      <c r="BY22" s="1312" t="s">
        <v>35</v>
      </c>
      <c r="BZ22" s="1312" t="s">
        <v>35</v>
      </c>
      <c r="CA22" s="1312" t="s">
        <v>35</v>
      </c>
      <c r="CB22" s="1312" t="s">
        <v>35</v>
      </c>
      <c r="CC22" s="1312" t="s">
        <v>35</v>
      </c>
      <c r="CD22" s="1312" t="s">
        <v>35</v>
      </c>
      <c r="CE22" s="1312" t="s">
        <v>35</v>
      </c>
      <c r="CF22" s="1312" t="s">
        <v>35</v>
      </c>
      <c r="CG22" s="1312" t="s">
        <v>35</v>
      </c>
      <c r="CH22" s="1312" t="s">
        <v>35</v>
      </c>
      <c r="CI22" s="1312" t="s">
        <v>35</v>
      </c>
      <c r="CJ22" s="1312" t="s">
        <v>35</v>
      </c>
      <c r="CK22" s="1312" t="s">
        <v>35</v>
      </c>
      <c r="CL22" s="1312" t="s">
        <v>35</v>
      </c>
      <c r="CM22" s="1312" t="s">
        <v>35</v>
      </c>
      <c r="CN22" s="1312" t="s">
        <v>35</v>
      </c>
      <c r="CO22" s="1312" t="s">
        <v>35</v>
      </c>
      <c r="CP22" s="1312" t="s">
        <v>35</v>
      </c>
      <c r="CQ22" s="1312" t="s">
        <v>35</v>
      </c>
      <c r="CR22" s="1312" t="s">
        <v>35</v>
      </c>
      <c r="CS22" s="1312" t="s">
        <v>35</v>
      </c>
      <c r="CT22" s="1312" t="s">
        <v>35</v>
      </c>
      <c r="CU22" s="1312" t="s">
        <v>35</v>
      </c>
      <c r="CV22" s="1312" t="s">
        <v>35</v>
      </c>
      <c r="CW22" s="1312" t="s">
        <v>35</v>
      </c>
      <c r="CX22" s="1312" t="s">
        <v>35</v>
      </c>
      <c r="CY22" s="1312" t="s">
        <v>35</v>
      </c>
      <c r="CZ22" s="1333" t="s">
        <v>35</v>
      </c>
    </row>
    <row r="23" s="460" customFormat="true" ht="15" customHeight="true" x14ac:dyDescent="0.2">
      <c r="A23" s="2393"/>
      <c r="B23" s="1639" t="s">
        <v>48</v>
      </c>
      <c r="C23" s="1478">
        <f t="shared" ref="C23:AX23" si="7">C42</f>
        <v>94.584434875489436</v>
      </c>
      <c r="D23" s="1479">
        <f t="shared" si="7"/>
        <v>97.444112109002731</v>
      </c>
      <c r="E23" s="1479">
        <f t="shared" si="7"/>
        <v>99.001247176717854</v>
      </c>
      <c r="F23" s="1479">
        <f t="shared" si="7"/>
        <v>99.48617391331733</v>
      </c>
      <c r="G23" s="1480">
        <f t="shared" si="7"/>
        <v>99.46580937132633</v>
      </c>
      <c r="H23" s="1481">
        <f t="shared" si="7"/>
        <v>98.557422461775261</v>
      </c>
      <c r="I23" s="1479">
        <f t="shared" si="7"/>
        <v>99.584374582947817</v>
      </c>
      <c r="J23" s="1479">
        <f t="shared" si="7"/>
        <v>99.610503979185523</v>
      </c>
      <c r="K23" s="1479">
        <f t="shared" si="7"/>
        <v>99.256800782073398</v>
      </c>
      <c r="L23" s="1482">
        <f t="shared" si="7"/>
        <v>99.581738020568721</v>
      </c>
      <c r="M23" s="1478">
        <f t="shared" si="7"/>
        <v>93.094611452290266</v>
      </c>
      <c r="N23" s="1479">
        <f t="shared" si="7"/>
        <v>96.576333061710727</v>
      </c>
      <c r="O23" s="1479">
        <f t="shared" si="7"/>
        <v>97.010731428391011</v>
      </c>
      <c r="P23" s="1479">
        <f t="shared" si="7"/>
        <v>98.90476744150007</v>
      </c>
      <c r="Q23" s="1480">
        <f t="shared" si="7"/>
        <v>99.467446123088607</v>
      </c>
      <c r="R23" s="1481">
        <f t="shared" si="7"/>
        <v>96.750204638379756</v>
      </c>
      <c r="S23" s="1479">
        <f t="shared" si="7"/>
        <v>98.701064643048596</v>
      </c>
      <c r="T23" s="1479">
        <f t="shared" si="7"/>
        <v>97.865473378958413</v>
      </c>
      <c r="U23" s="1479">
        <f t="shared" si="7"/>
        <v>99.624848395377626</v>
      </c>
      <c r="V23" s="1479">
        <f t="shared" si="7"/>
        <v>98.689292143693237</v>
      </c>
      <c r="W23" s="1479">
        <f t="shared" si="7"/>
        <v>99.215091252514256</v>
      </c>
      <c r="X23" s="1479">
        <f t="shared" si="7"/>
        <v>96.829845287669386</v>
      </c>
      <c r="Y23" s="1479">
        <f t="shared" si="7"/>
        <v>96.439050250624376</v>
      </c>
      <c r="Z23" s="1479">
        <f t="shared" si="7"/>
        <v>99.785140019115843</v>
      </c>
      <c r="AA23" s="1479">
        <f t="shared" si="7"/>
        <v>99.622720254300972</v>
      </c>
      <c r="AB23" s="1479">
        <f t="shared" si="7"/>
        <v>97.180107377490216</v>
      </c>
      <c r="AC23" s="1479">
        <f t="shared" si="7"/>
        <v>99.147654264030365</v>
      </c>
      <c r="AD23" s="1479">
        <f t="shared" si="7"/>
        <v>82.005664533263925</v>
      </c>
      <c r="AE23" s="1479">
        <f t="shared" si="7"/>
        <v>95.977885233012273</v>
      </c>
      <c r="AF23" s="1479">
        <f t="shared" si="7"/>
        <v>99.305677855093421</v>
      </c>
      <c r="AG23" s="1479">
        <f t="shared" si="7"/>
        <v>97.210447475590811</v>
      </c>
      <c r="AH23" s="1479">
        <f t="shared" si="7"/>
        <v>99.975759719589504</v>
      </c>
      <c r="AI23" s="1479">
        <f t="shared" si="7"/>
        <v>93.166948907319394</v>
      </c>
      <c r="AJ23" s="1479">
        <f t="shared" si="7"/>
        <v>97.785472046885246</v>
      </c>
      <c r="AK23" s="1479">
        <f t="shared" si="7"/>
        <v>96.660388260008204</v>
      </c>
      <c r="AL23" s="1479">
        <f t="shared" si="7"/>
        <v>96.920879675374408</v>
      </c>
      <c r="AM23" s="1479">
        <f t="shared" si="7"/>
        <v>82.812502318035158</v>
      </c>
      <c r="AN23" s="1479">
        <f t="shared" si="7"/>
        <v>94.570562959425615</v>
      </c>
      <c r="AO23" s="1479">
        <f t="shared" si="7"/>
        <v>99.381425461555068</v>
      </c>
      <c r="AP23" s="1479">
        <f t="shared" si="7"/>
        <v>99.87116224207513</v>
      </c>
      <c r="AQ23" s="1479">
        <f t="shared" si="7"/>
        <v>98.936514751197677</v>
      </c>
      <c r="AR23" s="1479">
        <f t="shared" si="7"/>
        <v>98.542048114991701</v>
      </c>
      <c r="AS23" s="1479">
        <f t="shared" si="7"/>
        <v>97.020979991884303</v>
      </c>
      <c r="AT23" s="1479">
        <f t="shared" si="7"/>
        <v>96.635115719169804</v>
      </c>
      <c r="AU23" s="1479">
        <f t="shared" si="7"/>
        <v>99.413891936867842</v>
      </c>
      <c r="AV23" s="1479">
        <f t="shared" si="7"/>
        <v>99.187819775395383</v>
      </c>
      <c r="AW23" s="1479">
        <f t="shared" si="7"/>
        <v>99.27043431382647</v>
      </c>
      <c r="AX23" s="1479">
        <f t="shared" si="7"/>
        <v>98.627223159544528</v>
      </c>
      <c r="AY23" s="953"/>
      <c r="BA23" s="2495"/>
      <c r="BB23" s="149" t="s">
        <v>48</v>
      </c>
      <c r="BC23" s="1229" t="s">
        <v>35</v>
      </c>
      <c r="BD23" s="1249" t="s">
        <v>35</v>
      </c>
      <c r="BE23" s="1249" t="s">
        <v>35</v>
      </c>
      <c r="BF23" s="1249" t="s">
        <v>35</v>
      </c>
      <c r="BG23" s="1270" t="s">
        <v>35</v>
      </c>
      <c r="BH23" s="1291" t="s">
        <v>35</v>
      </c>
      <c r="BI23" s="1249" t="s">
        <v>35</v>
      </c>
      <c r="BJ23" s="1249" t="s">
        <v>35</v>
      </c>
      <c r="BK23" s="1249" t="s">
        <v>35</v>
      </c>
      <c r="BL23" s="1270" t="s">
        <v>35</v>
      </c>
      <c r="BM23" s="1291" t="s">
        <v>35</v>
      </c>
      <c r="BN23" s="1249" t="s">
        <v>35</v>
      </c>
      <c r="BO23" s="1249" t="s">
        <v>35</v>
      </c>
      <c r="BP23" s="1249" t="s">
        <v>35</v>
      </c>
      <c r="BQ23" s="1270" t="s">
        <v>35</v>
      </c>
      <c r="BR23" s="1291" t="s">
        <v>35</v>
      </c>
      <c r="BS23" s="1249" t="s">
        <v>35</v>
      </c>
      <c r="BT23" s="1249" t="s">
        <v>35</v>
      </c>
      <c r="BU23" s="1249" t="s">
        <v>35</v>
      </c>
      <c r="BV23" s="1249" t="s">
        <v>35</v>
      </c>
      <c r="BW23" s="1249" t="s">
        <v>35</v>
      </c>
      <c r="BX23" s="1249" t="s">
        <v>35</v>
      </c>
      <c r="BY23" s="1313" t="s">
        <v>35</v>
      </c>
      <c r="BZ23" s="1313" t="s">
        <v>35</v>
      </c>
      <c r="CA23" s="1313" t="s">
        <v>35</v>
      </c>
      <c r="CB23" s="1313" t="s">
        <v>35</v>
      </c>
      <c r="CC23" s="1313" t="s">
        <v>35</v>
      </c>
      <c r="CD23" s="1313" t="s">
        <v>35</v>
      </c>
      <c r="CE23" s="1313" t="s">
        <v>35</v>
      </c>
      <c r="CF23" s="1313" t="s">
        <v>35</v>
      </c>
      <c r="CG23" s="1313" t="s">
        <v>35</v>
      </c>
      <c r="CH23" s="1313" t="s">
        <v>35</v>
      </c>
      <c r="CI23" s="1313" t="s">
        <v>35</v>
      </c>
      <c r="CJ23" s="1313" t="s">
        <v>35</v>
      </c>
      <c r="CK23" s="1313" t="s">
        <v>35</v>
      </c>
      <c r="CL23" s="1313" t="s">
        <v>35</v>
      </c>
      <c r="CM23" s="1313" t="s">
        <v>35</v>
      </c>
      <c r="CN23" s="1313" t="s">
        <v>35</v>
      </c>
      <c r="CO23" s="1313" t="s">
        <v>35</v>
      </c>
      <c r="CP23" s="1313" t="s">
        <v>35</v>
      </c>
      <c r="CQ23" s="1313" t="s">
        <v>35</v>
      </c>
      <c r="CR23" s="1313" t="s">
        <v>35</v>
      </c>
      <c r="CS23" s="1313" t="s">
        <v>35</v>
      </c>
      <c r="CT23" s="1313" t="s">
        <v>35</v>
      </c>
      <c r="CU23" s="1313" t="s">
        <v>35</v>
      </c>
      <c r="CV23" s="1313" t="s">
        <v>35</v>
      </c>
      <c r="CW23" s="1313" t="s">
        <v>35</v>
      </c>
      <c r="CX23" s="1313" t="s">
        <v>35</v>
      </c>
      <c r="CY23" s="1313" t="s">
        <v>35</v>
      </c>
      <c r="CZ23" s="1334" t="s">
        <v>35</v>
      </c>
    </row>
    <row r="24" s="131" customFormat="true" ht="15" hidden="true" customHeight="true" x14ac:dyDescent="0.2">
      <c r="A24" s="2394" t="s">
        <v>47</v>
      </c>
      <c r="B24" s="247" t="s">
        <v>59</v>
      </c>
      <c r="C24" s="253"/>
      <c r="D24" s="254"/>
      <c r="E24" s="254"/>
      <c r="F24" s="254"/>
      <c r="G24" s="255"/>
      <c r="H24" s="256"/>
      <c r="I24" s="254"/>
      <c r="J24" s="254"/>
      <c r="K24" s="254"/>
      <c r="L24" s="257"/>
      <c r="M24" s="253"/>
      <c r="N24" s="254"/>
      <c r="O24" s="254"/>
      <c r="P24" s="254"/>
      <c r="Q24" s="255"/>
      <c r="R24" s="256"/>
      <c r="S24" s="254"/>
      <c r="T24" s="254"/>
      <c r="U24" s="254"/>
      <c r="V24" s="254"/>
      <c r="W24" s="254"/>
      <c r="X24" s="254"/>
      <c r="Y24" s="254"/>
      <c r="Z24" s="254"/>
      <c r="AA24" s="254"/>
      <c r="AB24" s="257"/>
      <c r="AC24" s="257"/>
      <c r="AD24" s="257"/>
      <c r="AE24" s="257"/>
      <c r="AF24" s="257"/>
      <c r="AG24" s="257"/>
      <c r="AH24" s="257"/>
      <c r="AI24" s="257"/>
      <c r="AJ24" s="257"/>
      <c r="AK24" s="257"/>
      <c r="AL24" s="257"/>
      <c r="AM24" s="257"/>
      <c r="AN24" s="257"/>
      <c r="AO24" s="257"/>
      <c r="AP24" s="257"/>
      <c r="AQ24" s="257"/>
      <c r="AR24" s="257"/>
      <c r="AS24" s="257"/>
      <c r="AT24" s="257"/>
      <c r="AU24" s="257"/>
      <c r="AV24" s="257"/>
      <c r="AW24" s="257"/>
      <c r="AX24" s="257"/>
      <c r="AY24" s="257"/>
      <c r="AZ24" s="756"/>
      <c r="BB24" s="133"/>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hidden="true" customHeight="true" x14ac:dyDescent="0.2">
      <c r="A25" s="2395"/>
      <c r="B25" s="239" t="s">
        <v>58</v>
      </c>
      <c r="C25" s="258"/>
      <c r="D25" s="259"/>
      <c r="E25" s="259"/>
      <c r="F25" s="259"/>
      <c r="G25" s="260"/>
      <c r="H25" s="261"/>
      <c r="I25" s="259"/>
      <c r="J25" s="259"/>
      <c r="K25" s="259"/>
      <c r="L25" s="262"/>
      <c r="M25" s="258"/>
      <c r="N25" s="259"/>
      <c r="O25" s="259"/>
      <c r="P25" s="259"/>
      <c r="Q25" s="260"/>
      <c r="R25" s="261"/>
      <c r="S25" s="259"/>
      <c r="T25" s="259"/>
      <c r="U25" s="259"/>
      <c r="V25" s="259"/>
      <c r="W25" s="259"/>
      <c r="X25" s="259"/>
      <c r="Y25" s="259"/>
      <c r="Z25" s="259"/>
      <c r="AA25" s="259"/>
      <c r="AB25" s="262"/>
      <c r="AC25" s="262"/>
      <c r="AD25" s="262"/>
      <c r="AE25" s="262"/>
      <c r="AF25" s="262"/>
      <c r="AG25" s="262"/>
      <c r="AH25" s="262"/>
      <c r="AI25" s="262"/>
      <c r="AJ25" s="262"/>
      <c r="AK25" s="262"/>
      <c r="AL25" s="262"/>
      <c r="AM25" s="262"/>
      <c r="AN25" s="262"/>
      <c r="AO25" s="262"/>
      <c r="AP25" s="262"/>
      <c r="AQ25" s="262"/>
      <c r="AR25" s="262"/>
      <c r="AS25" s="262"/>
      <c r="AT25" s="262"/>
      <c r="AU25" s="262"/>
      <c r="AV25" s="262"/>
      <c r="AW25" s="262"/>
      <c r="AX25" s="262"/>
      <c r="AY25" s="262"/>
      <c r="AZ25" s="757"/>
      <c r="BB25" s="133"/>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hidden="true" customHeight="true" x14ac:dyDescent="0.2">
      <c r="A26" s="2396"/>
      <c r="B26" s="240" t="s">
        <v>46</v>
      </c>
      <c r="C26" s="263"/>
      <c r="D26" s="264"/>
      <c r="E26" s="264"/>
      <c r="F26" s="264"/>
      <c r="G26" s="265"/>
      <c r="H26" s="266"/>
      <c r="I26" s="264"/>
      <c r="J26" s="264"/>
      <c r="K26" s="264"/>
      <c r="L26" s="267"/>
      <c r="M26" s="263"/>
      <c r="N26" s="264"/>
      <c r="O26" s="264"/>
      <c r="P26" s="264"/>
      <c r="Q26" s="265"/>
      <c r="R26" s="266"/>
      <c r="S26" s="264"/>
      <c r="T26" s="264"/>
      <c r="U26" s="264"/>
      <c r="V26" s="264"/>
      <c r="W26" s="264"/>
      <c r="X26" s="264"/>
      <c r="Y26" s="264"/>
      <c r="Z26" s="264"/>
      <c r="AA26" s="264"/>
      <c r="AB26" s="267"/>
      <c r="AC26" s="267"/>
      <c r="AD26" s="267"/>
      <c r="AE26" s="267"/>
      <c r="AF26" s="267"/>
      <c r="AG26" s="267"/>
      <c r="AH26" s="267"/>
      <c r="AI26" s="267"/>
      <c r="AJ26" s="267"/>
      <c r="AK26" s="267"/>
      <c r="AL26" s="267"/>
      <c r="AM26" s="267"/>
      <c r="AN26" s="267"/>
      <c r="AO26" s="267"/>
      <c r="AP26" s="267"/>
      <c r="AQ26" s="267"/>
      <c r="AR26" s="267"/>
      <c r="AS26" s="267"/>
      <c r="AT26" s="267"/>
      <c r="AU26" s="267"/>
      <c r="AV26" s="267"/>
      <c r="AW26" s="267"/>
      <c r="AX26" s="267"/>
      <c r="AY26" s="267"/>
      <c r="AZ26" s="758"/>
      <c r="BB26" s="133"/>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437" customFormat="true" ht="15" customHeight="true" x14ac:dyDescent="0.2">
      <c r="A27" s="130"/>
      <c r="B27" s="183"/>
      <c r="C27" s="2375" t="s">
        <v>114</v>
      </c>
      <c r="D27" s="2376"/>
      <c r="E27" s="2376"/>
      <c r="F27" s="2376"/>
      <c r="G27" s="2377"/>
      <c r="H27" s="2543" t="s">
        <v>38</v>
      </c>
      <c r="I27" s="2541"/>
      <c r="J27" s="2541"/>
      <c r="K27" s="2541"/>
      <c r="L27" s="2554"/>
      <c r="M27" s="2540" t="s">
        <v>37</v>
      </c>
      <c r="N27" s="2541"/>
      <c r="O27" s="2541"/>
      <c r="P27" s="2541"/>
      <c r="Q27" s="2542"/>
      <c r="R27" s="2543" t="s">
        <v>150</v>
      </c>
      <c r="S27" s="2541"/>
      <c r="T27" s="2541"/>
      <c r="U27" s="2541"/>
      <c r="V27" s="2541"/>
      <c r="W27" s="2541"/>
      <c r="X27" s="2541"/>
      <c r="Y27" s="2541"/>
      <c r="Z27" s="2541"/>
      <c r="AA27" s="2541"/>
      <c r="AB27" s="2541"/>
      <c r="AC27" s="2541"/>
      <c r="AD27" s="2541"/>
      <c r="AE27" s="2541"/>
      <c r="AF27" s="2541"/>
      <c r="AG27" s="2541"/>
      <c r="AH27" s="2541"/>
      <c r="AI27" s="2541"/>
      <c r="AJ27" s="2541"/>
      <c r="AK27" s="2541"/>
      <c r="AL27" s="2541"/>
      <c r="AM27" s="2541"/>
      <c r="AN27" s="2541"/>
      <c r="AO27" s="2541"/>
      <c r="AP27" s="2541"/>
      <c r="AQ27" s="2541"/>
      <c r="AR27" s="2541"/>
      <c r="AS27" s="2541"/>
      <c r="AT27" s="2541"/>
      <c r="AU27" s="2541"/>
      <c r="AV27" s="2541"/>
      <c r="AW27" s="2541"/>
      <c r="AX27" s="2544"/>
      <c r="AY27" s="1483"/>
      <c r="BA27" s="217" t="s">
        <v>128</v>
      </c>
      <c r="BB27" s="115" t="s">
        <v>95</v>
      </c>
      <c r="BC27" s="2496" t="s">
        <v>114</v>
      </c>
      <c r="BD27" s="2497"/>
      <c r="BE27" s="2497"/>
      <c r="BF27" s="2497"/>
      <c r="BG27" s="2498"/>
      <c r="BH27" s="2499" t="s">
        <v>38</v>
      </c>
      <c r="BI27" s="2497"/>
      <c r="BJ27" s="2497"/>
      <c r="BK27" s="2497"/>
      <c r="BL27" s="2498"/>
      <c r="BM27" s="2499" t="s">
        <v>37</v>
      </c>
      <c r="BN27" s="2497"/>
      <c r="BO27" s="2497"/>
      <c r="BP27" s="2497"/>
      <c r="BQ27" s="2498"/>
      <c r="BR27" s="425" t="s">
        <v>137</v>
      </c>
      <c r="BS27" s="339"/>
      <c r="BT27" s="339"/>
      <c r="BU27" s="339"/>
      <c r="BV27" s="339"/>
      <c r="BW27" s="339"/>
      <c r="BX27" s="339"/>
      <c r="BY27" s="340"/>
      <c r="BZ27" s="314"/>
      <c r="CA27" s="314"/>
      <c r="CB27" s="314"/>
      <c r="CC27" s="314"/>
      <c r="CD27" s="314"/>
      <c r="CE27" s="314"/>
      <c r="CF27" s="314"/>
      <c r="CG27" s="314"/>
      <c r="CH27" s="314"/>
      <c r="CI27" s="314"/>
      <c r="CJ27" s="314"/>
      <c r="CK27" s="314"/>
      <c r="CL27" s="314"/>
      <c r="CM27" s="314"/>
      <c r="CN27" s="314"/>
      <c r="CO27" s="314"/>
      <c r="CP27" s="314"/>
      <c r="CQ27" s="314"/>
      <c r="CR27" s="314"/>
      <c r="CS27" s="314"/>
      <c r="CT27" s="314"/>
      <c r="CU27" s="314"/>
      <c r="CV27" s="314"/>
      <c r="CW27" s="314"/>
      <c r="CX27" s="314"/>
      <c r="CY27" s="314"/>
      <c r="CZ27" s="315"/>
    </row>
    <row r="28" s="437" customFormat="true" ht="24" x14ac:dyDescent="0.2">
      <c r="A28" s="184" t="s">
        <v>69</v>
      </c>
      <c r="B28" s="242"/>
      <c r="C28" s="271" t="s">
        <v>0</v>
      </c>
      <c r="D28" s="272" t="s">
        <v>1</v>
      </c>
      <c r="E28" s="272" t="s">
        <v>2</v>
      </c>
      <c r="F28" s="272" t="s">
        <v>3</v>
      </c>
      <c r="G28" s="273" t="s">
        <v>4</v>
      </c>
      <c r="H28" s="1407" t="s">
        <v>0</v>
      </c>
      <c r="I28" s="1355" t="s">
        <v>1</v>
      </c>
      <c r="J28" s="1355" t="s">
        <v>2</v>
      </c>
      <c r="K28" s="1355" t="s">
        <v>3</v>
      </c>
      <c r="L28" s="1356" t="s">
        <v>4</v>
      </c>
      <c r="M28" s="1395" t="s">
        <v>0</v>
      </c>
      <c r="N28" s="1355" t="s">
        <v>1</v>
      </c>
      <c r="O28" s="1355" t="s">
        <v>2</v>
      </c>
      <c r="P28" s="1355" t="s">
        <v>3</v>
      </c>
      <c r="Q28" s="1419" t="s">
        <v>4</v>
      </c>
      <c r="R28" s="1407" t="s">
        <v>151</v>
      </c>
      <c r="S28" s="1355" t="s">
        <v>152</v>
      </c>
      <c r="T28" s="1355" t="s">
        <v>153</v>
      </c>
      <c r="U28" s="1355" t="s">
        <v>154</v>
      </c>
      <c r="V28" s="1355" t="s">
        <v>155</v>
      </c>
      <c r="W28" s="1355" t="s">
        <v>156</v>
      </c>
      <c r="X28" s="1355" t="s">
        <v>157</v>
      </c>
      <c r="Y28" s="1355" t="s">
        <v>158</v>
      </c>
      <c r="Z28" s="1355" t="s">
        <v>159</v>
      </c>
      <c r="AA28" s="1355" t="s">
        <v>160</v>
      </c>
      <c r="AB28" s="1355" t="s">
        <v>161</v>
      </c>
      <c r="AC28" s="1355" t="s">
        <v>162</v>
      </c>
      <c r="AD28" s="1355" t="s">
        <v>163</v>
      </c>
      <c r="AE28" s="1355" t="s">
        <v>165</v>
      </c>
      <c r="AF28" s="1355" t="s">
        <v>167</v>
      </c>
      <c r="AG28" s="1355" t="s">
        <v>263</v>
      </c>
      <c r="AH28" s="1355" t="s">
        <v>168</v>
      </c>
      <c r="AI28" s="1355" t="s">
        <v>169</v>
      </c>
      <c r="AJ28" s="1355" t="s">
        <v>264</v>
      </c>
      <c r="AK28" s="1355" t="s">
        <v>170</v>
      </c>
      <c r="AL28" s="1355" t="s">
        <v>171</v>
      </c>
      <c r="AM28" s="1355" t="s">
        <v>265</v>
      </c>
      <c r="AN28" s="1355" t="s">
        <v>266</v>
      </c>
      <c r="AO28" s="1355" t="s">
        <v>172</v>
      </c>
      <c r="AP28" s="1355" t="s">
        <v>173</v>
      </c>
      <c r="AQ28" s="1355" t="s">
        <v>174</v>
      </c>
      <c r="AR28" s="1355" t="s">
        <v>175</v>
      </c>
      <c r="AS28" s="1355" t="s">
        <v>176</v>
      </c>
      <c r="AT28" s="1355" t="s">
        <v>267</v>
      </c>
      <c r="AU28" s="1355" t="s">
        <v>177</v>
      </c>
      <c r="AV28" s="1355" t="s">
        <v>178</v>
      </c>
      <c r="AW28" s="1355" t="s">
        <v>179</v>
      </c>
      <c r="AX28" s="1357" t="s">
        <v>180</v>
      </c>
      <c r="AY28" s="1483"/>
      <c r="BA28" s="194" t="s">
        <v>119</v>
      </c>
      <c r="BB28" s="193"/>
      <c r="BC28" s="323" t="s">
        <v>0</v>
      </c>
      <c r="BD28" s="168" t="s">
        <v>1</v>
      </c>
      <c r="BE28" s="168" t="s">
        <v>2</v>
      </c>
      <c r="BF28" s="168" t="s">
        <v>3</v>
      </c>
      <c r="BG28" s="324" t="s">
        <v>4</v>
      </c>
      <c r="BH28" s="334" t="s">
        <v>0</v>
      </c>
      <c r="BI28" s="168" t="s">
        <v>1</v>
      </c>
      <c r="BJ28" s="168" t="s">
        <v>2</v>
      </c>
      <c r="BK28" s="168" t="s">
        <v>3</v>
      </c>
      <c r="BL28" s="324" t="s">
        <v>4</v>
      </c>
      <c r="BM28" s="334" t="s">
        <v>0</v>
      </c>
      <c r="BN28" s="168" t="s">
        <v>1</v>
      </c>
      <c r="BO28" s="168" t="s">
        <v>2</v>
      </c>
      <c r="BP28" s="168" t="s">
        <v>3</v>
      </c>
      <c r="BQ28" s="324" t="s">
        <v>4</v>
      </c>
      <c r="BR28" s="334"/>
      <c r="BS28" s="168"/>
      <c r="BT28" s="168"/>
      <c r="BU28" s="168"/>
      <c r="BV28" s="168"/>
      <c r="BW28" s="168"/>
      <c r="BX28" s="168"/>
      <c r="BY28" s="169"/>
      <c r="BZ28" s="169"/>
      <c r="CA28" s="169"/>
      <c r="CB28" s="169"/>
      <c r="CC28" s="169"/>
      <c r="CD28" s="169"/>
      <c r="CE28" s="169"/>
      <c r="CF28" s="169"/>
      <c r="CG28" s="169"/>
      <c r="CH28" s="169"/>
      <c r="CI28" s="169"/>
      <c r="CJ28" s="169"/>
      <c r="CK28" s="169"/>
      <c r="CL28" s="169"/>
      <c r="CM28" s="169"/>
      <c r="CN28" s="169"/>
      <c r="CO28" s="169"/>
      <c r="CP28" s="169"/>
      <c r="CQ28" s="169"/>
      <c r="CR28" s="169"/>
      <c r="CS28" s="169"/>
      <c r="CT28" s="169"/>
      <c r="CU28" s="169"/>
      <c r="CV28" s="169"/>
      <c r="CW28" s="169"/>
      <c r="CX28" s="169"/>
      <c r="CY28" s="169"/>
      <c r="CZ28" s="341"/>
    </row>
    <row r="29" s="437" customFormat="true" ht="15" customHeight="true" x14ac:dyDescent="0.2">
      <c r="A29" s="2625" t="s">
        <v>57</v>
      </c>
      <c r="B29" s="1640" t="s">
        <v>49</v>
      </c>
      <c r="C29" s="1484">
        <v>8.5031657380036254</v>
      </c>
      <c r="D29" s="1485">
        <v>14.5602425266197</v>
      </c>
      <c r="E29" s="1485">
        <v>16.985141889198289</v>
      </c>
      <c r="F29" s="1485">
        <v>25.190858961360696</v>
      </c>
      <c r="G29" s="1486">
        <v>35.753646408341851</v>
      </c>
      <c r="H29" s="1487">
        <v>29.59866771880754</v>
      </c>
      <c r="I29" s="1485">
        <v>28.778842919583226</v>
      </c>
      <c r="J29" s="1485">
        <v>32.220320729026234</v>
      </c>
      <c r="K29" s="1485">
        <v>39.618613382199989</v>
      </c>
      <c r="L29" s="1488">
        <v>43.223120831531467</v>
      </c>
      <c r="M29" s="1489">
        <v>5.9437611062619817</v>
      </c>
      <c r="N29" s="1485">
        <v>8.9196657792475378</v>
      </c>
      <c r="O29" s="1485">
        <v>9.0859848519802533</v>
      </c>
      <c r="P29" s="1485">
        <v>9.3965886932263754</v>
      </c>
      <c r="Q29" s="1486">
        <v>13.677626073547353</v>
      </c>
      <c r="R29" s="1487">
        <v>41.695899945440949</v>
      </c>
      <c r="S29" s="1485">
        <v>4.3670253776524053</v>
      </c>
      <c r="T29" s="1485">
        <v>16.013907737196558</v>
      </c>
      <c r="U29" s="1485">
        <v>10.769767573034201</v>
      </c>
      <c r="V29" s="1485">
        <v>29.764757135075133</v>
      </c>
      <c r="W29" s="1485">
        <v>19.190020315383922</v>
      </c>
      <c r="X29" s="1485">
        <v>16.181215950761597</v>
      </c>
      <c r="Y29" s="1485">
        <v>14.896819169973829</v>
      </c>
      <c r="Z29" s="1485">
        <v>14.00241755948689</v>
      </c>
      <c r="AA29" s="1485">
        <v>51.851921808925702</v>
      </c>
      <c r="AB29" s="1485">
        <v>13.616645767487034</v>
      </c>
      <c r="AC29" s="1485">
        <v>43.558429251936083</v>
      </c>
      <c r="AD29" s="1485">
        <v>21.550354282594355</v>
      </c>
      <c r="AE29" s="1485">
        <v>26.414741416338387</v>
      </c>
      <c r="AF29" s="1485">
        <v>15.338543494380783</v>
      </c>
      <c r="AG29" s="1485">
        <v>37.764817470611689</v>
      </c>
      <c r="AH29" s="1485">
        <v>3.2954044525559745</v>
      </c>
      <c r="AI29" s="1485">
        <v>30.300006217181512</v>
      </c>
      <c r="AJ29" s="1485">
        <v>22.243474764051371</v>
      </c>
      <c r="AK29" s="1485">
        <v>31.713965469459154</v>
      </c>
      <c r="AL29" s="1485">
        <v>28.745021761302631</v>
      </c>
      <c r="AM29" s="1485">
        <v>13.384061267596762</v>
      </c>
      <c r="AN29" s="1485">
        <v>26.913502113228631</v>
      </c>
      <c r="AO29" s="1485">
        <v>5.0317901079488445</v>
      </c>
      <c r="AP29" s="1485">
        <v>29.411771177316869</v>
      </c>
      <c r="AQ29" s="1485">
        <v>24.879014769811292</v>
      </c>
      <c r="AR29" s="1485">
        <v>14.302796629662268</v>
      </c>
      <c r="AS29" s="1485">
        <v>23.981124170738621</v>
      </c>
      <c r="AT29" s="1485">
        <v>14.555266102129243</v>
      </c>
      <c r="AU29" s="1485">
        <v>17.637509119642981</v>
      </c>
      <c r="AV29" s="1485">
        <v>14.588915170905805</v>
      </c>
      <c r="AW29" s="1485">
        <v>19.422377308085245</v>
      </c>
      <c r="AX29" s="1490">
        <v>23.553557820810951</v>
      </c>
      <c r="AY29" s="1491"/>
      <c r="BA29" s="2481" t="s">
        <v>57</v>
      </c>
      <c r="BB29" s="150" t="s">
        <v>49</v>
      </c>
      <c r="BC29" s="1230" t="s">
        <v>35</v>
      </c>
      <c r="BD29" s="1250" t="s">
        <v>35</v>
      </c>
      <c r="BE29" s="1250" t="s">
        <v>35</v>
      </c>
      <c r="BF29" s="1250" t="s">
        <v>35</v>
      </c>
      <c r="BG29" s="1271" t="s">
        <v>35</v>
      </c>
      <c r="BH29" s="1292" t="s">
        <v>35</v>
      </c>
      <c r="BI29" s="1250" t="s">
        <v>35</v>
      </c>
      <c r="BJ29" s="1250" t="s">
        <v>35</v>
      </c>
      <c r="BK29" s="1250" t="s">
        <v>35</v>
      </c>
      <c r="BL29" s="1271" t="s">
        <v>35</v>
      </c>
      <c r="BM29" s="1292" t="s">
        <v>35</v>
      </c>
      <c r="BN29" s="1250" t="s">
        <v>35</v>
      </c>
      <c r="BO29" s="1250" t="s">
        <v>35</v>
      </c>
      <c r="BP29" s="1250" t="s">
        <v>35</v>
      </c>
      <c r="BQ29" s="1271" t="s">
        <v>35</v>
      </c>
      <c r="BR29" s="1292" t="s">
        <v>35</v>
      </c>
      <c r="BS29" s="1250" t="s">
        <v>35</v>
      </c>
      <c r="BT29" s="1250" t="s">
        <v>35</v>
      </c>
      <c r="BU29" s="1250" t="s">
        <v>35</v>
      </c>
      <c r="BV29" s="1250" t="s">
        <v>35</v>
      </c>
      <c r="BW29" s="1250" t="s">
        <v>35</v>
      </c>
      <c r="BX29" s="1250" t="s">
        <v>35</v>
      </c>
      <c r="BY29" s="1314" t="s">
        <v>35</v>
      </c>
      <c r="BZ29" s="1314" t="s">
        <v>35</v>
      </c>
      <c r="CA29" s="1314" t="s">
        <v>35</v>
      </c>
      <c r="CB29" s="1314" t="s">
        <v>35</v>
      </c>
      <c r="CC29" s="1314" t="s">
        <v>35</v>
      </c>
      <c r="CD29" s="1314" t="s">
        <v>35</v>
      </c>
      <c r="CE29" s="1314" t="s">
        <v>35</v>
      </c>
      <c r="CF29" s="1314" t="s">
        <v>35</v>
      </c>
      <c r="CG29" s="1314" t="s">
        <v>35</v>
      </c>
      <c r="CH29" s="1314" t="s">
        <v>35</v>
      </c>
      <c r="CI29" s="1314" t="s">
        <v>35</v>
      </c>
      <c r="CJ29" s="1314" t="s">
        <v>35</v>
      </c>
      <c r="CK29" s="1314" t="s">
        <v>35</v>
      </c>
      <c r="CL29" s="1314" t="s">
        <v>35</v>
      </c>
      <c r="CM29" s="1314" t="s">
        <v>35</v>
      </c>
      <c r="CN29" s="1314" t="s">
        <v>35</v>
      </c>
      <c r="CO29" s="1314" t="s">
        <v>35</v>
      </c>
      <c r="CP29" s="1314" t="s">
        <v>35</v>
      </c>
      <c r="CQ29" s="1314" t="s">
        <v>35</v>
      </c>
      <c r="CR29" s="1314" t="s">
        <v>35</v>
      </c>
      <c r="CS29" s="1314" t="s">
        <v>35</v>
      </c>
      <c r="CT29" s="1314" t="s">
        <v>35</v>
      </c>
      <c r="CU29" s="1314" t="s">
        <v>35</v>
      </c>
      <c r="CV29" s="1314" t="s">
        <v>35</v>
      </c>
      <c r="CW29" s="1314" t="s">
        <v>35</v>
      </c>
      <c r="CX29" s="1314" t="s">
        <v>35</v>
      </c>
      <c r="CY29" s="1314" t="s">
        <v>35</v>
      </c>
      <c r="CZ29" s="1335" t="s">
        <v>35</v>
      </c>
    </row>
    <row r="30" s="437" customFormat="true" ht="15" customHeight="true" x14ac:dyDescent="0.2">
      <c r="A30" s="2626"/>
      <c r="B30" s="1641" t="s">
        <v>48</v>
      </c>
      <c r="C30" s="1492">
        <v>91.496834261996597</v>
      </c>
      <c r="D30" s="1493">
        <v>85.43975747338078</v>
      </c>
      <c r="E30" s="1493">
        <v>83.014858110801399</v>
      </c>
      <c r="F30" s="1493">
        <v>74.809141038638955</v>
      </c>
      <c r="G30" s="1494">
        <v>64.246353591657595</v>
      </c>
      <c r="H30" s="1495">
        <v>70.401332281192254</v>
      </c>
      <c r="I30" s="1493">
        <v>71.221157080416987</v>
      </c>
      <c r="J30" s="1493">
        <v>67.779679270973674</v>
      </c>
      <c r="K30" s="1493">
        <v>60.381386617800281</v>
      </c>
      <c r="L30" s="1496">
        <v>56.776879168468582</v>
      </c>
      <c r="M30" s="1497">
        <v>94.056238893737969</v>
      </c>
      <c r="N30" s="1493">
        <v>91.08033422075232</v>
      </c>
      <c r="O30" s="1493">
        <v>90.914015148019885</v>
      </c>
      <c r="P30" s="1493">
        <v>90.603411306773779</v>
      </c>
      <c r="Q30" s="1494">
        <v>86.322373926452883</v>
      </c>
      <c r="R30" s="1495">
        <v>58.304100054558738</v>
      </c>
      <c r="S30" s="1493">
        <v>95.632974622347504</v>
      </c>
      <c r="T30" s="1493">
        <v>83.986092262803552</v>
      </c>
      <c r="U30" s="1493">
        <v>89.230232426965841</v>
      </c>
      <c r="V30" s="1493">
        <v>70.235242864924757</v>
      </c>
      <c r="W30" s="1493">
        <v>80.809979684616152</v>
      </c>
      <c r="X30" s="1493">
        <v>83.818784049238474</v>
      </c>
      <c r="Y30" s="1493">
        <v>85.103180830026034</v>
      </c>
      <c r="Z30" s="1493">
        <v>85.997582440512872</v>
      </c>
      <c r="AA30" s="1493">
        <v>48.148078191074333</v>
      </c>
      <c r="AB30" s="1493">
        <v>86.383354232512914</v>
      </c>
      <c r="AC30" s="1493">
        <v>56.44157074806391</v>
      </c>
      <c r="AD30" s="1493">
        <v>78.449645717405815</v>
      </c>
      <c r="AE30" s="1493">
        <v>73.585258583661613</v>
      </c>
      <c r="AF30" s="1493">
        <v>84.661456505619213</v>
      </c>
      <c r="AG30" s="1493">
        <v>62.235182529388346</v>
      </c>
      <c r="AH30" s="1493">
        <v>96.704595547443901</v>
      </c>
      <c r="AI30" s="1493">
        <v>69.699993782818055</v>
      </c>
      <c r="AJ30" s="1493">
        <v>77.756525235948658</v>
      </c>
      <c r="AK30" s="1493">
        <v>68.286034530540888</v>
      </c>
      <c r="AL30" s="1493">
        <v>71.254978238697177</v>
      </c>
      <c r="AM30" s="1493">
        <v>86.615938732403393</v>
      </c>
      <c r="AN30" s="1493">
        <v>73.086497886771497</v>
      </c>
      <c r="AO30" s="1493">
        <v>94.968209892050979</v>
      </c>
      <c r="AP30" s="1493">
        <v>70.588228822683448</v>
      </c>
      <c r="AQ30" s="1493">
        <v>75.120985230188552</v>
      </c>
      <c r="AR30" s="1493">
        <v>85.69720337033759</v>
      </c>
      <c r="AS30" s="1493">
        <v>76.01887582926156</v>
      </c>
      <c r="AT30" s="1493">
        <v>85.444733897870734</v>
      </c>
      <c r="AU30" s="1493">
        <v>82.3624908803571</v>
      </c>
      <c r="AV30" s="1493">
        <v>85.411084829094193</v>
      </c>
      <c r="AW30" s="1493">
        <v>80.577622691914897</v>
      </c>
      <c r="AX30" s="1498">
        <v>76.446442179188963</v>
      </c>
      <c r="AY30" s="1004"/>
      <c r="BA30" s="2482"/>
      <c r="BB30" s="151" t="s">
        <v>48</v>
      </c>
      <c r="BC30" s="1231" t="s">
        <v>35</v>
      </c>
      <c r="BD30" s="1251" t="s">
        <v>35</v>
      </c>
      <c r="BE30" s="1251" t="s">
        <v>35</v>
      </c>
      <c r="BF30" s="1251" t="s">
        <v>35</v>
      </c>
      <c r="BG30" s="1272" t="s">
        <v>35</v>
      </c>
      <c r="BH30" s="1293" t="s">
        <v>35</v>
      </c>
      <c r="BI30" s="1251" t="s">
        <v>35</v>
      </c>
      <c r="BJ30" s="1251" t="s">
        <v>35</v>
      </c>
      <c r="BK30" s="1251" t="s">
        <v>35</v>
      </c>
      <c r="BL30" s="1272" t="s">
        <v>35</v>
      </c>
      <c r="BM30" s="1293" t="s">
        <v>35</v>
      </c>
      <c r="BN30" s="1251" t="s">
        <v>35</v>
      </c>
      <c r="BO30" s="1251" t="s">
        <v>35</v>
      </c>
      <c r="BP30" s="1251" t="s">
        <v>35</v>
      </c>
      <c r="BQ30" s="1272" t="s">
        <v>35</v>
      </c>
      <c r="BR30" s="1293" t="s">
        <v>35</v>
      </c>
      <c r="BS30" s="1251" t="s">
        <v>35</v>
      </c>
      <c r="BT30" s="1251" t="s">
        <v>35</v>
      </c>
      <c r="BU30" s="1251" t="s">
        <v>35</v>
      </c>
      <c r="BV30" s="1251" t="s">
        <v>35</v>
      </c>
      <c r="BW30" s="1251" t="s">
        <v>35</v>
      </c>
      <c r="BX30" s="1251" t="s">
        <v>35</v>
      </c>
      <c r="BY30" s="1315" t="s">
        <v>35</v>
      </c>
      <c r="BZ30" s="1315" t="s">
        <v>35</v>
      </c>
      <c r="CA30" s="1315" t="s">
        <v>35</v>
      </c>
      <c r="CB30" s="1315" t="s">
        <v>35</v>
      </c>
      <c r="CC30" s="1315" t="s">
        <v>35</v>
      </c>
      <c r="CD30" s="1315" t="s">
        <v>35</v>
      </c>
      <c r="CE30" s="1315" t="s">
        <v>35</v>
      </c>
      <c r="CF30" s="1315" t="s">
        <v>35</v>
      </c>
      <c r="CG30" s="1315" t="s">
        <v>35</v>
      </c>
      <c r="CH30" s="1315" t="s">
        <v>35</v>
      </c>
      <c r="CI30" s="1315" t="s">
        <v>35</v>
      </c>
      <c r="CJ30" s="1315" t="s">
        <v>35</v>
      </c>
      <c r="CK30" s="1315" t="s">
        <v>35</v>
      </c>
      <c r="CL30" s="1315" t="s">
        <v>35</v>
      </c>
      <c r="CM30" s="1315" t="s">
        <v>35</v>
      </c>
      <c r="CN30" s="1315" t="s">
        <v>35</v>
      </c>
      <c r="CO30" s="1315" t="s">
        <v>35</v>
      </c>
      <c r="CP30" s="1315" t="s">
        <v>35</v>
      </c>
      <c r="CQ30" s="1315" t="s">
        <v>35</v>
      </c>
      <c r="CR30" s="1315" t="s">
        <v>35</v>
      </c>
      <c r="CS30" s="1315" t="s">
        <v>35</v>
      </c>
      <c r="CT30" s="1315" t="s">
        <v>35</v>
      </c>
      <c r="CU30" s="1315" t="s">
        <v>35</v>
      </c>
      <c r="CV30" s="1315" t="s">
        <v>35</v>
      </c>
      <c r="CW30" s="1315" t="s">
        <v>35</v>
      </c>
      <c r="CX30" s="1315" t="s">
        <v>35</v>
      </c>
      <c r="CY30" s="1315" t="s">
        <v>35</v>
      </c>
      <c r="CZ30" s="1336" t="s">
        <v>35</v>
      </c>
    </row>
    <row r="31" s="130" customFormat="true" ht="15" customHeight="true" x14ac:dyDescent="0.2">
      <c r="A31" s="2372" t="s">
        <v>103</v>
      </c>
      <c r="B31" s="248" t="s">
        <v>49</v>
      </c>
      <c r="C31" s="1499">
        <v>5.2776041377052527</v>
      </c>
      <c r="D31" s="1500">
        <v>11.078859171142122</v>
      </c>
      <c r="E31" s="1500">
        <v>13.861713443238122</v>
      </c>
      <c r="F31" s="1500">
        <v>21.203138012449067</v>
      </c>
      <c r="G31" s="1501">
        <v>34.283397137161543</v>
      </c>
      <c r="H31" s="1502">
        <v>22.192330810605959</v>
      </c>
      <c r="I31" s="1500">
        <v>24.177119532947664</v>
      </c>
      <c r="J31" s="1500">
        <v>27.267509645238757</v>
      </c>
      <c r="K31" s="1500">
        <v>37.019373380013157</v>
      </c>
      <c r="L31" s="1503">
        <v>42.125321518344741</v>
      </c>
      <c r="M31" s="1504">
        <v>3.2158379565471309</v>
      </c>
      <c r="N31" s="1500">
        <v>6.5132438979282101</v>
      </c>
      <c r="O31" s="1500">
        <v>6.556463307439671</v>
      </c>
      <c r="P31" s="1500">
        <v>7.3166415554224207</v>
      </c>
      <c r="Q31" s="1501">
        <v>12.150269785490933</v>
      </c>
      <c r="R31" s="1502">
        <v>41.065304518178728</v>
      </c>
      <c r="S31" s="1500">
        <v>4.054594772120887</v>
      </c>
      <c r="T31" s="1500">
        <v>14.132005995754614</v>
      </c>
      <c r="U31" s="1500">
        <v>10.278188177919668</v>
      </c>
      <c r="V31" s="1500">
        <v>25.799912875231229</v>
      </c>
      <c r="W31" s="1500">
        <v>14.096342863906452</v>
      </c>
      <c r="X31" s="1500">
        <v>15.575580011371507</v>
      </c>
      <c r="Y31" s="1500">
        <v>12.941793617048383</v>
      </c>
      <c r="Z31" s="1500">
        <v>13.196989788229569</v>
      </c>
      <c r="AA31" s="1500">
        <v>49.43441550252475</v>
      </c>
      <c r="AB31" s="1500">
        <v>12.802780969559754</v>
      </c>
      <c r="AC31" s="1500">
        <v>40.670109150823258</v>
      </c>
      <c r="AD31" s="1500">
        <v>13.602202527756138</v>
      </c>
      <c r="AE31" s="1500">
        <v>19.882701768846093</v>
      </c>
      <c r="AF31" s="1500">
        <v>14.861543291410783</v>
      </c>
      <c r="AG31" s="1500">
        <v>36.034610009459719</v>
      </c>
      <c r="AH31" s="1500">
        <v>3.0203270014495098</v>
      </c>
      <c r="AI31" s="1500">
        <v>17.418209920037015</v>
      </c>
      <c r="AJ31" s="1500">
        <v>21.586845420389341</v>
      </c>
      <c r="AK31" s="1500">
        <v>28.07091371485977</v>
      </c>
      <c r="AL31" s="1500">
        <v>26.587530297409</v>
      </c>
      <c r="AM31" s="1500">
        <v>9.8316478727771806</v>
      </c>
      <c r="AN31" s="1500">
        <v>24.166635001426947</v>
      </c>
      <c r="AO31" s="1500">
        <v>4.7460287372419891</v>
      </c>
      <c r="AP31" s="1500">
        <v>25.377098650174563</v>
      </c>
      <c r="AQ31" s="1500">
        <v>21.030142485015958</v>
      </c>
      <c r="AR31" s="1500">
        <v>11.211339342239317</v>
      </c>
      <c r="AS31" s="1500">
        <v>21.822707431221605</v>
      </c>
      <c r="AT31" s="1500">
        <v>12.854542533692539</v>
      </c>
      <c r="AU31" s="1500">
        <v>13.115900354547353</v>
      </c>
      <c r="AV31" s="1500">
        <v>14.179700219442301</v>
      </c>
      <c r="AW31" s="1500">
        <v>12.388544551202012</v>
      </c>
      <c r="AX31" s="1505">
        <v>20.975107450542101</v>
      </c>
      <c r="AY31" s="1004"/>
      <c r="AZ31" s="437"/>
      <c r="BA31" s="2482" t="s">
        <v>103</v>
      </c>
      <c r="BB31" s="151" t="s">
        <v>49</v>
      </c>
      <c r="BC31" s="1231" t="s">
        <v>35</v>
      </c>
      <c r="BD31" s="1251" t="s">
        <v>35</v>
      </c>
      <c r="BE31" s="1251" t="s">
        <v>35</v>
      </c>
      <c r="BF31" s="1251" t="s">
        <v>35</v>
      </c>
      <c r="BG31" s="1272" t="s">
        <v>35</v>
      </c>
      <c r="BH31" s="1293" t="s">
        <v>35</v>
      </c>
      <c r="BI31" s="1251" t="s">
        <v>35</v>
      </c>
      <c r="BJ31" s="1251" t="s">
        <v>35</v>
      </c>
      <c r="BK31" s="1251" t="s">
        <v>35</v>
      </c>
      <c r="BL31" s="1272" t="s">
        <v>35</v>
      </c>
      <c r="BM31" s="1293" t="s">
        <v>35</v>
      </c>
      <c r="BN31" s="1251" t="s">
        <v>35</v>
      </c>
      <c r="BO31" s="1251" t="s">
        <v>35</v>
      </c>
      <c r="BP31" s="1251" t="s">
        <v>35</v>
      </c>
      <c r="BQ31" s="1272" t="s">
        <v>35</v>
      </c>
      <c r="BR31" s="1293" t="s">
        <v>35</v>
      </c>
      <c r="BS31" s="1251" t="s">
        <v>35</v>
      </c>
      <c r="BT31" s="1251" t="s">
        <v>35</v>
      </c>
      <c r="BU31" s="1251" t="s">
        <v>35</v>
      </c>
      <c r="BV31" s="1251" t="s">
        <v>35</v>
      </c>
      <c r="BW31" s="1251" t="s">
        <v>35</v>
      </c>
      <c r="BX31" s="1251" t="s">
        <v>35</v>
      </c>
      <c r="BY31" s="1315" t="s">
        <v>35</v>
      </c>
      <c r="BZ31" s="1315" t="s">
        <v>35</v>
      </c>
      <c r="CA31" s="1315" t="s">
        <v>35</v>
      </c>
      <c r="CB31" s="1315" t="s">
        <v>35</v>
      </c>
      <c r="CC31" s="1315" t="s">
        <v>35</v>
      </c>
      <c r="CD31" s="1315" t="s">
        <v>35</v>
      </c>
      <c r="CE31" s="1315" t="s">
        <v>35</v>
      </c>
      <c r="CF31" s="1315" t="s">
        <v>35</v>
      </c>
      <c r="CG31" s="1315" t="s">
        <v>35</v>
      </c>
      <c r="CH31" s="1315" t="s">
        <v>35</v>
      </c>
      <c r="CI31" s="1315" t="s">
        <v>35</v>
      </c>
      <c r="CJ31" s="1315" t="s">
        <v>35</v>
      </c>
      <c r="CK31" s="1315" t="s">
        <v>35</v>
      </c>
      <c r="CL31" s="1315" t="s">
        <v>35</v>
      </c>
      <c r="CM31" s="1315" t="s">
        <v>35</v>
      </c>
      <c r="CN31" s="1315" t="s">
        <v>35</v>
      </c>
      <c r="CO31" s="1315" t="s">
        <v>35</v>
      </c>
      <c r="CP31" s="1315" t="s">
        <v>35</v>
      </c>
      <c r="CQ31" s="1315" t="s">
        <v>35</v>
      </c>
      <c r="CR31" s="1315" t="s">
        <v>35</v>
      </c>
      <c r="CS31" s="1315" t="s">
        <v>35</v>
      </c>
      <c r="CT31" s="1315" t="s">
        <v>35</v>
      </c>
      <c r="CU31" s="1315" t="s">
        <v>35</v>
      </c>
      <c r="CV31" s="1315" t="s">
        <v>35</v>
      </c>
      <c r="CW31" s="1315" t="s">
        <v>35</v>
      </c>
      <c r="CX31" s="1315" t="s">
        <v>35</v>
      </c>
      <c r="CY31" s="1315" t="s">
        <v>35</v>
      </c>
      <c r="CZ31" s="1336" t="s">
        <v>35</v>
      </c>
    </row>
    <row r="32" s="130" customFormat="true" ht="15" customHeight="true" x14ac:dyDescent="0.2">
      <c r="A32" s="2372"/>
      <c r="B32" s="248" t="s">
        <v>48</v>
      </c>
      <c r="C32" s="1492">
        <v>94.722395862294889</v>
      </c>
      <c r="D32" s="1493">
        <v>88.921140828858228</v>
      </c>
      <c r="E32" s="1493">
        <v>86.138286556761514</v>
      </c>
      <c r="F32" s="1493">
        <v>78.796861987550784</v>
      </c>
      <c r="G32" s="1494">
        <v>65.716602862837945</v>
      </c>
      <c r="H32" s="1495">
        <v>77.807669189393962</v>
      </c>
      <c r="I32" s="1493">
        <v>75.822880467052514</v>
      </c>
      <c r="J32" s="1493">
        <v>72.732490354761069</v>
      </c>
      <c r="K32" s="1493">
        <v>62.980626619987092</v>
      </c>
      <c r="L32" s="1496">
        <v>57.874678481655316</v>
      </c>
      <c r="M32" s="1497">
        <v>96.78416204345271</v>
      </c>
      <c r="N32" s="1493">
        <v>93.486756102071666</v>
      </c>
      <c r="O32" s="1493">
        <v>93.443536692560542</v>
      </c>
      <c r="P32" s="1493">
        <v>92.683358444577721</v>
      </c>
      <c r="Q32" s="1494">
        <v>87.849730214509393</v>
      </c>
      <c r="R32" s="1495">
        <v>58.934695481820945</v>
      </c>
      <c r="S32" s="1493">
        <v>95.94540522787905</v>
      </c>
      <c r="T32" s="1493">
        <v>85.867994004245489</v>
      </c>
      <c r="U32" s="1493">
        <v>89.721811822080383</v>
      </c>
      <c r="V32" s="1493">
        <v>74.200087124768729</v>
      </c>
      <c r="W32" s="1493">
        <v>85.903657136093642</v>
      </c>
      <c r="X32" s="1493">
        <v>84.424419988628557</v>
      </c>
      <c r="Y32" s="1493">
        <v>87.058206382951482</v>
      </c>
      <c r="Z32" s="1493">
        <v>86.803010211770285</v>
      </c>
      <c r="AA32" s="1493">
        <v>50.565584497475292</v>
      </c>
      <c r="AB32" s="1493">
        <v>87.197219030440181</v>
      </c>
      <c r="AC32" s="1493">
        <v>59.329890849176728</v>
      </c>
      <c r="AD32" s="1493">
        <v>86.39779747224398</v>
      </c>
      <c r="AE32" s="1493">
        <v>80.117298231153896</v>
      </c>
      <c r="AF32" s="1493">
        <v>85.138456708589217</v>
      </c>
      <c r="AG32" s="1493">
        <v>63.965389990540302</v>
      </c>
      <c r="AH32" s="1493">
        <v>96.979672998550356</v>
      </c>
      <c r="AI32" s="1493">
        <v>82.581790079962687</v>
      </c>
      <c r="AJ32" s="1493">
        <v>78.413154579610662</v>
      </c>
      <c r="AK32" s="1493">
        <v>71.92908628514023</v>
      </c>
      <c r="AL32" s="1493">
        <v>73.412469702590784</v>
      </c>
      <c r="AM32" s="1493">
        <v>90.168352127222946</v>
      </c>
      <c r="AN32" s="1493">
        <v>75.833364998573131</v>
      </c>
      <c r="AO32" s="1493">
        <v>95.253971262757858</v>
      </c>
      <c r="AP32" s="1493">
        <v>74.622901349825668</v>
      </c>
      <c r="AQ32" s="1493">
        <v>78.969857514983914</v>
      </c>
      <c r="AR32" s="1493">
        <v>88.788660657760559</v>
      </c>
      <c r="AS32" s="1493">
        <v>78.177292568778583</v>
      </c>
      <c r="AT32" s="1493">
        <v>87.145457466307477</v>
      </c>
      <c r="AU32" s="1493">
        <v>86.884099645452679</v>
      </c>
      <c r="AV32" s="1493">
        <v>85.820299780557704</v>
      </c>
      <c r="AW32" s="1493">
        <v>87.611455448798026</v>
      </c>
      <c r="AX32" s="1498">
        <v>79.024892549457817</v>
      </c>
      <c r="AY32" s="1004"/>
      <c r="AZ32" s="437"/>
      <c r="BA32" s="2482"/>
      <c r="BB32" s="151" t="s">
        <v>48</v>
      </c>
      <c r="BC32" s="1231" t="s">
        <v>35</v>
      </c>
      <c r="BD32" s="1251" t="s">
        <v>35</v>
      </c>
      <c r="BE32" s="1251" t="s">
        <v>35</v>
      </c>
      <c r="BF32" s="1251" t="s">
        <v>35</v>
      </c>
      <c r="BG32" s="1272" t="s">
        <v>35</v>
      </c>
      <c r="BH32" s="1293" t="s">
        <v>35</v>
      </c>
      <c r="BI32" s="1251" t="s">
        <v>35</v>
      </c>
      <c r="BJ32" s="1251" t="s">
        <v>35</v>
      </c>
      <c r="BK32" s="1251" t="s">
        <v>35</v>
      </c>
      <c r="BL32" s="1272" t="s">
        <v>35</v>
      </c>
      <c r="BM32" s="1293" t="s">
        <v>35</v>
      </c>
      <c r="BN32" s="1251" t="s">
        <v>35</v>
      </c>
      <c r="BO32" s="1251" t="s">
        <v>35</v>
      </c>
      <c r="BP32" s="1251" t="s">
        <v>35</v>
      </c>
      <c r="BQ32" s="1272" t="s">
        <v>35</v>
      </c>
      <c r="BR32" s="1293" t="s">
        <v>35</v>
      </c>
      <c r="BS32" s="1251" t="s">
        <v>35</v>
      </c>
      <c r="BT32" s="1251" t="s">
        <v>35</v>
      </c>
      <c r="BU32" s="1251" t="s">
        <v>35</v>
      </c>
      <c r="BV32" s="1251" t="s">
        <v>35</v>
      </c>
      <c r="BW32" s="1251" t="s">
        <v>35</v>
      </c>
      <c r="BX32" s="1251" t="s">
        <v>35</v>
      </c>
      <c r="BY32" s="1315" t="s">
        <v>35</v>
      </c>
      <c r="BZ32" s="1315" t="s">
        <v>35</v>
      </c>
      <c r="CA32" s="1315" t="s">
        <v>35</v>
      </c>
      <c r="CB32" s="1315" t="s">
        <v>35</v>
      </c>
      <c r="CC32" s="1315" t="s">
        <v>35</v>
      </c>
      <c r="CD32" s="1315" t="s">
        <v>35</v>
      </c>
      <c r="CE32" s="1315" t="s">
        <v>35</v>
      </c>
      <c r="CF32" s="1315" t="s">
        <v>35</v>
      </c>
      <c r="CG32" s="1315" t="s">
        <v>35</v>
      </c>
      <c r="CH32" s="1315" t="s">
        <v>35</v>
      </c>
      <c r="CI32" s="1315" t="s">
        <v>35</v>
      </c>
      <c r="CJ32" s="1315" t="s">
        <v>35</v>
      </c>
      <c r="CK32" s="1315" t="s">
        <v>35</v>
      </c>
      <c r="CL32" s="1315" t="s">
        <v>35</v>
      </c>
      <c r="CM32" s="1315" t="s">
        <v>35</v>
      </c>
      <c r="CN32" s="1315" t="s">
        <v>35</v>
      </c>
      <c r="CO32" s="1315" t="s">
        <v>35</v>
      </c>
      <c r="CP32" s="1315" t="s">
        <v>35</v>
      </c>
      <c r="CQ32" s="1315" t="s">
        <v>35</v>
      </c>
      <c r="CR32" s="1315" t="s">
        <v>35</v>
      </c>
      <c r="CS32" s="1315" t="s">
        <v>35</v>
      </c>
      <c r="CT32" s="1315" t="s">
        <v>35</v>
      </c>
      <c r="CU32" s="1315" t="s">
        <v>35</v>
      </c>
      <c r="CV32" s="1315" t="s">
        <v>35</v>
      </c>
      <c r="CW32" s="1315" t="s">
        <v>35</v>
      </c>
      <c r="CX32" s="1315" t="s">
        <v>35</v>
      </c>
      <c r="CY32" s="1315" t="s">
        <v>35</v>
      </c>
      <c r="CZ32" s="1336" t="s">
        <v>35</v>
      </c>
    </row>
    <row r="33" s="130" customFormat="true" ht="15" customHeight="true" x14ac:dyDescent="0.2">
      <c r="A33" s="2372" t="s">
        <v>104</v>
      </c>
      <c r="B33" s="248" t="s">
        <v>49</v>
      </c>
      <c r="C33" s="1141" t="s">
        <v>35</v>
      </c>
      <c r="D33" s="1153" t="s">
        <v>35</v>
      </c>
      <c r="E33" s="1153" t="s">
        <v>35</v>
      </c>
      <c r="F33" s="1153" t="s">
        <v>35</v>
      </c>
      <c r="G33" s="1165" t="s">
        <v>35</v>
      </c>
      <c r="H33" s="1177" t="s">
        <v>35</v>
      </c>
      <c r="I33" s="1153" t="s">
        <v>35</v>
      </c>
      <c r="J33" s="1153" t="s">
        <v>35</v>
      </c>
      <c r="K33" s="1153" t="s">
        <v>35</v>
      </c>
      <c r="L33" s="1189" t="s">
        <v>35</v>
      </c>
      <c r="M33" s="1201" t="s">
        <v>35</v>
      </c>
      <c r="N33" s="1153" t="s">
        <v>35</v>
      </c>
      <c r="O33" s="1153" t="s">
        <v>35</v>
      </c>
      <c r="P33" s="1153" t="s">
        <v>35</v>
      </c>
      <c r="Q33" s="1165" t="s">
        <v>35</v>
      </c>
      <c r="R33" s="1177" t="s">
        <v>35</v>
      </c>
      <c r="S33" s="1153" t="s">
        <v>35</v>
      </c>
      <c r="T33" s="1153" t="s">
        <v>35</v>
      </c>
      <c r="U33" s="1153" t="s">
        <v>35</v>
      </c>
      <c r="V33" s="1153" t="s">
        <v>35</v>
      </c>
      <c r="W33" s="1153" t="s">
        <v>35</v>
      </c>
      <c r="X33" s="1153" t="s">
        <v>35</v>
      </c>
      <c r="Y33" s="1218" t="s">
        <v>35</v>
      </c>
      <c r="Z33" s="1218" t="s">
        <v>35</v>
      </c>
      <c r="AA33" s="1218" t="s">
        <v>35</v>
      </c>
      <c r="AB33" s="1218" t="s">
        <v>35</v>
      </c>
      <c r="AC33" s="1218" t="s">
        <v>35</v>
      </c>
      <c r="AD33" s="1218" t="s">
        <v>35</v>
      </c>
      <c r="AE33" s="1218" t="s">
        <v>35</v>
      </c>
      <c r="AF33" s="1218" t="s">
        <v>35</v>
      </c>
      <c r="AG33" s="1218" t="s">
        <v>35</v>
      </c>
      <c r="AH33" s="1218" t="s">
        <v>35</v>
      </c>
      <c r="AI33" s="1218" t="s">
        <v>35</v>
      </c>
      <c r="AJ33" s="1218" t="s">
        <v>35</v>
      </c>
      <c r="AK33" s="1218" t="s">
        <v>35</v>
      </c>
      <c r="AL33" s="1218" t="s">
        <v>35</v>
      </c>
      <c r="AM33" s="1218" t="s">
        <v>35</v>
      </c>
      <c r="AN33" s="1218" t="s">
        <v>35</v>
      </c>
      <c r="AO33" s="1218" t="s">
        <v>35</v>
      </c>
      <c r="AP33" s="1218" t="s">
        <v>35</v>
      </c>
      <c r="AQ33" s="1218" t="s">
        <v>35</v>
      </c>
      <c r="AR33" s="1218" t="s">
        <v>35</v>
      </c>
      <c r="AS33" s="1218" t="s">
        <v>35</v>
      </c>
      <c r="AT33" s="1218" t="s">
        <v>35</v>
      </c>
      <c r="AU33" s="1218" t="s">
        <v>35</v>
      </c>
      <c r="AV33" s="1218" t="s">
        <v>35</v>
      </c>
      <c r="AW33" s="1218" t="s">
        <v>35</v>
      </c>
      <c r="AX33" s="1218" t="s">
        <v>35</v>
      </c>
      <c r="AY33" s="1223" t="s">
        <v>35</v>
      </c>
      <c r="AZ33" s="215"/>
      <c r="BA33" s="2482" t="s">
        <v>104</v>
      </c>
      <c r="BB33" s="151" t="s">
        <v>49</v>
      </c>
      <c r="BC33" s="1231" t="s">
        <v>35</v>
      </c>
      <c r="BD33" s="1251" t="s">
        <v>35</v>
      </c>
      <c r="BE33" s="1251" t="s">
        <v>35</v>
      </c>
      <c r="BF33" s="1251" t="s">
        <v>35</v>
      </c>
      <c r="BG33" s="1272" t="s">
        <v>35</v>
      </c>
      <c r="BH33" s="1293" t="s">
        <v>35</v>
      </c>
      <c r="BI33" s="1251" t="s">
        <v>35</v>
      </c>
      <c r="BJ33" s="1251" t="s">
        <v>35</v>
      </c>
      <c r="BK33" s="1251" t="s">
        <v>35</v>
      </c>
      <c r="BL33" s="1272" t="s">
        <v>35</v>
      </c>
      <c r="BM33" s="1293" t="s">
        <v>35</v>
      </c>
      <c r="BN33" s="1251" t="s">
        <v>35</v>
      </c>
      <c r="BO33" s="1251" t="s">
        <v>35</v>
      </c>
      <c r="BP33" s="1251" t="s">
        <v>35</v>
      </c>
      <c r="BQ33" s="1272" t="s">
        <v>35</v>
      </c>
      <c r="BR33" s="1293" t="s">
        <v>35</v>
      </c>
      <c r="BS33" s="1251" t="s">
        <v>35</v>
      </c>
      <c r="BT33" s="1251" t="s">
        <v>35</v>
      </c>
      <c r="BU33" s="1251" t="s">
        <v>35</v>
      </c>
      <c r="BV33" s="1251" t="s">
        <v>35</v>
      </c>
      <c r="BW33" s="1251" t="s">
        <v>35</v>
      </c>
      <c r="BX33" s="1251" t="s">
        <v>35</v>
      </c>
      <c r="BY33" s="1315" t="s">
        <v>35</v>
      </c>
      <c r="BZ33" s="1315" t="s">
        <v>35</v>
      </c>
      <c r="CA33" s="1315" t="s">
        <v>35</v>
      </c>
      <c r="CB33" s="1315" t="s">
        <v>35</v>
      </c>
      <c r="CC33" s="1315" t="s">
        <v>35</v>
      </c>
      <c r="CD33" s="1315" t="s">
        <v>35</v>
      </c>
      <c r="CE33" s="1315" t="s">
        <v>35</v>
      </c>
      <c r="CF33" s="1315" t="s">
        <v>35</v>
      </c>
      <c r="CG33" s="1315" t="s">
        <v>35</v>
      </c>
      <c r="CH33" s="1315" t="s">
        <v>35</v>
      </c>
      <c r="CI33" s="1315" t="s">
        <v>35</v>
      </c>
      <c r="CJ33" s="1315" t="s">
        <v>35</v>
      </c>
      <c r="CK33" s="1315" t="s">
        <v>35</v>
      </c>
      <c r="CL33" s="1315" t="s">
        <v>35</v>
      </c>
      <c r="CM33" s="1315" t="s">
        <v>35</v>
      </c>
      <c r="CN33" s="1315" t="s">
        <v>35</v>
      </c>
      <c r="CO33" s="1315" t="s">
        <v>35</v>
      </c>
      <c r="CP33" s="1315" t="s">
        <v>35</v>
      </c>
      <c r="CQ33" s="1315" t="s">
        <v>35</v>
      </c>
      <c r="CR33" s="1315" t="s">
        <v>35</v>
      </c>
      <c r="CS33" s="1315" t="s">
        <v>35</v>
      </c>
      <c r="CT33" s="1315" t="s">
        <v>35</v>
      </c>
      <c r="CU33" s="1315" t="s">
        <v>35</v>
      </c>
      <c r="CV33" s="1315" t="s">
        <v>35</v>
      </c>
      <c r="CW33" s="1315" t="s">
        <v>35</v>
      </c>
      <c r="CX33" s="1315" t="s">
        <v>35</v>
      </c>
      <c r="CY33" s="1315" t="s">
        <v>35</v>
      </c>
      <c r="CZ33" s="1336" t="s">
        <v>35</v>
      </c>
    </row>
    <row r="34" s="130" customFormat="true" ht="15" customHeight="true" x14ac:dyDescent="0.2">
      <c r="A34" s="2372"/>
      <c r="B34" s="248" t="s">
        <v>48</v>
      </c>
      <c r="C34" s="1141" t="s">
        <v>35</v>
      </c>
      <c r="D34" s="1153" t="s">
        <v>35</v>
      </c>
      <c r="E34" s="1153" t="s">
        <v>35</v>
      </c>
      <c r="F34" s="1153" t="s">
        <v>35</v>
      </c>
      <c r="G34" s="1165" t="s">
        <v>35</v>
      </c>
      <c r="H34" s="1177" t="s">
        <v>35</v>
      </c>
      <c r="I34" s="1153" t="s">
        <v>35</v>
      </c>
      <c r="J34" s="1153" t="s">
        <v>35</v>
      </c>
      <c r="K34" s="1153" t="s">
        <v>35</v>
      </c>
      <c r="L34" s="1189" t="s">
        <v>35</v>
      </c>
      <c r="M34" s="1201" t="s">
        <v>35</v>
      </c>
      <c r="N34" s="1153" t="s">
        <v>35</v>
      </c>
      <c r="O34" s="1153" t="s">
        <v>35</v>
      </c>
      <c r="P34" s="1153" t="s">
        <v>35</v>
      </c>
      <c r="Q34" s="1165" t="s">
        <v>35</v>
      </c>
      <c r="R34" s="1177" t="s">
        <v>35</v>
      </c>
      <c r="S34" s="1153" t="s">
        <v>35</v>
      </c>
      <c r="T34" s="1153" t="s">
        <v>35</v>
      </c>
      <c r="U34" s="1153" t="s">
        <v>35</v>
      </c>
      <c r="V34" s="1153" t="s">
        <v>35</v>
      </c>
      <c r="W34" s="1153" t="s">
        <v>35</v>
      </c>
      <c r="X34" s="1153" t="s">
        <v>35</v>
      </c>
      <c r="Y34" s="1218" t="s">
        <v>35</v>
      </c>
      <c r="Z34" s="1218" t="s">
        <v>35</v>
      </c>
      <c r="AA34" s="1218" t="s">
        <v>35</v>
      </c>
      <c r="AB34" s="1218" t="s">
        <v>35</v>
      </c>
      <c r="AC34" s="1218" t="s">
        <v>35</v>
      </c>
      <c r="AD34" s="1218" t="s">
        <v>35</v>
      </c>
      <c r="AE34" s="1218" t="s">
        <v>35</v>
      </c>
      <c r="AF34" s="1218" t="s">
        <v>35</v>
      </c>
      <c r="AG34" s="1218" t="s">
        <v>35</v>
      </c>
      <c r="AH34" s="1218" t="s">
        <v>35</v>
      </c>
      <c r="AI34" s="1218" t="s">
        <v>35</v>
      </c>
      <c r="AJ34" s="1218" t="s">
        <v>35</v>
      </c>
      <c r="AK34" s="1218" t="s">
        <v>35</v>
      </c>
      <c r="AL34" s="1218" t="s">
        <v>35</v>
      </c>
      <c r="AM34" s="1218" t="s">
        <v>35</v>
      </c>
      <c r="AN34" s="1218" t="s">
        <v>35</v>
      </c>
      <c r="AO34" s="1218" t="s">
        <v>35</v>
      </c>
      <c r="AP34" s="1218" t="s">
        <v>35</v>
      </c>
      <c r="AQ34" s="1218" t="s">
        <v>35</v>
      </c>
      <c r="AR34" s="1218" t="s">
        <v>35</v>
      </c>
      <c r="AS34" s="1218" t="s">
        <v>35</v>
      </c>
      <c r="AT34" s="1218" t="s">
        <v>35</v>
      </c>
      <c r="AU34" s="1218" t="s">
        <v>35</v>
      </c>
      <c r="AV34" s="1218" t="s">
        <v>35</v>
      </c>
      <c r="AW34" s="1218" t="s">
        <v>35</v>
      </c>
      <c r="AX34" s="1218" t="s">
        <v>35</v>
      </c>
      <c r="AY34" s="1223" t="s">
        <v>35</v>
      </c>
      <c r="AZ34" s="215"/>
      <c r="BA34" s="2482"/>
      <c r="BB34" s="151" t="s">
        <v>48</v>
      </c>
      <c r="BC34" s="1231" t="s">
        <v>35</v>
      </c>
      <c r="BD34" s="1251" t="s">
        <v>35</v>
      </c>
      <c r="BE34" s="1251" t="s">
        <v>35</v>
      </c>
      <c r="BF34" s="1251" t="s">
        <v>35</v>
      </c>
      <c r="BG34" s="1272" t="s">
        <v>35</v>
      </c>
      <c r="BH34" s="1293" t="s">
        <v>35</v>
      </c>
      <c r="BI34" s="1251" t="s">
        <v>35</v>
      </c>
      <c r="BJ34" s="1251" t="s">
        <v>35</v>
      </c>
      <c r="BK34" s="1251" t="s">
        <v>35</v>
      </c>
      <c r="BL34" s="1272" t="s">
        <v>35</v>
      </c>
      <c r="BM34" s="1293" t="s">
        <v>35</v>
      </c>
      <c r="BN34" s="1251" t="s">
        <v>35</v>
      </c>
      <c r="BO34" s="1251" t="s">
        <v>35</v>
      </c>
      <c r="BP34" s="1251" t="s">
        <v>35</v>
      </c>
      <c r="BQ34" s="1272" t="s">
        <v>35</v>
      </c>
      <c r="BR34" s="1293" t="s">
        <v>35</v>
      </c>
      <c r="BS34" s="1251" t="s">
        <v>35</v>
      </c>
      <c r="BT34" s="1251" t="s">
        <v>35</v>
      </c>
      <c r="BU34" s="1251" t="s">
        <v>35</v>
      </c>
      <c r="BV34" s="1251" t="s">
        <v>35</v>
      </c>
      <c r="BW34" s="1251" t="s">
        <v>35</v>
      </c>
      <c r="BX34" s="1251" t="s">
        <v>35</v>
      </c>
      <c r="BY34" s="1315" t="s">
        <v>35</v>
      </c>
      <c r="BZ34" s="1315" t="s">
        <v>35</v>
      </c>
      <c r="CA34" s="1315" t="s">
        <v>35</v>
      </c>
      <c r="CB34" s="1315" t="s">
        <v>35</v>
      </c>
      <c r="CC34" s="1315" t="s">
        <v>35</v>
      </c>
      <c r="CD34" s="1315" t="s">
        <v>35</v>
      </c>
      <c r="CE34" s="1315" t="s">
        <v>35</v>
      </c>
      <c r="CF34" s="1315" t="s">
        <v>35</v>
      </c>
      <c r="CG34" s="1315" t="s">
        <v>35</v>
      </c>
      <c r="CH34" s="1315" t="s">
        <v>35</v>
      </c>
      <c r="CI34" s="1315" t="s">
        <v>35</v>
      </c>
      <c r="CJ34" s="1315" t="s">
        <v>35</v>
      </c>
      <c r="CK34" s="1315" t="s">
        <v>35</v>
      </c>
      <c r="CL34" s="1315" t="s">
        <v>35</v>
      </c>
      <c r="CM34" s="1315" t="s">
        <v>35</v>
      </c>
      <c r="CN34" s="1315" t="s">
        <v>35</v>
      </c>
      <c r="CO34" s="1315" t="s">
        <v>35</v>
      </c>
      <c r="CP34" s="1315" t="s">
        <v>35</v>
      </c>
      <c r="CQ34" s="1315" t="s">
        <v>35</v>
      </c>
      <c r="CR34" s="1315" t="s">
        <v>35</v>
      </c>
      <c r="CS34" s="1315" t="s">
        <v>35</v>
      </c>
      <c r="CT34" s="1315" t="s">
        <v>35</v>
      </c>
      <c r="CU34" s="1315" t="s">
        <v>35</v>
      </c>
      <c r="CV34" s="1315" t="s">
        <v>35</v>
      </c>
      <c r="CW34" s="1315" t="s">
        <v>35</v>
      </c>
      <c r="CX34" s="1315" t="s">
        <v>35</v>
      </c>
      <c r="CY34" s="1315" t="s">
        <v>35</v>
      </c>
      <c r="CZ34" s="1336" t="s">
        <v>35</v>
      </c>
    </row>
    <row r="35" s="437" customFormat="true" ht="15" customHeight="true" x14ac:dyDescent="0.2">
      <c r="A35" s="2626" t="s">
        <v>55</v>
      </c>
      <c r="B35" s="1641" t="s">
        <v>49</v>
      </c>
      <c r="C35" s="1492">
        <v>51.873785807242598</v>
      </c>
      <c r="D35" s="1493">
        <v>70.790874802383897</v>
      </c>
      <c r="E35" s="1493">
        <v>82.788523554932709</v>
      </c>
      <c r="F35" s="1493">
        <v>89.106885964185196</v>
      </c>
      <c r="G35" s="1494">
        <v>96.530498056339582</v>
      </c>
      <c r="H35" s="1495">
        <v>72.967942374503309</v>
      </c>
      <c r="I35" s="1493">
        <v>86.31127579782806</v>
      </c>
      <c r="J35" s="1493">
        <v>90.202172121384322</v>
      </c>
      <c r="K35" s="1493">
        <v>94.660534630120836</v>
      </c>
      <c r="L35" s="1496">
        <v>98.519559468714974</v>
      </c>
      <c r="M35" s="1497">
        <v>44.743122308612293</v>
      </c>
      <c r="N35" s="1493">
        <v>62.901864279268338</v>
      </c>
      <c r="O35" s="1493">
        <v>72.469398358438355</v>
      </c>
      <c r="P35" s="1493">
        <v>82.440144439378003</v>
      </c>
      <c r="Q35" s="1494">
        <v>90.147739410062172</v>
      </c>
      <c r="R35" s="1495">
        <v>84.814519997488489</v>
      </c>
      <c r="S35" s="1493">
        <v>77.977884129003712</v>
      </c>
      <c r="T35" s="1493">
        <v>85.360157512931252</v>
      </c>
      <c r="U35" s="1493">
        <v>83.580588646736004</v>
      </c>
      <c r="V35" s="1493">
        <v>71.432146525104372</v>
      </c>
      <c r="W35" s="1493">
        <v>80.818706442554216</v>
      </c>
      <c r="X35" s="1493">
        <v>60.523609336419412</v>
      </c>
      <c r="Y35" s="1493">
        <v>78.71498953838298</v>
      </c>
      <c r="Z35" s="1493">
        <v>81.994434284306521</v>
      </c>
      <c r="AA35" s="1493">
        <v>92.483737826124724</v>
      </c>
      <c r="AB35" s="1493">
        <v>81.491713729989527</v>
      </c>
      <c r="AC35" s="1493">
        <v>82.051924499282009</v>
      </c>
      <c r="AD35" s="1493">
        <v>33.863945403263124</v>
      </c>
      <c r="AE35" s="1493">
        <v>62.505019744196268</v>
      </c>
      <c r="AF35" s="1493">
        <v>87.204908394465946</v>
      </c>
      <c r="AG35" s="1493">
        <v>74.055546641128473</v>
      </c>
      <c r="AH35" s="1493">
        <v>83.801401917668812</v>
      </c>
      <c r="AI35" s="1493">
        <v>39.721738384125409</v>
      </c>
      <c r="AJ35" s="1493">
        <v>59.977260423795975</v>
      </c>
      <c r="AK35" s="1493">
        <v>77.824943979348276</v>
      </c>
      <c r="AL35" s="1493">
        <v>70.328933033342324</v>
      </c>
      <c r="AM35" s="1493">
        <v>46.148109647902842</v>
      </c>
      <c r="AN35" s="1493">
        <v>77.71751032035678</v>
      </c>
      <c r="AO35" s="1493">
        <v>91.088145096923981</v>
      </c>
      <c r="AP35" s="1493">
        <v>79.588147529341896</v>
      </c>
      <c r="AQ35" s="1493">
        <v>79.708212530036135</v>
      </c>
      <c r="AR35" s="1493">
        <v>73.837668535119192</v>
      </c>
      <c r="AS35" s="1493">
        <v>67.971897513858977</v>
      </c>
      <c r="AT35" s="1493">
        <v>68.303512433912076</v>
      </c>
      <c r="AU35" s="1493">
        <v>81.926375107977393</v>
      </c>
      <c r="AV35" s="1493">
        <v>71.279531588263495</v>
      </c>
      <c r="AW35" s="1493">
        <v>56.379200029806064</v>
      </c>
      <c r="AX35" s="1498">
        <v>71.374695400533469</v>
      </c>
      <c r="AY35" s="1004"/>
      <c r="BA35" s="2482" t="s">
        <v>55</v>
      </c>
      <c r="BB35" s="151" t="s">
        <v>49</v>
      </c>
      <c r="BC35" s="1231" t="s">
        <v>35</v>
      </c>
      <c r="BD35" s="1251" t="s">
        <v>35</v>
      </c>
      <c r="BE35" s="1251" t="s">
        <v>35</v>
      </c>
      <c r="BF35" s="1251" t="s">
        <v>35</v>
      </c>
      <c r="BG35" s="1272" t="s">
        <v>35</v>
      </c>
      <c r="BH35" s="1293" t="s">
        <v>35</v>
      </c>
      <c r="BI35" s="1251" t="s">
        <v>35</v>
      </c>
      <c r="BJ35" s="1251" t="s">
        <v>35</v>
      </c>
      <c r="BK35" s="1251" t="s">
        <v>35</v>
      </c>
      <c r="BL35" s="1272" t="s">
        <v>35</v>
      </c>
      <c r="BM35" s="1293" t="s">
        <v>35</v>
      </c>
      <c r="BN35" s="1251" t="s">
        <v>35</v>
      </c>
      <c r="BO35" s="1251" t="s">
        <v>35</v>
      </c>
      <c r="BP35" s="1251" t="s">
        <v>35</v>
      </c>
      <c r="BQ35" s="1272" t="s">
        <v>35</v>
      </c>
      <c r="BR35" s="1293" t="s">
        <v>35</v>
      </c>
      <c r="BS35" s="1251" t="s">
        <v>35</v>
      </c>
      <c r="BT35" s="1251" t="s">
        <v>35</v>
      </c>
      <c r="BU35" s="1251" t="s">
        <v>35</v>
      </c>
      <c r="BV35" s="1251" t="s">
        <v>35</v>
      </c>
      <c r="BW35" s="1251" t="s">
        <v>35</v>
      </c>
      <c r="BX35" s="1251" t="s">
        <v>35</v>
      </c>
      <c r="BY35" s="1315" t="s">
        <v>35</v>
      </c>
      <c r="BZ35" s="1315" t="s">
        <v>35</v>
      </c>
      <c r="CA35" s="1315" t="s">
        <v>35</v>
      </c>
      <c r="CB35" s="1315" t="s">
        <v>35</v>
      </c>
      <c r="CC35" s="1315" t="s">
        <v>35</v>
      </c>
      <c r="CD35" s="1315" t="s">
        <v>35</v>
      </c>
      <c r="CE35" s="1315" t="s">
        <v>35</v>
      </c>
      <c r="CF35" s="1315" t="s">
        <v>35</v>
      </c>
      <c r="CG35" s="1315" t="s">
        <v>35</v>
      </c>
      <c r="CH35" s="1315" t="s">
        <v>35</v>
      </c>
      <c r="CI35" s="1315" t="s">
        <v>35</v>
      </c>
      <c r="CJ35" s="1315" t="s">
        <v>35</v>
      </c>
      <c r="CK35" s="1315" t="s">
        <v>35</v>
      </c>
      <c r="CL35" s="1315" t="s">
        <v>35</v>
      </c>
      <c r="CM35" s="1315" t="s">
        <v>35</v>
      </c>
      <c r="CN35" s="1315" t="s">
        <v>35</v>
      </c>
      <c r="CO35" s="1315" t="s">
        <v>35</v>
      </c>
      <c r="CP35" s="1315" t="s">
        <v>35</v>
      </c>
      <c r="CQ35" s="1315" t="s">
        <v>35</v>
      </c>
      <c r="CR35" s="1315" t="s">
        <v>35</v>
      </c>
      <c r="CS35" s="1315" t="s">
        <v>35</v>
      </c>
      <c r="CT35" s="1315" t="s">
        <v>35</v>
      </c>
      <c r="CU35" s="1315" t="s">
        <v>35</v>
      </c>
      <c r="CV35" s="1315" t="s">
        <v>35</v>
      </c>
      <c r="CW35" s="1315" t="s">
        <v>35</v>
      </c>
      <c r="CX35" s="1315" t="s">
        <v>35</v>
      </c>
      <c r="CY35" s="1315" t="s">
        <v>35</v>
      </c>
      <c r="CZ35" s="1336" t="s">
        <v>35</v>
      </c>
    </row>
    <row r="36" s="437" customFormat="true" ht="15" customHeight="true" x14ac:dyDescent="0.2">
      <c r="A36" s="2626"/>
      <c r="B36" s="1641" t="s">
        <v>48</v>
      </c>
      <c r="C36" s="1492">
        <v>48.126214192756954</v>
      </c>
      <c r="D36" s="1493">
        <v>29.209125197616054</v>
      </c>
      <c r="E36" s="1493">
        <v>17.211476445067056</v>
      </c>
      <c r="F36" s="1493">
        <v>10.893114035814563</v>
      </c>
      <c r="G36" s="1494">
        <v>3.4695019436601795</v>
      </c>
      <c r="H36" s="1495">
        <v>27.032057625496904</v>
      </c>
      <c r="I36" s="1493">
        <v>13.688724202171896</v>
      </c>
      <c r="J36" s="1493">
        <v>9.7978278786156068</v>
      </c>
      <c r="K36" s="1493">
        <v>5.3394653698791386</v>
      </c>
      <c r="L36" s="1496">
        <v>1.4804405312850579</v>
      </c>
      <c r="M36" s="1497">
        <v>55.256877691387317</v>
      </c>
      <c r="N36" s="1493">
        <v>37.098135720731072</v>
      </c>
      <c r="O36" s="1493">
        <v>27.530601641561869</v>
      </c>
      <c r="P36" s="1493">
        <v>17.559855560622005</v>
      </c>
      <c r="Q36" s="1494">
        <v>9.8522605899379219</v>
      </c>
      <c r="R36" s="1495">
        <v>15.185480002511365</v>
      </c>
      <c r="S36" s="1493">
        <v>22.022115870996107</v>
      </c>
      <c r="T36" s="1493">
        <v>14.639842487068805</v>
      </c>
      <c r="U36" s="1493">
        <v>16.419411353264092</v>
      </c>
      <c r="V36" s="1493">
        <v>28.567853474895511</v>
      </c>
      <c r="W36" s="1493">
        <v>19.181293557445564</v>
      </c>
      <c r="X36" s="1493">
        <v>39.476390663580787</v>
      </c>
      <c r="Y36" s="1493">
        <v>21.2850104616167</v>
      </c>
      <c r="Z36" s="1493">
        <v>18.005565715693304</v>
      </c>
      <c r="AA36" s="1493">
        <v>7.5162621738753401</v>
      </c>
      <c r="AB36" s="1493">
        <v>18.508286270010416</v>
      </c>
      <c r="AC36" s="1493">
        <v>17.948075500717987</v>
      </c>
      <c r="AD36" s="1493">
        <v>66.136054596736997</v>
      </c>
      <c r="AE36" s="1493">
        <v>37.494980255803789</v>
      </c>
      <c r="AF36" s="1493">
        <v>12.795091605534076</v>
      </c>
      <c r="AG36" s="1493">
        <v>25.944453358871655</v>
      </c>
      <c r="AH36" s="1493">
        <v>16.198598082330935</v>
      </c>
      <c r="AI36" s="1493">
        <v>60.27826161587415</v>
      </c>
      <c r="AJ36" s="1493">
        <v>40.022739576204124</v>
      </c>
      <c r="AK36" s="1493">
        <v>22.175056020651688</v>
      </c>
      <c r="AL36" s="1493">
        <v>29.671066966657261</v>
      </c>
      <c r="AM36" s="1493">
        <v>53.851890352097534</v>
      </c>
      <c r="AN36" s="1493">
        <v>22.282489679643277</v>
      </c>
      <c r="AO36" s="1493">
        <v>8.9118549030758274</v>
      </c>
      <c r="AP36" s="1493">
        <v>20.411852470658431</v>
      </c>
      <c r="AQ36" s="1493">
        <v>20.291787469963765</v>
      </c>
      <c r="AR36" s="1493">
        <v>26.162331464880602</v>
      </c>
      <c r="AS36" s="1493">
        <v>32.028102486141222</v>
      </c>
      <c r="AT36" s="1493">
        <v>31.696487566087779</v>
      </c>
      <c r="AU36" s="1493">
        <v>18.073624892022817</v>
      </c>
      <c r="AV36" s="1493">
        <v>28.720468411736675</v>
      </c>
      <c r="AW36" s="1493">
        <v>43.620799970193978</v>
      </c>
      <c r="AX36" s="1498">
        <v>28.625304599466322</v>
      </c>
      <c r="AY36" s="1004"/>
      <c r="BA36" s="2482"/>
      <c r="BB36" s="151" t="s">
        <v>48</v>
      </c>
      <c r="BC36" s="1231" t="s">
        <v>35</v>
      </c>
      <c r="BD36" s="1251" t="s">
        <v>35</v>
      </c>
      <c r="BE36" s="1251" t="s">
        <v>35</v>
      </c>
      <c r="BF36" s="1251" t="s">
        <v>35</v>
      </c>
      <c r="BG36" s="1272" t="s">
        <v>35</v>
      </c>
      <c r="BH36" s="1293" t="s">
        <v>35</v>
      </c>
      <c r="BI36" s="1251" t="s">
        <v>35</v>
      </c>
      <c r="BJ36" s="1251" t="s">
        <v>35</v>
      </c>
      <c r="BK36" s="1251" t="s">
        <v>35</v>
      </c>
      <c r="BL36" s="1272" t="s">
        <v>35</v>
      </c>
      <c r="BM36" s="1293" t="s">
        <v>35</v>
      </c>
      <c r="BN36" s="1251" t="s">
        <v>35</v>
      </c>
      <c r="BO36" s="1251" t="s">
        <v>35</v>
      </c>
      <c r="BP36" s="1251" t="s">
        <v>35</v>
      </c>
      <c r="BQ36" s="1272" t="s">
        <v>35</v>
      </c>
      <c r="BR36" s="1293" t="s">
        <v>35</v>
      </c>
      <c r="BS36" s="1251" t="s">
        <v>35</v>
      </c>
      <c r="BT36" s="1251" t="s">
        <v>35</v>
      </c>
      <c r="BU36" s="1251" t="s">
        <v>35</v>
      </c>
      <c r="BV36" s="1251" t="s">
        <v>35</v>
      </c>
      <c r="BW36" s="1251" t="s">
        <v>35</v>
      </c>
      <c r="BX36" s="1251" t="s">
        <v>35</v>
      </c>
      <c r="BY36" s="1315" t="s">
        <v>35</v>
      </c>
      <c r="BZ36" s="1315" t="s">
        <v>35</v>
      </c>
      <c r="CA36" s="1315" t="s">
        <v>35</v>
      </c>
      <c r="CB36" s="1315" t="s">
        <v>35</v>
      </c>
      <c r="CC36" s="1315" t="s">
        <v>35</v>
      </c>
      <c r="CD36" s="1315" t="s">
        <v>35</v>
      </c>
      <c r="CE36" s="1315" t="s">
        <v>35</v>
      </c>
      <c r="CF36" s="1315" t="s">
        <v>35</v>
      </c>
      <c r="CG36" s="1315" t="s">
        <v>35</v>
      </c>
      <c r="CH36" s="1315" t="s">
        <v>35</v>
      </c>
      <c r="CI36" s="1315" t="s">
        <v>35</v>
      </c>
      <c r="CJ36" s="1315" t="s">
        <v>35</v>
      </c>
      <c r="CK36" s="1315" t="s">
        <v>35</v>
      </c>
      <c r="CL36" s="1315" t="s">
        <v>35</v>
      </c>
      <c r="CM36" s="1315" t="s">
        <v>35</v>
      </c>
      <c r="CN36" s="1315" t="s">
        <v>35</v>
      </c>
      <c r="CO36" s="1315" t="s">
        <v>35</v>
      </c>
      <c r="CP36" s="1315" t="s">
        <v>35</v>
      </c>
      <c r="CQ36" s="1315" t="s">
        <v>35</v>
      </c>
      <c r="CR36" s="1315" t="s">
        <v>35</v>
      </c>
      <c r="CS36" s="1315" t="s">
        <v>35</v>
      </c>
      <c r="CT36" s="1315" t="s">
        <v>35</v>
      </c>
      <c r="CU36" s="1315" t="s">
        <v>35</v>
      </c>
      <c r="CV36" s="1315" t="s">
        <v>35</v>
      </c>
      <c r="CW36" s="1315" t="s">
        <v>35</v>
      </c>
      <c r="CX36" s="1315" t="s">
        <v>35</v>
      </c>
      <c r="CY36" s="1315" t="s">
        <v>35</v>
      </c>
      <c r="CZ36" s="1336" t="s">
        <v>35</v>
      </c>
    </row>
    <row r="37" s="437" customFormat="true" ht="15" customHeight="true" x14ac:dyDescent="0.2">
      <c r="A37" s="2626" t="s">
        <v>181</v>
      </c>
      <c r="B37" s="1641" t="s">
        <v>49</v>
      </c>
      <c r="C37" s="1673" t="s">
        <v>35</v>
      </c>
      <c r="D37" s="1680" t="s">
        <v>35</v>
      </c>
      <c r="E37" s="1680" t="s">
        <v>35</v>
      </c>
      <c r="F37" s="1680" t="s">
        <v>35</v>
      </c>
      <c r="G37" s="1687" t="s">
        <v>35</v>
      </c>
      <c r="H37" s="1694" t="s">
        <v>35</v>
      </c>
      <c r="I37" s="1680" t="s">
        <v>35</v>
      </c>
      <c r="J37" s="1680" t="s">
        <v>35</v>
      </c>
      <c r="K37" s="1680" t="s">
        <v>35</v>
      </c>
      <c r="L37" s="1701" t="s">
        <v>35</v>
      </c>
      <c r="M37" s="1673" t="s">
        <v>35</v>
      </c>
      <c r="N37" s="1680" t="s">
        <v>35</v>
      </c>
      <c r="O37" s="1680" t="s">
        <v>35</v>
      </c>
      <c r="P37" s="1680" t="s">
        <v>35</v>
      </c>
      <c r="Q37" s="1687" t="s">
        <v>35</v>
      </c>
      <c r="R37" s="1694" t="s">
        <v>35</v>
      </c>
      <c r="S37" s="1680" t="s">
        <v>35</v>
      </c>
      <c r="T37" s="1680" t="s">
        <v>35</v>
      </c>
      <c r="U37" s="1680" t="s">
        <v>35</v>
      </c>
      <c r="V37" s="1680" t="s">
        <v>35</v>
      </c>
      <c r="W37" s="1680" t="s">
        <v>35</v>
      </c>
      <c r="X37" s="1680" t="s">
        <v>35</v>
      </c>
      <c r="Y37" s="1680" t="s">
        <v>35</v>
      </c>
      <c r="Z37" s="1680" t="s">
        <v>35</v>
      </c>
      <c r="AA37" s="1680" t="s">
        <v>35</v>
      </c>
      <c r="AB37" s="1680" t="s">
        <v>35</v>
      </c>
      <c r="AC37" s="1680" t="s">
        <v>35</v>
      </c>
      <c r="AD37" s="1680" t="s">
        <v>35</v>
      </c>
      <c r="AE37" s="1680" t="s">
        <v>35</v>
      </c>
      <c r="AF37" s="1680" t="s">
        <v>35</v>
      </c>
      <c r="AG37" s="1680" t="s">
        <v>35</v>
      </c>
      <c r="AH37" s="1680" t="s">
        <v>35</v>
      </c>
      <c r="AI37" s="1680" t="s">
        <v>35</v>
      </c>
      <c r="AJ37" s="1680" t="s">
        <v>35</v>
      </c>
      <c r="AK37" s="1680" t="s">
        <v>35</v>
      </c>
      <c r="AL37" s="1680" t="s">
        <v>35</v>
      </c>
      <c r="AM37" s="1680" t="s">
        <v>35</v>
      </c>
      <c r="AN37" s="1680" t="s">
        <v>35</v>
      </c>
      <c r="AO37" s="1680" t="s">
        <v>35</v>
      </c>
      <c r="AP37" s="1680" t="s">
        <v>35</v>
      </c>
      <c r="AQ37" s="1680" t="s">
        <v>35</v>
      </c>
      <c r="AR37" s="1680" t="s">
        <v>35</v>
      </c>
      <c r="AS37" s="1680" t="s">
        <v>35</v>
      </c>
      <c r="AT37" s="1680" t="s">
        <v>35</v>
      </c>
      <c r="AU37" s="1680" t="s">
        <v>35</v>
      </c>
      <c r="AV37" s="1680" t="s">
        <v>35</v>
      </c>
      <c r="AW37" s="1680" t="s">
        <v>35</v>
      </c>
      <c r="AX37" s="1680" t="s">
        <v>35</v>
      </c>
      <c r="AY37" s="1004"/>
      <c r="BA37" s="2482" t="s">
        <v>125</v>
      </c>
      <c r="BB37" s="151" t="s">
        <v>49</v>
      </c>
      <c r="BC37" s="1231" t="s">
        <v>35</v>
      </c>
      <c r="BD37" s="1251" t="s">
        <v>35</v>
      </c>
      <c r="BE37" s="1251" t="s">
        <v>35</v>
      </c>
      <c r="BF37" s="1251" t="s">
        <v>35</v>
      </c>
      <c r="BG37" s="1272" t="s">
        <v>35</v>
      </c>
      <c r="BH37" s="1293" t="s">
        <v>35</v>
      </c>
      <c r="BI37" s="1251" t="s">
        <v>35</v>
      </c>
      <c r="BJ37" s="1251" t="s">
        <v>35</v>
      </c>
      <c r="BK37" s="1251" t="s">
        <v>35</v>
      </c>
      <c r="BL37" s="1272" t="s">
        <v>35</v>
      </c>
      <c r="BM37" s="1293" t="s">
        <v>35</v>
      </c>
      <c r="BN37" s="1251" t="s">
        <v>35</v>
      </c>
      <c r="BO37" s="1251" t="s">
        <v>35</v>
      </c>
      <c r="BP37" s="1251" t="s">
        <v>35</v>
      </c>
      <c r="BQ37" s="1272" t="s">
        <v>35</v>
      </c>
      <c r="BR37" s="1293" t="s">
        <v>35</v>
      </c>
      <c r="BS37" s="1251" t="s">
        <v>35</v>
      </c>
      <c r="BT37" s="1251" t="s">
        <v>35</v>
      </c>
      <c r="BU37" s="1251" t="s">
        <v>35</v>
      </c>
      <c r="BV37" s="1251" t="s">
        <v>35</v>
      </c>
      <c r="BW37" s="1251" t="s">
        <v>35</v>
      </c>
      <c r="BX37" s="1251" t="s">
        <v>35</v>
      </c>
      <c r="BY37" s="1315" t="s">
        <v>35</v>
      </c>
      <c r="BZ37" s="1315" t="s">
        <v>35</v>
      </c>
      <c r="CA37" s="1315" t="s">
        <v>35</v>
      </c>
      <c r="CB37" s="1315" t="s">
        <v>35</v>
      </c>
      <c r="CC37" s="1315" t="s">
        <v>35</v>
      </c>
      <c r="CD37" s="1315" t="s">
        <v>35</v>
      </c>
      <c r="CE37" s="1315" t="s">
        <v>35</v>
      </c>
      <c r="CF37" s="1315" t="s">
        <v>35</v>
      </c>
      <c r="CG37" s="1315" t="s">
        <v>35</v>
      </c>
      <c r="CH37" s="1315" t="s">
        <v>35</v>
      </c>
      <c r="CI37" s="1315" t="s">
        <v>35</v>
      </c>
      <c r="CJ37" s="1315" t="s">
        <v>35</v>
      </c>
      <c r="CK37" s="1315" t="s">
        <v>35</v>
      </c>
      <c r="CL37" s="1315" t="s">
        <v>35</v>
      </c>
      <c r="CM37" s="1315" t="s">
        <v>35</v>
      </c>
      <c r="CN37" s="1315" t="s">
        <v>35</v>
      </c>
      <c r="CO37" s="1315" t="s">
        <v>35</v>
      </c>
      <c r="CP37" s="1315" t="s">
        <v>35</v>
      </c>
      <c r="CQ37" s="1315" t="s">
        <v>35</v>
      </c>
      <c r="CR37" s="1315" t="s">
        <v>35</v>
      </c>
      <c r="CS37" s="1315" t="s">
        <v>35</v>
      </c>
      <c r="CT37" s="1315" t="s">
        <v>35</v>
      </c>
      <c r="CU37" s="1315" t="s">
        <v>35</v>
      </c>
      <c r="CV37" s="1315" t="s">
        <v>35</v>
      </c>
      <c r="CW37" s="1315" t="s">
        <v>35</v>
      </c>
      <c r="CX37" s="1315" t="s">
        <v>35</v>
      </c>
      <c r="CY37" s="1315" t="s">
        <v>35</v>
      </c>
      <c r="CZ37" s="1336" t="s">
        <v>35</v>
      </c>
    </row>
    <row r="38" s="437" customFormat="true" ht="15" customHeight="true" x14ac:dyDescent="0.2">
      <c r="A38" s="2626"/>
      <c r="B38" s="1641" t="s">
        <v>48</v>
      </c>
      <c r="C38" s="1673" t="s">
        <v>35</v>
      </c>
      <c r="D38" s="1680" t="s">
        <v>35</v>
      </c>
      <c r="E38" s="1680" t="s">
        <v>35</v>
      </c>
      <c r="F38" s="1680" t="s">
        <v>35</v>
      </c>
      <c r="G38" s="1687" t="s">
        <v>35</v>
      </c>
      <c r="H38" s="1694" t="s">
        <v>35</v>
      </c>
      <c r="I38" s="1680" t="s">
        <v>35</v>
      </c>
      <c r="J38" s="1680" t="s">
        <v>35</v>
      </c>
      <c r="K38" s="1680" t="s">
        <v>35</v>
      </c>
      <c r="L38" s="1701" t="s">
        <v>35</v>
      </c>
      <c r="M38" s="1673" t="s">
        <v>35</v>
      </c>
      <c r="N38" s="1680" t="s">
        <v>35</v>
      </c>
      <c r="O38" s="1680" t="s">
        <v>35</v>
      </c>
      <c r="P38" s="1680" t="s">
        <v>35</v>
      </c>
      <c r="Q38" s="1687" t="s">
        <v>35</v>
      </c>
      <c r="R38" s="1694" t="s">
        <v>35</v>
      </c>
      <c r="S38" s="1680" t="s">
        <v>35</v>
      </c>
      <c r="T38" s="1680" t="s">
        <v>35</v>
      </c>
      <c r="U38" s="1680" t="s">
        <v>35</v>
      </c>
      <c r="V38" s="1680" t="s">
        <v>35</v>
      </c>
      <c r="W38" s="1680" t="s">
        <v>35</v>
      </c>
      <c r="X38" s="1680" t="s">
        <v>35</v>
      </c>
      <c r="Y38" s="1680" t="s">
        <v>35</v>
      </c>
      <c r="Z38" s="1680" t="s">
        <v>35</v>
      </c>
      <c r="AA38" s="1680" t="s">
        <v>35</v>
      </c>
      <c r="AB38" s="1680" t="s">
        <v>35</v>
      </c>
      <c r="AC38" s="1680" t="s">
        <v>35</v>
      </c>
      <c r="AD38" s="1680" t="s">
        <v>35</v>
      </c>
      <c r="AE38" s="1680" t="s">
        <v>35</v>
      </c>
      <c r="AF38" s="1680" t="s">
        <v>35</v>
      </c>
      <c r="AG38" s="1680" t="s">
        <v>35</v>
      </c>
      <c r="AH38" s="1680" t="s">
        <v>35</v>
      </c>
      <c r="AI38" s="1680" t="s">
        <v>35</v>
      </c>
      <c r="AJ38" s="1680" t="s">
        <v>35</v>
      </c>
      <c r="AK38" s="1680" t="s">
        <v>35</v>
      </c>
      <c r="AL38" s="1680" t="s">
        <v>35</v>
      </c>
      <c r="AM38" s="1680" t="s">
        <v>35</v>
      </c>
      <c r="AN38" s="1680" t="s">
        <v>35</v>
      </c>
      <c r="AO38" s="1680" t="s">
        <v>35</v>
      </c>
      <c r="AP38" s="1680" t="s">
        <v>35</v>
      </c>
      <c r="AQ38" s="1680" t="s">
        <v>35</v>
      </c>
      <c r="AR38" s="1680" t="s">
        <v>35</v>
      </c>
      <c r="AS38" s="1680" t="s">
        <v>35</v>
      </c>
      <c r="AT38" s="1680" t="s">
        <v>35</v>
      </c>
      <c r="AU38" s="1680" t="s">
        <v>35</v>
      </c>
      <c r="AV38" s="1680" t="s">
        <v>35</v>
      </c>
      <c r="AW38" s="1680" t="s">
        <v>35</v>
      </c>
      <c r="AX38" s="1680" t="s">
        <v>35</v>
      </c>
      <c r="AY38" s="1004"/>
      <c r="BA38" s="2482"/>
      <c r="BB38" s="151" t="s">
        <v>48</v>
      </c>
      <c r="BC38" s="1231" t="s">
        <v>35</v>
      </c>
      <c r="BD38" s="1251" t="s">
        <v>35</v>
      </c>
      <c r="BE38" s="1251" t="s">
        <v>35</v>
      </c>
      <c r="BF38" s="1251" t="s">
        <v>35</v>
      </c>
      <c r="BG38" s="1272" t="s">
        <v>35</v>
      </c>
      <c r="BH38" s="1293" t="s">
        <v>35</v>
      </c>
      <c r="BI38" s="1251" t="s">
        <v>35</v>
      </c>
      <c r="BJ38" s="1251" t="s">
        <v>35</v>
      </c>
      <c r="BK38" s="1251" t="s">
        <v>35</v>
      </c>
      <c r="BL38" s="1272" t="s">
        <v>35</v>
      </c>
      <c r="BM38" s="1293" t="s">
        <v>35</v>
      </c>
      <c r="BN38" s="1251" t="s">
        <v>35</v>
      </c>
      <c r="BO38" s="1251" t="s">
        <v>35</v>
      </c>
      <c r="BP38" s="1251" t="s">
        <v>35</v>
      </c>
      <c r="BQ38" s="1272" t="s">
        <v>35</v>
      </c>
      <c r="BR38" s="1293" t="s">
        <v>35</v>
      </c>
      <c r="BS38" s="1251" t="s">
        <v>35</v>
      </c>
      <c r="BT38" s="1251" t="s">
        <v>35</v>
      </c>
      <c r="BU38" s="1251" t="s">
        <v>35</v>
      </c>
      <c r="BV38" s="1251" t="s">
        <v>35</v>
      </c>
      <c r="BW38" s="1251" t="s">
        <v>35</v>
      </c>
      <c r="BX38" s="1251" t="s">
        <v>35</v>
      </c>
      <c r="BY38" s="1315" t="s">
        <v>35</v>
      </c>
      <c r="BZ38" s="1315" t="s">
        <v>35</v>
      </c>
      <c r="CA38" s="1315" t="s">
        <v>35</v>
      </c>
      <c r="CB38" s="1315" t="s">
        <v>35</v>
      </c>
      <c r="CC38" s="1315" t="s">
        <v>35</v>
      </c>
      <c r="CD38" s="1315" t="s">
        <v>35</v>
      </c>
      <c r="CE38" s="1315" t="s">
        <v>35</v>
      </c>
      <c r="CF38" s="1315" t="s">
        <v>35</v>
      </c>
      <c r="CG38" s="1315" t="s">
        <v>35</v>
      </c>
      <c r="CH38" s="1315" t="s">
        <v>35</v>
      </c>
      <c r="CI38" s="1315" t="s">
        <v>35</v>
      </c>
      <c r="CJ38" s="1315" t="s">
        <v>35</v>
      </c>
      <c r="CK38" s="1315" t="s">
        <v>35</v>
      </c>
      <c r="CL38" s="1315" t="s">
        <v>35</v>
      </c>
      <c r="CM38" s="1315" t="s">
        <v>35</v>
      </c>
      <c r="CN38" s="1315" t="s">
        <v>35</v>
      </c>
      <c r="CO38" s="1315" t="s">
        <v>35</v>
      </c>
      <c r="CP38" s="1315" t="s">
        <v>35</v>
      </c>
      <c r="CQ38" s="1315" t="s">
        <v>35</v>
      </c>
      <c r="CR38" s="1315" t="s">
        <v>35</v>
      </c>
      <c r="CS38" s="1315" t="s">
        <v>35</v>
      </c>
      <c r="CT38" s="1315" t="s">
        <v>35</v>
      </c>
      <c r="CU38" s="1315" t="s">
        <v>35</v>
      </c>
      <c r="CV38" s="1315" t="s">
        <v>35</v>
      </c>
      <c r="CW38" s="1315" t="s">
        <v>35</v>
      </c>
      <c r="CX38" s="1315" t="s">
        <v>35</v>
      </c>
      <c r="CY38" s="1315" t="s">
        <v>35</v>
      </c>
      <c r="CZ38" s="1336" t="s">
        <v>35</v>
      </c>
    </row>
    <row r="39" s="130" customFormat="true" ht="15" customHeight="true" x14ac:dyDescent="0.2">
      <c r="A39" s="2372" t="s">
        <v>122</v>
      </c>
      <c r="B39" s="248" t="s">
        <v>49</v>
      </c>
      <c r="C39" s="1141" t="s">
        <v>35</v>
      </c>
      <c r="D39" s="1153" t="s">
        <v>35</v>
      </c>
      <c r="E39" s="1153" t="s">
        <v>35</v>
      </c>
      <c r="F39" s="1153" t="s">
        <v>35</v>
      </c>
      <c r="G39" s="1165" t="s">
        <v>35</v>
      </c>
      <c r="H39" s="1177" t="s">
        <v>35</v>
      </c>
      <c r="I39" s="1153" t="s">
        <v>35</v>
      </c>
      <c r="J39" s="1153" t="s">
        <v>35</v>
      </c>
      <c r="K39" s="1153" t="s">
        <v>35</v>
      </c>
      <c r="L39" s="1189" t="s">
        <v>35</v>
      </c>
      <c r="M39" s="1201" t="s">
        <v>35</v>
      </c>
      <c r="N39" s="1153" t="s">
        <v>35</v>
      </c>
      <c r="O39" s="1153" t="s">
        <v>35</v>
      </c>
      <c r="P39" s="1153" t="s">
        <v>35</v>
      </c>
      <c r="Q39" s="1165" t="s">
        <v>35</v>
      </c>
      <c r="R39" s="1177" t="s">
        <v>35</v>
      </c>
      <c r="S39" s="1153" t="s">
        <v>35</v>
      </c>
      <c r="T39" s="1153" t="s">
        <v>35</v>
      </c>
      <c r="U39" s="1153" t="s">
        <v>35</v>
      </c>
      <c r="V39" s="1153" t="s">
        <v>35</v>
      </c>
      <c r="W39" s="1153" t="s">
        <v>35</v>
      </c>
      <c r="X39" s="1153" t="s">
        <v>35</v>
      </c>
      <c r="Y39" s="1218" t="s">
        <v>35</v>
      </c>
      <c r="Z39" s="1218" t="s">
        <v>35</v>
      </c>
      <c r="AA39" s="1218" t="s">
        <v>35</v>
      </c>
      <c r="AB39" s="1218" t="s">
        <v>35</v>
      </c>
      <c r="AC39" s="1218" t="s">
        <v>35</v>
      </c>
      <c r="AD39" s="1218" t="s">
        <v>35</v>
      </c>
      <c r="AE39" s="1218" t="s">
        <v>35</v>
      </c>
      <c r="AF39" s="1218" t="s">
        <v>35</v>
      </c>
      <c r="AG39" s="1218" t="s">
        <v>35</v>
      </c>
      <c r="AH39" s="1218" t="s">
        <v>35</v>
      </c>
      <c r="AI39" s="1218" t="s">
        <v>35</v>
      </c>
      <c r="AJ39" s="1218" t="s">
        <v>35</v>
      </c>
      <c r="AK39" s="1218" t="s">
        <v>35</v>
      </c>
      <c r="AL39" s="1218" t="s">
        <v>35</v>
      </c>
      <c r="AM39" s="1218" t="s">
        <v>35</v>
      </c>
      <c r="AN39" s="1218" t="s">
        <v>35</v>
      </c>
      <c r="AO39" s="1218" t="s">
        <v>35</v>
      </c>
      <c r="AP39" s="1218" t="s">
        <v>35</v>
      </c>
      <c r="AQ39" s="1218" t="s">
        <v>35</v>
      </c>
      <c r="AR39" s="1218" t="s">
        <v>35</v>
      </c>
      <c r="AS39" s="1218" t="s">
        <v>35</v>
      </c>
      <c r="AT39" s="1218" t="s">
        <v>35</v>
      </c>
      <c r="AU39" s="1218" t="s">
        <v>35</v>
      </c>
      <c r="AV39" s="1218" t="s">
        <v>35</v>
      </c>
      <c r="AW39" s="1218" t="s">
        <v>35</v>
      </c>
      <c r="AX39" s="1218" t="s">
        <v>35</v>
      </c>
      <c r="AY39" s="1223" t="s">
        <v>35</v>
      </c>
      <c r="AZ39" s="215"/>
      <c r="BA39" s="2482" t="s">
        <v>122</v>
      </c>
      <c r="BB39" s="151" t="s">
        <v>49</v>
      </c>
      <c r="BC39" s="1231" t="s">
        <v>35</v>
      </c>
      <c r="BD39" s="1251" t="s">
        <v>35</v>
      </c>
      <c r="BE39" s="1251" t="s">
        <v>35</v>
      </c>
      <c r="BF39" s="1251" t="s">
        <v>35</v>
      </c>
      <c r="BG39" s="1272" t="s">
        <v>35</v>
      </c>
      <c r="BH39" s="1293" t="s">
        <v>35</v>
      </c>
      <c r="BI39" s="1251" t="s">
        <v>35</v>
      </c>
      <c r="BJ39" s="1251" t="s">
        <v>35</v>
      </c>
      <c r="BK39" s="1251" t="s">
        <v>35</v>
      </c>
      <c r="BL39" s="1272" t="s">
        <v>35</v>
      </c>
      <c r="BM39" s="1293" t="s">
        <v>35</v>
      </c>
      <c r="BN39" s="1251" t="s">
        <v>35</v>
      </c>
      <c r="BO39" s="1251" t="s">
        <v>35</v>
      </c>
      <c r="BP39" s="1251" t="s">
        <v>35</v>
      </c>
      <c r="BQ39" s="1272" t="s">
        <v>35</v>
      </c>
      <c r="BR39" s="1293" t="s">
        <v>35</v>
      </c>
      <c r="BS39" s="1251" t="s">
        <v>35</v>
      </c>
      <c r="BT39" s="1251" t="s">
        <v>35</v>
      </c>
      <c r="BU39" s="1251" t="s">
        <v>35</v>
      </c>
      <c r="BV39" s="1251" t="s">
        <v>35</v>
      </c>
      <c r="BW39" s="1251" t="s">
        <v>35</v>
      </c>
      <c r="BX39" s="1251" t="s">
        <v>35</v>
      </c>
      <c r="BY39" s="1315" t="s">
        <v>35</v>
      </c>
      <c r="BZ39" s="1315" t="s">
        <v>35</v>
      </c>
      <c r="CA39" s="1315" t="s">
        <v>35</v>
      </c>
      <c r="CB39" s="1315" t="s">
        <v>35</v>
      </c>
      <c r="CC39" s="1315" t="s">
        <v>35</v>
      </c>
      <c r="CD39" s="1315" t="s">
        <v>35</v>
      </c>
      <c r="CE39" s="1315" t="s">
        <v>35</v>
      </c>
      <c r="CF39" s="1315" t="s">
        <v>35</v>
      </c>
      <c r="CG39" s="1315" t="s">
        <v>35</v>
      </c>
      <c r="CH39" s="1315" t="s">
        <v>35</v>
      </c>
      <c r="CI39" s="1315" t="s">
        <v>35</v>
      </c>
      <c r="CJ39" s="1315" t="s">
        <v>35</v>
      </c>
      <c r="CK39" s="1315" t="s">
        <v>35</v>
      </c>
      <c r="CL39" s="1315" t="s">
        <v>35</v>
      </c>
      <c r="CM39" s="1315" t="s">
        <v>35</v>
      </c>
      <c r="CN39" s="1315" t="s">
        <v>35</v>
      </c>
      <c r="CO39" s="1315" t="s">
        <v>35</v>
      </c>
      <c r="CP39" s="1315" t="s">
        <v>35</v>
      </c>
      <c r="CQ39" s="1315" t="s">
        <v>35</v>
      </c>
      <c r="CR39" s="1315" t="s">
        <v>35</v>
      </c>
      <c r="CS39" s="1315" t="s">
        <v>35</v>
      </c>
      <c r="CT39" s="1315" t="s">
        <v>35</v>
      </c>
      <c r="CU39" s="1315" t="s">
        <v>35</v>
      </c>
      <c r="CV39" s="1315" t="s">
        <v>35</v>
      </c>
      <c r="CW39" s="1315" t="s">
        <v>35</v>
      </c>
      <c r="CX39" s="1315" t="s">
        <v>35</v>
      </c>
      <c r="CY39" s="1315" t="s">
        <v>35</v>
      </c>
      <c r="CZ39" s="1336" t="s">
        <v>35</v>
      </c>
    </row>
    <row r="40" s="130" customFormat="true" ht="15" customHeight="true" x14ac:dyDescent="0.2">
      <c r="A40" s="2372"/>
      <c r="B40" s="248" t="s">
        <v>48</v>
      </c>
      <c r="C40" s="1141" t="s">
        <v>35</v>
      </c>
      <c r="D40" s="1153" t="s">
        <v>35</v>
      </c>
      <c r="E40" s="1153" t="s">
        <v>35</v>
      </c>
      <c r="F40" s="1153" t="s">
        <v>35</v>
      </c>
      <c r="G40" s="1165" t="s">
        <v>35</v>
      </c>
      <c r="H40" s="1177" t="s">
        <v>35</v>
      </c>
      <c r="I40" s="1153" t="s">
        <v>35</v>
      </c>
      <c r="J40" s="1153" t="s">
        <v>35</v>
      </c>
      <c r="K40" s="1153" t="s">
        <v>35</v>
      </c>
      <c r="L40" s="1189" t="s">
        <v>35</v>
      </c>
      <c r="M40" s="1201" t="s">
        <v>35</v>
      </c>
      <c r="N40" s="1153" t="s">
        <v>35</v>
      </c>
      <c r="O40" s="1153" t="s">
        <v>35</v>
      </c>
      <c r="P40" s="1153" t="s">
        <v>35</v>
      </c>
      <c r="Q40" s="1165" t="s">
        <v>35</v>
      </c>
      <c r="R40" s="1177" t="s">
        <v>35</v>
      </c>
      <c r="S40" s="1153" t="s">
        <v>35</v>
      </c>
      <c r="T40" s="1153" t="s">
        <v>35</v>
      </c>
      <c r="U40" s="1153" t="s">
        <v>35</v>
      </c>
      <c r="V40" s="1153" t="s">
        <v>35</v>
      </c>
      <c r="W40" s="1153" t="s">
        <v>35</v>
      </c>
      <c r="X40" s="1153" t="s">
        <v>35</v>
      </c>
      <c r="Y40" s="1218" t="s">
        <v>35</v>
      </c>
      <c r="Z40" s="1218" t="s">
        <v>35</v>
      </c>
      <c r="AA40" s="1218" t="s">
        <v>35</v>
      </c>
      <c r="AB40" s="1218" t="s">
        <v>35</v>
      </c>
      <c r="AC40" s="1218" t="s">
        <v>35</v>
      </c>
      <c r="AD40" s="1218" t="s">
        <v>35</v>
      </c>
      <c r="AE40" s="1218" t="s">
        <v>35</v>
      </c>
      <c r="AF40" s="1218" t="s">
        <v>35</v>
      </c>
      <c r="AG40" s="1218" t="s">
        <v>35</v>
      </c>
      <c r="AH40" s="1218" t="s">
        <v>35</v>
      </c>
      <c r="AI40" s="1218" t="s">
        <v>35</v>
      </c>
      <c r="AJ40" s="1218" t="s">
        <v>35</v>
      </c>
      <c r="AK40" s="1218" t="s">
        <v>35</v>
      </c>
      <c r="AL40" s="1218" t="s">
        <v>35</v>
      </c>
      <c r="AM40" s="1218" t="s">
        <v>35</v>
      </c>
      <c r="AN40" s="1218" t="s">
        <v>35</v>
      </c>
      <c r="AO40" s="1218" t="s">
        <v>35</v>
      </c>
      <c r="AP40" s="1218" t="s">
        <v>35</v>
      </c>
      <c r="AQ40" s="1218" t="s">
        <v>35</v>
      </c>
      <c r="AR40" s="1218" t="s">
        <v>35</v>
      </c>
      <c r="AS40" s="1218" t="s">
        <v>35</v>
      </c>
      <c r="AT40" s="1218" t="s">
        <v>35</v>
      </c>
      <c r="AU40" s="1218" t="s">
        <v>35</v>
      </c>
      <c r="AV40" s="1218" t="s">
        <v>35</v>
      </c>
      <c r="AW40" s="1218" t="s">
        <v>35</v>
      </c>
      <c r="AX40" s="1218" t="s">
        <v>35</v>
      </c>
      <c r="AY40" s="1223" t="s">
        <v>35</v>
      </c>
      <c r="AZ40" s="215"/>
      <c r="BA40" s="2482"/>
      <c r="BB40" s="151" t="s">
        <v>48</v>
      </c>
      <c r="BC40" s="1231" t="s">
        <v>35</v>
      </c>
      <c r="BD40" s="1251" t="s">
        <v>35</v>
      </c>
      <c r="BE40" s="1251" t="s">
        <v>35</v>
      </c>
      <c r="BF40" s="1251" t="s">
        <v>35</v>
      </c>
      <c r="BG40" s="1272" t="s">
        <v>35</v>
      </c>
      <c r="BH40" s="1293" t="s">
        <v>35</v>
      </c>
      <c r="BI40" s="1251" t="s">
        <v>35</v>
      </c>
      <c r="BJ40" s="1251" t="s">
        <v>35</v>
      </c>
      <c r="BK40" s="1251" t="s">
        <v>35</v>
      </c>
      <c r="BL40" s="1272" t="s">
        <v>35</v>
      </c>
      <c r="BM40" s="1293" t="s">
        <v>35</v>
      </c>
      <c r="BN40" s="1251" t="s">
        <v>35</v>
      </c>
      <c r="BO40" s="1251" t="s">
        <v>35</v>
      </c>
      <c r="BP40" s="1251" t="s">
        <v>35</v>
      </c>
      <c r="BQ40" s="1272" t="s">
        <v>35</v>
      </c>
      <c r="BR40" s="1293" t="s">
        <v>35</v>
      </c>
      <c r="BS40" s="1251" t="s">
        <v>35</v>
      </c>
      <c r="BT40" s="1251" t="s">
        <v>35</v>
      </c>
      <c r="BU40" s="1251" t="s">
        <v>35</v>
      </c>
      <c r="BV40" s="1251" t="s">
        <v>35</v>
      </c>
      <c r="BW40" s="1251" t="s">
        <v>35</v>
      </c>
      <c r="BX40" s="1251" t="s">
        <v>35</v>
      </c>
      <c r="BY40" s="1315" t="s">
        <v>35</v>
      </c>
      <c r="BZ40" s="1315" t="s">
        <v>35</v>
      </c>
      <c r="CA40" s="1315" t="s">
        <v>35</v>
      </c>
      <c r="CB40" s="1315" t="s">
        <v>35</v>
      </c>
      <c r="CC40" s="1315" t="s">
        <v>35</v>
      </c>
      <c r="CD40" s="1315" t="s">
        <v>35</v>
      </c>
      <c r="CE40" s="1315" t="s">
        <v>35</v>
      </c>
      <c r="CF40" s="1315" t="s">
        <v>35</v>
      </c>
      <c r="CG40" s="1315" t="s">
        <v>35</v>
      </c>
      <c r="CH40" s="1315" t="s">
        <v>35</v>
      </c>
      <c r="CI40" s="1315" t="s">
        <v>35</v>
      </c>
      <c r="CJ40" s="1315" t="s">
        <v>35</v>
      </c>
      <c r="CK40" s="1315" t="s">
        <v>35</v>
      </c>
      <c r="CL40" s="1315" t="s">
        <v>35</v>
      </c>
      <c r="CM40" s="1315" t="s">
        <v>35</v>
      </c>
      <c r="CN40" s="1315" t="s">
        <v>35</v>
      </c>
      <c r="CO40" s="1315" t="s">
        <v>35</v>
      </c>
      <c r="CP40" s="1315" t="s">
        <v>35</v>
      </c>
      <c r="CQ40" s="1315" t="s">
        <v>35</v>
      </c>
      <c r="CR40" s="1315" t="s">
        <v>35</v>
      </c>
      <c r="CS40" s="1315" t="s">
        <v>35</v>
      </c>
      <c r="CT40" s="1315" t="s">
        <v>35</v>
      </c>
      <c r="CU40" s="1315" t="s">
        <v>35</v>
      </c>
      <c r="CV40" s="1315" t="s">
        <v>35</v>
      </c>
      <c r="CW40" s="1315" t="s">
        <v>35</v>
      </c>
      <c r="CX40" s="1315" t="s">
        <v>35</v>
      </c>
      <c r="CY40" s="1315" t="s">
        <v>35</v>
      </c>
      <c r="CZ40" s="1336" t="s">
        <v>35</v>
      </c>
    </row>
    <row r="41" s="437" customFormat="true" ht="15" customHeight="true" x14ac:dyDescent="0.2">
      <c r="A41" s="2626" t="s">
        <v>56</v>
      </c>
      <c r="B41" s="1641" t="s">
        <v>49</v>
      </c>
      <c r="C41" s="1492">
        <v>5.4155651245105769</v>
      </c>
      <c r="D41" s="1493">
        <v>2.55588789099721</v>
      </c>
      <c r="E41" s="1493">
        <v>0.99875282328216086</v>
      </c>
      <c r="F41" s="1493">
        <v>0.51382608668263496</v>
      </c>
      <c r="G41" s="1494">
        <v>0.53419062867366329</v>
      </c>
      <c r="H41" s="1495">
        <v>1.4425775382247128</v>
      </c>
      <c r="I41" s="1493">
        <v>0.41562541705222161</v>
      </c>
      <c r="J41" s="1493">
        <v>0.38949602081448997</v>
      </c>
      <c r="K41" s="1493">
        <v>0.74319921792659704</v>
      </c>
      <c r="L41" s="1496">
        <v>0.41826197943126447</v>
      </c>
      <c r="M41" s="1497">
        <v>6.9053885477097063</v>
      </c>
      <c r="N41" s="1493">
        <v>3.4236669382890348</v>
      </c>
      <c r="O41" s="1493">
        <v>2.9892685716092116</v>
      </c>
      <c r="P41" s="1493">
        <v>1.0952325584999065</v>
      </c>
      <c r="Q41" s="1494">
        <v>0.53255387691144018</v>
      </c>
      <c r="R41" s="1495">
        <v>3.2497953616201913</v>
      </c>
      <c r="S41" s="1493">
        <v>1.2989353569513999</v>
      </c>
      <c r="T41" s="1493">
        <v>2.1345266210416067</v>
      </c>
      <c r="U41" s="1493">
        <v>0.37515160462236813</v>
      </c>
      <c r="V41" s="1493">
        <v>1.310707856306748</v>
      </c>
      <c r="W41" s="1493">
        <v>0.7849087474857479</v>
      </c>
      <c r="X41" s="1493">
        <v>3.1701547123305951</v>
      </c>
      <c r="Y41" s="1493">
        <v>3.5609497493756068</v>
      </c>
      <c r="Z41" s="1493">
        <v>0.21485998088416886</v>
      </c>
      <c r="AA41" s="1493">
        <v>0.37727974569900158</v>
      </c>
      <c r="AB41" s="1493">
        <v>2.8198926225097414</v>
      </c>
      <c r="AC41" s="1493">
        <v>0.85234573596962515</v>
      </c>
      <c r="AD41" s="1493">
        <v>17.994335466736221</v>
      </c>
      <c r="AE41" s="1493">
        <v>4.0221147669876647</v>
      </c>
      <c r="AF41" s="1493">
        <v>0.69432214490658528</v>
      </c>
      <c r="AG41" s="1493">
        <v>2.7895525244091988</v>
      </c>
      <c r="AH41" s="1493">
        <v>2.4240280410490287E-2</v>
      </c>
      <c r="AI41" s="1493">
        <v>6.8330510926804369</v>
      </c>
      <c r="AJ41" s="1493">
        <v>2.2145279531147462</v>
      </c>
      <c r="AK41" s="1493">
        <v>3.3396117399917937</v>
      </c>
      <c r="AL41" s="1493">
        <v>3.0791203246254453</v>
      </c>
      <c r="AM41" s="1493">
        <v>17.187497681965095</v>
      </c>
      <c r="AN41" s="1493">
        <v>5.4294370405743519</v>
      </c>
      <c r="AO41" s="1493">
        <v>0.61857453844494314</v>
      </c>
      <c r="AP41" s="1493">
        <v>0.12883775792487559</v>
      </c>
      <c r="AQ41" s="1493">
        <v>1.0634852488023241</v>
      </c>
      <c r="AR41" s="1493">
        <v>1.4579518850082038</v>
      </c>
      <c r="AS41" s="1493">
        <v>2.9790200081157363</v>
      </c>
      <c r="AT41" s="1493">
        <v>3.3648842808301676</v>
      </c>
      <c r="AU41" s="1493">
        <v>0.58610806313214792</v>
      </c>
      <c r="AV41" s="1493">
        <v>0.81218022460461459</v>
      </c>
      <c r="AW41" s="1493">
        <v>0.72956568617350714</v>
      </c>
      <c r="AX41" s="1498">
        <v>1.3727768404554019</v>
      </c>
      <c r="AY41" s="1004"/>
      <c r="BA41" s="2482" t="s">
        <v>56</v>
      </c>
      <c r="BB41" s="151" t="s">
        <v>49</v>
      </c>
      <c r="BC41" s="1231" t="s">
        <v>35</v>
      </c>
      <c r="BD41" s="1251" t="s">
        <v>35</v>
      </c>
      <c r="BE41" s="1251" t="s">
        <v>35</v>
      </c>
      <c r="BF41" s="1251" t="s">
        <v>35</v>
      </c>
      <c r="BG41" s="1272" t="s">
        <v>35</v>
      </c>
      <c r="BH41" s="1293" t="s">
        <v>35</v>
      </c>
      <c r="BI41" s="1251" t="s">
        <v>35</v>
      </c>
      <c r="BJ41" s="1251" t="s">
        <v>35</v>
      </c>
      <c r="BK41" s="1251" t="s">
        <v>35</v>
      </c>
      <c r="BL41" s="1272" t="s">
        <v>35</v>
      </c>
      <c r="BM41" s="1293" t="s">
        <v>35</v>
      </c>
      <c r="BN41" s="1251" t="s">
        <v>35</v>
      </c>
      <c r="BO41" s="1251" t="s">
        <v>35</v>
      </c>
      <c r="BP41" s="1251" t="s">
        <v>35</v>
      </c>
      <c r="BQ41" s="1272" t="s">
        <v>35</v>
      </c>
      <c r="BR41" s="1293" t="s">
        <v>35</v>
      </c>
      <c r="BS41" s="1251" t="s">
        <v>35</v>
      </c>
      <c r="BT41" s="1251" t="s">
        <v>35</v>
      </c>
      <c r="BU41" s="1251" t="s">
        <v>35</v>
      </c>
      <c r="BV41" s="1251" t="s">
        <v>35</v>
      </c>
      <c r="BW41" s="1251" t="s">
        <v>35</v>
      </c>
      <c r="BX41" s="1251" t="s">
        <v>35</v>
      </c>
      <c r="BY41" s="1315" t="s">
        <v>35</v>
      </c>
      <c r="BZ41" s="1315" t="s">
        <v>35</v>
      </c>
      <c r="CA41" s="1315" t="s">
        <v>35</v>
      </c>
      <c r="CB41" s="1315" t="s">
        <v>35</v>
      </c>
      <c r="CC41" s="1315" t="s">
        <v>35</v>
      </c>
      <c r="CD41" s="1315" t="s">
        <v>35</v>
      </c>
      <c r="CE41" s="1315" t="s">
        <v>35</v>
      </c>
      <c r="CF41" s="1315" t="s">
        <v>35</v>
      </c>
      <c r="CG41" s="1315" t="s">
        <v>35</v>
      </c>
      <c r="CH41" s="1315" t="s">
        <v>35</v>
      </c>
      <c r="CI41" s="1315" t="s">
        <v>35</v>
      </c>
      <c r="CJ41" s="1315" t="s">
        <v>35</v>
      </c>
      <c r="CK41" s="1315" t="s">
        <v>35</v>
      </c>
      <c r="CL41" s="1315" t="s">
        <v>35</v>
      </c>
      <c r="CM41" s="1315" t="s">
        <v>35</v>
      </c>
      <c r="CN41" s="1315" t="s">
        <v>35</v>
      </c>
      <c r="CO41" s="1315" t="s">
        <v>35</v>
      </c>
      <c r="CP41" s="1315" t="s">
        <v>35</v>
      </c>
      <c r="CQ41" s="1315" t="s">
        <v>35</v>
      </c>
      <c r="CR41" s="1315" t="s">
        <v>35</v>
      </c>
      <c r="CS41" s="1315" t="s">
        <v>35</v>
      </c>
      <c r="CT41" s="1315" t="s">
        <v>35</v>
      </c>
      <c r="CU41" s="1315" t="s">
        <v>35</v>
      </c>
      <c r="CV41" s="1315" t="s">
        <v>35</v>
      </c>
      <c r="CW41" s="1315" t="s">
        <v>35</v>
      </c>
      <c r="CX41" s="1315" t="s">
        <v>35</v>
      </c>
      <c r="CY41" s="1315" t="s">
        <v>35</v>
      </c>
      <c r="CZ41" s="1336" t="s">
        <v>35</v>
      </c>
    </row>
    <row r="42" s="437" customFormat="true" ht="15" customHeight="true" x14ac:dyDescent="0.2">
      <c r="A42" s="2626"/>
      <c r="B42" s="1641" t="s">
        <v>48</v>
      </c>
      <c r="C42" s="1492">
        <v>94.584434875489436</v>
      </c>
      <c r="D42" s="1493">
        <v>97.444112109002731</v>
      </c>
      <c r="E42" s="1493">
        <v>99.001247176717854</v>
      </c>
      <c r="F42" s="1493">
        <v>99.48617391331733</v>
      </c>
      <c r="G42" s="1494">
        <v>99.46580937132633</v>
      </c>
      <c r="H42" s="1495">
        <v>98.557422461775261</v>
      </c>
      <c r="I42" s="1493">
        <v>99.584374582947817</v>
      </c>
      <c r="J42" s="1493">
        <v>99.610503979185523</v>
      </c>
      <c r="K42" s="1493">
        <v>99.256800782073398</v>
      </c>
      <c r="L42" s="1496">
        <v>99.581738020568721</v>
      </c>
      <c r="M42" s="1497">
        <v>93.094611452290266</v>
      </c>
      <c r="N42" s="1493">
        <v>96.576333061710727</v>
      </c>
      <c r="O42" s="1493">
        <v>97.010731428391011</v>
      </c>
      <c r="P42" s="1493">
        <v>98.90476744150007</v>
      </c>
      <c r="Q42" s="1494">
        <v>99.467446123088607</v>
      </c>
      <c r="R42" s="1495">
        <v>96.750204638379756</v>
      </c>
      <c r="S42" s="1493">
        <v>98.701064643048596</v>
      </c>
      <c r="T42" s="1493">
        <v>97.865473378958413</v>
      </c>
      <c r="U42" s="1493">
        <v>99.624848395377626</v>
      </c>
      <c r="V42" s="1493">
        <v>98.689292143693237</v>
      </c>
      <c r="W42" s="1493">
        <v>99.215091252514256</v>
      </c>
      <c r="X42" s="1493">
        <v>96.829845287669386</v>
      </c>
      <c r="Y42" s="1493">
        <v>96.439050250624376</v>
      </c>
      <c r="Z42" s="1493">
        <v>99.785140019115843</v>
      </c>
      <c r="AA42" s="1493">
        <v>99.622720254300972</v>
      </c>
      <c r="AB42" s="1493">
        <v>97.180107377490216</v>
      </c>
      <c r="AC42" s="1493">
        <v>99.147654264030365</v>
      </c>
      <c r="AD42" s="1493">
        <v>82.005664533263925</v>
      </c>
      <c r="AE42" s="1493">
        <v>95.977885233012273</v>
      </c>
      <c r="AF42" s="1493">
        <v>99.305677855093421</v>
      </c>
      <c r="AG42" s="1493">
        <v>97.210447475590811</v>
      </c>
      <c r="AH42" s="1493">
        <v>99.975759719589504</v>
      </c>
      <c r="AI42" s="1493">
        <v>93.166948907319394</v>
      </c>
      <c r="AJ42" s="1493">
        <v>97.785472046885246</v>
      </c>
      <c r="AK42" s="1493">
        <v>96.660388260008204</v>
      </c>
      <c r="AL42" s="1493">
        <v>96.920879675374408</v>
      </c>
      <c r="AM42" s="1493">
        <v>82.812502318035158</v>
      </c>
      <c r="AN42" s="1493">
        <v>94.570562959425615</v>
      </c>
      <c r="AO42" s="1493">
        <v>99.381425461555068</v>
      </c>
      <c r="AP42" s="1493">
        <v>99.87116224207513</v>
      </c>
      <c r="AQ42" s="1493">
        <v>98.936514751197677</v>
      </c>
      <c r="AR42" s="1493">
        <v>98.542048114991701</v>
      </c>
      <c r="AS42" s="1493">
        <v>97.020979991884303</v>
      </c>
      <c r="AT42" s="1493">
        <v>96.635115719169804</v>
      </c>
      <c r="AU42" s="1493">
        <v>99.413891936867842</v>
      </c>
      <c r="AV42" s="1493">
        <v>99.187819775395383</v>
      </c>
      <c r="AW42" s="1493">
        <v>99.27043431382647</v>
      </c>
      <c r="AX42" s="1498">
        <v>98.627223159544528</v>
      </c>
      <c r="AY42" s="1004"/>
      <c r="BA42" s="2482"/>
      <c r="BB42" s="151" t="s">
        <v>48</v>
      </c>
      <c r="BC42" s="1231" t="s">
        <v>35</v>
      </c>
      <c r="BD42" s="1251" t="s">
        <v>35</v>
      </c>
      <c r="BE42" s="1251" t="s">
        <v>35</v>
      </c>
      <c r="BF42" s="1251" t="s">
        <v>35</v>
      </c>
      <c r="BG42" s="1272" t="s">
        <v>35</v>
      </c>
      <c r="BH42" s="1293" t="s">
        <v>35</v>
      </c>
      <c r="BI42" s="1251" t="s">
        <v>35</v>
      </c>
      <c r="BJ42" s="1251" t="s">
        <v>35</v>
      </c>
      <c r="BK42" s="1251" t="s">
        <v>35</v>
      </c>
      <c r="BL42" s="1272" t="s">
        <v>35</v>
      </c>
      <c r="BM42" s="1293" t="s">
        <v>35</v>
      </c>
      <c r="BN42" s="1251" t="s">
        <v>35</v>
      </c>
      <c r="BO42" s="1251" t="s">
        <v>35</v>
      </c>
      <c r="BP42" s="1251" t="s">
        <v>35</v>
      </c>
      <c r="BQ42" s="1272" t="s">
        <v>35</v>
      </c>
      <c r="BR42" s="1293" t="s">
        <v>35</v>
      </c>
      <c r="BS42" s="1251" t="s">
        <v>35</v>
      </c>
      <c r="BT42" s="1251" t="s">
        <v>35</v>
      </c>
      <c r="BU42" s="1251" t="s">
        <v>35</v>
      </c>
      <c r="BV42" s="1251" t="s">
        <v>35</v>
      </c>
      <c r="BW42" s="1251" t="s">
        <v>35</v>
      </c>
      <c r="BX42" s="1251" t="s">
        <v>35</v>
      </c>
      <c r="BY42" s="1315" t="s">
        <v>35</v>
      </c>
      <c r="BZ42" s="1315" t="s">
        <v>35</v>
      </c>
      <c r="CA42" s="1315" t="s">
        <v>35</v>
      </c>
      <c r="CB42" s="1315" t="s">
        <v>35</v>
      </c>
      <c r="CC42" s="1315" t="s">
        <v>35</v>
      </c>
      <c r="CD42" s="1315" t="s">
        <v>35</v>
      </c>
      <c r="CE42" s="1315" t="s">
        <v>35</v>
      </c>
      <c r="CF42" s="1315" t="s">
        <v>35</v>
      </c>
      <c r="CG42" s="1315" t="s">
        <v>35</v>
      </c>
      <c r="CH42" s="1315" t="s">
        <v>35</v>
      </c>
      <c r="CI42" s="1315" t="s">
        <v>35</v>
      </c>
      <c r="CJ42" s="1315" t="s">
        <v>35</v>
      </c>
      <c r="CK42" s="1315" t="s">
        <v>35</v>
      </c>
      <c r="CL42" s="1315" t="s">
        <v>35</v>
      </c>
      <c r="CM42" s="1315" t="s">
        <v>35</v>
      </c>
      <c r="CN42" s="1315" t="s">
        <v>35</v>
      </c>
      <c r="CO42" s="1315" t="s">
        <v>35</v>
      </c>
      <c r="CP42" s="1315" t="s">
        <v>35</v>
      </c>
      <c r="CQ42" s="1315" t="s">
        <v>35</v>
      </c>
      <c r="CR42" s="1315" t="s">
        <v>35</v>
      </c>
      <c r="CS42" s="1315" t="s">
        <v>35</v>
      </c>
      <c r="CT42" s="1315" t="s">
        <v>35</v>
      </c>
      <c r="CU42" s="1315" t="s">
        <v>35</v>
      </c>
      <c r="CV42" s="1315" t="s">
        <v>35</v>
      </c>
      <c r="CW42" s="1315" t="s">
        <v>35</v>
      </c>
      <c r="CX42" s="1315" t="s">
        <v>35</v>
      </c>
      <c r="CY42" s="1315" t="s">
        <v>35</v>
      </c>
      <c r="CZ42" s="1336" t="s">
        <v>35</v>
      </c>
    </row>
    <row r="43" s="437" customFormat="true" ht="15" customHeight="true" x14ac:dyDescent="0.2">
      <c r="A43" s="2626" t="s">
        <v>53</v>
      </c>
      <c r="B43" s="1641" t="s">
        <v>49</v>
      </c>
      <c r="C43" s="1674" t="s">
        <v>35</v>
      </c>
      <c r="D43" s="1681" t="s">
        <v>35</v>
      </c>
      <c r="E43" s="1681" t="s">
        <v>35</v>
      </c>
      <c r="F43" s="1681" t="s">
        <v>35</v>
      </c>
      <c r="G43" s="1688" t="s">
        <v>35</v>
      </c>
      <c r="H43" s="1695" t="s">
        <v>35</v>
      </c>
      <c r="I43" s="1681" t="s">
        <v>35</v>
      </c>
      <c r="J43" s="1681" t="s">
        <v>35</v>
      </c>
      <c r="K43" s="1681" t="s">
        <v>35</v>
      </c>
      <c r="L43" s="1702" t="s">
        <v>35</v>
      </c>
      <c r="M43" s="1674" t="s">
        <v>35</v>
      </c>
      <c r="N43" s="1681" t="s">
        <v>35</v>
      </c>
      <c r="O43" s="1681" t="s">
        <v>35</v>
      </c>
      <c r="P43" s="1681" t="s">
        <v>35</v>
      </c>
      <c r="Q43" s="1688" t="s">
        <v>35</v>
      </c>
      <c r="R43" s="1695" t="s">
        <v>35</v>
      </c>
      <c r="S43" s="1681" t="s">
        <v>35</v>
      </c>
      <c r="T43" s="1681" t="s">
        <v>35</v>
      </c>
      <c r="U43" s="1681" t="s">
        <v>35</v>
      </c>
      <c r="V43" s="1681" t="s">
        <v>35</v>
      </c>
      <c r="W43" s="1681" t="s">
        <v>35</v>
      </c>
      <c r="X43" s="1681" t="s">
        <v>35</v>
      </c>
      <c r="Y43" s="1681" t="s">
        <v>35</v>
      </c>
      <c r="Z43" s="1681" t="s">
        <v>35</v>
      </c>
      <c r="AA43" s="1681" t="s">
        <v>35</v>
      </c>
      <c r="AB43" s="1681" t="s">
        <v>35</v>
      </c>
      <c r="AC43" s="1681" t="s">
        <v>35</v>
      </c>
      <c r="AD43" s="1681" t="s">
        <v>35</v>
      </c>
      <c r="AE43" s="1681" t="s">
        <v>35</v>
      </c>
      <c r="AF43" s="1681" t="s">
        <v>35</v>
      </c>
      <c r="AG43" s="1681" t="s">
        <v>35</v>
      </c>
      <c r="AH43" s="1681" t="s">
        <v>35</v>
      </c>
      <c r="AI43" s="1681" t="s">
        <v>35</v>
      </c>
      <c r="AJ43" s="1681" t="s">
        <v>35</v>
      </c>
      <c r="AK43" s="1681" t="s">
        <v>35</v>
      </c>
      <c r="AL43" s="1681" t="s">
        <v>35</v>
      </c>
      <c r="AM43" s="1681" t="s">
        <v>35</v>
      </c>
      <c r="AN43" s="1681" t="s">
        <v>35</v>
      </c>
      <c r="AO43" s="1681" t="s">
        <v>35</v>
      </c>
      <c r="AP43" s="1681" t="s">
        <v>35</v>
      </c>
      <c r="AQ43" s="1681" t="s">
        <v>35</v>
      </c>
      <c r="AR43" s="1681" t="s">
        <v>35</v>
      </c>
      <c r="AS43" s="1681" t="s">
        <v>35</v>
      </c>
      <c r="AT43" s="1681" t="s">
        <v>35</v>
      </c>
      <c r="AU43" s="1681" t="s">
        <v>35</v>
      </c>
      <c r="AV43" s="1681" t="s">
        <v>35</v>
      </c>
      <c r="AW43" s="1681" t="s">
        <v>35</v>
      </c>
      <c r="AX43" s="1681" t="s">
        <v>35</v>
      </c>
      <c r="AY43" s="1004"/>
      <c r="BA43" s="2482" t="s">
        <v>53</v>
      </c>
      <c r="BB43" s="151" t="s">
        <v>49</v>
      </c>
      <c r="BC43" s="1231" t="s">
        <v>35</v>
      </c>
      <c r="BD43" s="1251" t="s">
        <v>35</v>
      </c>
      <c r="BE43" s="1251" t="s">
        <v>35</v>
      </c>
      <c r="BF43" s="1251" t="s">
        <v>35</v>
      </c>
      <c r="BG43" s="1272" t="s">
        <v>35</v>
      </c>
      <c r="BH43" s="1293" t="s">
        <v>35</v>
      </c>
      <c r="BI43" s="1251" t="s">
        <v>35</v>
      </c>
      <c r="BJ43" s="1251" t="s">
        <v>35</v>
      </c>
      <c r="BK43" s="1251" t="s">
        <v>35</v>
      </c>
      <c r="BL43" s="1272" t="s">
        <v>35</v>
      </c>
      <c r="BM43" s="1293" t="s">
        <v>35</v>
      </c>
      <c r="BN43" s="1251" t="s">
        <v>35</v>
      </c>
      <c r="BO43" s="1251" t="s">
        <v>35</v>
      </c>
      <c r="BP43" s="1251" t="s">
        <v>35</v>
      </c>
      <c r="BQ43" s="1272" t="s">
        <v>35</v>
      </c>
      <c r="BR43" s="1293" t="s">
        <v>35</v>
      </c>
      <c r="BS43" s="1251" t="s">
        <v>35</v>
      </c>
      <c r="BT43" s="1251" t="s">
        <v>35</v>
      </c>
      <c r="BU43" s="1251" t="s">
        <v>35</v>
      </c>
      <c r="BV43" s="1251" t="s">
        <v>35</v>
      </c>
      <c r="BW43" s="1251" t="s">
        <v>35</v>
      </c>
      <c r="BX43" s="1251" t="s">
        <v>35</v>
      </c>
      <c r="BY43" s="1315" t="s">
        <v>35</v>
      </c>
      <c r="BZ43" s="1315" t="s">
        <v>35</v>
      </c>
      <c r="CA43" s="1315" t="s">
        <v>35</v>
      </c>
      <c r="CB43" s="1315" t="s">
        <v>35</v>
      </c>
      <c r="CC43" s="1315" t="s">
        <v>35</v>
      </c>
      <c r="CD43" s="1315" t="s">
        <v>35</v>
      </c>
      <c r="CE43" s="1315" t="s">
        <v>35</v>
      </c>
      <c r="CF43" s="1315" t="s">
        <v>35</v>
      </c>
      <c r="CG43" s="1315" t="s">
        <v>35</v>
      </c>
      <c r="CH43" s="1315" t="s">
        <v>35</v>
      </c>
      <c r="CI43" s="1315" t="s">
        <v>35</v>
      </c>
      <c r="CJ43" s="1315" t="s">
        <v>35</v>
      </c>
      <c r="CK43" s="1315" t="s">
        <v>35</v>
      </c>
      <c r="CL43" s="1315" t="s">
        <v>35</v>
      </c>
      <c r="CM43" s="1315" t="s">
        <v>35</v>
      </c>
      <c r="CN43" s="1315" t="s">
        <v>35</v>
      </c>
      <c r="CO43" s="1315" t="s">
        <v>35</v>
      </c>
      <c r="CP43" s="1315" t="s">
        <v>35</v>
      </c>
      <c r="CQ43" s="1315" t="s">
        <v>35</v>
      </c>
      <c r="CR43" s="1315" t="s">
        <v>35</v>
      </c>
      <c r="CS43" s="1315" t="s">
        <v>35</v>
      </c>
      <c r="CT43" s="1315" t="s">
        <v>35</v>
      </c>
      <c r="CU43" s="1315" t="s">
        <v>35</v>
      </c>
      <c r="CV43" s="1315" t="s">
        <v>35</v>
      </c>
      <c r="CW43" s="1315" t="s">
        <v>35</v>
      </c>
      <c r="CX43" s="1315" t="s">
        <v>35</v>
      </c>
      <c r="CY43" s="1315" t="s">
        <v>35</v>
      </c>
      <c r="CZ43" s="1336" t="s">
        <v>35</v>
      </c>
    </row>
    <row r="44" s="437" customFormat="true" ht="15" customHeight="true" x14ac:dyDescent="0.2">
      <c r="A44" s="2626"/>
      <c r="B44" s="1641" t="s">
        <v>48</v>
      </c>
      <c r="C44" s="1674" t="s">
        <v>35</v>
      </c>
      <c r="D44" s="1681" t="s">
        <v>35</v>
      </c>
      <c r="E44" s="1681" t="s">
        <v>35</v>
      </c>
      <c r="F44" s="1681" t="s">
        <v>35</v>
      </c>
      <c r="G44" s="1688" t="s">
        <v>35</v>
      </c>
      <c r="H44" s="1695" t="s">
        <v>35</v>
      </c>
      <c r="I44" s="1681" t="s">
        <v>35</v>
      </c>
      <c r="J44" s="1681" t="s">
        <v>35</v>
      </c>
      <c r="K44" s="1681" t="s">
        <v>35</v>
      </c>
      <c r="L44" s="1702" t="s">
        <v>35</v>
      </c>
      <c r="M44" s="1674" t="s">
        <v>35</v>
      </c>
      <c r="N44" s="1681" t="s">
        <v>35</v>
      </c>
      <c r="O44" s="1681" t="s">
        <v>35</v>
      </c>
      <c r="P44" s="1681" t="s">
        <v>35</v>
      </c>
      <c r="Q44" s="1688" t="s">
        <v>35</v>
      </c>
      <c r="R44" s="1695" t="s">
        <v>35</v>
      </c>
      <c r="S44" s="1681" t="s">
        <v>35</v>
      </c>
      <c r="T44" s="1681" t="s">
        <v>35</v>
      </c>
      <c r="U44" s="1681" t="s">
        <v>35</v>
      </c>
      <c r="V44" s="1681" t="s">
        <v>35</v>
      </c>
      <c r="W44" s="1681" t="s">
        <v>35</v>
      </c>
      <c r="X44" s="1681" t="s">
        <v>35</v>
      </c>
      <c r="Y44" s="1681" t="s">
        <v>35</v>
      </c>
      <c r="Z44" s="1681" t="s">
        <v>35</v>
      </c>
      <c r="AA44" s="1681" t="s">
        <v>35</v>
      </c>
      <c r="AB44" s="1681" t="s">
        <v>35</v>
      </c>
      <c r="AC44" s="1681" t="s">
        <v>35</v>
      </c>
      <c r="AD44" s="1681" t="s">
        <v>35</v>
      </c>
      <c r="AE44" s="1681" t="s">
        <v>35</v>
      </c>
      <c r="AF44" s="1681" t="s">
        <v>35</v>
      </c>
      <c r="AG44" s="1681" t="s">
        <v>35</v>
      </c>
      <c r="AH44" s="1681" t="s">
        <v>35</v>
      </c>
      <c r="AI44" s="1681" t="s">
        <v>35</v>
      </c>
      <c r="AJ44" s="1681" t="s">
        <v>35</v>
      </c>
      <c r="AK44" s="1681" t="s">
        <v>35</v>
      </c>
      <c r="AL44" s="1681" t="s">
        <v>35</v>
      </c>
      <c r="AM44" s="1681" t="s">
        <v>35</v>
      </c>
      <c r="AN44" s="1681" t="s">
        <v>35</v>
      </c>
      <c r="AO44" s="1681" t="s">
        <v>35</v>
      </c>
      <c r="AP44" s="1681" t="s">
        <v>35</v>
      </c>
      <c r="AQ44" s="1681" t="s">
        <v>35</v>
      </c>
      <c r="AR44" s="1681" t="s">
        <v>35</v>
      </c>
      <c r="AS44" s="1681" t="s">
        <v>35</v>
      </c>
      <c r="AT44" s="1681" t="s">
        <v>35</v>
      </c>
      <c r="AU44" s="1681" t="s">
        <v>35</v>
      </c>
      <c r="AV44" s="1681" t="s">
        <v>35</v>
      </c>
      <c r="AW44" s="1681" t="s">
        <v>35</v>
      </c>
      <c r="AX44" s="1681" t="s">
        <v>35</v>
      </c>
      <c r="AY44" s="1004"/>
      <c r="BA44" s="2482"/>
      <c r="BB44" s="151" t="s">
        <v>48</v>
      </c>
      <c r="BC44" s="1231" t="s">
        <v>35</v>
      </c>
      <c r="BD44" s="1251" t="s">
        <v>35</v>
      </c>
      <c r="BE44" s="1251" t="s">
        <v>35</v>
      </c>
      <c r="BF44" s="1251" t="s">
        <v>35</v>
      </c>
      <c r="BG44" s="1272" t="s">
        <v>35</v>
      </c>
      <c r="BH44" s="1293" t="s">
        <v>35</v>
      </c>
      <c r="BI44" s="1251" t="s">
        <v>35</v>
      </c>
      <c r="BJ44" s="1251" t="s">
        <v>35</v>
      </c>
      <c r="BK44" s="1251" t="s">
        <v>35</v>
      </c>
      <c r="BL44" s="1272" t="s">
        <v>35</v>
      </c>
      <c r="BM44" s="1293" t="s">
        <v>35</v>
      </c>
      <c r="BN44" s="1251" t="s">
        <v>35</v>
      </c>
      <c r="BO44" s="1251" t="s">
        <v>35</v>
      </c>
      <c r="BP44" s="1251" t="s">
        <v>35</v>
      </c>
      <c r="BQ44" s="1272" t="s">
        <v>35</v>
      </c>
      <c r="BR44" s="1293" t="s">
        <v>35</v>
      </c>
      <c r="BS44" s="1251" t="s">
        <v>35</v>
      </c>
      <c r="BT44" s="1251" t="s">
        <v>35</v>
      </c>
      <c r="BU44" s="1251" t="s">
        <v>35</v>
      </c>
      <c r="BV44" s="1251" t="s">
        <v>35</v>
      </c>
      <c r="BW44" s="1251" t="s">
        <v>35</v>
      </c>
      <c r="BX44" s="1251" t="s">
        <v>35</v>
      </c>
      <c r="BY44" s="1315" t="s">
        <v>35</v>
      </c>
      <c r="BZ44" s="1315" t="s">
        <v>35</v>
      </c>
      <c r="CA44" s="1315" t="s">
        <v>35</v>
      </c>
      <c r="CB44" s="1315" t="s">
        <v>35</v>
      </c>
      <c r="CC44" s="1315" t="s">
        <v>35</v>
      </c>
      <c r="CD44" s="1315" t="s">
        <v>35</v>
      </c>
      <c r="CE44" s="1315" t="s">
        <v>35</v>
      </c>
      <c r="CF44" s="1315" t="s">
        <v>35</v>
      </c>
      <c r="CG44" s="1315" t="s">
        <v>35</v>
      </c>
      <c r="CH44" s="1315" t="s">
        <v>35</v>
      </c>
      <c r="CI44" s="1315" t="s">
        <v>35</v>
      </c>
      <c r="CJ44" s="1315" t="s">
        <v>35</v>
      </c>
      <c r="CK44" s="1315" t="s">
        <v>35</v>
      </c>
      <c r="CL44" s="1315" t="s">
        <v>35</v>
      </c>
      <c r="CM44" s="1315" t="s">
        <v>35</v>
      </c>
      <c r="CN44" s="1315" t="s">
        <v>35</v>
      </c>
      <c r="CO44" s="1315" t="s">
        <v>35</v>
      </c>
      <c r="CP44" s="1315" t="s">
        <v>35</v>
      </c>
      <c r="CQ44" s="1315" t="s">
        <v>35</v>
      </c>
      <c r="CR44" s="1315" t="s">
        <v>35</v>
      </c>
      <c r="CS44" s="1315" t="s">
        <v>35</v>
      </c>
      <c r="CT44" s="1315" t="s">
        <v>35</v>
      </c>
      <c r="CU44" s="1315" t="s">
        <v>35</v>
      </c>
      <c r="CV44" s="1315" t="s">
        <v>35</v>
      </c>
      <c r="CW44" s="1315" t="s">
        <v>35</v>
      </c>
      <c r="CX44" s="1315" t="s">
        <v>35</v>
      </c>
      <c r="CY44" s="1315" t="s">
        <v>35</v>
      </c>
      <c r="CZ44" s="1336" t="s">
        <v>35</v>
      </c>
    </row>
    <row r="45" s="437" customFormat="true" ht="15" customHeight="true" x14ac:dyDescent="0.2">
      <c r="A45" s="2626" t="s">
        <v>52</v>
      </c>
      <c r="B45" s="1641" t="s">
        <v>49</v>
      </c>
      <c r="C45" s="1674" t="s">
        <v>35</v>
      </c>
      <c r="D45" s="1681" t="s">
        <v>35</v>
      </c>
      <c r="E45" s="1681" t="s">
        <v>35</v>
      </c>
      <c r="F45" s="1681" t="s">
        <v>35</v>
      </c>
      <c r="G45" s="1688" t="s">
        <v>35</v>
      </c>
      <c r="H45" s="1695" t="s">
        <v>35</v>
      </c>
      <c r="I45" s="1681" t="s">
        <v>35</v>
      </c>
      <c r="J45" s="1681" t="s">
        <v>35</v>
      </c>
      <c r="K45" s="1681" t="s">
        <v>35</v>
      </c>
      <c r="L45" s="1702" t="s">
        <v>35</v>
      </c>
      <c r="M45" s="1674" t="s">
        <v>35</v>
      </c>
      <c r="N45" s="1681" t="s">
        <v>35</v>
      </c>
      <c r="O45" s="1681" t="s">
        <v>35</v>
      </c>
      <c r="P45" s="1681" t="s">
        <v>35</v>
      </c>
      <c r="Q45" s="1688" t="s">
        <v>35</v>
      </c>
      <c r="R45" s="1695" t="s">
        <v>35</v>
      </c>
      <c r="S45" s="1681" t="s">
        <v>35</v>
      </c>
      <c r="T45" s="1681" t="s">
        <v>35</v>
      </c>
      <c r="U45" s="1681" t="s">
        <v>35</v>
      </c>
      <c r="V45" s="1681" t="s">
        <v>35</v>
      </c>
      <c r="W45" s="1681" t="s">
        <v>35</v>
      </c>
      <c r="X45" s="1681" t="s">
        <v>35</v>
      </c>
      <c r="Y45" s="1681" t="s">
        <v>35</v>
      </c>
      <c r="Z45" s="1681" t="s">
        <v>35</v>
      </c>
      <c r="AA45" s="1681" t="s">
        <v>35</v>
      </c>
      <c r="AB45" s="1681" t="s">
        <v>35</v>
      </c>
      <c r="AC45" s="1681" t="s">
        <v>35</v>
      </c>
      <c r="AD45" s="1681" t="s">
        <v>35</v>
      </c>
      <c r="AE45" s="1681" t="s">
        <v>35</v>
      </c>
      <c r="AF45" s="1681" t="s">
        <v>35</v>
      </c>
      <c r="AG45" s="1681" t="s">
        <v>35</v>
      </c>
      <c r="AH45" s="1681" t="s">
        <v>35</v>
      </c>
      <c r="AI45" s="1681" t="s">
        <v>35</v>
      </c>
      <c r="AJ45" s="1681" t="s">
        <v>35</v>
      </c>
      <c r="AK45" s="1681" t="s">
        <v>35</v>
      </c>
      <c r="AL45" s="1681" t="s">
        <v>35</v>
      </c>
      <c r="AM45" s="1681" t="s">
        <v>35</v>
      </c>
      <c r="AN45" s="1681" t="s">
        <v>35</v>
      </c>
      <c r="AO45" s="1681" t="s">
        <v>35</v>
      </c>
      <c r="AP45" s="1681" t="s">
        <v>35</v>
      </c>
      <c r="AQ45" s="1681" t="s">
        <v>35</v>
      </c>
      <c r="AR45" s="1681" t="s">
        <v>35</v>
      </c>
      <c r="AS45" s="1681" t="s">
        <v>35</v>
      </c>
      <c r="AT45" s="1681" t="s">
        <v>35</v>
      </c>
      <c r="AU45" s="1681" t="s">
        <v>35</v>
      </c>
      <c r="AV45" s="1681" t="s">
        <v>35</v>
      </c>
      <c r="AW45" s="1681" t="s">
        <v>35</v>
      </c>
      <c r="AX45" s="1681" t="s">
        <v>35</v>
      </c>
      <c r="AY45" s="1004"/>
      <c r="BA45" s="2482" t="s">
        <v>52</v>
      </c>
      <c r="BB45" s="151" t="s">
        <v>49</v>
      </c>
      <c r="BC45" s="1231" t="s">
        <v>35</v>
      </c>
      <c r="BD45" s="1251" t="s">
        <v>35</v>
      </c>
      <c r="BE45" s="1251" t="s">
        <v>35</v>
      </c>
      <c r="BF45" s="1251" t="s">
        <v>35</v>
      </c>
      <c r="BG45" s="1272" t="s">
        <v>35</v>
      </c>
      <c r="BH45" s="1293" t="s">
        <v>35</v>
      </c>
      <c r="BI45" s="1251" t="s">
        <v>35</v>
      </c>
      <c r="BJ45" s="1251" t="s">
        <v>35</v>
      </c>
      <c r="BK45" s="1251" t="s">
        <v>35</v>
      </c>
      <c r="BL45" s="1272" t="s">
        <v>35</v>
      </c>
      <c r="BM45" s="1293" t="s">
        <v>35</v>
      </c>
      <c r="BN45" s="1251" t="s">
        <v>35</v>
      </c>
      <c r="BO45" s="1251" t="s">
        <v>35</v>
      </c>
      <c r="BP45" s="1251" t="s">
        <v>35</v>
      </c>
      <c r="BQ45" s="1272" t="s">
        <v>35</v>
      </c>
      <c r="BR45" s="1293" t="s">
        <v>35</v>
      </c>
      <c r="BS45" s="1251" t="s">
        <v>35</v>
      </c>
      <c r="BT45" s="1251" t="s">
        <v>35</v>
      </c>
      <c r="BU45" s="1251" t="s">
        <v>35</v>
      </c>
      <c r="BV45" s="1251" t="s">
        <v>35</v>
      </c>
      <c r="BW45" s="1251" t="s">
        <v>35</v>
      </c>
      <c r="BX45" s="1251" t="s">
        <v>35</v>
      </c>
      <c r="BY45" s="1315" t="s">
        <v>35</v>
      </c>
      <c r="BZ45" s="1315" t="s">
        <v>35</v>
      </c>
      <c r="CA45" s="1315" t="s">
        <v>35</v>
      </c>
      <c r="CB45" s="1315" t="s">
        <v>35</v>
      </c>
      <c r="CC45" s="1315" t="s">
        <v>35</v>
      </c>
      <c r="CD45" s="1315" t="s">
        <v>35</v>
      </c>
      <c r="CE45" s="1315" t="s">
        <v>35</v>
      </c>
      <c r="CF45" s="1315" t="s">
        <v>35</v>
      </c>
      <c r="CG45" s="1315" t="s">
        <v>35</v>
      </c>
      <c r="CH45" s="1315" t="s">
        <v>35</v>
      </c>
      <c r="CI45" s="1315" t="s">
        <v>35</v>
      </c>
      <c r="CJ45" s="1315" t="s">
        <v>35</v>
      </c>
      <c r="CK45" s="1315" t="s">
        <v>35</v>
      </c>
      <c r="CL45" s="1315" t="s">
        <v>35</v>
      </c>
      <c r="CM45" s="1315" t="s">
        <v>35</v>
      </c>
      <c r="CN45" s="1315" t="s">
        <v>35</v>
      </c>
      <c r="CO45" s="1315" t="s">
        <v>35</v>
      </c>
      <c r="CP45" s="1315" t="s">
        <v>35</v>
      </c>
      <c r="CQ45" s="1315" t="s">
        <v>35</v>
      </c>
      <c r="CR45" s="1315" t="s">
        <v>35</v>
      </c>
      <c r="CS45" s="1315" t="s">
        <v>35</v>
      </c>
      <c r="CT45" s="1315" t="s">
        <v>35</v>
      </c>
      <c r="CU45" s="1315" t="s">
        <v>35</v>
      </c>
      <c r="CV45" s="1315" t="s">
        <v>35</v>
      </c>
      <c r="CW45" s="1315" t="s">
        <v>35</v>
      </c>
      <c r="CX45" s="1315" t="s">
        <v>35</v>
      </c>
      <c r="CY45" s="1315" t="s">
        <v>35</v>
      </c>
      <c r="CZ45" s="1336" t="s">
        <v>35</v>
      </c>
    </row>
    <row r="46" s="437" customFormat="true" ht="15" customHeight="true" x14ac:dyDescent="0.2">
      <c r="A46" s="2626"/>
      <c r="B46" s="1641" t="s">
        <v>48</v>
      </c>
      <c r="C46" s="1674" t="s">
        <v>35</v>
      </c>
      <c r="D46" s="1681" t="s">
        <v>35</v>
      </c>
      <c r="E46" s="1681" t="s">
        <v>35</v>
      </c>
      <c r="F46" s="1681" t="s">
        <v>35</v>
      </c>
      <c r="G46" s="1688" t="s">
        <v>35</v>
      </c>
      <c r="H46" s="1695" t="s">
        <v>35</v>
      </c>
      <c r="I46" s="1681" t="s">
        <v>35</v>
      </c>
      <c r="J46" s="1681" t="s">
        <v>35</v>
      </c>
      <c r="K46" s="1681" t="s">
        <v>35</v>
      </c>
      <c r="L46" s="1702" t="s">
        <v>35</v>
      </c>
      <c r="M46" s="1674" t="s">
        <v>35</v>
      </c>
      <c r="N46" s="1681" t="s">
        <v>35</v>
      </c>
      <c r="O46" s="1681" t="s">
        <v>35</v>
      </c>
      <c r="P46" s="1681" t="s">
        <v>35</v>
      </c>
      <c r="Q46" s="1688" t="s">
        <v>35</v>
      </c>
      <c r="R46" s="1695" t="s">
        <v>35</v>
      </c>
      <c r="S46" s="1681" t="s">
        <v>35</v>
      </c>
      <c r="T46" s="1681" t="s">
        <v>35</v>
      </c>
      <c r="U46" s="1681" t="s">
        <v>35</v>
      </c>
      <c r="V46" s="1681" t="s">
        <v>35</v>
      </c>
      <c r="W46" s="1681" t="s">
        <v>35</v>
      </c>
      <c r="X46" s="1681" t="s">
        <v>35</v>
      </c>
      <c r="Y46" s="1681" t="s">
        <v>35</v>
      </c>
      <c r="Z46" s="1681" t="s">
        <v>35</v>
      </c>
      <c r="AA46" s="1681" t="s">
        <v>35</v>
      </c>
      <c r="AB46" s="1681" t="s">
        <v>35</v>
      </c>
      <c r="AC46" s="1681" t="s">
        <v>35</v>
      </c>
      <c r="AD46" s="1681" t="s">
        <v>35</v>
      </c>
      <c r="AE46" s="1681" t="s">
        <v>35</v>
      </c>
      <c r="AF46" s="1681" t="s">
        <v>35</v>
      </c>
      <c r="AG46" s="1681" t="s">
        <v>35</v>
      </c>
      <c r="AH46" s="1681" t="s">
        <v>35</v>
      </c>
      <c r="AI46" s="1681" t="s">
        <v>35</v>
      </c>
      <c r="AJ46" s="1681" t="s">
        <v>35</v>
      </c>
      <c r="AK46" s="1681" t="s">
        <v>35</v>
      </c>
      <c r="AL46" s="1681" t="s">
        <v>35</v>
      </c>
      <c r="AM46" s="1681" t="s">
        <v>35</v>
      </c>
      <c r="AN46" s="1681" t="s">
        <v>35</v>
      </c>
      <c r="AO46" s="1681" t="s">
        <v>35</v>
      </c>
      <c r="AP46" s="1681" t="s">
        <v>35</v>
      </c>
      <c r="AQ46" s="1681" t="s">
        <v>35</v>
      </c>
      <c r="AR46" s="1681" t="s">
        <v>35</v>
      </c>
      <c r="AS46" s="1681" t="s">
        <v>35</v>
      </c>
      <c r="AT46" s="1681" t="s">
        <v>35</v>
      </c>
      <c r="AU46" s="1681" t="s">
        <v>35</v>
      </c>
      <c r="AV46" s="1681" t="s">
        <v>35</v>
      </c>
      <c r="AW46" s="1681" t="s">
        <v>35</v>
      </c>
      <c r="AX46" s="1681" t="s">
        <v>35</v>
      </c>
      <c r="AY46" s="1004"/>
      <c r="BA46" s="2482"/>
      <c r="BB46" s="151" t="s">
        <v>48</v>
      </c>
      <c r="BC46" s="1231" t="s">
        <v>35</v>
      </c>
      <c r="BD46" s="1251" t="s">
        <v>35</v>
      </c>
      <c r="BE46" s="1251" t="s">
        <v>35</v>
      </c>
      <c r="BF46" s="1251" t="s">
        <v>35</v>
      </c>
      <c r="BG46" s="1272" t="s">
        <v>35</v>
      </c>
      <c r="BH46" s="1293" t="s">
        <v>35</v>
      </c>
      <c r="BI46" s="1251" t="s">
        <v>35</v>
      </c>
      <c r="BJ46" s="1251" t="s">
        <v>35</v>
      </c>
      <c r="BK46" s="1251" t="s">
        <v>35</v>
      </c>
      <c r="BL46" s="1272" t="s">
        <v>35</v>
      </c>
      <c r="BM46" s="1293" t="s">
        <v>35</v>
      </c>
      <c r="BN46" s="1251" t="s">
        <v>35</v>
      </c>
      <c r="BO46" s="1251" t="s">
        <v>35</v>
      </c>
      <c r="BP46" s="1251" t="s">
        <v>35</v>
      </c>
      <c r="BQ46" s="1272" t="s">
        <v>35</v>
      </c>
      <c r="BR46" s="1293" t="s">
        <v>35</v>
      </c>
      <c r="BS46" s="1251" t="s">
        <v>35</v>
      </c>
      <c r="BT46" s="1251" t="s">
        <v>35</v>
      </c>
      <c r="BU46" s="1251" t="s">
        <v>35</v>
      </c>
      <c r="BV46" s="1251" t="s">
        <v>35</v>
      </c>
      <c r="BW46" s="1251" t="s">
        <v>35</v>
      </c>
      <c r="BX46" s="1251" t="s">
        <v>35</v>
      </c>
      <c r="BY46" s="1315" t="s">
        <v>35</v>
      </c>
      <c r="BZ46" s="1315" t="s">
        <v>35</v>
      </c>
      <c r="CA46" s="1315" t="s">
        <v>35</v>
      </c>
      <c r="CB46" s="1315" t="s">
        <v>35</v>
      </c>
      <c r="CC46" s="1315" t="s">
        <v>35</v>
      </c>
      <c r="CD46" s="1315" t="s">
        <v>35</v>
      </c>
      <c r="CE46" s="1315" t="s">
        <v>35</v>
      </c>
      <c r="CF46" s="1315" t="s">
        <v>35</v>
      </c>
      <c r="CG46" s="1315" t="s">
        <v>35</v>
      </c>
      <c r="CH46" s="1315" t="s">
        <v>35</v>
      </c>
      <c r="CI46" s="1315" t="s">
        <v>35</v>
      </c>
      <c r="CJ46" s="1315" t="s">
        <v>35</v>
      </c>
      <c r="CK46" s="1315" t="s">
        <v>35</v>
      </c>
      <c r="CL46" s="1315" t="s">
        <v>35</v>
      </c>
      <c r="CM46" s="1315" t="s">
        <v>35</v>
      </c>
      <c r="CN46" s="1315" t="s">
        <v>35</v>
      </c>
      <c r="CO46" s="1315" t="s">
        <v>35</v>
      </c>
      <c r="CP46" s="1315" t="s">
        <v>35</v>
      </c>
      <c r="CQ46" s="1315" t="s">
        <v>35</v>
      </c>
      <c r="CR46" s="1315" t="s">
        <v>35</v>
      </c>
      <c r="CS46" s="1315" t="s">
        <v>35</v>
      </c>
      <c r="CT46" s="1315" t="s">
        <v>35</v>
      </c>
      <c r="CU46" s="1315" t="s">
        <v>35</v>
      </c>
      <c r="CV46" s="1315" t="s">
        <v>35</v>
      </c>
      <c r="CW46" s="1315" t="s">
        <v>35</v>
      </c>
      <c r="CX46" s="1315" t="s">
        <v>35</v>
      </c>
      <c r="CY46" s="1315" t="s">
        <v>35</v>
      </c>
      <c r="CZ46" s="1336" t="s">
        <v>35</v>
      </c>
    </row>
    <row r="47" s="130" customFormat="true" ht="15" customHeight="true" x14ac:dyDescent="0.2">
      <c r="A47" s="2372" t="s">
        <v>101</v>
      </c>
      <c r="B47" s="249" t="s">
        <v>100</v>
      </c>
      <c r="C47" s="1141" t="s">
        <v>35</v>
      </c>
      <c r="D47" s="1153" t="s">
        <v>35</v>
      </c>
      <c r="E47" s="1153" t="s">
        <v>35</v>
      </c>
      <c r="F47" s="1153" t="s">
        <v>35</v>
      </c>
      <c r="G47" s="1165" t="s">
        <v>35</v>
      </c>
      <c r="H47" s="1177" t="s">
        <v>35</v>
      </c>
      <c r="I47" s="1153" t="s">
        <v>35</v>
      </c>
      <c r="J47" s="1153" t="s">
        <v>35</v>
      </c>
      <c r="K47" s="1153" t="s">
        <v>35</v>
      </c>
      <c r="L47" s="1189" t="s">
        <v>35</v>
      </c>
      <c r="M47" s="1201" t="s">
        <v>35</v>
      </c>
      <c r="N47" s="1153" t="s">
        <v>35</v>
      </c>
      <c r="O47" s="1153" t="s">
        <v>35</v>
      </c>
      <c r="P47" s="1153" t="s">
        <v>35</v>
      </c>
      <c r="Q47" s="1165" t="s">
        <v>35</v>
      </c>
      <c r="R47" s="1177" t="s">
        <v>35</v>
      </c>
      <c r="S47" s="1153" t="s">
        <v>35</v>
      </c>
      <c r="T47" s="1153" t="s">
        <v>35</v>
      </c>
      <c r="U47" s="1153" t="s">
        <v>35</v>
      </c>
      <c r="V47" s="1153" t="s">
        <v>35</v>
      </c>
      <c r="W47" s="1153" t="s">
        <v>35</v>
      </c>
      <c r="X47" s="1153" t="s">
        <v>35</v>
      </c>
      <c r="Y47" s="1218" t="s">
        <v>35</v>
      </c>
      <c r="Z47" s="1218" t="s">
        <v>35</v>
      </c>
      <c r="AA47" s="1218" t="s">
        <v>35</v>
      </c>
      <c r="AB47" s="1218" t="s">
        <v>35</v>
      </c>
      <c r="AC47" s="1218" t="s">
        <v>35</v>
      </c>
      <c r="AD47" s="1218" t="s">
        <v>35</v>
      </c>
      <c r="AE47" s="1218" t="s">
        <v>35</v>
      </c>
      <c r="AF47" s="1218" t="s">
        <v>35</v>
      </c>
      <c r="AG47" s="1218" t="s">
        <v>35</v>
      </c>
      <c r="AH47" s="1218" t="s">
        <v>35</v>
      </c>
      <c r="AI47" s="1218" t="s">
        <v>35</v>
      </c>
      <c r="AJ47" s="1218" t="s">
        <v>35</v>
      </c>
      <c r="AK47" s="1218" t="s">
        <v>35</v>
      </c>
      <c r="AL47" s="1218" t="s">
        <v>35</v>
      </c>
      <c r="AM47" s="1218" t="s">
        <v>35</v>
      </c>
      <c r="AN47" s="1218" t="s">
        <v>35</v>
      </c>
      <c r="AO47" s="1218" t="s">
        <v>35</v>
      </c>
      <c r="AP47" s="1218" t="s">
        <v>35</v>
      </c>
      <c r="AQ47" s="1218" t="s">
        <v>35</v>
      </c>
      <c r="AR47" s="1218" t="s">
        <v>35</v>
      </c>
      <c r="AS47" s="1218" t="s">
        <v>35</v>
      </c>
      <c r="AT47" s="1218" t="s">
        <v>35</v>
      </c>
      <c r="AU47" s="1218" t="s">
        <v>35</v>
      </c>
      <c r="AV47" s="1218" t="s">
        <v>35</v>
      </c>
      <c r="AW47" s="1218" t="s">
        <v>35</v>
      </c>
      <c r="AX47" s="1218" t="s">
        <v>35</v>
      </c>
      <c r="AY47" s="1223" t="s">
        <v>35</v>
      </c>
      <c r="AZ47" s="215"/>
      <c r="BA47" s="2482" t="s">
        <v>101</v>
      </c>
      <c r="BB47" s="151" t="s">
        <v>100</v>
      </c>
      <c r="BC47" s="1231" t="s">
        <v>35</v>
      </c>
      <c r="BD47" s="1251" t="s">
        <v>35</v>
      </c>
      <c r="BE47" s="1251" t="s">
        <v>35</v>
      </c>
      <c r="BF47" s="1251" t="s">
        <v>35</v>
      </c>
      <c r="BG47" s="1272" t="s">
        <v>35</v>
      </c>
      <c r="BH47" s="1293" t="s">
        <v>35</v>
      </c>
      <c r="BI47" s="1251" t="s">
        <v>35</v>
      </c>
      <c r="BJ47" s="1251" t="s">
        <v>35</v>
      </c>
      <c r="BK47" s="1251" t="s">
        <v>35</v>
      </c>
      <c r="BL47" s="1272" t="s">
        <v>35</v>
      </c>
      <c r="BM47" s="1293" t="s">
        <v>35</v>
      </c>
      <c r="BN47" s="1251" t="s">
        <v>35</v>
      </c>
      <c r="BO47" s="1251" t="s">
        <v>35</v>
      </c>
      <c r="BP47" s="1251" t="s">
        <v>35</v>
      </c>
      <c r="BQ47" s="1272" t="s">
        <v>35</v>
      </c>
      <c r="BR47" s="1293" t="s">
        <v>35</v>
      </c>
      <c r="BS47" s="1251" t="s">
        <v>35</v>
      </c>
      <c r="BT47" s="1251" t="s">
        <v>35</v>
      </c>
      <c r="BU47" s="1251" t="s">
        <v>35</v>
      </c>
      <c r="BV47" s="1251" t="s">
        <v>35</v>
      </c>
      <c r="BW47" s="1251" t="s">
        <v>35</v>
      </c>
      <c r="BX47" s="1251" t="s">
        <v>35</v>
      </c>
      <c r="BY47" s="1315" t="s">
        <v>35</v>
      </c>
      <c r="BZ47" s="1315" t="s">
        <v>35</v>
      </c>
      <c r="CA47" s="1315" t="s">
        <v>35</v>
      </c>
      <c r="CB47" s="1315" t="s">
        <v>35</v>
      </c>
      <c r="CC47" s="1315" t="s">
        <v>35</v>
      </c>
      <c r="CD47" s="1315" t="s">
        <v>35</v>
      </c>
      <c r="CE47" s="1315" t="s">
        <v>35</v>
      </c>
      <c r="CF47" s="1315" t="s">
        <v>35</v>
      </c>
      <c r="CG47" s="1315" t="s">
        <v>35</v>
      </c>
      <c r="CH47" s="1315" t="s">
        <v>35</v>
      </c>
      <c r="CI47" s="1315" t="s">
        <v>35</v>
      </c>
      <c r="CJ47" s="1315" t="s">
        <v>35</v>
      </c>
      <c r="CK47" s="1315" t="s">
        <v>35</v>
      </c>
      <c r="CL47" s="1315" t="s">
        <v>35</v>
      </c>
      <c r="CM47" s="1315" t="s">
        <v>35</v>
      </c>
      <c r="CN47" s="1315" t="s">
        <v>35</v>
      </c>
      <c r="CO47" s="1315" t="s">
        <v>35</v>
      </c>
      <c r="CP47" s="1315" t="s">
        <v>35</v>
      </c>
      <c r="CQ47" s="1315" t="s">
        <v>35</v>
      </c>
      <c r="CR47" s="1315" t="s">
        <v>35</v>
      </c>
      <c r="CS47" s="1315" t="s">
        <v>35</v>
      </c>
      <c r="CT47" s="1315" t="s">
        <v>35</v>
      </c>
      <c r="CU47" s="1315" t="s">
        <v>35</v>
      </c>
      <c r="CV47" s="1315" t="s">
        <v>35</v>
      </c>
      <c r="CW47" s="1315" t="s">
        <v>35</v>
      </c>
      <c r="CX47" s="1315" t="s">
        <v>35</v>
      </c>
      <c r="CY47" s="1315" t="s">
        <v>35</v>
      </c>
      <c r="CZ47" s="1336" t="s">
        <v>35</v>
      </c>
    </row>
    <row r="48" s="130" customFormat="true" ht="15" customHeight="true" x14ac:dyDescent="0.2">
      <c r="A48" s="2372"/>
      <c r="B48" s="249" t="s">
        <v>99</v>
      </c>
      <c r="C48" s="1141" t="s">
        <v>35</v>
      </c>
      <c r="D48" s="1153" t="s">
        <v>35</v>
      </c>
      <c r="E48" s="1153" t="s">
        <v>35</v>
      </c>
      <c r="F48" s="1153" t="s">
        <v>35</v>
      </c>
      <c r="G48" s="1165" t="s">
        <v>35</v>
      </c>
      <c r="H48" s="1177" t="s">
        <v>35</v>
      </c>
      <c r="I48" s="1153" t="s">
        <v>35</v>
      </c>
      <c r="J48" s="1153" t="s">
        <v>35</v>
      </c>
      <c r="K48" s="1153" t="s">
        <v>35</v>
      </c>
      <c r="L48" s="1189" t="s">
        <v>35</v>
      </c>
      <c r="M48" s="1201" t="s">
        <v>35</v>
      </c>
      <c r="N48" s="1153" t="s">
        <v>35</v>
      </c>
      <c r="O48" s="1153" t="s">
        <v>35</v>
      </c>
      <c r="P48" s="1153" t="s">
        <v>35</v>
      </c>
      <c r="Q48" s="1165" t="s">
        <v>35</v>
      </c>
      <c r="R48" s="1177" t="s">
        <v>35</v>
      </c>
      <c r="S48" s="1153" t="s">
        <v>35</v>
      </c>
      <c r="T48" s="1153" t="s">
        <v>35</v>
      </c>
      <c r="U48" s="1153" t="s">
        <v>35</v>
      </c>
      <c r="V48" s="1153" t="s">
        <v>35</v>
      </c>
      <c r="W48" s="1153" t="s">
        <v>35</v>
      </c>
      <c r="X48" s="1153" t="s">
        <v>35</v>
      </c>
      <c r="Y48" s="1218" t="s">
        <v>35</v>
      </c>
      <c r="Z48" s="1218" t="s">
        <v>35</v>
      </c>
      <c r="AA48" s="1218" t="s">
        <v>35</v>
      </c>
      <c r="AB48" s="1218" t="s">
        <v>35</v>
      </c>
      <c r="AC48" s="1218" t="s">
        <v>35</v>
      </c>
      <c r="AD48" s="1218" t="s">
        <v>35</v>
      </c>
      <c r="AE48" s="1218" t="s">
        <v>35</v>
      </c>
      <c r="AF48" s="1218" t="s">
        <v>35</v>
      </c>
      <c r="AG48" s="1218" t="s">
        <v>35</v>
      </c>
      <c r="AH48" s="1218" t="s">
        <v>35</v>
      </c>
      <c r="AI48" s="1218" t="s">
        <v>35</v>
      </c>
      <c r="AJ48" s="1218" t="s">
        <v>35</v>
      </c>
      <c r="AK48" s="1218" t="s">
        <v>35</v>
      </c>
      <c r="AL48" s="1218" t="s">
        <v>35</v>
      </c>
      <c r="AM48" s="1218" t="s">
        <v>35</v>
      </c>
      <c r="AN48" s="1218" t="s">
        <v>35</v>
      </c>
      <c r="AO48" s="1218" t="s">
        <v>35</v>
      </c>
      <c r="AP48" s="1218" t="s">
        <v>35</v>
      </c>
      <c r="AQ48" s="1218" t="s">
        <v>35</v>
      </c>
      <c r="AR48" s="1218" t="s">
        <v>35</v>
      </c>
      <c r="AS48" s="1218" t="s">
        <v>35</v>
      </c>
      <c r="AT48" s="1218" t="s">
        <v>35</v>
      </c>
      <c r="AU48" s="1218" t="s">
        <v>35</v>
      </c>
      <c r="AV48" s="1218" t="s">
        <v>35</v>
      </c>
      <c r="AW48" s="1218" t="s">
        <v>35</v>
      </c>
      <c r="AX48" s="1218" t="s">
        <v>35</v>
      </c>
      <c r="AY48" s="1223" t="s">
        <v>35</v>
      </c>
      <c r="AZ48" s="215"/>
      <c r="BA48" s="2482"/>
      <c r="BB48" s="151" t="s">
        <v>99</v>
      </c>
      <c r="BC48" s="1231" t="s">
        <v>35</v>
      </c>
      <c r="BD48" s="1251" t="s">
        <v>35</v>
      </c>
      <c r="BE48" s="1251" t="s">
        <v>35</v>
      </c>
      <c r="BF48" s="1251" t="s">
        <v>35</v>
      </c>
      <c r="BG48" s="1272" t="s">
        <v>35</v>
      </c>
      <c r="BH48" s="1293" t="s">
        <v>35</v>
      </c>
      <c r="BI48" s="1251" t="s">
        <v>35</v>
      </c>
      <c r="BJ48" s="1251" t="s">
        <v>35</v>
      </c>
      <c r="BK48" s="1251" t="s">
        <v>35</v>
      </c>
      <c r="BL48" s="1272" t="s">
        <v>35</v>
      </c>
      <c r="BM48" s="1293" t="s">
        <v>35</v>
      </c>
      <c r="BN48" s="1251" t="s">
        <v>35</v>
      </c>
      <c r="BO48" s="1251" t="s">
        <v>35</v>
      </c>
      <c r="BP48" s="1251" t="s">
        <v>35</v>
      </c>
      <c r="BQ48" s="1272" t="s">
        <v>35</v>
      </c>
      <c r="BR48" s="1293" t="s">
        <v>35</v>
      </c>
      <c r="BS48" s="1251" t="s">
        <v>35</v>
      </c>
      <c r="BT48" s="1251" t="s">
        <v>35</v>
      </c>
      <c r="BU48" s="1251" t="s">
        <v>35</v>
      </c>
      <c r="BV48" s="1251" t="s">
        <v>35</v>
      </c>
      <c r="BW48" s="1251" t="s">
        <v>35</v>
      </c>
      <c r="BX48" s="1251" t="s">
        <v>35</v>
      </c>
      <c r="BY48" s="1315" t="s">
        <v>35</v>
      </c>
      <c r="BZ48" s="1315" t="s">
        <v>35</v>
      </c>
      <c r="CA48" s="1315" t="s">
        <v>35</v>
      </c>
      <c r="CB48" s="1315" t="s">
        <v>35</v>
      </c>
      <c r="CC48" s="1315" t="s">
        <v>35</v>
      </c>
      <c r="CD48" s="1315" t="s">
        <v>35</v>
      </c>
      <c r="CE48" s="1315" t="s">
        <v>35</v>
      </c>
      <c r="CF48" s="1315" t="s">
        <v>35</v>
      </c>
      <c r="CG48" s="1315" t="s">
        <v>35</v>
      </c>
      <c r="CH48" s="1315" t="s">
        <v>35</v>
      </c>
      <c r="CI48" s="1315" t="s">
        <v>35</v>
      </c>
      <c r="CJ48" s="1315" t="s">
        <v>35</v>
      </c>
      <c r="CK48" s="1315" t="s">
        <v>35</v>
      </c>
      <c r="CL48" s="1315" t="s">
        <v>35</v>
      </c>
      <c r="CM48" s="1315" t="s">
        <v>35</v>
      </c>
      <c r="CN48" s="1315" t="s">
        <v>35</v>
      </c>
      <c r="CO48" s="1315" t="s">
        <v>35</v>
      </c>
      <c r="CP48" s="1315" t="s">
        <v>35</v>
      </c>
      <c r="CQ48" s="1315" t="s">
        <v>35</v>
      </c>
      <c r="CR48" s="1315" t="s">
        <v>35</v>
      </c>
      <c r="CS48" s="1315" t="s">
        <v>35</v>
      </c>
      <c r="CT48" s="1315" t="s">
        <v>35</v>
      </c>
      <c r="CU48" s="1315" t="s">
        <v>35</v>
      </c>
      <c r="CV48" s="1315" t="s">
        <v>35</v>
      </c>
      <c r="CW48" s="1315" t="s">
        <v>35</v>
      </c>
      <c r="CX48" s="1315" t="s">
        <v>35</v>
      </c>
      <c r="CY48" s="1315" t="s">
        <v>35</v>
      </c>
      <c r="CZ48" s="1336" t="s">
        <v>35</v>
      </c>
    </row>
    <row r="49" s="130" customFormat="true" ht="15" customHeight="true" x14ac:dyDescent="0.2">
      <c r="A49" s="2372"/>
      <c r="B49" s="249" t="s">
        <v>68</v>
      </c>
      <c r="C49" s="1141" t="s">
        <v>35</v>
      </c>
      <c r="D49" s="1153" t="s">
        <v>35</v>
      </c>
      <c r="E49" s="1153" t="s">
        <v>35</v>
      </c>
      <c r="F49" s="1153" t="s">
        <v>35</v>
      </c>
      <c r="G49" s="1165" t="s">
        <v>35</v>
      </c>
      <c r="H49" s="1177" t="s">
        <v>35</v>
      </c>
      <c r="I49" s="1153" t="s">
        <v>35</v>
      </c>
      <c r="J49" s="1153" t="s">
        <v>35</v>
      </c>
      <c r="K49" s="1153" t="s">
        <v>35</v>
      </c>
      <c r="L49" s="1189" t="s">
        <v>35</v>
      </c>
      <c r="M49" s="1201" t="s">
        <v>35</v>
      </c>
      <c r="N49" s="1153" t="s">
        <v>35</v>
      </c>
      <c r="O49" s="1153" t="s">
        <v>35</v>
      </c>
      <c r="P49" s="1153" t="s">
        <v>35</v>
      </c>
      <c r="Q49" s="1165" t="s">
        <v>35</v>
      </c>
      <c r="R49" s="1177" t="s">
        <v>35</v>
      </c>
      <c r="S49" s="1153" t="s">
        <v>35</v>
      </c>
      <c r="T49" s="1153" t="s">
        <v>35</v>
      </c>
      <c r="U49" s="1153" t="s">
        <v>35</v>
      </c>
      <c r="V49" s="1153" t="s">
        <v>35</v>
      </c>
      <c r="W49" s="1153" t="s">
        <v>35</v>
      </c>
      <c r="X49" s="1153" t="s">
        <v>35</v>
      </c>
      <c r="Y49" s="1218" t="s">
        <v>35</v>
      </c>
      <c r="Z49" s="1218" t="s">
        <v>35</v>
      </c>
      <c r="AA49" s="1218" t="s">
        <v>35</v>
      </c>
      <c r="AB49" s="1218" t="s">
        <v>35</v>
      </c>
      <c r="AC49" s="1218" t="s">
        <v>35</v>
      </c>
      <c r="AD49" s="1218" t="s">
        <v>35</v>
      </c>
      <c r="AE49" s="1218" t="s">
        <v>35</v>
      </c>
      <c r="AF49" s="1218" t="s">
        <v>35</v>
      </c>
      <c r="AG49" s="1218" t="s">
        <v>35</v>
      </c>
      <c r="AH49" s="1218" t="s">
        <v>35</v>
      </c>
      <c r="AI49" s="1218" t="s">
        <v>35</v>
      </c>
      <c r="AJ49" s="1218" t="s">
        <v>35</v>
      </c>
      <c r="AK49" s="1218" t="s">
        <v>35</v>
      </c>
      <c r="AL49" s="1218" t="s">
        <v>35</v>
      </c>
      <c r="AM49" s="1218" t="s">
        <v>35</v>
      </c>
      <c r="AN49" s="1218" t="s">
        <v>35</v>
      </c>
      <c r="AO49" s="1218" t="s">
        <v>35</v>
      </c>
      <c r="AP49" s="1218" t="s">
        <v>35</v>
      </c>
      <c r="AQ49" s="1218" t="s">
        <v>35</v>
      </c>
      <c r="AR49" s="1218" t="s">
        <v>35</v>
      </c>
      <c r="AS49" s="1218" t="s">
        <v>35</v>
      </c>
      <c r="AT49" s="1218" t="s">
        <v>35</v>
      </c>
      <c r="AU49" s="1218" t="s">
        <v>35</v>
      </c>
      <c r="AV49" s="1218" t="s">
        <v>35</v>
      </c>
      <c r="AW49" s="1218" t="s">
        <v>35</v>
      </c>
      <c r="AX49" s="1218" t="s">
        <v>35</v>
      </c>
      <c r="AY49" s="1223" t="s">
        <v>35</v>
      </c>
      <c r="AZ49" s="215"/>
      <c r="BA49" s="2482"/>
      <c r="BB49" s="151" t="s">
        <v>68</v>
      </c>
      <c r="BC49" s="1231" t="s">
        <v>35</v>
      </c>
      <c r="BD49" s="1251" t="s">
        <v>35</v>
      </c>
      <c r="BE49" s="1251" t="s">
        <v>35</v>
      </c>
      <c r="BF49" s="1251" t="s">
        <v>35</v>
      </c>
      <c r="BG49" s="1272" t="s">
        <v>35</v>
      </c>
      <c r="BH49" s="1293" t="s">
        <v>35</v>
      </c>
      <c r="BI49" s="1251" t="s">
        <v>35</v>
      </c>
      <c r="BJ49" s="1251" t="s">
        <v>35</v>
      </c>
      <c r="BK49" s="1251" t="s">
        <v>35</v>
      </c>
      <c r="BL49" s="1272" t="s">
        <v>35</v>
      </c>
      <c r="BM49" s="1293" t="s">
        <v>35</v>
      </c>
      <c r="BN49" s="1251" t="s">
        <v>35</v>
      </c>
      <c r="BO49" s="1251" t="s">
        <v>35</v>
      </c>
      <c r="BP49" s="1251" t="s">
        <v>35</v>
      </c>
      <c r="BQ49" s="1272" t="s">
        <v>35</v>
      </c>
      <c r="BR49" s="1293" t="s">
        <v>35</v>
      </c>
      <c r="BS49" s="1251" t="s">
        <v>35</v>
      </c>
      <c r="BT49" s="1251" t="s">
        <v>35</v>
      </c>
      <c r="BU49" s="1251" t="s">
        <v>35</v>
      </c>
      <c r="BV49" s="1251" t="s">
        <v>35</v>
      </c>
      <c r="BW49" s="1251" t="s">
        <v>35</v>
      </c>
      <c r="BX49" s="1251" t="s">
        <v>35</v>
      </c>
      <c r="BY49" s="1315" t="s">
        <v>35</v>
      </c>
      <c r="BZ49" s="1315" t="s">
        <v>35</v>
      </c>
      <c r="CA49" s="1315" t="s">
        <v>35</v>
      </c>
      <c r="CB49" s="1315" t="s">
        <v>35</v>
      </c>
      <c r="CC49" s="1315" t="s">
        <v>35</v>
      </c>
      <c r="CD49" s="1315" t="s">
        <v>35</v>
      </c>
      <c r="CE49" s="1315" t="s">
        <v>35</v>
      </c>
      <c r="CF49" s="1315" t="s">
        <v>35</v>
      </c>
      <c r="CG49" s="1315" t="s">
        <v>35</v>
      </c>
      <c r="CH49" s="1315" t="s">
        <v>35</v>
      </c>
      <c r="CI49" s="1315" t="s">
        <v>35</v>
      </c>
      <c r="CJ49" s="1315" t="s">
        <v>35</v>
      </c>
      <c r="CK49" s="1315" t="s">
        <v>35</v>
      </c>
      <c r="CL49" s="1315" t="s">
        <v>35</v>
      </c>
      <c r="CM49" s="1315" t="s">
        <v>35</v>
      </c>
      <c r="CN49" s="1315" t="s">
        <v>35</v>
      </c>
      <c r="CO49" s="1315" t="s">
        <v>35</v>
      </c>
      <c r="CP49" s="1315" t="s">
        <v>35</v>
      </c>
      <c r="CQ49" s="1315" t="s">
        <v>35</v>
      </c>
      <c r="CR49" s="1315" t="s">
        <v>35</v>
      </c>
      <c r="CS49" s="1315" t="s">
        <v>35</v>
      </c>
      <c r="CT49" s="1315" t="s">
        <v>35</v>
      </c>
      <c r="CU49" s="1315" t="s">
        <v>35</v>
      </c>
      <c r="CV49" s="1315" t="s">
        <v>35</v>
      </c>
      <c r="CW49" s="1315" t="s">
        <v>35</v>
      </c>
      <c r="CX49" s="1315" t="s">
        <v>35</v>
      </c>
      <c r="CY49" s="1315" t="s">
        <v>35</v>
      </c>
      <c r="CZ49" s="1336" t="s">
        <v>35</v>
      </c>
    </row>
    <row r="50" s="130" customFormat="true" ht="15" customHeight="true" x14ac:dyDescent="0.2">
      <c r="A50" s="2372" t="s">
        <v>102</v>
      </c>
      <c r="B50" s="249" t="s">
        <v>100</v>
      </c>
      <c r="C50" s="1141" t="s">
        <v>35</v>
      </c>
      <c r="D50" s="1153" t="s">
        <v>35</v>
      </c>
      <c r="E50" s="1153" t="s">
        <v>35</v>
      </c>
      <c r="F50" s="1153" t="s">
        <v>35</v>
      </c>
      <c r="G50" s="1165" t="s">
        <v>35</v>
      </c>
      <c r="H50" s="1177" t="s">
        <v>35</v>
      </c>
      <c r="I50" s="1153" t="s">
        <v>35</v>
      </c>
      <c r="J50" s="1153" t="s">
        <v>35</v>
      </c>
      <c r="K50" s="1153" t="s">
        <v>35</v>
      </c>
      <c r="L50" s="1189" t="s">
        <v>35</v>
      </c>
      <c r="M50" s="1201" t="s">
        <v>35</v>
      </c>
      <c r="N50" s="1153" t="s">
        <v>35</v>
      </c>
      <c r="O50" s="1153" t="s">
        <v>35</v>
      </c>
      <c r="P50" s="1153" t="s">
        <v>35</v>
      </c>
      <c r="Q50" s="1165" t="s">
        <v>35</v>
      </c>
      <c r="R50" s="1177" t="s">
        <v>35</v>
      </c>
      <c r="S50" s="1153" t="s">
        <v>35</v>
      </c>
      <c r="T50" s="1153" t="s">
        <v>35</v>
      </c>
      <c r="U50" s="1153" t="s">
        <v>35</v>
      </c>
      <c r="V50" s="1153" t="s">
        <v>35</v>
      </c>
      <c r="W50" s="1153" t="s">
        <v>35</v>
      </c>
      <c r="X50" s="1153" t="s">
        <v>35</v>
      </c>
      <c r="Y50" s="1218" t="s">
        <v>35</v>
      </c>
      <c r="Z50" s="1218" t="s">
        <v>35</v>
      </c>
      <c r="AA50" s="1218" t="s">
        <v>35</v>
      </c>
      <c r="AB50" s="1218" t="s">
        <v>35</v>
      </c>
      <c r="AC50" s="1218" t="s">
        <v>35</v>
      </c>
      <c r="AD50" s="1218" t="s">
        <v>35</v>
      </c>
      <c r="AE50" s="1218" t="s">
        <v>35</v>
      </c>
      <c r="AF50" s="1218" t="s">
        <v>35</v>
      </c>
      <c r="AG50" s="1218" t="s">
        <v>35</v>
      </c>
      <c r="AH50" s="1218" t="s">
        <v>35</v>
      </c>
      <c r="AI50" s="1218" t="s">
        <v>35</v>
      </c>
      <c r="AJ50" s="1218" t="s">
        <v>35</v>
      </c>
      <c r="AK50" s="1218" t="s">
        <v>35</v>
      </c>
      <c r="AL50" s="1218" t="s">
        <v>35</v>
      </c>
      <c r="AM50" s="1218" t="s">
        <v>35</v>
      </c>
      <c r="AN50" s="1218" t="s">
        <v>35</v>
      </c>
      <c r="AO50" s="1218" t="s">
        <v>35</v>
      </c>
      <c r="AP50" s="1218" t="s">
        <v>35</v>
      </c>
      <c r="AQ50" s="1218" t="s">
        <v>35</v>
      </c>
      <c r="AR50" s="1218" t="s">
        <v>35</v>
      </c>
      <c r="AS50" s="1218" t="s">
        <v>35</v>
      </c>
      <c r="AT50" s="1218" t="s">
        <v>35</v>
      </c>
      <c r="AU50" s="1218" t="s">
        <v>35</v>
      </c>
      <c r="AV50" s="1218" t="s">
        <v>35</v>
      </c>
      <c r="AW50" s="1218" t="s">
        <v>35</v>
      </c>
      <c r="AX50" s="1218" t="s">
        <v>35</v>
      </c>
      <c r="AY50" s="1223" t="s">
        <v>35</v>
      </c>
      <c r="AZ50" s="215"/>
      <c r="BA50" s="2482" t="s">
        <v>102</v>
      </c>
      <c r="BB50" s="151" t="s">
        <v>100</v>
      </c>
      <c r="BC50" s="1231" t="s">
        <v>35</v>
      </c>
      <c r="BD50" s="1251" t="s">
        <v>35</v>
      </c>
      <c r="BE50" s="1251" t="s">
        <v>35</v>
      </c>
      <c r="BF50" s="1251" t="s">
        <v>35</v>
      </c>
      <c r="BG50" s="1272" t="s">
        <v>35</v>
      </c>
      <c r="BH50" s="1293" t="s">
        <v>35</v>
      </c>
      <c r="BI50" s="1251" t="s">
        <v>35</v>
      </c>
      <c r="BJ50" s="1251" t="s">
        <v>35</v>
      </c>
      <c r="BK50" s="1251" t="s">
        <v>35</v>
      </c>
      <c r="BL50" s="1272" t="s">
        <v>35</v>
      </c>
      <c r="BM50" s="1293" t="s">
        <v>35</v>
      </c>
      <c r="BN50" s="1251" t="s">
        <v>35</v>
      </c>
      <c r="BO50" s="1251" t="s">
        <v>35</v>
      </c>
      <c r="BP50" s="1251" t="s">
        <v>35</v>
      </c>
      <c r="BQ50" s="1272" t="s">
        <v>35</v>
      </c>
      <c r="BR50" s="1293" t="s">
        <v>35</v>
      </c>
      <c r="BS50" s="1251" t="s">
        <v>35</v>
      </c>
      <c r="BT50" s="1251" t="s">
        <v>35</v>
      </c>
      <c r="BU50" s="1251" t="s">
        <v>35</v>
      </c>
      <c r="BV50" s="1251" t="s">
        <v>35</v>
      </c>
      <c r="BW50" s="1251" t="s">
        <v>35</v>
      </c>
      <c r="BX50" s="1251" t="s">
        <v>35</v>
      </c>
      <c r="BY50" s="1315" t="s">
        <v>35</v>
      </c>
      <c r="BZ50" s="1315" t="s">
        <v>35</v>
      </c>
      <c r="CA50" s="1315" t="s">
        <v>35</v>
      </c>
      <c r="CB50" s="1315" t="s">
        <v>35</v>
      </c>
      <c r="CC50" s="1315" t="s">
        <v>35</v>
      </c>
      <c r="CD50" s="1315" t="s">
        <v>35</v>
      </c>
      <c r="CE50" s="1315" t="s">
        <v>35</v>
      </c>
      <c r="CF50" s="1315" t="s">
        <v>35</v>
      </c>
      <c r="CG50" s="1315" t="s">
        <v>35</v>
      </c>
      <c r="CH50" s="1315" t="s">
        <v>35</v>
      </c>
      <c r="CI50" s="1315" t="s">
        <v>35</v>
      </c>
      <c r="CJ50" s="1315" t="s">
        <v>35</v>
      </c>
      <c r="CK50" s="1315" t="s">
        <v>35</v>
      </c>
      <c r="CL50" s="1315" t="s">
        <v>35</v>
      </c>
      <c r="CM50" s="1315" t="s">
        <v>35</v>
      </c>
      <c r="CN50" s="1315" t="s">
        <v>35</v>
      </c>
      <c r="CO50" s="1315" t="s">
        <v>35</v>
      </c>
      <c r="CP50" s="1315" t="s">
        <v>35</v>
      </c>
      <c r="CQ50" s="1315" t="s">
        <v>35</v>
      </c>
      <c r="CR50" s="1315" t="s">
        <v>35</v>
      </c>
      <c r="CS50" s="1315" t="s">
        <v>35</v>
      </c>
      <c r="CT50" s="1315" t="s">
        <v>35</v>
      </c>
      <c r="CU50" s="1315" t="s">
        <v>35</v>
      </c>
      <c r="CV50" s="1315" t="s">
        <v>35</v>
      </c>
      <c r="CW50" s="1315" t="s">
        <v>35</v>
      </c>
      <c r="CX50" s="1315" t="s">
        <v>35</v>
      </c>
      <c r="CY50" s="1315" t="s">
        <v>35</v>
      </c>
      <c r="CZ50" s="1336" t="s">
        <v>35</v>
      </c>
    </row>
    <row r="51" s="130" customFormat="true" ht="15" customHeight="true" x14ac:dyDescent="0.2">
      <c r="A51" s="2372"/>
      <c r="B51" s="249" t="s">
        <v>99</v>
      </c>
      <c r="C51" s="1141" t="s">
        <v>35</v>
      </c>
      <c r="D51" s="1153" t="s">
        <v>35</v>
      </c>
      <c r="E51" s="1153" t="s">
        <v>35</v>
      </c>
      <c r="F51" s="1153" t="s">
        <v>35</v>
      </c>
      <c r="G51" s="1165" t="s">
        <v>35</v>
      </c>
      <c r="H51" s="1177" t="s">
        <v>35</v>
      </c>
      <c r="I51" s="1153" t="s">
        <v>35</v>
      </c>
      <c r="J51" s="1153" t="s">
        <v>35</v>
      </c>
      <c r="K51" s="1153" t="s">
        <v>35</v>
      </c>
      <c r="L51" s="1189" t="s">
        <v>35</v>
      </c>
      <c r="M51" s="1201" t="s">
        <v>35</v>
      </c>
      <c r="N51" s="1153" t="s">
        <v>35</v>
      </c>
      <c r="O51" s="1153" t="s">
        <v>35</v>
      </c>
      <c r="P51" s="1153" t="s">
        <v>35</v>
      </c>
      <c r="Q51" s="1165" t="s">
        <v>35</v>
      </c>
      <c r="R51" s="1177" t="s">
        <v>35</v>
      </c>
      <c r="S51" s="1153" t="s">
        <v>35</v>
      </c>
      <c r="T51" s="1153" t="s">
        <v>35</v>
      </c>
      <c r="U51" s="1153" t="s">
        <v>35</v>
      </c>
      <c r="V51" s="1153" t="s">
        <v>35</v>
      </c>
      <c r="W51" s="1153" t="s">
        <v>35</v>
      </c>
      <c r="X51" s="1153" t="s">
        <v>35</v>
      </c>
      <c r="Y51" s="1218" t="s">
        <v>35</v>
      </c>
      <c r="Z51" s="1218" t="s">
        <v>35</v>
      </c>
      <c r="AA51" s="1218" t="s">
        <v>35</v>
      </c>
      <c r="AB51" s="1218" t="s">
        <v>35</v>
      </c>
      <c r="AC51" s="1218" t="s">
        <v>35</v>
      </c>
      <c r="AD51" s="1218" t="s">
        <v>35</v>
      </c>
      <c r="AE51" s="1218" t="s">
        <v>35</v>
      </c>
      <c r="AF51" s="1218" t="s">
        <v>35</v>
      </c>
      <c r="AG51" s="1218" t="s">
        <v>35</v>
      </c>
      <c r="AH51" s="1218" t="s">
        <v>35</v>
      </c>
      <c r="AI51" s="1218" t="s">
        <v>35</v>
      </c>
      <c r="AJ51" s="1218" t="s">
        <v>35</v>
      </c>
      <c r="AK51" s="1218" t="s">
        <v>35</v>
      </c>
      <c r="AL51" s="1218" t="s">
        <v>35</v>
      </c>
      <c r="AM51" s="1218" t="s">
        <v>35</v>
      </c>
      <c r="AN51" s="1218" t="s">
        <v>35</v>
      </c>
      <c r="AO51" s="1218" t="s">
        <v>35</v>
      </c>
      <c r="AP51" s="1218" t="s">
        <v>35</v>
      </c>
      <c r="AQ51" s="1218" t="s">
        <v>35</v>
      </c>
      <c r="AR51" s="1218" t="s">
        <v>35</v>
      </c>
      <c r="AS51" s="1218" t="s">
        <v>35</v>
      </c>
      <c r="AT51" s="1218" t="s">
        <v>35</v>
      </c>
      <c r="AU51" s="1218" t="s">
        <v>35</v>
      </c>
      <c r="AV51" s="1218" t="s">
        <v>35</v>
      </c>
      <c r="AW51" s="1218" t="s">
        <v>35</v>
      </c>
      <c r="AX51" s="1218" t="s">
        <v>35</v>
      </c>
      <c r="AY51" s="1223" t="s">
        <v>35</v>
      </c>
      <c r="AZ51" s="215"/>
      <c r="BA51" s="2482"/>
      <c r="BB51" s="151" t="s">
        <v>99</v>
      </c>
      <c r="BC51" s="1231" t="s">
        <v>35</v>
      </c>
      <c r="BD51" s="1251" t="s">
        <v>35</v>
      </c>
      <c r="BE51" s="1251" t="s">
        <v>35</v>
      </c>
      <c r="BF51" s="1251" t="s">
        <v>35</v>
      </c>
      <c r="BG51" s="1272" t="s">
        <v>35</v>
      </c>
      <c r="BH51" s="1293" t="s">
        <v>35</v>
      </c>
      <c r="BI51" s="1251" t="s">
        <v>35</v>
      </c>
      <c r="BJ51" s="1251" t="s">
        <v>35</v>
      </c>
      <c r="BK51" s="1251" t="s">
        <v>35</v>
      </c>
      <c r="BL51" s="1272" t="s">
        <v>35</v>
      </c>
      <c r="BM51" s="1293" t="s">
        <v>35</v>
      </c>
      <c r="BN51" s="1251" t="s">
        <v>35</v>
      </c>
      <c r="BO51" s="1251" t="s">
        <v>35</v>
      </c>
      <c r="BP51" s="1251" t="s">
        <v>35</v>
      </c>
      <c r="BQ51" s="1272" t="s">
        <v>35</v>
      </c>
      <c r="BR51" s="1293" t="s">
        <v>35</v>
      </c>
      <c r="BS51" s="1251" t="s">
        <v>35</v>
      </c>
      <c r="BT51" s="1251" t="s">
        <v>35</v>
      </c>
      <c r="BU51" s="1251" t="s">
        <v>35</v>
      </c>
      <c r="BV51" s="1251" t="s">
        <v>35</v>
      </c>
      <c r="BW51" s="1251" t="s">
        <v>35</v>
      </c>
      <c r="BX51" s="1251" t="s">
        <v>35</v>
      </c>
      <c r="BY51" s="1315" t="s">
        <v>35</v>
      </c>
      <c r="BZ51" s="1315" t="s">
        <v>35</v>
      </c>
      <c r="CA51" s="1315" t="s">
        <v>35</v>
      </c>
      <c r="CB51" s="1315" t="s">
        <v>35</v>
      </c>
      <c r="CC51" s="1315" t="s">
        <v>35</v>
      </c>
      <c r="CD51" s="1315" t="s">
        <v>35</v>
      </c>
      <c r="CE51" s="1315" t="s">
        <v>35</v>
      </c>
      <c r="CF51" s="1315" t="s">
        <v>35</v>
      </c>
      <c r="CG51" s="1315" t="s">
        <v>35</v>
      </c>
      <c r="CH51" s="1315" t="s">
        <v>35</v>
      </c>
      <c r="CI51" s="1315" t="s">
        <v>35</v>
      </c>
      <c r="CJ51" s="1315" t="s">
        <v>35</v>
      </c>
      <c r="CK51" s="1315" t="s">
        <v>35</v>
      </c>
      <c r="CL51" s="1315" t="s">
        <v>35</v>
      </c>
      <c r="CM51" s="1315" t="s">
        <v>35</v>
      </c>
      <c r="CN51" s="1315" t="s">
        <v>35</v>
      </c>
      <c r="CO51" s="1315" t="s">
        <v>35</v>
      </c>
      <c r="CP51" s="1315" t="s">
        <v>35</v>
      </c>
      <c r="CQ51" s="1315" t="s">
        <v>35</v>
      </c>
      <c r="CR51" s="1315" t="s">
        <v>35</v>
      </c>
      <c r="CS51" s="1315" t="s">
        <v>35</v>
      </c>
      <c r="CT51" s="1315" t="s">
        <v>35</v>
      </c>
      <c r="CU51" s="1315" t="s">
        <v>35</v>
      </c>
      <c r="CV51" s="1315" t="s">
        <v>35</v>
      </c>
      <c r="CW51" s="1315" t="s">
        <v>35</v>
      </c>
      <c r="CX51" s="1315" t="s">
        <v>35</v>
      </c>
      <c r="CY51" s="1315" t="s">
        <v>35</v>
      </c>
      <c r="CZ51" s="1336" t="s">
        <v>35</v>
      </c>
    </row>
    <row r="52" s="130" customFormat="true" ht="15" customHeight="true" x14ac:dyDescent="0.2">
      <c r="A52" s="2372"/>
      <c r="B52" s="249" t="s">
        <v>68</v>
      </c>
      <c r="C52" s="1141" t="s">
        <v>35</v>
      </c>
      <c r="D52" s="1153" t="s">
        <v>35</v>
      </c>
      <c r="E52" s="1153" t="s">
        <v>35</v>
      </c>
      <c r="F52" s="1153" t="s">
        <v>35</v>
      </c>
      <c r="G52" s="1165" t="s">
        <v>35</v>
      </c>
      <c r="H52" s="1177" t="s">
        <v>35</v>
      </c>
      <c r="I52" s="1153" t="s">
        <v>35</v>
      </c>
      <c r="J52" s="1153" t="s">
        <v>35</v>
      </c>
      <c r="K52" s="1153" t="s">
        <v>35</v>
      </c>
      <c r="L52" s="1189" t="s">
        <v>35</v>
      </c>
      <c r="M52" s="1201" t="s">
        <v>35</v>
      </c>
      <c r="N52" s="1153" t="s">
        <v>35</v>
      </c>
      <c r="O52" s="1153" t="s">
        <v>35</v>
      </c>
      <c r="P52" s="1153" t="s">
        <v>35</v>
      </c>
      <c r="Q52" s="1165" t="s">
        <v>35</v>
      </c>
      <c r="R52" s="1177" t="s">
        <v>35</v>
      </c>
      <c r="S52" s="1153" t="s">
        <v>35</v>
      </c>
      <c r="T52" s="1153" t="s">
        <v>35</v>
      </c>
      <c r="U52" s="1153" t="s">
        <v>35</v>
      </c>
      <c r="V52" s="1153" t="s">
        <v>35</v>
      </c>
      <c r="W52" s="1153" t="s">
        <v>35</v>
      </c>
      <c r="X52" s="1153" t="s">
        <v>35</v>
      </c>
      <c r="Y52" s="1218" t="s">
        <v>35</v>
      </c>
      <c r="Z52" s="1218" t="s">
        <v>35</v>
      </c>
      <c r="AA52" s="1218" t="s">
        <v>35</v>
      </c>
      <c r="AB52" s="1218" t="s">
        <v>35</v>
      </c>
      <c r="AC52" s="1218" t="s">
        <v>35</v>
      </c>
      <c r="AD52" s="1218" t="s">
        <v>35</v>
      </c>
      <c r="AE52" s="1218" t="s">
        <v>35</v>
      </c>
      <c r="AF52" s="1218" t="s">
        <v>35</v>
      </c>
      <c r="AG52" s="1218" t="s">
        <v>35</v>
      </c>
      <c r="AH52" s="1218" t="s">
        <v>35</v>
      </c>
      <c r="AI52" s="1218" t="s">
        <v>35</v>
      </c>
      <c r="AJ52" s="1218" t="s">
        <v>35</v>
      </c>
      <c r="AK52" s="1218" t="s">
        <v>35</v>
      </c>
      <c r="AL52" s="1218" t="s">
        <v>35</v>
      </c>
      <c r="AM52" s="1218" t="s">
        <v>35</v>
      </c>
      <c r="AN52" s="1218" t="s">
        <v>35</v>
      </c>
      <c r="AO52" s="1218" t="s">
        <v>35</v>
      </c>
      <c r="AP52" s="1218" t="s">
        <v>35</v>
      </c>
      <c r="AQ52" s="1218" t="s">
        <v>35</v>
      </c>
      <c r="AR52" s="1218" t="s">
        <v>35</v>
      </c>
      <c r="AS52" s="1218" t="s">
        <v>35</v>
      </c>
      <c r="AT52" s="1218" t="s">
        <v>35</v>
      </c>
      <c r="AU52" s="1218" t="s">
        <v>35</v>
      </c>
      <c r="AV52" s="1218" t="s">
        <v>35</v>
      </c>
      <c r="AW52" s="1218" t="s">
        <v>35</v>
      </c>
      <c r="AX52" s="1218" t="s">
        <v>35</v>
      </c>
      <c r="AY52" s="1223" t="s">
        <v>35</v>
      </c>
      <c r="AZ52" s="215"/>
      <c r="BA52" s="2482"/>
      <c r="BB52" s="151" t="s">
        <v>68</v>
      </c>
      <c r="BC52" s="1231" t="s">
        <v>35</v>
      </c>
      <c r="BD52" s="1251" t="s">
        <v>35</v>
      </c>
      <c r="BE52" s="1251" t="s">
        <v>35</v>
      </c>
      <c r="BF52" s="1251" t="s">
        <v>35</v>
      </c>
      <c r="BG52" s="1272" t="s">
        <v>35</v>
      </c>
      <c r="BH52" s="1293" t="s">
        <v>35</v>
      </c>
      <c r="BI52" s="1251" t="s">
        <v>35</v>
      </c>
      <c r="BJ52" s="1251" t="s">
        <v>35</v>
      </c>
      <c r="BK52" s="1251" t="s">
        <v>35</v>
      </c>
      <c r="BL52" s="1272" t="s">
        <v>35</v>
      </c>
      <c r="BM52" s="1293" t="s">
        <v>35</v>
      </c>
      <c r="BN52" s="1251" t="s">
        <v>35</v>
      </c>
      <c r="BO52" s="1251" t="s">
        <v>35</v>
      </c>
      <c r="BP52" s="1251" t="s">
        <v>35</v>
      </c>
      <c r="BQ52" s="1272" t="s">
        <v>35</v>
      </c>
      <c r="BR52" s="1293" t="s">
        <v>35</v>
      </c>
      <c r="BS52" s="1251" t="s">
        <v>35</v>
      </c>
      <c r="BT52" s="1251" t="s">
        <v>35</v>
      </c>
      <c r="BU52" s="1251" t="s">
        <v>35</v>
      </c>
      <c r="BV52" s="1251" t="s">
        <v>35</v>
      </c>
      <c r="BW52" s="1251" t="s">
        <v>35</v>
      </c>
      <c r="BX52" s="1251" t="s">
        <v>35</v>
      </c>
      <c r="BY52" s="1315" t="s">
        <v>35</v>
      </c>
      <c r="BZ52" s="1315" t="s">
        <v>35</v>
      </c>
      <c r="CA52" s="1315" t="s">
        <v>35</v>
      </c>
      <c r="CB52" s="1315" t="s">
        <v>35</v>
      </c>
      <c r="CC52" s="1315" t="s">
        <v>35</v>
      </c>
      <c r="CD52" s="1315" t="s">
        <v>35</v>
      </c>
      <c r="CE52" s="1315" t="s">
        <v>35</v>
      </c>
      <c r="CF52" s="1315" t="s">
        <v>35</v>
      </c>
      <c r="CG52" s="1315" t="s">
        <v>35</v>
      </c>
      <c r="CH52" s="1315" t="s">
        <v>35</v>
      </c>
      <c r="CI52" s="1315" t="s">
        <v>35</v>
      </c>
      <c r="CJ52" s="1315" t="s">
        <v>35</v>
      </c>
      <c r="CK52" s="1315" t="s">
        <v>35</v>
      </c>
      <c r="CL52" s="1315" t="s">
        <v>35</v>
      </c>
      <c r="CM52" s="1315" t="s">
        <v>35</v>
      </c>
      <c r="CN52" s="1315" t="s">
        <v>35</v>
      </c>
      <c r="CO52" s="1315" t="s">
        <v>35</v>
      </c>
      <c r="CP52" s="1315" t="s">
        <v>35</v>
      </c>
      <c r="CQ52" s="1315" t="s">
        <v>35</v>
      </c>
      <c r="CR52" s="1315" t="s">
        <v>35</v>
      </c>
      <c r="CS52" s="1315" t="s">
        <v>35</v>
      </c>
      <c r="CT52" s="1315" t="s">
        <v>35</v>
      </c>
      <c r="CU52" s="1315" t="s">
        <v>35</v>
      </c>
      <c r="CV52" s="1315" t="s">
        <v>35</v>
      </c>
      <c r="CW52" s="1315" t="s">
        <v>35</v>
      </c>
      <c r="CX52" s="1315" t="s">
        <v>35</v>
      </c>
      <c r="CY52" s="1315" t="s">
        <v>35</v>
      </c>
      <c r="CZ52" s="1336" t="s">
        <v>35</v>
      </c>
    </row>
    <row r="53" s="130" customFormat="true" ht="15" customHeight="true" x14ac:dyDescent="0.2">
      <c r="A53" s="2372" t="s">
        <v>105</v>
      </c>
      <c r="B53" s="249" t="s">
        <v>100</v>
      </c>
      <c r="C53" s="1141" t="s">
        <v>35</v>
      </c>
      <c r="D53" s="1153" t="s">
        <v>35</v>
      </c>
      <c r="E53" s="1153" t="s">
        <v>35</v>
      </c>
      <c r="F53" s="1153" t="s">
        <v>35</v>
      </c>
      <c r="G53" s="1165" t="s">
        <v>35</v>
      </c>
      <c r="H53" s="1177" t="s">
        <v>35</v>
      </c>
      <c r="I53" s="1153" t="s">
        <v>35</v>
      </c>
      <c r="J53" s="1153" t="s">
        <v>35</v>
      </c>
      <c r="K53" s="1153" t="s">
        <v>35</v>
      </c>
      <c r="L53" s="1189" t="s">
        <v>35</v>
      </c>
      <c r="M53" s="1201" t="s">
        <v>35</v>
      </c>
      <c r="N53" s="1153" t="s">
        <v>35</v>
      </c>
      <c r="O53" s="1153" t="s">
        <v>35</v>
      </c>
      <c r="P53" s="1153" t="s">
        <v>35</v>
      </c>
      <c r="Q53" s="1165" t="s">
        <v>35</v>
      </c>
      <c r="R53" s="1177" t="s">
        <v>35</v>
      </c>
      <c r="S53" s="1153" t="s">
        <v>35</v>
      </c>
      <c r="T53" s="1153" t="s">
        <v>35</v>
      </c>
      <c r="U53" s="1153" t="s">
        <v>35</v>
      </c>
      <c r="V53" s="1153" t="s">
        <v>35</v>
      </c>
      <c r="W53" s="1153" t="s">
        <v>35</v>
      </c>
      <c r="X53" s="1153" t="s">
        <v>35</v>
      </c>
      <c r="Y53" s="1218" t="s">
        <v>35</v>
      </c>
      <c r="Z53" s="1218" t="s">
        <v>35</v>
      </c>
      <c r="AA53" s="1218" t="s">
        <v>35</v>
      </c>
      <c r="AB53" s="1218" t="s">
        <v>35</v>
      </c>
      <c r="AC53" s="1218" t="s">
        <v>35</v>
      </c>
      <c r="AD53" s="1218" t="s">
        <v>35</v>
      </c>
      <c r="AE53" s="1218" t="s">
        <v>35</v>
      </c>
      <c r="AF53" s="1218" t="s">
        <v>35</v>
      </c>
      <c r="AG53" s="1218" t="s">
        <v>35</v>
      </c>
      <c r="AH53" s="1218" t="s">
        <v>35</v>
      </c>
      <c r="AI53" s="1218" t="s">
        <v>35</v>
      </c>
      <c r="AJ53" s="1218" t="s">
        <v>35</v>
      </c>
      <c r="AK53" s="1218" t="s">
        <v>35</v>
      </c>
      <c r="AL53" s="1218" t="s">
        <v>35</v>
      </c>
      <c r="AM53" s="1218" t="s">
        <v>35</v>
      </c>
      <c r="AN53" s="1218" t="s">
        <v>35</v>
      </c>
      <c r="AO53" s="1218" t="s">
        <v>35</v>
      </c>
      <c r="AP53" s="1218" t="s">
        <v>35</v>
      </c>
      <c r="AQ53" s="1218" t="s">
        <v>35</v>
      </c>
      <c r="AR53" s="1218" t="s">
        <v>35</v>
      </c>
      <c r="AS53" s="1218" t="s">
        <v>35</v>
      </c>
      <c r="AT53" s="1218" t="s">
        <v>35</v>
      </c>
      <c r="AU53" s="1218" t="s">
        <v>35</v>
      </c>
      <c r="AV53" s="1218" t="s">
        <v>35</v>
      </c>
      <c r="AW53" s="1218" t="s">
        <v>35</v>
      </c>
      <c r="AX53" s="1218" t="s">
        <v>35</v>
      </c>
      <c r="AY53" s="1223" t="s">
        <v>35</v>
      </c>
      <c r="AZ53" s="215"/>
      <c r="BA53" s="2482" t="s">
        <v>105</v>
      </c>
      <c r="BB53" s="151" t="s">
        <v>100</v>
      </c>
      <c r="BC53" s="1231" t="s">
        <v>35</v>
      </c>
      <c r="BD53" s="1251" t="s">
        <v>35</v>
      </c>
      <c r="BE53" s="1251" t="s">
        <v>35</v>
      </c>
      <c r="BF53" s="1251" t="s">
        <v>35</v>
      </c>
      <c r="BG53" s="1272" t="s">
        <v>35</v>
      </c>
      <c r="BH53" s="1293" t="s">
        <v>35</v>
      </c>
      <c r="BI53" s="1251" t="s">
        <v>35</v>
      </c>
      <c r="BJ53" s="1251" t="s">
        <v>35</v>
      </c>
      <c r="BK53" s="1251" t="s">
        <v>35</v>
      </c>
      <c r="BL53" s="1272" t="s">
        <v>35</v>
      </c>
      <c r="BM53" s="1293" t="s">
        <v>35</v>
      </c>
      <c r="BN53" s="1251" t="s">
        <v>35</v>
      </c>
      <c r="BO53" s="1251" t="s">
        <v>35</v>
      </c>
      <c r="BP53" s="1251" t="s">
        <v>35</v>
      </c>
      <c r="BQ53" s="1272" t="s">
        <v>35</v>
      </c>
      <c r="BR53" s="1293" t="s">
        <v>35</v>
      </c>
      <c r="BS53" s="1251" t="s">
        <v>35</v>
      </c>
      <c r="BT53" s="1251" t="s">
        <v>35</v>
      </c>
      <c r="BU53" s="1251" t="s">
        <v>35</v>
      </c>
      <c r="BV53" s="1251" t="s">
        <v>35</v>
      </c>
      <c r="BW53" s="1251" t="s">
        <v>35</v>
      </c>
      <c r="BX53" s="1251" t="s">
        <v>35</v>
      </c>
      <c r="BY53" s="1315" t="s">
        <v>35</v>
      </c>
      <c r="BZ53" s="1315" t="s">
        <v>35</v>
      </c>
      <c r="CA53" s="1315" t="s">
        <v>35</v>
      </c>
      <c r="CB53" s="1315" t="s">
        <v>35</v>
      </c>
      <c r="CC53" s="1315" t="s">
        <v>35</v>
      </c>
      <c r="CD53" s="1315" t="s">
        <v>35</v>
      </c>
      <c r="CE53" s="1315" t="s">
        <v>35</v>
      </c>
      <c r="CF53" s="1315" t="s">
        <v>35</v>
      </c>
      <c r="CG53" s="1315" t="s">
        <v>35</v>
      </c>
      <c r="CH53" s="1315" t="s">
        <v>35</v>
      </c>
      <c r="CI53" s="1315" t="s">
        <v>35</v>
      </c>
      <c r="CJ53" s="1315" t="s">
        <v>35</v>
      </c>
      <c r="CK53" s="1315" t="s">
        <v>35</v>
      </c>
      <c r="CL53" s="1315" t="s">
        <v>35</v>
      </c>
      <c r="CM53" s="1315" t="s">
        <v>35</v>
      </c>
      <c r="CN53" s="1315" t="s">
        <v>35</v>
      </c>
      <c r="CO53" s="1315" t="s">
        <v>35</v>
      </c>
      <c r="CP53" s="1315" t="s">
        <v>35</v>
      </c>
      <c r="CQ53" s="1315" t="s">
        <v>35</v>
      </c>
      <c r="CR53" s="1315" t="s">
        <v>35</v>
      </c>
      <c r="CS53" s="1315" t="s">
        <v>35</v>
      </c>
      <c r="CT53" s="1315" t="s">
        <v>35</v>
      </c>
      <c r="CU53" s="1315" t="s">
        <v>35</v>
      </c>
      <c r="CV53" s="1315" t="s">
        <v>35</v>
      </c>
      <c r="CW53" s="1315" t="s">
        <v>35</v>
      </c>
      <c r="CX53" s="1315" t="s">
        <v>35</v>
      </c>
      <c r="CY53" s="1315" t="s">
        <v>35</v>
      </c>
      <c r="CZ53" s="1336" t="s">
        <v>35</v>
      </c>
    </row>
    <row r="54" s="130" customFormat="true" ht="15" customHeight="true" x14ac:dyDescent="0.2">
      <c r="A54" s="2372"/>
      <c r="B54" s="249" t="s">
        <v>99</v>
      </c>
      <c r="C54" s="1141" t="s">
        <v>35</v>
      </c>
      <c r="D54" s="1153" t="s">
        <v>35</v>
      </c>
      <c r="E54" s="1153" t="s">
        <v>35</v>
      </c>
      <c r="F54" s="1153" t="s">
        <v>35</v>
      </c>
      <c r="G54" s="1165" t="s">
        <v>35</v>
      </c>
      <c r="H54" s="1177" t="s">
        <v>35</v>
      </c>
      <c r="I54" s="1153" t="s">
        <v>35</v>
      </c>
      <c r="J54" s="1153" t="s">
        <v>35</v>
      </c>
      <c r="K54" s="1153" t="s">
        <v>35</v>
      </c>
      <c r="L54" s="1189" t="s">
        <v>35</v>
      </c>
      <c r="M54" s="1201" t="s">
        <v>35</v>
      </c>
      <c r="N54" s="1153" t="s">
        <v>35</v>
      </c>
      <c r="O54" s="1153" t="s">
        <v>35</v>
      </c>
      <c r="P54" s="1153" t="s">
        <v>35</v>
      </c>
      <c r="Q54" s="1165" t="s">
        <v>35</v>
      </c>
      <c r="R54" s="1177" t="s">
        <v>35</v>
      </c>
      <c r="S54" s="1153" t="s">
        <v>35</v>
      </c>
      <c r="T54" s="1153" t="s">
        <v>35</v>
      </c>
      <c r="U54" s="1153" t="s">
        <v>35</v>
      </c>
      <c r="V54" s="1153" t="s">
        <v>35</v>
      </c>
      <c r="W54" s="1153" t="s">
        <v>35</v>
      </c>
      <c r="X54" s="1153" t="s">
        <v>35</v>
      </c>
      <c r="Y54" s="1218" t="s">
        <v>35</v>
      </c>
      <c r="Z54" s="1218" t="s">
        <v>35</v>
      </c>
      <c r="AA54" s="1218" t="s">
        <v>35</v>
      </c>
      <c r="AB54" s="1218" t="s">
        <v>35</v>
      </c>
      <c r="AC54" s="1218" t="s">
        <v>35</v>
      </c>
      <c r="AD54" s="1218" t="s">
        <v>35</v>
      </c>
      <c r="AE54" s="1218" t="s">
        <v>35</v>
      </c>
      <c r="AF54" s="1218" t="s">
        <v>35</v>
      </c>
      <c r="AG54" s="1218" t="s">
        <v>35</v>
      </c>
      <c r="AH54" s="1218" t="s">
        <v>35</v>
      </c>
      <c r="AI54" s="1218" t="s">
        <v>35</v>
      </c>
      <c r="AJ54" s="1218" t="s">
        <v>35</v>
      </c>
      <c r="AK54" s="1218" t="s">
        <v>35</v>
      </c>
      <c r="AL54" s="1218" t="s">
        <v>35</v>
      </c>
      <c r="AM54" s="1218" t="s">
        <v>35</v>
      </c>
      <c r="AN54" s="1218" t="s">
        <v>35</v>
      </c>
      <c r="AO54" s="1218" t="s">
        <v>35</v>
      </c>
      <c r="AP54" s="1218" t="s">
        <v>35</v>
      </c>
      <c r="AQ54" s="1218" t="s">
        <v>35</v>
      </c>
      <c r="AR54" s="1218" t="s">
        <v>35</v>
      </c>
      <c r="AS54" s="1218" t="s">
        <v>35</v>
      </c>
      <c r="AT54" s="1218" t="s">
        <v>35</v>
      </c>
      <c r="AU54" s="1218" t="s">
        <v>35</v>
      </c>
      <c r="AV54" s="1218" t="s">
        <v>35</v>
      </c>
      <c r="AW54" s="1218" t="s">
        <v>35</v>
      </c>
      <c r="AX54" s="1218" t="s">
        <v>35</v>
      </c>
      <c r="AY54" s="1223" t="s">
        <v>35</v>
      </c>
      <c r="AZ54" s="215"/>
      <c r="BA54" s="2482"/>
      <c r="BB54" s="151" t="s">
        <v>99</v>
      </c>
      <c r="BC54" s="1231" t="s">
        <v>35</v>
      </c>
      <c r="BD54" s="1251" t="s">
        <v>35</v>
      </c>
      <c r="BE54" s="1251" t="s">
        <v>35</v>
      </c>
      <c r="BF54" s="1251" t="s">
        <v>35</v>
      </c>
      <c r="BG54" s="1272" t="s">
        <v>35</v>
      </c>
      <c r="BH54" s="1293" t="s">
        <v>35</v>
      </c>
      <c r="BI54" s="1251" t="s">
        <v>35</v>
      </c>
      <c r="BJ54" s="1251" t="s">
        <v>35</v>
      </c>
      <c r="BK54" s="1251" t="s">
        <v>35</v>
      </c>
      <c r="BL54" s="1272" t="s">
        <v>35</v>
      </c>
      <c r="BM54" s="1293" t="s">
        <v>35</v>
      </c>
      <c r="BN54" s="1251" t="s">
        <v>35</v>
      </c>
      <c r="BO54" s="1251" t="s">
        <v>35</v>
      </c>
      <c r="BP54" s="1251" t="s">
        <v>35</v>
      </c>
      <c r="BQ54" s="1272" t="s">
        <v>35</v>
      </c>
      <c r="BR54" s="1293" t="s">
        <v>35</v>
      </c>
      <c r="BS54" s="1251" t="s">
        <v>35</v>
      </c>
      <c r="BT54" s="1251" t="s">
        <v>35</v>
      </c>
      <c r="BU54" s="1251" t="s">
        <v>35</v>
      </c>
      <c r="BV54" s="1251" t="s">
        <v>35</v>
      </c>
      <c r="BW54" s="1251" t="s">
        <v>35</v>
      </c>
      <c r="BX54" s="1251" t="s">
        <v>35</v>
      </c>
      <c r="BY54" s="1315" t="s">
        <v>35</v>
      </c>
      <c r="BZ54" s="1315" t="s">
        <v>35</v>
      </c>
      <c r="CA54" s="1315" t="s">
        <v>35</v>
      </c>
      <c r="CB54" s="1315" t="s">
        <v>35</v>
      </c>
      <c r="CC54" s="1315" t="s">
        <v>35</v>
      </c>
      <c r="CD54" s="1315" t="s">
        <v>35</v>
      </c>
      <c r="CE54" s="1315" t="s">
        <v>35</v>
      </c>
      <c r="CF54" s="1315" t="s">
        <v>35</v>
      </c>
      <c r="CG54" s="1315" t="s">
        <v>35</v>
      </c>
      <c r="CH54" s="1315" t="s">
        <v>35</v>
      </c>
      <c r="CI54" s="1315" t="s">
        <v>35</v>
      </c>
      <c r="CJ54" s="1315" t="s">
        <v>35</v>
      </c>
      <c r="CK54" s="1315" t="s">
        <v>35</v>
      </c>
      <c r="CL54" s="1315" t="s">
        <v>35</v>
      </c>
      <c r="CM54" s="1315" t="s">
        <v>35</v>
      </c>
      <c r="CN54" s="1315" t="s">
        <v>35</v>
      </c>
      <c r="CO54" s="1315" t="s">
        <v>35</v>
      </c>
      <c r="CP54" s="1315" t="s">
        <v>35</v>
      </c>
      <c r="CQ54" s="1315" t="s">
        <v>35</v>
      </c>
      <c r="CR54" s="1315" t="s">
        <v>35</v>
      </c>
      <c r="CS54" s="1315" t="s">
        <v>35</v>
      </c>
      <c r="CT54" s="1315" t="s">
        <v>35</v>
      </c>
      <c r="CU54" s="1315" t="s">
        <v>35</v>
      </c>
      <c r="CV54" s="1315" t="s">
        <v>35</v>
      </c>
      <c r="CW54" s="1315" t="s">
        <v>35</v>
      </c>
      <c r="CX54" s="1315" t="s">
        <v>35</v>
      </c>
      <c r="CY54" s="1315" t="s">
        <v>35</v>
      </c>
      <c r="CZ54" s="1336" t="s">
        <v>35</v>
      </c>
    </row>
    <row r="55" s="130" customFormat="true" ht="15" customHeight="true" x14ac:dyDescent="0.2">
      <c r="A55" s="2483"/>
      <c r="B55" s="250" t="s">
        <v>68</v>
      </c>
      <c r="C55" s="1143" t="s">
        <v>35</v>
      </c>
      <c r="D55" s="1155" t="s">
        <v>35</v>
      </c>
      <c r="E55" s="1155" t="s">
        <v>35</v>
      </c>
      <c r="F55" s="1155" t="s">
        <v>35</v>
      </c>
      <c r="G55" s="1167" t="s">
        <v>35</v>
      </c>
      <c r="H55" s="1179" t="s">
        <v>35</v>
      </c>
      <c r="I55" s="1155" t="s">
        <v>35</v>
      </c>
      <c r="J55" s="1155" t="s">
        <v>35</v>
      </c>
      <c r="K55" s="1155" t="s">
        <v>35</v>
      </c>
      <c r="L55" s="1191" t="s">
        <v>35</v>
      </c>
      <c r="M55" s="1202" t="s">
        <v>35</v>
      </c>
      <c r="N55" s="1155" t="s">
        <v>35</v>
      </c>
      <c r="O55" s="1155" t="s">
        <v>35</v>
      </c>
      <c r="P55" s="1155" t="s">
        <v>35</v>
      </c>
      <c r="Q55" s="1167" t="s">
        <v>35</v>
      </c>
      <c r="R55" s="1205" t="s">
        <v>35</v>
      </c>
      <c r="S55" s="1209" t="s">
        <v>35</v>
      </c>
      <c r="T55" s="1209" t="s">
        <v>35</v>
      </c>
      <c r="U55" s="1209" t="s">
        <v>35</v>
      </c>
      <c r="V55" s="1209" t="s">
        <v>35</v>
      </c>
      <c r="W55" s="1209" t="s">
        <v>35</v>
      </c>
      <c r="X55" s="1209" t="s">
        <v>35</v>
      </c>
      <c r="Y55" s="1209" t="s">
        <v>35</v>
      </c>
      <c r="Z55" s="1209" t="s">
        <v>35</v>
      </c>
      <c r="AA55" s="1209" t="s">
        <v>35</v>
      </c>
      <c r="AB55" s="1209" t="s">
        <v>35</v>
      </c>
      <c r="AC55" s="1209" t="s">
        <v>35</v>
      </c>
      <c r="AD55" s="1209" t="s">
        <v>35</v>
      </c>
      <c r="AE55" s="1209" t="s">
        <v>35</v>
      </c>
      <c r="AF55" s="1209" t="s">
        <v>35</v>
      </c>
      <c r="AG55" s="1209" t="s">
        <v>35</v>
      </c>
      <c r="AH55" s="1209" t="s">
        <v>35</v>
      </c>
      <c r="AI55" s="1209" t="s">
        <v>35</v>
      </c>
      <c r="AJ55" s="1209" t="s">
        <v>35</v>
      </c>
      <c r="AK55" s="1209" t="s">
        <v>35</v>
      </c>
      <c r="AL55" s="1209" t="s">
        <v>35</v>
      </c>
      <c r="AM55" s="1209" t="s">
        <v>35</v>
      </c>
      <c r="AN55" s="1209" t="s">
        <v>35</v>
      </c>
      <c r="AO55" s="1209" t="s">
        <v>35</v>
      </c>
      <c r="AP55" s="1209" t="s">
        <v>35</v>
      </c>
      <c r="AQ55" s="1209" t="s">
        <v>35</v>
      </c>
      <c r="AR55" s="1209" t="s">
        <v>35</v>
      </c>
      <c r="AS55" s="1209" t="s">
        <v>35</v>
      </c>
      <c r="AT55" s="1209" t="s">
        <v>35</v>
      </c>
      <c r="AU55" s="1209" t="s">
        <v>35</v>
      </c>
      <c r="AV55" s="1209" t="s">
        <v>35</v>
      </c>
      <c r="AW55" s="1209" t="s">
        <v>35</v>
      </c>
      <c r="AX55" s="1209" t="s">
        <v>35</v>
      </c>
      <c r="AY55" s="1224" t="s">
        <v>35</v>
      </c>
      <c r="AZ55" s="215"/>
      <c r="BA55" s="2484"/>
      <c r="BB55" s="152" t="s">
        <v>68</v>
      </c>
      <c r="BC55" s="1232" t="s">
        <v>35</v>
      </c>
      <c r="BD55" s="1252" t="s">
        <v>35</v>
      </c>
      <c r="BE55" s="1252" t="s">
        <v>35</v>
      </c>
      <c r="BF55" s="1252" t="s">
        <v>35</v>
      </c>
      <c r="BG55" s="1273" t="s">
        <v>35</v>
      </c>
      <c r="BH55" s="1294" t="s">
        <v>35</v>
      </c>
      <c r="BI55" s="1252" t="s">
        <v>35</v>
      </c>
      <c r="BJ55" s="1252" t="s">
        <v>35</v>
      </c>
      <c r="BK55" s="1252" t="s">
        <v>35</v>
      </c>
      <c r="BL55" s="1273" t="s">
        <v>35</v>
      </c>
      <c r="BM55" s="1294" t="s">
        <v>35</v>
      </c>
      <c r="BN55" s="1252" t="s">
        <v>35</v>
      </c>
      <c r="BO55" s="1252" t="s">
        <v>35</v>
      </c>
      <c r="BP55" s="1252" t="s">
        <v>35</v>
      </c>
      <c r="BQ55" s="1273" t="s">
        <v>35</v>
      </c>
      <c r="BR55" s="1309" t="s">
        <v>35</v>
      </c>
      <c r="BS55" s="1310" t="s">
        <v>35</v>
      </c>
      <c r="BT55" s="1310" t="s">
        <v>35</v>
      </c>
      <c r="BU55" s="1310" t="s">
        <v>35</v>
      </c>
      <c r="BV55" s="1310" t="s">
        <v>35</v>
      </c>
      <c r="BW55" s="1310" t="s">
        <v>35</v>
      </c>
      <c r="BX55" s="1310" t="s">
        <v>35</v>
      </c>
      <c r="BY55" s="1310" t="s">
        <v>35</v>
      </c>
      <c r="BZ55" s="1331" t="s">
        <v>35</v>
      </c>
      <c r="CA55" s="1331" t="s">
        <v>35</v>
      </c>
      <c r="CB55" s="1331" t="s">
        <v>35</v>
      </c>
      <c r="CC55" s="1331" t="s">
        <v>35</v>
      </c>
      <c r="CD55" s="1331" t="s">
        <v>35</v>
      </c>
      <c r="CE55" s="1331" t="s">
        <v>35</v>
      </c>
      <c r="CF55" s="1331" t="s">
        <v>35</v>
      </c>
      <c r="CG55" s="1331" t="s">
        <v>35</v>
      </c>
      <c r="CH55" s="1331" t="s">
        <v>35</v>
      </c>
      <c r="CI55" s="1331" t="s">
        <v>35</v>
      </c>
      <c r="CJ55" s="1331" t="s">
        <v>35</v>
      </c>
      <c r="CK55" s="1331" t="s">
        <v>35</v>
      </c>
      <c r="CL55" s="1331" t="s">
        <v>35</v>
      </c>
      <c r="CM55" s="1331" t="s">
        <v>35</v>
      </c>
      <c r="CN55" s="1331" t="s">
        <v>35</v>
      </c>
      <c r="CO55" s="1331" t="s">
        <v>35</v>
      </c>
      <c r="CP55" s="1331" t="s">
        <v>35</v>
      </c>
      <c r="CQ55" s="1331" t="s">
        <v>35</v>
      </c>
      <c r="CR55" s="1331" t="s">
        <v>35</v>
      </c>
      <c r="CS55" s="1331" t="s">
        <v>35</v>
      </c>
      <c r="CT55" s="1331" t="s">
        <v>35</v>
      </c>
      <c r="CU55" s="1331" t="s">
        <v>35</v>
      </c>
      <c r="CV55" s="1331" t="s">
        <v>35</v>
      </c>
      <c r="CW55" s="1331" t="s">
        <v>35</v>
      </c>
      <c r="CX55" s="1331" t="s">
        <v>35</v>
      </c>
      <c r="CY55" s="1331" t="s">
        <v>35</v>
      </c>
      <c r="CZ55" s="1337" t="s">
        <v>35</v>
      </c>
    </row>
    <row r="56" s="437" customFormat="true" ht="15" customHeight="true" x14ac:dyDescent="0.2">
      <c r="A56" s="132"/>
      <c r="B56" s="185"/>
      <c r="C56" s="2433" t="s">
        <v>114</v>
      </c>
      <c r="D56" s="2434"/>
      <c r="E56" s="2434"/>
      <c r="F56" s="2434"/>
      <c r="G56" s="2435"/>
      <c r="H56" s="2564" t="s">
        <v>38</v>
      </c>
      <c r="I56" s="2565"/>
      <c r="J56" s="2565"/>
      <c r="K56" s="2565"/>
      <c r="L56" s="2569"/>
      <c r="M56" s="2570" t="s">
        <v>37</v>
      </c>
      <c r="N56" s="2565"/>
      <c r="O56" s="2565"/>
      <c r="P56" s="2565"/>
      <c r="Q56" s="2571"/>
      <c r="R56" s="2564" t="s">
        <v>150</v>
      </c>
      <c r="S56" s="2565"/>
      <c r="T56" s="2565"/>
      <c r="U56" s="2565"/>
      <c r="V56" s="2565"/>
      <c r="W56" s="2565"/>
      <c r="X56" s="2565"/>
      <c r="Y56" s="2565"/>
      <c r="Z56" s="2565"/>
      <c r="AA56" s="2565"/>
      <c r="AB56" s="2565"/>
      <c r="AC56" s="2565"/>
      <c r="AD56" s="2565"/>
      <c r="AE56" s="2565"/>
      <c r="AF56" s="2565"/>
      <c r="AG56" s="2565"/>
      <c r="AH56" s="2565"/>
      <c r="AI56" s="2565"/>
      <c r="AJ56" s="2565"/>
      <c r="AK56" s="2565"/>
      <c r="AL56" s="2565"/>
      <c r="AM56" s="2565"/>
      <c r="AN56" s="2565"/>
      <c r="AO56" s="2565"/>
      <c r="AP56" s="2565"/>
      <c r="AQ56" s="2565"/>
      <c r="AR56" s="2565"/>
      <c r="AS56" s="2565"/>
      <c r="AT56" s="2565"/>
      <c r="AU56" s="2565"/>
      <c r="AV56" s="2565"/>
      <c r="AW56" s="2565"/>
      <c r="AX56" s="2566"/>
      <c r="AY56" s="1483"/>
      <c r="BA56" s="217" t="s">
        <v>128</v>
      </c>
      <c r="BB56" s="115" t="s">
        <v>95</v>
      </c>
      <c r="BC56" s="2500" t="s">
        <v>114</v>
      </c>
      <c r="BD56" s="2501"/>
      <c r="BE56" s="2501"/>
      <c r="BF56" s="2501"/>
      <c r="BG56" s="2502"/>
      <c r="BH56" s="2503" t="s">
        <v>38</v>
      </c>
      <c r="BI56" s="2501"/>
      <c r="BJ56" s="2501"/>
      <c r="BK56" s="2501"/>
      <c r="BL56" s="2502"/>
      <c r="BM56" s="2503" t="s">
        <v>37</v>
      </c>
      <c r="BN56" s="2501"/>
      <c r="BO56" s="2501"/>
      <c r="BP56" s="2501"/>
      <c r="BQ56" s="2502"/>
      <c r="BR56" s="424" t="s">
        <v>137</v>
      </c>
      <c r="BS56" s="296"/>
      <c r="BT56" s="296"/>
      <c r="BU56" s="296"/>
      <c r="BV56" s="296"/>
      <c r="BW56" s="296"/>
      <c r="BX56" s="296"/>
      <c r="BY56" s="297"/>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316"/>
    </row>
    <row r="57" s="437" customFormat="true" ht="24" x14ac:dyDescent="0.2">
      <c r="A57" s="186" t="s">
        <v>69</v>
      </c>
      <c r="B57" s="243"/>
      <c r="C57" s="274" t="s">
        <v>0</v>
      </c>
      <c r="D57" s="275" t="s">
        <v>1</v>
      </c>
      <c r="E57" s="275" t="s">
        <v>2</v>
      </c>
      <c r="F57" s="275" t="s">
        <v>3</v>
      </c>
      <c r="G57" s="276" t="s">
        <v>4</v>
      </c>
      <c r="H57" s="1408" t="s">
        <v>0</v>
      </c>
      <c r="I57" s="1358" t="s">
        <v>1</v>
      </c>
      <c r="J57" s="1358" t="s">
        <v>2</v>
      </c>
      <c r="K57" s="1358" t="s">
        <v>3</v>
      </c>
      <c r="L57" s="1359" t="s">
        <v>4</v>
      </c>
      <c r="M57" s="1396" t="s">
        <v>0</v>
      </c>
      <c r="N57" s="1358" t="s">
        <v>1</v>
      </c>
      <c r="O57" s="1358" t="s">
        <v>2</v>
      </c>
      <c r="P57" s="1358" t="s">
        <v>3</v>
      </c>
      <c r="Q57" s="1420" t="s">
        <v>4</v>
      </c>
      <c r="R57" s="1408" t="s">
        <v>151</v>
      </c>
      <c r="S57" s="1358" t="s">
        <v>152</v>
      </c>
      <c r="T57" s="1358" t="s">
        <v>153</v>
      </c>
      <c r="U57" s="1358" t="s">
        <v>154</v>
      </c>
      <c r="V57" s="1358" t="s">
        <v>155</v>
      </c>
      <c r="W57" s="1358" t="s">
        <v>156</v>
      </c>
      <c r="X57" s="1358" t="s">
        <v>157</v>
      </c>
      <c r="Y57" s="1358" t="s">
        <v>158</v>
      </c>
      <c r="Z57" s="1358" t="s">
        <v>159</v>
      </c>
      <c r="AA57" s="1358" t="s">
        <v>160</v>
      </c>
      <c r="AB57" s="1358" t="s">
        <v>161</v>
      </c>
      <c r="AC57" s="1358" t="s">
        <v>162</v>
      </c>
      <c r="AD57" s="1358" t="s">
        <v>163</v>
      </c>
      <c r="AE57" s="1358" t="s">
        <v>165</v>
      </c>
      <c r="AF57" s="1358" t="s">
        <v>167</v>
      </c>
      <c r="AG57" s="1358" t="s">
        <v>263</v>
      </c>
      <c r="AH57" s="1358" t="s">
        <v>168</v>
      </c>
      <c r="AI57" s="1358" t="s">
        <v>169</v>
      </c>
      <c r="AJ57" s="1358" t="s">
        <v>264</v>
      </c>
      <c r="AK57" s="1358" t="s">
        <v>170</v>
      </c>
      <c r="AL57" s="1358" t="s">
        <v>171</v>
      </c>
      <c r="AM57" s="1358" t="s">
        <v>265</v>
      </c>
      <c r="AN57" s="1358" t="s">
        <v>266</v>
      </c>
      <c r="AO57" s="1358" t="s">
        <v>172</v>
      </c>
      <c r="AP57" s="1358" t="s">
        <v>173</v>
      </c>
      <c r="AQ57" s="1358" t="s">
        <v>174</v>
      </c>
      <c r="AR57" s="1358" t="s">
        <v>175</v>
      </c>
      <c r="AS57" s="1358" t="s">
        <v>176</v>
      </c>
      <c r="AT57" s="1358" t="s">
        <v>267</v>
      </c>
      <c r="AU57" s="1358" t="s">
        <v>177</v>
      </c>
      <c r="AV57" s="1358" t="s">
        <v>178</v>
      </c>
      <c r="AW57" s="1358" t="s">
        <v>179</v>
      </c>
      <c r="AX57" s="1360" t="s">
        <v>180</v>
      </c>
      <c r="AY57" s="1483"/>
      <c r="BA57" s="196" t="s">
        <v>119</v>
      </c>
      <c r="BB57" s="195"/>
      <c r="BC57" s="325" t="s">
        <v>0</v>
      </c>
      <c r="BD57" s="170" t="s">
        <v>1</v>
      </c>
      <c r="BE57" s="170" t="s">
        <v>2</v>
      </c>
      <c r="BF57" s="170" t="s">
        <v>3</v>
      </c>
      <c r="BG57" s="326" t="s">
        <v>4</v>
      </c>
      <c r="BH57" s="335" t="s">
        <v>0</v>
      </c>
      <c r="BI57" s="170" t="s">
        <v>1</v>
      </c>
      <c r="BJ57" s="170" t="s">
        <v>2</v>
      </c>
      <c r="BK57" s="170" t="s">
        <v>3</v>
      </c>
      <c r="BL57" s="326" t="s">
        <v>4</v>
      </c>
      <c r="BM57" s="335" t="s">
        <v>0</v>
      </c>
      <c r="BN57" s="170" t="s">
        <v>1</v>
      </c>
      <c r="BO57" s="170" t="s">
        <v>2</v>
      </c>
      <c r="BP57" s="170" t="s">
        <v>3</v>
      </c>
      <c r="BQ57" s="326" t="s">
        <v>4</v>
      </c>
      <c r="BR57" s="335"/>
      <c r="BS57" s="170"/>
      <c r="BT57" s="170"/>
      <c r="BU57" s="170"/>
      <c r="BV57" s="170"/>
      <c r="BW57" s="170"/>
      <c r="BX57" s="170"/>
      <c r="BY57" s="171"/>
      <c r="BZ57" s="171"/>
      <c r="CA57" s="171"/>
      <c r="CB57" s="171"/>
      <c r="CC57" s="171"/>
      <c r="CD57" s="171"/>
      <c r="CE57" s="171"/>
      <c r="CF57" s="171"/>
      <c r="CG57" s="171"/>
      <c r="CH57" s="171"/>
      <c r="CI57" s="171"/>
      <c r="CJ57" s="171"/>
      <c r="CK57" s="171"/>
      <c r="CL57" s="171"/>
      <c r="CM57" s="171"/>
      <c r="CN57" s="171"/>
      <c r="CO57" s="171"/>
      <c r="CP57" s="171"/>
      <c r="CQ57" s="171"/>
      <c r="CR57" s="171"/>
      <c r="CS57" s="171"/>
      <c r="CT57" s="171"/>
      <c r="CU57" s="171"/>
      <c r="CV57" s="171"/>
      <c r="CW57" s="171"/>
      <c r="CX57" s="171"/>
      <c r="CY57" s="171"/>
      <c r="CZ57" s="342"/>
    </row>
    <row r="58" s="437" customFormat="true" ht="15" customHeight="true" x14ac:dyDescent="0.2">
      <c r="A58" s="2567" t="s">
        <v>182</v>
      </c>
      <c r="B58" s="1642" t="s">
        <v>183</v>
      </c>
      <c r="C58" s="1506">
        <v>3.2719017790704195</v>
      </c>
      <c r="D58" s="1507">
        <v>8.0144975340723228</v>
      </c>
      <c r="E58" s="1507">
        <v>10.337828903334406</v>
      </c>
      <c r="F58" s="1507">
        <v>16.703499534955782</v>
      </c>
      <c r="G58" s="1508">
        <v>23.503139561902895</v>
      </c>
      <c r="H58" s="1509">
        <v>16.076185923533121</v>
      </c>
      <c r="I58" s="1507">
        <v>18.436220104527091</v>
      </c>
      <c r="J58" s="1507">
        <v>21.197404661248022</v>
      </c>
      <c r="K58" s="1507">
        <v>28.774973257959559</v>
      </c>
      <c r="L58" s="1510">
        <v>25.746953541210356</v>
      </c>
      <c r="M58" s="1511">
        <v>1.6135077174753261</v>
      </c>
      <c r="N58" s="1507">
        <v>4.306452974053439</v>
      </c>
      <c r="O58" s="1507">
        <v>4.7443072833804658</v>
      </c>
      <c r="P58" s="1507">
        <v>5.6756205256737235</v>
      </c>
      <c r="Q58" s="1508">
        <v>9.4517970852817399</v>
      </c>
      <c r="R58" s="1509">
        <v>25.087520185979439</v>
      </c>
      <c r="S58" s="1507">
        <v>2.6160800552797103</v>
      </c>
      <c r="T58" s="1507">
        <v>5.8069760436537701</v>
      </c>
      <c r="U58" s="1507">
        <v>8.7687765213541233</v>
      </c>
      <c r="V58" s="1507">
        <v>20.460867767547047</v>
      </c>
      <c r="W58" s="1507">
        <v>11.342553135416699</v>
      </c>
      <c r="X58" s="1507">
        <v>12.887227207816728</v>
      </c>
      <c r="Y58" s="1507">
        <v>8.9994314396994763</v>
      </c>
      <c r="Z58" s="1507">
        <v>8.5647094626412468</v>
      </c>
      <c r="AA58" s="1507">
        <v>31.851129631976637</v>
      </c>
      <c r="AB58" s="1507">
        <v>8.7881416621188642</v>
      </c>
      <c r="AC58" s="1507">
        <v>30.239898493872104</v>
      </c>
      <c r="AD58" s="1507">
        <v>6.2275220064431211</v>
      </c>
      <c r="AE58" s="1507">
        <v>11.798648426836838</v>
      </c>
      <c r="AF58" s="1507">
        <v>12.680866401159182</v>
      </c>
      <c r="AG58" s="1507">
        <v>23.124463445439751</v>
      </c>
      <c r="AH58" s="1507">
        <v>2.058866735653953</v>
      </c>
      <c r="AI58" s="1507">
        <v>9.8817864927138004</v>
      </c>
      <c r="AJ58" s="1507">
        <v>19.598849014467586</v>
      </c>
      <c r="AK58" s="1507">
        <v>18.479755862713695</v>
      </c>
      <c r="AL58" s="1507">
        <v>23.285370301413071</v>
      </c>
      <c r="AM58" s="1507">
        <v>7.258133154820591</v>
      </c>
      <c r="AN58" s="1507">
        <v>15.235271837444714</v>
      </c>
      <c r="AO58" s="1507">
        <v>1.9310360053196498</v>
      </c>
      <c r="AP58" s="1507">
        <v>20.781473481976811</v>
      </c>
      <c r="AQ58" s="1507">
        <v>15.43439740456348</v>
      </c>
      <c r="AR58" s="1507">
        <v>7.7203133629846805</v>
      </c>
      <c r="AS58" s="1507">
        <v>18.190092001128651</v>
      </c>
      <c r="AT58" s="1507">
        <v>10.692541027793762</v>
      </c>
      <c r="AU58" s="1507">
        <v>10.208392957668019</v>
      </c>
      <c r="AV58" s="1507">
        <v>10.425605320028131</v>
      </c>
      <c r="AW58" s="1507">
        <v>7.3878374645777667</v>
      </c>
      <c r="AX58" s="1512">
        <v>16.548113824275809</v>
      </c>
      <c r="AY58" s="1491"/>
      <c r="BA58" s="235"/>
      <c r="BB58" s="153"/>
      <c r="BC58" s="327"/>
      <c r="BD58" s="300"/>
      <c r="BE58" s="300"/>
      <c r="BF58" s="300"/>
      <c r="BG58" s="328"/>
      <c r="BH58" s="336"/>
      <c r="BI58" s="300"/>
      <c r="BJ58" s="300"/>
      <c r="BK58" s="300"/>
      <c r="BL58" s="328"/>
      <c r="BM58" s="336"/>
      <c r="BN58" s="300"/>
      <c r="BO58" s="300"/>
      <c r="BP58" s="300"/>
      <c r="BQ58" s="328"/>
      <c r="BR58" s="336"/>
      <c r="BS58" s="300"/>
      <c r="BT58" s="300"/>
      <c r="BU58" s="300"/>
      <c r="BV58" s="300"/>
      <c r="BW58" s="300"/>
      <c r="BX58" s="300"/>
      <c r="BY58" s="301"/>
      <c r="BZ58" s="301"/>
      <c r="CA58" s="301"/>
      <c r="CB58" s="301"/>
      <c r="CC58" s="301"/>
      <c r="CD58" s="301"/>
      <c r="CE58" s="301"/>
      <c r="CF58" s="301"/>
      <c r="CG58" s="301"/>
      <c r="CH58" s="301"/>
      <c r="CI58" s="301"/>
      <c r="CJ58" s="301"/>
      <c r="CK58" s="301"/>
      <c r="CL58" s="301"/>
      <c r="CM58" s="301"/>
      <c r="CN58" s="301"/>
      <c r="CO58" s="301"/>
      <c r="CP58" s="301"/>
      <c r="CQ58" s="301"/>
      <c r="CR58" s="301"/>
      <c r="CS58" s="301"/>
      <c r="CT58" s="301"/>
      <c r="CU58" s="301"/>
      <c r="CV58" s="301"/>
      <c r="CW58" s="301"/>
      <c r="CX58" s="301"/>
      <c r="CY58" s="301"/>
      <c r="CZ58" s="343"/>
    </row>
    <row r="59" s="437" customFormat="true" ht="15" customHeight="true" x14ac:dyDescent="0.2">
      <c r="A59" s="2568"/>
      <c r="B59" s="1643" t="s">
        <v>268</v>
      </c>
      <c r="C59" s="1513">
        <v>1.916104808329119</v>
      </c>
      <c r="D59" s="1514">
        <v>2.5414602628525835</v>
      </c>
      <c r="E59" s="1514">
        <v>2.2925561386982305</v>
      </c>
      <c r="F59" s="1514">
        <v>1.6655172139930123</v>
      </c>
      <c r="G59" s="1515">
        <v>1.9389531627373198</v>
      </c>
      <c r="H59" s="1516">
        <v>4.0342818328408621</v>
      </c>
      <c r="I59" s="1514">
        <v>3.1308514485399903</v>
      </c>
      <c r="J59" s="1514">
        <v>1.6224190773156129</v>
      </c>
      <c r="K59" s="1514">
        <v>2.5891252933718634</v>
      </c>
      <c r="L59" s="1517">
        <v>1.6825431043188246</v>
      </c>
      <c r="M59" s="1518">
        <v>1.5726415585853379</v>
      </c>
      <c r="N59" s="1514">
        <v>2.1820496236137288</v>
      </c>
      <c r="O59" s="1514">
        <v>1.7783808898314526</v>
      </c>
      <c r="P59" s="1514">
        <v>1.4891669697747014</v>
      </c>
      <c r="Q59" s="1515">
        <v>1.3123470467368317</v>
      </c>
      <c r="R59" s="1516">
        <v>6.1532937614430381</v>
      </c>
      <c r="S59" s="1514">
        <v>0.73505159625538752</v>
      </c>
      <c r="T59" s="1514">
        <v>1.3211694634619697</v>
      </c>
      <c r="U59" s="1514">
        <v>0.68732800512287151</v>
      </c>
      <c r="V59" s="1514">
        <v>4.3807628623064545</v>
      </c>
      <c r="W59" s="1514">
        <v>2.3685073621362593</v>
      </c>
      <c r="X59" s="1514">
        <v>2.3196829617843848</v>
      </c>
      <c r="Y59" s="1514">
        <v>1.9076234695315533</v>
      </c>
      <c r="Z59" s="1514">
        <v>2.6311431955487041</v>
      </c>
      <c r="AA59" s="1514">
        <v>1.9404572052613478</v>
      </c>
      <c r="AB59" s="1514">
        <v>1.023979284896485</v>
      </c>
      <c r="AC59" s="1514">
        <v>2.3391886131822504</v>
      </c>
      <c r="AD59" s="1514">
        <v>7.2537529536699559</v>
      </c>
      <c r="AE59" s="1514">
        <v>7.2841437770218134</v>
      </c>
      <c r="AF59" s="1514">
        <v>1.4046654963304817</v>
      </c>
      <c r="AG59" s="1514">
        <v>1.6135520737568454</v>
      </c>
      <c r="AH59" s="1514">
        <v>0.82060006372165051</v>
      </c>
      <c r="AI59" s="1514">
        <v>6.9415737910720328</v>
      </c>
      <c r="AJ59" s="1514">
        <v>1.6070254553198156</v>
      </c>
      <c r="AK59" s="1514">
        <v>7.0364591406642019</v>
      </c>
      <c r="AL59" s="1514">
        <v>1.637194145189131</v>
      </c>
      <c r="AM59" s="1514">
        <v>2.1453671026966101</v>
      </c>
      <c r="AN59" s="1514">
        <v>7.2513801003110778</v>
      </c>
      <c r="AO59" s="1514">
        <v>0.33154765659044144</v>
      </c>
      <c r="AP59" s="1514">
        <v>2.4963144266797759</v>
      </c>
      <c r="AQ59" s="1514">
        <v>3.5236525105791379</v>
      </c>
      <c r="AR59" s="1514">
        <v>2.7779099376633325</v>
      </c>
      <c r="AS59" s="1514">
        <v>2.6259575777797322</v>
      </c>
      <c r="AT59" s="1514">
        <v>1.7372390942387166</v>
      </c>
      <c r="AU59" s="1514">
        <v>1.1136287667802161</v>
      </c>
      <c r="AV59" s="1514">
        <v>1.2226113264935934</v>
      </c>
      <c r="AW59" s="1514">
        <v>2.4597466025483192</v>
      </c>
      <c r="AX59" s="1519">
        <v>2.5908885114418969</v>
      </c>
      <c r="AY59" s="1004"/>
      <c r="BA59" s="236"/>
      <c r="BB59" s="154"/>
      <c r="BC59" s="329"/>
      <c r="BD59" s="302"/>
      <c r="BE59" s="302"/>
      <c r="BF59" s="302"/>
      <c r="BG59" s="330"/>
      <c r="BH59" s="337"/>
      <c r="BI59" s="302"/>
      <c r="BJ59" s="302"/>
      <c r="BK59" s="302"/>
      <c r="BL59" s="330"/>
      <c r="BM59" s="337"/>
      <c r="BN59" s="302"/>
      <c r="BO59" s="302"/>
      <c r="BP59" s="302"/>
      <c r="BQ59" s="330"/>
      <c r="BR59" s="337"/>
      <c r="BS59" s="302"/>
      <c r="BT59" s="302"/>
      <c r="BU59" s="302"/>
      <c r="BV59" s="302"/>
      <c r="BW59" s="302"/>
      <c r="BX59" s="302"/>
      <c r="BY59" s="303"/>
      <c r="BZ59" s="303"/>
      <c r="CA59" s="303"/>
      <c r="CB59" s="303"/>
      <c r="CC59" s="303"/>
      <c r="CD59" s="303"/>
      <c r="CE59" s="303"/>
      <c r="CF59" s="303"/>
      <c r="CG59" s="303"/>
      <c r="CH59" s="303"/>
      <c r="CI59" s="303"/>
      <c r="CJ59" s="303"/>
      <c r="CK59" s="303"/>
      <c r="CL59" s="303"/>
      <c r="CM59" s="303"/>
      <c r="CN59" s="303"/>
      <c r="CO59" s="303"/>
      <c r="CP59" s="303"/>
      <c r="CQ59" s="303"/>
      <c r="CR59" s="303"/>
      <c r="CS59" s="303"/>
      <c r="CT59" s="303"/>
      <c r="CU59" s="303"/>
      <c r="CV59" s="303"/>
      <c r="CW59" s="303"/>
      <c r="CX59" s="303"/>
      <c r="CY59" s="303"/>
      <c r="CZ59" s="344"/>
    </row>
    <row r="60" s="437" customFormat="true" ht="15" customHeight="true" x14ac:dyDescent="0.2">
      <c r="A60" s="2568"/>
      <c r="B60" s="1643" t="s">
        <v>269</v>
      </c>
      <c r="C60" s="1513">
        <v>3.2182801108001571</v>
      </c>
      <c r="D60" s="1514">
        <v>3.3952359459419363</v>
      </c>
      <c r="E60" s="1514">
        <v>2.9729970550177125</v>
      </c>
      <c r="F60" s="1514">
        <v>3.8417102332559931</v>
      </c>
      <c r="G60" s="1515">
        <v>1.0926807813907462</v>
      </c>
      <c r="H60" s="1516">
        <v>7.2174976779858957</v>
      </c>
      <c r="I60" s="1514">
        <v>4.2604337913828267</v>
      </c>
      <c r="J60" s="1514">
        <v>4.682360288735131</v>
      </c>
      <c r="K60" s="1514">
        <v>2.1930042705323292</v>
      </c>
      <c r="L60" s="1517">
        <v>0.60373172976301148</v>
      </c>
      <c r="M60" s="1518">
        <v>2.7293342630404096</v>
      </c>
      <c r="N60" s="1514">
        <v>2.3830275610713199</v>
      </c>
      <c r="O60" s="1514">
        <v>2.5122515564351429</v>
      </c>
      <c r="P60" s="1514">
        <v>2.0612088628789738</v>
      </c>
      <c r="Q60" s="1515">
        <v>1.515309800786113</v>
      </c>
      <c r="R60" s="1516">
        <v>0.63059542726221218</v>
      </c>
      <c r="S60" s="1514">
        <v>0.31243060553151836</v>
      </c>
      <c r="T60" s="1514">
        <v>1.5729396931213588</v>
      </c>
      <c r="U60" s="1514">
        <v>0.49157939511452953</v>
      </c>
      <c r="V60" s="1514">
        <v>3.9648442598439062</v>
      </c>
      <c r="W60" s="1514">
        <v>4.9894401039257703</v>
      </c>
      <c r="X60" s="1514">
        <v>0.60563593939009108</v>
      </c>
      <c r="Y60" s="1514">
        <v>1.7311863668729661</v>
      </c>
      <c r="Z60" s="1514">
        <v>0.63913323051509696</v>
      </c>
      <c r="AA60" s="1514">
        <v>1.7418437591567593</v>
      </c>
      <c r="AB60" s="1514">
        <v>0.80064388074913928</v>
      </c>
      <c r="AC60" s="1514">
        <v>2.4915332175982572</v>
      </c>
      <c r="AD60" s="1514">
        <v>7.9531482348209224</v>
      </c>
      <c r="AE60" s="1514">
        <v>6.5476367718516411</v>
      </c>
      <c r="AF60" s="1514">
        <v>0.29745796832061205</v>
      </c>
      <c r="AG60" s="1514">
        <v>1.6589146513448074</v>
      </c>
      <c r="AH60" s="1514">
        <v>0.27507745110646431</v>
      </c>
      <c r="AI60" s="1514">
        <v>12.9136737483286</v>
      </c>
      <c r="AJ60" s="1514">
        <v>0.65662934366203385</v>
      </c>
      <c r="AK60" s="1514">
        <v>3.538283902106012</v>
      </c>
      <c r="AL60" s="1514">
        <v>2.1574914638936349</v>
      </c>
      <c r="AM60" s="1514">
        <v>3.5660938846688119</v>
      </c>
      <c r="AN60" s="1514">
        <v>2.7825580890026838</v>
      </c>
      <c r="AO60" s="1514">
        <v>9.3404346704838451E-2</v>
      </c>
      <c r="AP60" s="1514">
        <v>4.0346725271422601</v>
      </c>
      <c r="AQ60" s="1514">
        <v>3.8232539823100509</v>
      </c>
      <c r="AR60" s="1514">
        <v>2.8419248302712403</v>
      </c>
      <c r="AS60" s="1514">
        <v>2.0932899851267734</v>
      </c>
      <c r="AT60" s="1514">
        <v>1.7007235684367084</v>
      </c>
      <c r="AU60" s="1514">
        <v>4.1383104429158966</v>
      </c>
      <c r="AV60" s="1514">
        <v>0.40928440767698709</v>
      </c>
      <c r="AW60" s="1514">
        <v>6.9126756900001434</v>
      </c>
      <c r="AX60" s="1519">
        <v>2.5213947600862179</v>
      </c>
      <c r="AY60" s="1004"/>
      <c r="BA60" s="236"/>
      <c r="BB60" s="154"/>
      <c r="BC60" s="329"/>
      <c r="BD60" s="302"/>
      <c r="BE60" s="302"/>
      <c r="BF60" s="302"/>
      <c r="BG60" s="330"/>
      <c r="BH60" s="337"/>
      <c r="BI60" s="302"/>
      <c r="BJ60" s="302"/>
      <c r="BK60" s="302"/>
      <c r="BL60" s="330"/>
      <c r="BM60" s="337"/>
      <c r="BN60" s="302"/>
      <c r="BO60" s="302"/>
      <c r="BP60" s="302"/>
      <c r="BQ60" s="330"/>
      <c r="BR60" s="337"/>
      <c r="BS60" s="302"/>
      <c r="BT60" s="302"/>
      <c r="BU60" s="302"/>
      <c r="BV60" s="302"/>
      <c r="BW60" s="302"/>
      <c r="BX60" s="302"/>
      <c r="BY60" s="303"/>
      <c r="BZ60" s="303"/>
      <c r="CA60" s="303"/>
      <c r="CB60" s="303"/>
      <c r="CC60" s="303"/>
      <c r="CD60" s="303"/>
      <c r="CE60" s="303"/>
      <c r="CF60" s="303"/>
      <c r="CG60" s="303"/>
      <c r="CH60" s="303"/>
      <c r="CI60" s="303"/>
      <c r="CJ60" s="303"/>
      <c r="CK60" s="303"/>
      <c r="CL60" s="303"/>
      <c r="CM60" s="303"/>
      <c r="CN60" s="303"/>
      <c r="CO60" s="303"/>
      <c r="CP60" s="303"/>
      <c r="CQ60" s="303"/>
      <c r="CR60" s="303"/>
      <c r="CS60" s="303"/>
      <c r="CT60" s="303"/>
      <c r="CU60" s="303"/>
      <c r="CV60" s="303"/>
      <c r="CW60" s="303"/>
      <c r="CX60" s="303"/>
      <c r="CY60" s="303"/>
      <c r="CZ60" s="344"/>
    </row>
    <row r="61" s="437" customFormat="true" ht="15" customHeight="true" x14ac:dyDescent="0.2">
      <c r="A61" s="2568"/>
      <c r="B61" s="1643" t="s">
        <v>270</v>
      </c>
      <c r="C61" s="1513">
        <v>1.8969295712745946</v>
      </c>
      <c r="D61" s="1514">
        <v>3.1111288570150895</v>
      </c>
      <c r="E61" s="1514">
        <v>4.3190367154199141</v>
      </c>
      <c r="F61" s="1514">
        <v>4.3074399156933127</v>
      </c>
      <c r="G61" s="1515">
        <v>3.6628253809256153</v>
      </c>
      <c r="H61" s="1516">
        <v>3.0605998541517412</v>
      </c>
      <c r="I61" s="1514">
        <v>5.2537349924758514</v>
      </c>
      <c r="J61" s="1514">
        <v>2.9437344506253216</v>
      </c>
      <c r="K61" s="1514">
        <v>3.2340539616257393</v>
      </c>
      <c r="L61" s="1517">
        <v>4.4831301556229635</v>
      </c>
      <c r="M61" s="1518">
        <v>1.3420570362597974</v>
      </c>
      <c r="N61" s="1514">
        <v>3.0196700881391818</v>
      </c>
      <c r="O61" s="1514">
        <v>3.0726850415064302</v>
      </c>
      <c r="P61" s="1514">
        <v>4.6298949927227859</v>
      </c>
      <c r="Q61" s="1515">
        <v>3.9841988817930365</v>
      </c>
      <c r="R61" s="1516">
        <v>1.7842736286283438</v>
      </c>
      <c r="S61" s="1514">
        <v>2.5576536879494287</v>
      </c>
      <c r="T61" s="1514">
        <v>9.0068809243297689</v>
      </c>
      <c r="U61" s="1514">
        <v>9.4637853136198515</v>
      </c>
      <c r="V61" s="1514">
        <v>5.6824085210209905</v>
      </c>
      <c r="W61" s="1514">
        <v>2.8225939861469649</v>
      </c>
      <c r="X61" s="1514">
        <v>6.0476479344725558</v>
      </c>
      <c r="Y61" s="1514">
        <v>6.9293621197121569</v>
      </c>
      <c r="Z61" s="1514">
        <v>1.8705421033704168</v>
      </c>
      <c r="AA61" s="1514">
        <v>0.69399193150037486</v>
      </c>
      <c r="AB61" s="1514">
        <v>2.6880498689451997</v>
      </c>
      <c r="AC61" s="1514">
        <v>0.24178837071141016</v>
      </c>
      <c r="AD61" s="1514">
        <v>0</v>
      </c>
      <c r="AE61" s="1514">
        <v>4.0951114527681405</v>
      </c>
      <c r="AF61" s="1514">
        <v>5.5671712270207774</v>
      </c>
      <c r="AG61" s="1514">
        <v>0.5446790987706791</v>
      </c>
      <c r="AH61" s="1514">
        <v>4.0851146992576668</v>
      </c>
      <c r="AI61" s="1514">
        <v>1.3615440972022552</v>
      </c>
      <c r="AJ61" s="1514">
        <v>0.9993738394967755</v>
      </c>
      <c r="AK61" s="1514">
        <v>2.5671480567074947</v>
      </c>
      <c r="AL61" s="1514">
        <v>6.2272931490928976</v>
      </c>
      <c r="AM61" s="1514">
        <v>0.29519641240223315</v>
      </c>
      <c r="AN61" s="1514">
        <v>1.1272610129753409</v>
      </c>
      <c r="AO61" s="1514">
        <v>5.8125537328764469</v>
      </c>
      <c r="AP61" s="1514">
        <v>0.96650132973742575</v>
      </c>
      <c r="AQ61" s="1514">
        <v>1.791137123545359</v>
      </c>
      <c r="AR61" s="1514">
        <v>3.4250186603212787</v>
      </c>
      <c r="AS61" s="1514">
        <v>1.4555252454060339</v>
      </c>
      <c r="AT61" s="1514">
        <v>1.4152453433389331</v>
      </c>
      <c r="AU61" s="1514">
        <v>4.7771809490858397</v>
      </c>
      <c r="AV61" s="1514">
        <v>0.49123464010531653</v>
      </c>
      <c r="AW61" s="1514">
        <v>2.5503646680384464</v>
      </c>
      <c r="AX61" s="1519">
        <v>3.8563104518114883</v>
      </c>
      <c r="AY61" s="1004"/>
      <c r="BA61" s="236"/>
      <c r="BB61" s="154"/>
      <c r="BC61" s="329"/>
      <c r="BD61" s="302"/>
      <c r="BE61" s="302"/>
      <c r="BF61" s="302"/>
      <c r="BG61" s="330"/>
      <c r="BH61" s="337"/>
      <c r="BI61" s="302"/>
      <c r="BJ61" s="302"/>
      <c r="BK61" s="302"/>
      <c r="BL61" s="330"/>
      <c r="BM61" s="337"/>
      <c r="BN61" s="302"/>
      <c r="BO61" s="302"/>
      <c r="BP61" s="302"/>
      <c r="BQ61" s="330"/>
      <c r="BR61" s="337"/>
      <c r="BS61" s="302"/>
      <c r="BT61" s="302"/>
      <c r="BU61" s="302"/>
      <c r="BV61" s="302"/>
      <c r="BW61" s="302"/>
      <c r="BX61" s="302"/>
      <c r="BY61" s="303"/>
      <c r="BZ61" s="303"/>
      <c r="CA61" s="303"/>
      <c r="CB61" s="303"/>
      <c r="CC61" s="303"/>
      <c r="CD61" s="303"/>
      <c r="CE61" s="303"/>
      <c r="CF61" s="303"/>
      <c r="CG61" s="303"/>
      <c r="CH61" s="303"/>
      <c r="CI61" s="303"/>
      <c r="CJ61" s="303"/>
      <c r="CK61" s="303"/>
      <c r="CL61" s="303"/>
      <c r="CM61" s="303"/>
      <c r="CN61" s="303"/>
      <c r="CO61" s="303"/>
      <c r="CP61" s="303"/>
      <c r="CQ61" s="303"/>
      <c r="CR61" s="303"/>
      <c r="CS61" s="303"/>
      <c r="CT61" s="303"/>
      <c r="CU61" s="303"/>
      <c r="CV61" s="303"/>
      <c r="CW61" s="303"/>
      <c r="CX61" s="303"/>
      <c r="CY61" s="303"/>
      <c r="CZ61" s="344"/>
    </row>
    <row r="62" s="437" customFormat="true" ht="15" customHeight="true" x14ac:dyDescent="0.2">
      <c r="A62" s="2568"/>
      <c r="B62" s="1643" t="s">
        <v>271</v>
      </c>
      <c r="C62" s="1513">
        <v>10.522845834529837</v>
      </c>
      <c r="D62" s="1514">
        <v>8.6728113705668193</v>
      </c>
      <c r="E62" s="1514">
        <v>5.7836630905498403</v>
      </c>
      <c r="F62" s="1514">
        <v>3.7125370512725659</v>
      </c>
      <c r="G62" s="1515">
        <v>2.4235183263345408</v>
      </c>
      <c r="H62" s="1516">
        <v>5.148079124731515</v>
      </c>
      <c r="I62" s="1514">
        <v>4.4462287115618819</v>
      </c>
      <c r="J62" s="1514">
        <v>2.7451717608086823</v>
      </c>
      <c r="K62" s="1514">
        <v>2.870298383456455</v>
      </c>
      <c r="L62" s="1517">
        <v>1.5640227459912412</v>
      </c>
      <c r="M62" s="1518">
        <v>10.842199014503183</v>
      </c>
      <c r="N62" s="1514">
        <v>10.105863388681671</v>
      </c>
      <c r="O62" s="1514">
        <v>10.004462599394431</v>
      </c>
      <c r="P62" s="1514">
        <v>6.5807241488479997</v>
      </c>
      <c r="Q62" s="1515">
        <v>4.2611822904189154</v>
      </c>
      <c r="R62" s="1516">
        <v>4.1445046607351026</v>
      </c>
      <c r="S62" s="1514">
        <v>19.874861767134728</v>
      </c>
      <c r="T62" s="1514">
        <v>5.1083103880611036</v>
      </c>
      <c r="U62" s="1514">
        <v>18.135063759763174</v>
      </c>
      <c r="V62" s="1514">
        <v>8.8513096437612351</v>
      </c>
      <c r="W62" s="1514">
        <v>3.9464658334214366</v>
      </c>
      <c r="X62" s="1514">
        <v>14.656528491754997</v>
      </c>
      <c r="Y62" s="1514">
        <v>17.69810256935558</v>
      </c>
      <c r="Z62" s="1514">
        <v>5.6752374117156643</v>
      </c>
      <c r="AA62" s="1514">
        <v>0.10553151939410545</v>
      </c>
      <c r="AB62" s="1514">
        <v>3.6406028586156318</v>
      </c>
      <c r="AC62" s="1514">
        <v>5.6482674644957109</v>
      </c>
      <c r="AD62" s="1514">
        <v>2.5316216363642683</v>
      </c>
      <c r="AE62" s="1514">
        <v>8.8726491128387046</v>
      </c>
      <c r="AF62" s="1514">
        <v>21.331237012991483</v>
      </c>
      <c r="AG62" s="1514">
        <v>6.2387888199119734</v>
      </c>
      <c r="AH62" s="1514">
        <v>15.163323419974747</v>
      </c>
      <c r="AI62" s="1514">
        <v>2.8127444265749415</v>
      </c>
      <c r="AJ62" s="1514">
        <v>13.326579478021349</v>
      </c>
      <c r="AK62" s="1514">
        <v>10.155125877902199</v>
      </c>
      <c r="AL62" s="1514">
        <v>4.8439624835596087</v>
      </c>
      <c r="AM62" s="1514">
        <v>5.2977627724774718</v>
      </c>
      <c r="AN62" s="1514">
        <v>3.2653049483030738</v>
      </c>
      <c r="AO62" s="1514">
        <v>18.078252444957943</v>
      </c>
      <c r="AP62" s="1514">
        <v>8.2198100469537891</v>
      </c>
      <c r="AQ62" s="1514">
        <v>8.4094942490859896</v>
      </c>
      <c r="AR62" s="1514">
        <v>14.200452841403171</v>
      </c>
      <c r="AS62" s="1514">
        <v>6.4118315854735171</v>
      </c>
      <c r="AT62" s="1514">
        <v>6.2509469428008462</v>
      </c>
      <c r="AU62" s="1514">
        <v>5.31674987963431</v>
      </c>
      <c r="AV62" s="1514">
        <v>4.9146165423836088</v>
      </c>
      <c r="AW62" s="1514">
        <v>5.347917885332957</v>
      </c>
      <c r="AX62" s="1519">
        <v>9.1756335199689829</v>
      </c>
      <c r="AY62" s="1004"/>
      <c r="BA62" s="236"/>
      <c r="BB62" s="154"/>
      <c r="BC62" s="329"/>
      <c r="BD62" s="302"/>
      <c r="BE62" s="302"/>
      <c r="BF62" s="302"/>
      <c r="BG62" s="330"/>
      <c r="BH62" s="337"/>
      <c r="BI62" s="302"/>
      <c r="BJ62" s="302"/>
      <c r="BK62" s="302"/>
      <c r="BL62" s="330"/>
      <c r="BM62" s="337"/>
      <c r="BN62" s="302"/>
      <c r="BO62" s="302"/>
      <c r="BP62" s="302"/>
      <c r="BQ62" s="330"/>
      <c r="BR62" s="337"/>
      <c r="BS62" s="302"/>
      <c r="BT62" s="302"/>
      <c r="BU62" s="302"/>
      <c r="BV62" s="302"/>
      <c r="BW62" s="302"/>
      <c r="BX62" s="302"/>
      <c r="BY62" s="303"/>
      <c r="BZ62" s="303"/>
      <c r="CA62" s="303"/>
      <c r="CB62" s="303"/>
      <c r="CC62" s="303"/>
      <c r="CD62" s="303"/>
      <c r="CE62" s="303"/>
      <c r="CF62" s="303"/>
      <c r="CG62" s="303"/>
      <c r="CH62" s="303"/>
      <c r="CI62" s="303"/>
      <c r="CJ62" s="303"/>
      <c r="CK62" s="303"/>
      <c r="CL62" s="303"/>
      <c r="CM62" s="303"/>
      <c r="CN62" s="303"/>
      <c r="CO62" s="303"/>
      <c r="CP62" s="303"/>
      <c r="CQ62" s="303"/>
      <c r="CR62" s="303"/>
      <c r="CS62" s="303"/>
      <c r="CT62" s="303"/>
      <c r="CU62" s="303"/>
      <c r="CV62" s="303"/>
      <c r="CW62" s="303"/>
      <c r="CX62" s="303"/>
      <c r="CY62" s="303"/>
      <c r="CZ62" s="344"/>
    </row>
    <row r="63" s="437" customFormat="true" ht="15" customHeight="true" x14ac:dyDescent="0.2">
      <c r="A63" s="2568"/>
      <c r="B63" s="1643" t="s">
        <v>272</v>
      </c>
      <c r="C63" s="1513">
        <v>6.3875016198075274</v>
      </c>
      <c r="D63" s="1514">
        <v>4.3811909230358328</v>
      </c>
      <c r="E63" s="1514">
        <v>1.9285981106028565</v>
      </c>
      <c r="F63" s="1514">
        <v>1.1667231746107616</v>
      </c>
      <c r="G63" s="1515">
        <v>0.25179878520143528</v>
      </c>
      <c r="H63" s="1516">
        <v>3.4575725132586435</v>
      </c>
      <c r="I63" s="1514">
        <v>1.4361376556301086</v>
      </c>
      <c r="J63" s="1514">
        <v>0.63070146524021142</v>
      </c>
      <c r="K63" s="1514">
        <v>0.50524996979621972</v>
      </c>
      <c r="L63" s="1517">
        <v>4.5369999128451105E-2</v>
      </c>
      <c r="M63" s="1518">
        <v>6.8125993135327567</v>
      </c>
      <c r="N63" s="1514">
        <v>6.3575546486539736</v>
      </c>
      <c r="O63" s="1514">
        <v>3.8930924684211181</v>
      </c>
      <c r="P63" s="1514">
        <v>1.7241657362458067</v>
      </c>
      <c r="Q63" s="1515">
        <v>1.3141294917230097</v>
      </c>
      <c r="R63" s="1516">
        <v>0.36015297540477381</v>
      </c>
      <c r="S63" s="1514">
        <v>4.459681436048859</v>
      </c>
      <c r="T63" s="1514">
        <v>0.9561395128023622</v>
      </c>
      <c r="U63" s="1514">
        <v>5.0352301371088037</v>
      </c>
      <c r="V63" s="1514">
        <v>5.6259849583616468</v>
      </c>
      <c r="W63" s="1514">
        <v>1.2673521320211623</v>
      </c>
      <c r="X63" s="1514">
        <v>3.8417356584219875</v>
      </c>
      <c r="Y63" s="1514">
        <v>3.1998774892988564</v>
      </c>
      <c r="Z63" s="1514">
        <v>2.4018060333198603</v>
      </c>
      <c r="AA63" s="1514">
        <v>0.38352724330576998</v>
      </c>
      <c r="AB63" s="1514">
        <v>1.6757805579766112</v>
      </c>
      <c r="AC63" s="1514">
        <v>2.8732613166986414</v>
      </c>
      <c r="AD63" s="1514">
        <v>3.9218711297198698</v>
      </c>
      <c r="AE63" s="1514">
        <v>5.8434686183159483</v>
      </c>
      <c r="AF63" s="1514">
        <v>2.7283870246606527</v>
      </c>
      <c r="AG63" s="1514">
        <v>9.1927951443889704</v>
      </c>
      <c r="AH63" s="1514">
        <v>3.4065805033252814</v>
      </c>
      <c r="AI63" s="1514">
        <v>9.4766926993393952</v>
      </c>
      <c r="AJ63" s="1514">
        <v>12.253128159438086</v>
      </c>
      <c r="AK63" s="1514">
        <v>4.0822858719794386</v>
      </c>
      <c r="AL63" s="1514">
        <v>4.7469845682030565</v>
      </c>
      <c r="AM63" s="1514">
        <v>3.3359628303095219</v>
      </c>
      <c r="AN63" s="1514">
        <v>3.8827511350112238</v>
      </c>
      <c r="AO63" s="1514">
        <v>2.8262533465133304</v>
      </c>
      <c r="AP63" s="1514">
        <v>3.2732906050557773</v>
      </c>
      <c r="AQ63" s="1514">
        <v>7.9057506936422079</v>
      </c>
      <c r="AR63" s="1514">
        <v>5.2078747272310215</v>
      </c>
      <c r="AS63" s="1514">
        <v>9.5372700805967145</v>
      </c>
      <c r="AT63" s="1514">
        <v>5.318092748502778</v>
      </c>
      <c r="AU63" s="1514">
        <v>2.3658253583682636</v>
      </c>
      <c r="AV63" s="1514">
        <v>0.4779306850331107</v>
      </c>
      <c r="AW63" s="1514">
        <v>5.0326634362495755</v>
      </c>
      <c r="AX63" s="1519">
        <v>5.5113877790972223</v>
      </c>
      <c r="AY63" s="1004"/>
      <c r="BA63" s="236"/>
      <c r="BB63" s="154"/>
      <c r="BC63" s="329"/>
      <c r="BD63" s="302"/>
      <c r="BE63" s="302"/>
      <c r="BF63" s="302"/>
      <c r="BG63" s="330"/>
      <c r="BH63" s="337"/>
      <c r="BI63" s="302"/>
      <c r="BJ63" s="302"/>
      <c r="BK63" s="302"/>
      <c r="BL63" s="330"/>
      <c r="BM63" s="337"/>
      <c r="BN63" s="302"/>
      <c r="BO63" s="302"/>
      <c r="BP63" s="302"/>
      <c r="BQ63" s="330"/>
      <c r="BR63" s="337"/>
      <c r="BS63" s="302"/>
      <c r="BT63" s="302"/>
      <c r="BU63" s="302"/>
      <c r="BV63" s="302"/>
      <c r="BW63" s="302"/>
      <c r="BX63" s="302"/>
      <c r="BY63" s="303"/>
      <c r="BZ63" s="303"/>
      <c r="CA63" s="303"/>
      <c r="CB63" s="303"/>
      <c r="CC63" s="303"/>
      <c r="CD63" s="303"/>
      <c r="CE63" s="303"/>
      <c r="CF63" s="303"/>
      <c r="CG63" s="303"/>
      <c r="CH63" s="303"/>
      <c r="CI63" s="303"/>
      <c r="CJ63" s="303"/>
      <c r="CK63" s="303"/>
      <c r="CL63" s="303"/>
      <c r="CM63" s="303"/>
      <c r="CN63" s="303"/>
      <c r="CO63" s="303"/>
      <c r="CP63" s="303"/>
      <c r="CQ63" s="303"/>
      <c r="CR63" s="303"/>
      <c r="CS63" s="303"/>
      <c r="CT63" s="303"/>
      <c r="CU63" s="303"/>
      <c r="CV63" s="303"/>
      <c r="CW63" s="303"/>
      <c r="CX63" s="303"/>
      <c r="CY63" s="303"/>
      <c r="CZ63" s="344"/>
    </row>
    <row r="64" s="437" customFormat="true" ht="15" customHeight="true" x14ac:dyDescent="0.2">
      <c r="A64" s="2568"/>
      <c r="B64" s="1643" t="s">
        <v>273</v>
      </c>
      <c r="C64" s="1513">
        <v>4.0597359978195247</v>
      </c>
      <c r="D64" s="1514">
        <v>10.198819729230694</v>
      </c>
      <c r="E64" s="1514">
        <v>18.987503180120356</v>
      </c>
      <c r="F64" s="1514">
        <v>24.195202622743111</v>
      </c>
      <c r="G64" s="1515">
        <v>25.517080713356798</v>
      </c>
      <c r="H64" s="1516">
        <v>12.085420396215124</v>
      </c>
      <c r="I64" s="1514">
        <v>20.612100920000056</v>
      </c>
      <c r="J64" s="1514">
        <v>26.558075904454231</v>
      </c>
      <c r="K64" s="1514">
        <v>22.864828813664946</v>
      </c>
      <c r="L64" s="1517">
        <v>21.807601233783501</v>
      </c>
      <c r="M64" s="1518">
        <v>2.7377579436909221</v>
      </c>
      <c r="N64" s="1514">
        <v>6.3036680677556438</v>
      </c>
      <c r="O64" s="1514">
        <v>11.449109265581386</v>
      </c>
      <c r="P64" s="1514">
        <v>18.672699568387422</v>
      </c>
      <c r="Q64" s="1515">
        <v>28.190547451540994</v>
      </c>
      <c r="R64" s="1516">
        <v>6.2123898653064531</v>
      </c>
      <c r="S64" s="1514">
        <v>17.908822609801618</v>
      </c>
      <c r="T64" s="1514">
        <v>34.074127236617024</v>
      </c>
      <c r="U64" s="1514">
        <v>19.378317907489446</v>
      </c>
      <c r="V64" s="1514">
        <v>10.909666424153167</v>
      </c>
      <c r="W64" s="1514">
        <v>17.452250712569111</v>
      </c>
      <c r="X64" s="1514">
        <v>4.8382836214298433</v>
      </c>
      <c r="Y64" s="1514">
        <v>15.24662452909595</v>
      </c>
      <c r="Z64" s="1514">
        <v>20.061432139248705</v>
      </c>
      <c r="AA64" s="1514">
        <v>18.10618148548749</v>
      </c>
      <c r="AB64" s="1514">
        <v>20.668599124346933</v>
      </c>
      <c r="AC64" s="1514">
        <v>1.1435696034757281</v>
      </c>
      <c r="AD64" s="1514">
        <v>2.3302193531844724</v>
      </c>
      <c r="AE64" s="1514">
        <v>8.0916285000274133</v>
      </c>
      <c r="AF64" s="1514">
        <v>12.636512197126443</v>
      </c>
      <c r="AG64" s="1514">
        <v>9.1788024107336046</v>
      </c>
      <c r="AH64" s="1514">
        <v>17.105922919693693</v>
      </c>
      <c r="AI64" s="1514">
        <v>3.6691948712497089</v>
      </c>
      <c r="AJ64" s="1514">
        <v>3.2443979307383222</v>
      </c>
      <c r="AK64" s="1514">
        <v>4.092592150184279</v>
      </c>
      <c r="AL64" s="1514">
        <v>17.403368538957476</v>
      </c>
      <c r="AM64" s="1514">
        <v>0.95272261811785097</v>
      </c>
      <c r="AN64" s="1514">
        <v>9.8497060045437799</v>
      </c>
      <c r="AO64" s="1514">
        <v>16.287519016530528</v>
      </c>
      <c r="AP64" s="1514">
        <v>7.5810257348918055</v>
      </c>
      <c r="AQ64" s="1514">
        <v>10.091243411086314</v>
      </c>
      <c r="AR64" s="1514">
        <v>12.113503950907992</v>
      </c>
      <c r="AS64" s="1514">
        <v>2.5741010624529661</v>
      </c>
      <c r="AT64" s="1514">
        <v>8.1182633468949721</v>
      </c>
      <c r="AU64" s="1514">
        <v>22.045682881949737</v>
      </c>
      <c r="AV64" s="1514">
        <v>0.95580099693324005</v>
      </c>
      <c r="AW64" s="1514">
        <v>6.59713163717353</v>
      </c>
      <c r="AX64" s="1519">
        <v>16.886533981224026</v>
      </c>
      <c r="AY64" s="1004"/>
      <c r="BA64" s="236"/>
      <c r="BB64" s="154"/>
      <c r="BC64" s="329"/>
      <c r="BD64" s="302"/>
      <c r="BE64" s="302"/>
      <c r="BF64" s="302"/>
      <c r="BG64" s="330"/>
      <c r="BH64" s="337"/>
      <c r="BI64" s="302"/>
      <c r="BJ64" s="302"/>
      <c r="BK64" s="302"/>
      <c r="BL64" s="330"/>
      <c r="BM64" s="337"/>
      <c r="BN64" s="302"/>
      <c r="BO64" s="302"/>
      <c r="BP64" s="302"/>
      <c r="BQ64" s="330"/>
      <c r="BR64" s="337"/>
      <c r="BS64" s="302"/>
      <c r="BT64" s="302"/>
      <c r="BU64" s="302"/>
      <c r="BV64" s="302"/>
      <c r="BW64" s="302"/>
      <c r="BX64" s="302"/>
      <c r="BY64" s="303"/>
      <c r="BZ64" s="303"/>
      <c r="CA64" s="303"/>
      <c r="CB64" s="303"/>
      <c r="CC64" s="303"/>
      <c r="CD64" s="303"/>
      <c r="CE64" s="303"/>
      <c r="CF64" s="303"/>
      <c r="CG64" s="303"/>
      <c r="CH64" s="303"/>
      <c r="CI64" s="303"/>
      <c r="CJ64" s="303"/>
      <c r="CK64" s="303"/>
      <c r="CL64" s="303"/>
      <c r="CM64" s="303"/>
      <c r="CN64" s="303"/>
      <c r="CO64" s="303"/>
      <c r="CP64" s="303"/>
      <c r="CQ64" s="303"/>
      <c r="CR64" s="303"/>
      <c r="CS64" s="303"/>
      <c r="CT64" s="303"/>
      <c r="CU64" s="303"/>
      <c r="CV64" s="303"/>
      <c r="CW64" s="303"/>
      <c r="CX64" s="303"/>
      <c r="CY64" s="303"/>
      <c r="CZ64" s="344"/>
    </row>
    <row r="65" s="437" customFormat="true" ht="15" customHeight="true" x14ac:dyDescent="0.2">
      <c r="A65" s="2568"/>
      <c r="B65" s="1643" t="s">
        <v>274</v>
      </c>
      <c r="C65" s="1513">
        <v>11.722102258296239</v>
      </c>
      <c r="D65" s="1514">
        <v>17.501324757403925</v>
      </c>
      <c r="E65" s="1514">
        <v>20.668077784526311</v>
      </c>
      <c r="F65" s="1514">
        <v>15.958892617482773</v>
      </c>
      <c r="G65" s="1515">
        <v>10.032245774113058</v>
      </c>
      <c r="H65" s="1516">
        <v>14.516587950455298</v>
      </c>
      <c r="I65" s="1514">
        <v>15.731682154027038</v>
      </c>
      <c r="J65" s="1514">
        <v>12.76321018391868</v>
      </c>
      <c r="K65" s="1514">
        <v>10.593008260009704</v>
      </c>
      <c r="L65" s="1517">
        <v>6.708497316432414</v>
      </c>
      <c r="M65" s="1518">
        <v>8.8628865864028121</v>
      </c>
      <c r="N65" s="1514">
        <v>17.32837753102617</v>
      </c>
      <c r="O65" s="1514">
        <v>18.807880241776637</v>
      </c>
      <c r="P65" s="1514">
        <v>23.718137319947175</v>
      </c>
      <c r="Q65" s="1515">
        <v>18.742232561195976</v>
      </c>
      <c r="R65" s="1516">
        <v>10.498492939636536</v>
      </c>
      <c r="S65" s="1514">
        <v>26.20076343808001</v>
      </c>
      <c r="T65" s="1514">
        <v>7.1570712833718062</v>
      </c>
      <c r="U65" s="1514">
        <v>17.809691811680391</v>
      </c>
      <c r="V65" s="1514">
        <v>7.7837181309796932</v>
      </c>
      <c r="W65" s="1514">
        <v>18.805364220259968</v>
      </c>
      <c r="X65" s="1514">
        <v>12.517053143908955</v>
      </c>
      <c r="Y65" s="1514">
        <v>14.695989850229827</v>
      </c>
      <c r="Z65" s="1514">
        <v>26.020205451694402</v>
      </c>
      <c r="AA65" s="1514">
        <v>1.7484452516447584</v>
      </c>
      <c r="AB65" s="1514">
        <v>20.668277113605548</v>
      </c>
      <c r="AC65" s="1514">
        <v>5.0220938467152436</v>
      </c>
      <c r="AD65" s="1514">
        <v>8.153337266948423</v>
      </c>
      <c r="AE65" s="1514">
        <v>18.168035150077845</v>
      </c>
      <c r="AF65" s="1514">
        <v>21.087869123494052</v>
      </c>
      <c r="AG65" s="1514">
        <v>8.3821230328528937</v>
      </c>
      <c r="AH65" s="1514">
        <v>36.146960049829282</v>
      </c>
      <c r="AI65" s="1514">
        <v>7.2656853261775343</v>
      </c>
      <c r="AJ65" s="1514">
        <v>10.538274113502197</v>
      </c>
      <c r="AK65" s="1514">
        <v>12.443914838482231</v>
      </c>
      <c r="AL65" s="1514">
        <v>5.9565243540983372</v>
      </c>
      <c r="AM65" s="1514">
        <v>6.0013194006808144</v>
      </c>
      <c r="AN65" s="1514">
        <v>8.6581384281124176</v>
      </c>
      <c r="AO65" s="1514">
        <v>12.664926661338495</v>
      </c>
      <c r="AP65" s="1514">
        <v>14.608367016909737</v>
      </c>
      <c r="AQ65" s="1514">
        <v>13.372324340176045</v>
      </c>
      <c r="AR65" s="1514">
        <v>22.096952701893077</v>
      </c>
      <c r="AS65" s="1514">
        <v>9.232279740304925</v>
      </c>
      <c r="AT65" s="1514">
        <v>15.306609441246351</v>
      </c>
      <c r="AU65" s="1514">
        <v>14.957245435994027</v>
      </c>
      <c r="AV65" s="1514">
        <v>3.6055151997523129</v>
      </c>
      <c r="AW65" s="1514">
        <v>15.093208830866953</v>
      </c>
      <c r="AX65" s="1519">
        <v>7.9642116074089362</v>
      </c>
      <c r="AY65" s="1004"/>
      <c r="BA65" s="236"/>
      <c r="BB65" s="154"/>
      <c r="BC65" s="329"/>
      <c r="BD65" s="302"/>
      <c r="BE65" s="302"/>
      <c r="BF65" s="302"/>
      <c r="BG65" s="330"/>
      <c r="BH65" s="337"/>
      <c r="BI65" s="302"/>
      <c r="BJ65" s="302"/>
      <c r="BK65" s="302"/>
      <c r="BL65" s="330"/>
      <c r="BM65" s="337"/>
      <c r="BN65" s="302"/>
      <c r="BO65" s="302"/>
      <c r="BP65" s="302"/>
      <c r="BQ65" s="330"/>
      <c r="BR65" s="337"/>
      <c r="BS65" s="302"/>
      <c r="BT65" s="302"/>
      <c r="BU65" s="302"/>
      <c r="BV65" s="302"/>
      <c r="BW65" s="302"/>
      <c r="BX65" s="302"/>
      <c r="BY65" s="303"/>
      <c r="BZ65" s="303"/>
      <c r="CA65" s="303"/>
      <c r="CB65" s="303"/>
      <c r="CC65" s="303"/>
      <c r="CD65" s="303"/>
      <c r="CE65" s="303"/>
      <c r="CF65" s="303"/>
      <c r="CG65" s="303"/>
      <c r="CH65" s="303"/>
      <c r="CI65" s="303"/>
      <c r="CJ65" s="303"/>
      <c r="CK65" s="303"/>
      <c r="CL65" s="303"/>
      <c r="CM65" s="303"/>
      <c r="CN65" s="303"/>
      <c r="CO65" s="303"/>
      <c r="CP65" s="303"/>
      <c r="CQ65" s="303"/>
      <c r="CR65" s="303"/>
      <c r="CS65" s="303"/>
      <c r="CT65" s="303"/>
      <c r="CU65" s="303"/>
      <c r="CV65" s="303"/>
      <c r="CW65" s="303"/>
      <c r="CX65" s="303"/>
      <c r="CY65" s="303"/>
      <c r="CZ65" s="344"/>
    </row>
    <row r="66" s="437" customFormat="true" ht="15" customHeight="true" x14ac:dyDescent="0.2">
      <c r="A66" s="2568"/>
      <c r="B66" s="1643" t="s">
        <v>275</v>
      </c>
      <c r="C66" s="1513">
        <v>12.138876044129521</v>
      </c>
      <c r="D66" s="1514">
        <v>11.114424294519544</v>
      </c>
      <c r="E66" s="1514">
        <v>8.5217111020949723</v>
      </c>
      <c r="F66" s="1514">
        <v>6.3069786354039179</v>
      </c>
      <c r="G66" s="1515">
        <v>2.3186794196042753</v>
      </c>
      <c r="H66" s="1516">
        <v>8.7931332273653844</v>
      </c>
      <c r="I66" s="1514">
        <v>6.5184093371454868</v>
      </c>
      <c r="J66" s="1514">
        <v>5.1871423972112201</v>
      </c>
      <c r="K66" s="1514">
        <v>3.2731958367865972</v>
      </c>
      <c r="L66" s="1517">
        <v>1.0700435128562156</v>
      </c>
      <c r="M66" s="1518">
        <v>11.404886341422463</v>
      </c>
      <c r="N66" s="1514">
        <v>12.606794166726502</v>
      </c>
      <c r="O66" s="1514">
        <v>11.921761545933148</v>
      </c>
      <c r="P66" s="1514">
        <v>9.1642862776177711</v>
      </c>
      <c r="Q66" s="1515">
        <v>6.877749831136339</v>
      </c>
      <c r="R66" s="1516">
        <v>0.43515006285267421</v>
      </c>
      <c r="S66" s="1514">
        <v>13.914521524776324</v>
      </c>
      <c r="T66" s="1514">
        <v>2.9786486349472985</v>
      </c>
      <c r="U66" s="1514">
        <v>5.1047392226899264</v>
      </c>
      <c r="V66" s="1514">
        <v>8.1865754335658902</v>
      </c>
      <c r="W66" s="1514">
        <v>9.5448877214116372</v>
      </c>
      <c r="X66" s="1514">
        <v>5.8511514070603212</v>
      </c>
      <c r="Y66" s="1514">
        <v>3.8437526807236755</v>
      </c>
      <c r="Z66" s="1514">
        <v>13.343476159911653</v>
      </c>
      <c r="AA66" s="1514">
        <v>2.770964585891845</v>
      </c>
      <c r="AB66" s="1514">
        <v>10.678284076042077</v>
      </c>
      <c r="AC66" s="1514">
        <v>2.6555874838440845</v>
      </c>
      <c r="AD66" s="1514">
        <v>13.140693399542322</v>
      </c>
      <c r="AE66" s="1514">
        <v>15.482551387162063</v>
      </c>
      <c r="AF66" s="1514">
        <v>3.0777255806446315</v>
      </c>
      <c r="AG66" s="1514">
        <v>9.421696070350924</v>
      </c>
      <c r="AH66" s="1514">
        <v>11.228223156072417</v>
      </c>
      <c r="AI66" s="1514">
        <v>22.341917558465923</v>
      </c>
      <c r="AJ66" s="1514">
        <v>16.588559879610418</v>
      </c>
      <c r="AK66" s="1514">
        <v>5.8405842841727127</v>
      </c>
      <c r="AL66" s="1514">
        <v>3.4977446328090425</v>
      </c>
      <c r="AM66" s="1514">
        <v>3.4236293320436371</v>
      </c>
      <c r="AN66" s="1514">
        <v>3.1714991646335342</v>
      </c>
      <c r="AO66" s="1514">
        <v>2.9707489994977867</v>
      </c>
      <c r="AP66" s="1514">
        <v>4.6569702900954706</v>
      </c>
      <c r="AQ66" s="1514">
        <v>11.613284255074365</v>
      </c>
      <c r="AR66" s="1514">
        <v>7.6734292375383495</v>
      </c>
      <c r="AS66" s="1514">
        <v>12.523564957216198</v>
      </c>
      <c r="AT66" s="1514">
        <v>12.762535868275618</v>
      </c>
      <c r="AU66" s="1514">
        <v>6.8138241800720447</v>
      </c>
      <c r="AV66" s="1514">
        <v>0.36936904979978419</v>
      </c>
      <c r="AW66" s="1514">
        <v>24.31700337606733</v>
      </c>
      <c r="AX66" s="1519">
        <v>4.1146250222005669</v>
      </c>
      <c r="AY66" s="1004"/>
      <c r="BA66" s="236"/>
      <c r="BB66" s="154"/>
      <c r="BC66" s="329"/>
      <c r="BD66" s="302"/>
      <c r="BE66" s="302"/>
      <c r="BF66" s="302"/>
      <c r="BG66" s="330"/>
      <c r="BH66" s="337"/>
      <c r="BI66" s="302"/>
      <c r="BJ66" s="302"/>
      <c r="BK66" s="302"/>
      <c r="BL66" s="330"/>
      <c r="BM66" s="337"/>
      <c r="BN66" s="302"/>
      <c r="BO66" s="302"/>
      <c r="BP66" s="302"/>
      <c r="BQ66" s="330"/>
      <c r="BR66" s="337"/>
      <c r="BS66" s="302"/>
      <c r="BT66" s="302"/>
      <c r="BU66" s="302"/>
      <c r="BV66" s="302"/>
      <c r="BW66" s="302"/>
      <c r="BX66" s="302"/>
      <c r="BY66" s="303"/>
      <c r="BZ66" s="303"/>
      <c r="CA66" s="303"/>
      <c r="CB66" s="303"/>
      <c r="CC66" s="303"/>
      <c r="CD66" s="303"/>
      <c r="CE66" s="303"/>
      <c r="CF66" s="303"/>
      <c r="CG66" s="303"/>
      <c r="CH66" s="303"/>
      <c r="CI66" s="303"/>
      <c r="CJ66" s="303"/>
      <c r="CK66" s="303"/>
      <c r="CL66" s="303"/>
      <c r="CM66" s="303"/>
      <c r="CN66" s="303"/>
      <c r="CO66" s="303"/>
      <c r="CP66" s="303"/>
      <c r="CQ66" s="303"/>
      <c r="CR66" s="303"/>
      <c r="CS66" s="303"/>
      <c r="CT66" s="303"/>
      <c r="CU66" s="303"/>
      <c r="CV66" s="303"/>
      <c r="CW66" s="303"/>
      <c r="CX66" s="303"/>
      <c r="CY66" s="303"/>
      <c r="CZ66" s="344"/>
    </row>
    <row r="67" s="437" customFormat="true" ht="15" customHeight="true" x14ac:dyDescent="0.2">
      <c r="A67" s="2568"/>
      <c r="B67" s="1643" t="s">
        <v>192</v>
      </c>
      <c r="C67" s="1513">
        <v>28.083285886232222</v>
      </c>
      <c r="D67" s="1514">
        <v>19.366230262764642</v>
      </c>
      <c r="E67" s="1514">
        <v>14.417690234259728</v>
      </c>
      <c r="F67" s="1514">
        <v>6.8474871344622503</v>
      </c>
      <c r="G67" s="1515">
        <v>3.1088007226229544</v>
      </c>
      <c r="H67" s="1516">
        <v>7.6223577726073577</v>
      </c>
      <c r="I67" s="1514">
        <v>4.0291536825976593</v>
      </c>
      <c r="J67" s="1514">
        <v>3.4518580203516698</v>
      </c>
      <c r="K67" s="1514">
        <v>1.7388920241504859</v>
      </c>
      <c r="L67" s="1517">
        <v>0.24782963686155157</v>
      </c>
      <c r="M67" s="1518">
        <v>32.939369002942925</v>
      </c>
      <c r="N67" s="1514">
        <v>23.952445480973118</v>
      </c>
      <c r="O67" s="1514">
        <v>22.994717937651888</v>
      </c>
      <c r="P67" s="1514">
        <v>19.691988500207415</v>
      </c>
      <c r="Q67" s="1515">
        <v>13.022823439134692</v>
      </c>
      <c r="R67" s="1516">
        <v>21.402904666800669</v>
      </c>
      <c r="S67" s="1514">
        <v>1.3461058125403906</v>
      </c>
      <c r="T67" s="1514">
        <v>8.9151452929635457</v>
      </c>
      <c r="U67" s="1514">
        <v>8.9224794680007502</v>
      </c>
      <c r="V67" s="1514">
        <v>18.431426204538752</v>
      </c>
      <c r="W67" s="1514">
        <v>18.371071456514592</v>
      </c>
      <c r="X67" s="1514">
        <v>0.72824345372280419</v>
      </c>
      <c r="Y67" s="1514">
        <v>4.0317821105762137</v>
      </c>
      <c r="Z67" s="1514">
        <v>8.1357019510251831</v>
      </c>
      <c r="AA67" s="1514">
        <v>0</v>
      </c>
      <c r="AB67" s="1514">
        <v>18.793279113803788</v>
      </c>
      <c r="AC67" s="1514">
        <v>4.4901710590881265</v>
      </c>
      <c r="AD67" s="1514">
        <v>38.203483950918951</v>
      </c>
      <c r="AE67" s="1514">
        <v>4.4855893670522953</v>
      </c>
      <c r="AF67" s="1514">
        <v>2.3234717919530223</v>
      </c>
      <c r="AG67" s="1514">
        <v>8.2691774216149696</v>
      </c>
      <c r="AH67" s="1514">
        <v>4.9485908859408063</v>
      </c>
      <c r="AI67" s="1514">
        <v>16.316043754719107</v>
      </c>
      <c r="AJ67" s="1514">
        <v>8.5242830199550621</v>
      </c>
      <c r="AK67" s="1514">
        <v>15.058998259754993</v>
      </c>
      <c r="AL67" s="1514">
        <v>14.09987185110843</v>
      </c>
      <c r="AM67" s="1514">
        <v>27.253565941176362</v>
      </c>
      <c r="AN67" s="1514">
        <v>5.1469711906893032</v>
      </c>
      <c r="AO67" s="1514">
        <v>0.43803045792349299</v>
      </c>
      <c r="AP67" s="1514">
        <v>4.9443702403869914</v>
      </c>
      <c r="AQ67" s="1514">
        <v>17.225572300621888</v>
      </c>
      <c r="AR67" s="1514">
        <v>0.77664925285932562</v>
      </c>
      <c r="AS67" s="1514">
        <v>26.102636536013268</v>
      </c>
      <c r="AT67" s="1514">
        <v>23.015544477913597</v>
      </c>
      <c r="AU67" s="1514">
        <v>16.028232770888433</v>
      </c>
      <c r="AV67" s="1514">
        <v>13.646124367317364</v>
      </c>
      <c r="AW67" s="1514">
        <v>13.346956749309379</v>
      </c>
      <c r="AX67" s="1519">
        <v>19.966735798674495</v>
      </c>
      <c r="AY67" s="1004"/>
      <c r="BA67" s="236"/>
      <c r="BB67" s="154"/>
      <c r="BC67" s="329"/>
      <c r="BD67" s="302"/>
      <c r="BE67" s="302"/>
      <c r="BF67" s="302"/>
      <c r="BG67" s="330"/>
      <c r="BH67" s="337"/>
      <c r="BI67" s="302"/>
      <c r="BJ67" s="302"/>
      <c r="BK67" s="302"/>
      <c r="BL67" s="330"/>
      <c r="BM67" s="337"/>
      <c r="BN67" s="302"/>
      <c r="BO67" s="302"/>
      <c r="BP67" s="302"/>
      <c r="BQ67" s="330"/>
      <c r="BR67" s="337"/>
      <c r="BS67" s="302"/>
      <c r="BT67" s="302"/>
      <c r="BU67" s="302"/>
      <c r="BV67" s="302"/>
      <c r="BW67" s="302"/>
      <c r="BX67" s="302"/>
      <c r="BY67" s="303"/>
      <c r="BZ67" s="303"/>
      <c r="CA67" s="303"/>
      <c r="CB67" s="303"/>
      <c r="CC67" s="303"/>
      <c r="CD67" s="303"/>
      <c r="CE67" s="303"/>
      <c r="CF67" s="303"/>
      <c r="CG67" s="303"/>
      <c r="CH67" s="303"/>
      <c r="CI67" s="303"/>
      <c r="CJ67" s="303"/>
      <c r="CK67" s="303"/>
      <c r="CL67" s="303"/>
      <c r="CM67" s="303"/>
      <c r="CN67" s="303"/>
      <c r="CO67" s="303"/>
      <c r="CP67" s="303"/>
      <c r="CQ67" s="303"/>
      <c r="CR67" s="303"/>
      <c r="CS67" s="303"/>
      <c r="CT67" s="303"/>
      <c r="CU67" s="303"/>
      <c r="CV67" s="303"/>
      <c r="CW67" s="303"/>
      <c r="CX67" s="303"/>
      <c r="CY67" s="303"/>
      <c r="CZ67" s="344"/>
    </row>
    <row r="68" s="437" customFormat="true" ht="15" customHeight="true" x14ac:dyDescent="0.2">
      <c r="A68" s="2568"/>
      <c r="B68" s="1643" t="s">
        <v>276</v>
      </c>
      <c r="C68" s="1513">
        <v>10.850009592688862</v>
      </c>
      <c r="D68" s="1514">
        <v>3.6097837737873189</v>
      </c>
      <c r="E68" s="1514">
        <v>1.3556347033998395</v>
      </c>
      <c r="F68" s="1514">
        <v>0.60611414757712612</v>
      </c>
      <c r="G68" s="1515">
        <v>0.14567875802018315</v>
      </c>
      <c r="H68" s="1516">
        <v>2.657431185847666</v>
      </c>
      <c r="I68" s="1514">
        <v>1.126195360579114</v>
      </c>
      <c r="J68" s="1514">
        <v>0.32699385952980004</v>
      </c>
      <c r="K68" s="1514">
        <v>0.24432209018669143</v>
      </c>
      <c r="L68" s="1517">
        <v>0</v>
      </c>
      <c r="M68" s="1518">
        <v>13.991735615848969</v>
      </c>
      <c r="N68" s="1514">
        <v>6.3263818782275854</v>
      </c>
      <c r="O68" s="1514">
        <v>3.2710228574557321</v>
      </c>
      <c r="P68" s="1514">
        <v>1.2881790450244062</v>
      </c>
      <c r="Q68" s="1515">
        <v>0.79614336613296477</v>
      </c>
      <c r="R68" s="1516">
        <v>1.2586089757900334</v>
      </c>
      <c r="S68" s="1514">
        <v>1.5017192965847486</v>
      </c>
      <c r="T68" s="1514">
        <v>2.0961510840242661</v>
      </c>
      <c r="U68" s="1514">
        <v>2.0122278055563223</v>
      </c>
      <c r="V68" s="1514">
        <v>2.2496452783007959</v>
      </c>
      <c r="W68" s="1514">
        <v>1.9475000927410828</v>
      </c>
      <c r="X68" s="1514">
        <v>30.754644364508227</v>
      </c>
      <c r="Y68" s="1514">
        <v>6.6513504623594333</v>
      </c>
      <c r="Z68" s="1514">
        <v>9.9093537408375107E-2</v>
      </c>
      <c r="AA68" s="1514">
        <v>3.7630534408713355E-2</v>
      </c>
      <c r="AB68" s="1514">
        <v>0.27646162530192681</v>
      </c>
      <c r="AC68" s="1514">
        <v>10.124772456868371</v>
      </c>
      <c r="AD68" s="1514">
        <v>7.5826187386484527</v>
      </c>
      <c r="AE68" s="1514">
        <v>5.6292631883190944</v>
      </c>
      <c r="AF68" s="1514">
        <v>5.4885137122003069</v>
      </c>
      <c r="AG68" s="1514">
        <v>0.1816541867940214</v>
      </c>
      <c r="AH68" s="1514">
        <v>0.34657786576956123</v>
      </c>
      <c r="AI68" s="1514">
        <v>2.5884766573895859</v>
      </c>
      <c r="AJ68" s="1514">
        <v>6.0844377869137709</v>
      </c>
      <c r="AK68" s="1514">
        <v>0.40912223552780658</v>
      </c>
      <c r="AL68" s="1514">
        <v>7.6455799508439313</v>
      </c>
      <c r="AM68" s="1514">
        <v>20.142602102207238</v>
      </c>
      <c r="AN68" s="1514">
        <v>7.4263120832840706</v>
      </c>
      <c r="AO68" s="1514">
        <v>1.0170677178033687</v>
      </c>
      <c r="AP68" s="1514">
        <v>19.103201778766628</v>
      </c>
      <c r="AQ68" s="1514">
        <v>1.9694938386246899</v>
      </c>
      <c r="AR68" s="1514">
        <v>9.9261123668015259</v>
      </c>
      <c r="AS68" s="1514">
        <v>1.7963378897675293</v>
      </c>
      <c r="AT68" s="1514">
        <v>8.2373773833260664</v>
      </c>
      <c r="AU68" s="1514">
        <v>0.18405309587354682</v>
      </c>
      <c r="AV68" s="1514">
        <v>27.277026809949412</v>
      </c>
      <c r="AW68" s="1514">
        <v>0.67052444578923698</v>
      </c>
      <c r="AX68" s="1519">
        <v>3.9489746564976143</v>
      </c>
      <c r="AY68" s="1004"/>
      <c r="BA68" s="236"/>
      <c r="BB68" s="154"/>
      <c r="BC68" s="329"/>
      <c r="BD68" s="302"/>
      <c r="BE68" s="302"/>
      <c r="BF68" s="302"/>
      <c r="BG68" s="330"/>
      <c r="BH68" s="337"/>
      <c r="BI68" s="302"/>
      <c r="BJ68" s="302"/>
      <c r="BK68" s="302"/>
      <c r="BL68" s="330"/>
      <c r="BM68" s="337"/>
      <c r="BN68" s="302"/>
      <c r="BO68" s="302"/>
      <c r="BP68" s="302"/>
      <c r="BQ68" s="330"/>
      <c r="BR68" s="337"/>
      <c r="BS68" s="302"/>
      <c r="BT68" s="302"/>
      <c r="BU68" s="302"/>
      <c r="BV68" s="302"/>
      <c r="BW68" s="302"/>
      <c r="BX68" s="302"/>
      <c r="BY68" s="303"/>
      <c r="BZ68" s="303"/>
      <c r="CA68" s="303"/>
      <c r="CB68" s="303"/>
      <c r="CC68" s="303"/>
      <c r="CD68" s="303"/>
      <c r="CE68" s="303"/>
      <c r="CF68" s="303"/>
      <c r="CG68" s="303"/>
      <c r="CH68" s="303"/>
      <c r="CI68" s="303"/>
      <c r="CJ68" s="303"/>
      <c r="CK68" s="303"/>
      <c r="CL68" s="303"/>
      <c r="CM68" s="303"/>
      <c r="CN68" s="303"/>
      <c r="CO68" s="303"/>
      <c r="CP68" s="303"/>
      <c r="CQ68" s="303"/>
      <c r="CR68" s="303"/>
      <c r="CS68" s="303"/>
      <c r="CT68" s="303"/>
      <c r="CU68" s="303"/>
      <c r="CV68" s="303"/>
      <c r="CW68" s="303"/>
      <c r="CX68" s="303"/>
      <c r="CY68" s="303"/>
      <c r="CZ68" s="344"/>
    </row>
    <row r="69" s="437" customFormat="true" ht="15" customHeight="true" x14ac:dyDescent="0.2">
      <c r="A69" s="2568"/>
      <c r="B69" s="1643" t="s">
        <v>277</v>
      </c>
      <c r="C69" s="1513">
        <v>0.11524217869413596</v>
      </c>
      <c r="D69" s="1514">
        <v>0.20644086650236493</v>
      </c>
      <c r="E69" s="1514">
        <v>9.7039411860713201E-2</v>
      </c>
      <c r="F69" s="1514">
        <v>0.16122828819851592</v>
      </c>
      <c r="G69" s="1515">
        <v>0.18637409367784571</v>
      </c>
      <c r="H69" s="1516">
        <v>0</v>
      </c>
      <c r="I69" s="1514">
        <v>0</v>
      </c>
      <c r="J69" s="1514">
        <v>0.1135802239722901</v>
      </c>
      <c r="K69" s="1514">
        <v>0.17195529108774815</v>
      </c>
      <c r="L69" s="1517">
        <v>0</v>
      </c>
      <c r="M69" s="1518">
        <v>0.13612592726173969</v>
      </c>
      <c r="N69" s="1514">
        <v>0.15518362265283348</v>
      </c>
      <c r="O69" s="1514">
        <v>0.28616669419196866</v>
      </c>
      <c r="P69" s="1514">
        <v>0.13642449494704686</v>
      </c>
      <c r="Q69" s="1515">
        <v>0.41125529841752823</v>
      </c>
      <c r="R69" s="1516">
        <v>0</v>
      </c>
      <c r="S69" s="1514">
        <v>0.29594255439697964</v>
      </c>
      <c r="T69" s="1514">
        <v>0</v>
      </c>
      <c r="U69" s="1514">
        <v>0</v>
      </c>
      <c r="V69" s="1514">
        <v>0</v>
      </c>
      <c r="W69" s="1514">
        <v>0</v>
      </c>
      <c r="X69" s="1514">
        <v>0</v>
      </c>
      <c r="Y69" s="1514">
        <v>9.2519137537308546E-2</v>
      </c>
      <c r="Z69" s="1514">
        <v>0</v>
      </c>
      <c r="AA69" s="1514">
        <v>0</v>
      </c>
      <c r="AB69" s="1514">
        <v>0.14673679280098112</v>
      </c>
      <c r="AC69" s="1514">
        <v>0</v>
      </c>
      <c r="AD69" s="1514">
        <v>0.18736556818788863</v>
      </c>
      <c r="AE69" s="1514">
        <v>0</v>
      </c>
      <c r="AF69" s="1514">
        <v>0</v>
      </c>
      <c r="AG69" s="1514">
        <v>0</v>
      </c>
      <c r="AH69" s="1514">
        <v>0</v>
      </c>
      <c r="AI69" s="1514">
        <v>0</v>
      </c>
      <c r="AJ69" s="1514">
        <v>0</v>
      </c>
      <c r="AK69" s="1514">
        <v>0</v>
      </c>
      <c r="AL69" s="1514">
        <v>2.2310776451467458</v>
      </c>
      <c r="AM69" s="1514">
        <v>0</v>
      </c>
      <c r="AN69" s="1514">
        <v>8.7026850084046328E-2</v>
      </c>
      <c r="AO69" s="1514">
        <v>0</v>
      </c>
      <c r="AP69" s="1514">
        <v>0</v>
      </c>
      <c r="AQ69" s="1514">
        <v>0</v>
      </c>
      <c r="AR69" s="1514">
        <v>0</v>
      </c>
      <c r="AS69" s="1514">
        <v>0</v>
      </c>
      <c r="AT69" s="1514">
        <v>0</v>
      </c>
      <c r="AU69" s="1514">
        <v>0</v>
      </c>
      <c r="AV69" s="1514">
        <v>0</v>
      </c>
      <c r="AW69" s="1514">
        <v>0</v>
      </c>
      <c r="AX69" s="1519">
        <v>0</v>
      </c>
      <c r="AY69" s="1004"/>
      <c r="BA69" s="236"/>
      <c r="BB69" s="154"/>
      <c r="BC69" s="329"/>
      <c r="BD69" s="302"/>
      <c r="BE69" s="302"/>
      <c r="BF69" s="302"/>
      <c r="BG69" s="330"/>
      <c r="BH69" s="337"/>
      <c r="BI69" s="302"/>
      <c r="BJ69" s="302"/>
      <c r="BK69" s="302"/>
      <c r="BL69" s="330"/>
      <c r="BM69" s="337"/>
      <c r="BN69" s="302"/>
      <c r="BO69" s="302"/>
      <c r="BP69" s="302"/>
      <c r="BQ69" s="330"/>
      <c r="BR69" s="337"/>
      <c r="BS69" s="302"/>
      <c r="BT69" s="302"/>
      <c r="BU69" s="302"/>
      <c r="BV69" s="302"/>
      <c r="BW69" s="302"/>
      <c r="BX69" s="302"/>
      <c r="BY69" s="303"/>
      <c r="BZ69" s="303"/>
      <c r="CA69" s="303"/>
      <c r="CB69" s="303"/>
      <c r="CC69" s="303"/>
      <c r="CD69" s="303"/>
      <c r="CE69" s="303"/>
      <c r="CF69" s="303"/>
      <c r="CG69" s="303"/>
      <c r="CH69" s="303"/>
      <c r="CI69" s="303"/>
      <c r="CJ69" s="303"/>
      <c r="CK69" s="303"/>
      <c r="CL69" s="303"/>
      <c r="CM69" s="303"/>
      <c r="CN69" s="303"/>
      <c r="CO69" s="303"/>
      <c r="CP69" s="303"/>
      <c r="CQ69" s="303"/>
      <c r="CR69" s="303"/>
      <c r="CS69" s="303"/>
      <c r="CT69" s="303"/>
      <c r="CU69" s="303"/>
      <c r="CV69" s="303"/>
      <c r="CW69" s="303"/>
      <c r="CX69" s="303"/>
      <c r="CY69" s="303"/>
      <c r="CZ69" s="344"/>
    </row>
    <row r="70" s="437" customFormat="true" ht="15" customHeight="true" x14ac:dyDescent="0.2">
      <c r="A70" s="2568"/>
      <c r="B70" s="1643" t="s">
        <v>195</v>
      </c>
      <c r="C70" s="1513">
        <v>8.4339579618060309E-2</v>
      </c>
      <c r="D70" s="1514">
        <v>6.429589253819952E-2</v>
      </c>
      <c r="E70" s="1514">
        <v>9.6223266470994509E-2</v>
      </c>
      <c r="F70" s="1514">
        <v>3.1444479420987669E-3</v>
      </c>
      <c r="G70" s="1515">
        <v>1.0064540126836496E-2</v>
      </c>
      <c r="H70" s="1516">
        <v>7.499106366204504E-2</v>
      </c>
      <c r="I70" s="1514">
        <v>0</v>
      </c>
      <c r="J70" s="1514">
        <v>0</v>
      </c>
      <c r="K70" s="1514">
        <v>2.3668772928871464E-2</v>
      </c>
      <c r="L70" s="1517">
        <v>0</v>
      </c>
      <c r="M70" s="1518">
        <v>0.10675458082645434</v>
      </c>
      <c r="N70" s="1514">
        <v>2.3137321406166301E-2</v>
      </c>
      <c r="O70" s="1514">
        <v>7.3543428417058798E-2</v>
      </c>
      <c r="P70" s="1514">
        <v>0.16781399464277652</v>
      </c>
      <c r="Q70" s="1515">
        <v>5.5044663118536943E-3</v>
      </c>
      <c r="R70" s="1516">
        <v>0</v>
      </c>
      <c r="S70" s="1514">
        <v>0</v>
      </c>
      <c r="T70" s="1514">
        <v>5.0156767651150333E-2</v>
      </c>
      <c r="U70" s="1514">
        <v>9.6649033143583959E-2</v>
      </c>
      <c r="V70" s="1514">
        <v>0.15146044870483322</v>
      </c>
      <c r="W70" s="1514">
        <v>0</v>
      </c>
      <c r="X70" s="1514">
        <v>0</v>
      </c>
      <c r="Y70" s="1514">
        <v>0.21080671496483522</v>
      </c>
      <c r="Z70" s="1514">
        <v>0</v>
      </c>
      <c r="AA70" s="1514">
        <v>0</v>
      </c>
      <c r="AB70" s="1514">
        <v>0.10555732026079319</v>
      </c>
      <c r="AC70" s="1514">
        <v>0.61052756202579817</v>
      </c>
      <c r="AD70" s="1514">
        <v>0</v>
      </c>
      <c r="AE70" s="1514">
        <v>0</v>
      </c>
      <c r="AF70" s="1514">
        <v>0</v>
      </c>
      <c r="AG70" s="1514">
        <v>0</v>
      </c>
      <c r="AH70" s="1514">
        <v>4.4774562181981323E-2</v>
      </c>
      <c r="AI70" s="1514">
        <v>0</v>
      </c>
      <c r="AJ70" s="1514">
        <v>0</v>
      </c>
      <c r="AK70" s="1514">
        <v>0</v>
      </c>
      <c r="AL70" s="1514">
        <v>0.11890546399483443</v>
      </c>
      <c r="AM70" s="1514">
        <v>0</v>
      </c>
      <c r="AN70" s="1514">
        <v>0</v>
      </c>
      <c r="AO70" s="1514">
        <v>0</v>
      </c>
      <c r="AP70" s="1514">
        <v>0.23298837377896453</v>
      </c>
      <c r="AQ70" s="1514">
        <v>0</v>
      </c>
      <c r="AR70" s="1514">
        <v>0</v>
      </c>
      <c r="AS70" s="1514">
        <v>0</v>
      </c>
      <c r="AT70" s="1514">
        <v>0.1557969666858092</v>
      </c>
      <c r="AU70" s="1514">
        <v>3.1590598952120484E-2</v>
      </c>
      <c r="AV70" s="1514">
        <v>0</v>
      </c>
      <c r="AW70" s="1514">
        <v>2.3796441352303844E-2</v>
      </c>
      <c r="AX70" s="1519">
        <v>0</v>
      </c>
      <c r="AY70" s="1004"/>
      <c r="BA70" s="236"/>
      <c r="BB70" s="154"/>
      <c r="BC70" s="329"/>
      <c r="BD70" s="302"/>
      <c r="BE70" s="302"/>
      <c r="BF70" s="302"/>
      <c r="BG70" s="330"/>
      <c r="BH70" s="337"/>
      <c r="BI70" s="302"/>
      <c r="BJ70" s="302"/>
      <c r="BK70" s="302"/>
      <c r="BL70" s="330"/>
      <c r="BM70" s="337"/>
      <c r="BN70" s="302"/>
      <c r="BO70" s="302"/>
      <c r="BP70" s="302"/>
      <c r="BQ70" s="330"/>
      <c r="BR70" s="337"/>
      <c r="BS70" s="302"/>
      <c r="BT70" s="302"/>
      <c r="BU70" s="302"/>
      <c r="BV70" s="302"/>
      <c r="BW70" s="302"/>
      <c r="BX70" s="302"/>
      <c r="BY70" s="303"/>
      <c r="BZ70" s="303"/>
      <c r="CA70" s="303"/>
      <c r="CB70" s="303"/>
      <c r="CC70" s="303"/>
      <c r="CD70" s="303"/>
      <c r="CE70" s="303"/>
      <c r="CF70" s="303"/>
      <c r="CG70" s="303"/>
      <c r="CH70" s="303"/>
      <c r="CI70" s="303"/>
      <c r="CJ70" s="303"/>
      <c r="CK70" s="303"/>
      <c r="CL70" s="303"/>
      <c r="CM70" s="303"/>
      <c r="CN70" s="303"/>
      <c r="CO70" s="303"/>
      <c r="CP70" s="303"/>
      <c r="CQ70" s="303"/>
      <c r="CR70" s="303"/>
      <c r="CS70" s="303"/>
      <c r="CT70" s="303"/>
      <c r="CU70" s="303"/>
      <c r="CV70" s="303"/>
      <c r="CW70" s="303"/>
      <c r="CX70" s="303"/>
      <c r="CY70" s="303"/>
      <c r="CZ70" s="344"/>
    </row>
    <row r="71" s="437" customFormat="true" ht="15" customHeight="true" x14ac:dyDescent="0.2">
      <c r="A71" s="2568"/>
      <c r="B71" s="1643" t="s">
        <v>196</v>
      </c>
      <c r="C71" s="1513">
        <v>3.7040893397317602</v>
      </c>
      <c r="D71" s="1514">
        <v>3.0904805843790659</v>
      </c>
      <c r="E71" s="1514">
        <v>1.9285648866882055</v>
      </c>
      <c r="F71" s="1514">
        <v>1.5638551011503645</v>
      </c>
      <c r="G71" s="1515">
        <v>0.88588463333571321</v>
      </c>
      <c r="H71" s="1516">
        <v>3.6362528186737637</v>
      </c>
      <c r="I71" s="1514">
        <v>2.2179246875930576</v>
      </c>
      <c r="J71" s="1514">
        <v>1.6165299048066402</v>
      </c>
      <c r="K71" s="1514">
        <v>1.2778503903924063</v>
      </c>
      <c r="L71" s="1517">
        <v>0.66944753724262618</v>
      </c>
      <c r="M71" s="1518">
        <v>3.8124051523776394</v>
      </c>
      <c r="N71" s="1514">
        <v>3.2185344479155198</v>
      </c>
      <c r="O71" s="1514">
        <v>2.5335069647509845</v>
      </c>
      <c r="P71" s="1514">
        <v>1.8779097493491266</v>
      </c>
      <c r="Q71" s="1515">
        <v>1.0317647425593897</v>
      </c>
      <c r="R71" s="1516">
        <v>4.0195447664322925</v>
      </c>
      <c r="S71" s="1514">
        <v>0.55966288157326494</v>
      </c>
      <c r="T71" s="1514">
        <v>6.3058716805386592E-2</v>
      </c>
      <c r="U71" s="1514">
        <v>4.1141160766468919E-2</v>
      </c>
      <c r="V71" s="1514">
        <v>0.18379701088738246</v>
      </c>
      <c r="W71" s="1514">
        <v>0</v>
      </c>
      <c r="X71" s="1514">
        <v>2.4765078740082753</v>
      </c>
      <c r="Y71" s="1514">
        <v>1.4858508884169184</v>
      </c>
      <c r="Z71" s="1514">
        <v>1.6667190542942882</v>
      </c>
      <c r="AA71" s="1514">
        <v>3.2330430916619379</v>
      </c>
      <c r="AB71" s="1514">
        <v>0.84610250346230553</v>
      </c>
      <c r="AC71" s="1514">
        <v>11.680808604872443</v>
      </c>
      <c r="AD71" s="1514">
        <v>0.52616601284908637</v>
      </c>
      <c r="AE71" s="1514">
        <v>0</v>
      </c>
      <c r="AF71" s="1514">
        <v>8.881164711804562</v>
      </c>
      <c r="AG71" s="1514">
        <v>0.10063662294510303</v>
      </c>
      <c r="AH71" s="1514">
        <v>0</v>
      </c>
      <c r="AI71" s="1514">
        <v>0.3616963352953485</v>
      </c>
      <c r="AJ71" s="1514">
        <v>5.0341218831683037</v>
      </c>
      <c r="AK71" s="1514">
        <v>1.6506355549337968</v>
      </c>
      <c r="AL71" s="1514">
        <v>1.6208311051330353</v>
      </c>
      <c r="AM71" s="1514">
        <v>16.22855347565212</v>
      </c>
      <c r="AN71" s="1514">
        <v>24.537142944974217</v>
      </c>
      <c r="AO71" s="1514">
        <v>20.423032541003163</v>
      </c>
      <c r="AP71" s="1514">
        <v>0.32382262909762788</v>
      </c>
      <c r="AQ71" s="1514">
        <v>0.16762618179125552</v>
      </c>
      <c r="AR71" s="1514">
        <v>4.8762748896776804</v>
      </c>
      <c r="AS71" s="1514">
        <v>2.0941672170822523</v>
      </c>
      <c r="AT71" s="1514">
        <v>3.6752112231204754</v>
      </c>
      <c r="AU71" s="1514">
        <v>5.4347626365350496E-2</v>
      </c>
      <c r="AV71" s="1514">
        <v>32.530697663803601</v>
      </c>
      <c r="AW71" s="1514">
        <v>0</v>
      </c>
      <c r="AX71" s="1519">
        <v>2.656898929752749</v>
      </c>
      <c r="AY71" s="1004"/>
      <c r="BA71" s="236"/>
      <c r="BB71" s="154"/>
      <c r="BC71" s="329"/>
      <c r="BD71" s="302"/>
      <c r="BE71" s="302"/>
      <c r="BF71" s="302"/>
      <c r="BG71" s="330"/>
      <c r="BH71" s="337"/>
      <c r="BI71" s="302"/>
      <c r="BJ71" s="302"/>
      <c r="BK71" s="302"/>
      <c r="BL71" s="330"/>
      <c r="BM71" s="337"/>
      <c r="BN71" s="302"/>
      <c r="BO71" s="302"/>
      <c r="BP71" s="302"/>
      <c r="BQ71" s="330"/>
      <c r="BR71" s="337"/>
      <c r="BS71" s="302"/>
      <c r="BT71" s="302"/>
      <c r="BU71" s="302"/>
      <c r="BV71" s="302"/>
      <c r="BW71" s="302"/>
      <c r="BX71" s="302"/>
      <c r="BY71" s="303"/>
      <c r="BZ71" s="303"/>
      <c r="CA71" s="303"/>
      <c r="CB71" s="303"/>
      <c r="CC71" s="303"/>
      <c r="CD71" s="303"/>
      <c r="CE71" s="303"/>
      <c r="CF71" s="303"/>
      <c r="CG71" s="303"/>
      <c r="CH71" s="303"/>
      <c r="CI71" s="303"/>
      <c r="CJ71" s="303"/>
      <c r="CK71" s="303"/>
      <c r="CL71" s="303"/>
      <c r="CM71" s="303"/>
      <c r="CN71" s="303"/>
      <c r="CO71" s="303"/>
      <c r="CP71" s="303"/>
      <c r="CQ71" s="303"/>
      <c r="CR71" s="303"/>
      <c r="CS71" s="303"/>
      <c r="CT71" s="303"/>
      <c r="CU71" s="303"/>
      <c r="CV71" s="303"/>
      <c r="CW71" s="303"/>
      <c r="CX71" s="303"/>
      <c r="CY71" s="303"/>
      <c r="CZ71" s="344"/>
    </row>
    <row r="72" s="437" customFormat="true" ht="15" customHeight="true" x14ac:dyDescent="0.2">
      <c r="A72" s="2568"/>
      <c r="B72" s="1643" t="s">
        <v>197</v>
      </c>
      <c r="C72" s="1513">
        <v>1.2946543303321094</v>
      </c>
      <c r="D72" s="1514">
        <v>2.15951080369519</v>
      </c>
      <c r="E72" s="1514">
        <v>2.0112467361899302</v>
      </c>
      <c r="F72" s="1514">
        <v>3.6542010781156793</v>
      </c>
      <c r="G72" s="1515">
        <v>2.4960724919790134</v>
      </c>
      <c r="H72" s="1516">
        <v>5.5645652165121566</v>
      </c>
      <c r="I72" s="1514">
        <v>4.3685367733680094</v>
      </c>
      <c r="J72" s="1514">
        <v>4.0837291333608405</v>
      </c>
      <c r="K72" s="1514">
        <v>4.1963377435171072</v>
      </c>
      <c r="L72" s="1517">
        <v>2.1113107695556601</v>
      </c>
      <c r="M72" s="1518">
        <v>0.66763141638666146</v>
      </c>
      <c r="N72" s="1514">
        <v>0.8757272168574779</v>
      </c>
      <c r="O72" s="1514">
        <v>1.0991528262020946</v>
      </c>
      <c r="P72" s="1514">
        <v>1.27028853049584</v>
      </c>
      <c r="Q72" s="1515">
        <v>1.2106407300731865</v>
      </c>
      <c r="R72" s="1516">
        <v>0</v>
      </c>
      <c r="S72" s="1514">
        <v>1.5886545735258768</v>
      </c>
      <c r="T72" s="1514">
        <v>2.8650685470073443</v>
      </c>
      <c r="U72" s="1514">
        <v>0</v>
      </c>
      <c r="V72" s="1514">
        <v>0</v>
      </c>
      <c r="W72" s="1514">
        <v>4.0945438423914977</v>
      </c>
      <c r="X72" s="1514">
        <v>0.31727652100027909</v>
      </c>
      <c r="Y72" s="1514">
        <v>3.8245916387676915</v>
      </c>
      <c r="Z72" s="1514">
        <v>0.23895864197232952</v>
      </c>
      <c r="AA72" s="1514">
        <v>4.0607308398407094</v>
      </c>
      <c r="AB72" s="1514">
        <v>2.7027421559967131</v>
      </c>
      <c r="AC72" s="1514">
        <v>3.0659700703631789</v>
      </c>
      <c r="AD72" s="1514">
        <v>1.6333324973183743</v>
      </c>
      <c r="AE72" s="1514">
        <v>1.3346559981308141</v>
      </c>
      <c r="AF72" s="1514">
        <v>0</v>
      </c>
      <c r="AG72" s="1514">
        <v>3.8950342372768203</v>
      </c>
      <c r="AH72" s="1514">
        <v>7.4490094528851511E-2</v>
      </c>
      <c r="AI72" s="1514">
        <v>2.7642656800044731</v>
      </c>
      <c r="AJ72" s="1514">
        <v>0</v>
      </c>
      <c r="AK72" s="1514">
        <v>5.990333234328526</v>
      </c>
      <c r="AL72" s="1514">
        <v>0.41554457625555369</v>
      </c>
      <c r="AM72" s="1514">
        <v>0.33479433839648098</v>
      </c>
      <c r="AN72" s="1514">
        <v>0.10879688439524579</v>
      </c>
      <c r="AO72" s="1514">
        <v>1.2373411315840928</v>
      </c>
      <c r="AP72" s="1514">
        <v>3.9259941874318369</v>
      </c>
      <c r="AQ72" s="1514">
        <v>0.63833974049260844</v>
      </c>
      <c r="AR72" s="1514">
        <v>0.52114230404497208</v>
      </c>
      <c r="AS72" s="1514">
        <v>2.7480345348634301</v>
      </c>
      <c r="AT72" s="1514">
        <v>0.63316512303192551</v>
      </c>
      <c r="AU72" s="1514">
        <v>2.8733899926043316</v>
      </c>
      <c r="AV72" s="1514">
        <v>0</v>
      </c>
      <c r="AW72" s="1514">
        <v>0.10687601485531238</v>
      </c>
      <c r="AX72" s="1519">
        <v>0.42133386706419029</v>
      </c>
      <c r="AY72" s="1004"/>
      <c r="BA72" s="236"/>
      <c r="BB72" s="154"/>
      <c r="BC72" s="329"/>
      <c r="BD72" s="302"/>
      <c r="BE72" s="302"/>
      <c r="BF72" s="302"/>
      <c r="BG72" s="330"/>
      <c r="BH72" s="337"/>
      <c r="BI72" s="302"/>
      <c r="BJ72" s="302"/>
      <c r="BK72" s="302"/>
      <c r="BL72" s="330"/>
      <c r="BM72" s="337"/>
      <c r="BN72" s="302"/>
      <c r="BO72" s="302"/>
      <c r="BP72" s="302"/>
      <c r="BQ72" s="330"/>
      <c r="BR72" s="337"/>
      <c r="BS72" s="302"/>
      <c r="BT72" s="302"/>
      <c r="BU72" s="302"/>
      <c r="BV72" s="302"/>
      <c r="BW72" s="302"/>
      <c r="BX72" s="302"/>
      <c r="BY72" s="303"/>
      <c r="BZ72" s="303"/>
      <c r="CA72" s="303"/>
      <c r="CB72" s="303"/>
      <c r="CC72" s="303"/>
      <c r="CD72" s="303"/>
      <c r="CE72" s="303"/>
      <c r="CF72" s="303"/>
      <c r="CG72" s="303"/>
      <c r="CH72" s="303"/>
      <c r="CI72" s="303"/>
      <c r="CJ72" s="303"/>
      <c r="CK72" s="303"/>
      <c r="CL72" s="303"/>
      <c r="CM72" s="303"/>
      <c r="CN72" s="303"/>
      <c r="CO72" s="303"/>
      <c r="CP72" s="303"/>
      <c r="CQ72" s="303"/>
      <c r="CR72" s="303"/>
      <c r="CS72" s="303"/>
      <c r="CT72" s="303"/>
      <c r="CU72" s="303"/>
      <c r="CV72" s="303"/>
      <c r="CW72" s="303"/>
      <c r="CX72" s="303"/>
      <c r="CY72" s="303"/>
      <c r="CZ72" s="344"/>
    </row>
    <row r="73" s="437" customFormat="true" ht="15" customHeight="true" x14ac:dyDescent="0.2">
      <c r="A73" s="2568"/>
      <c r="B73" s="1643" t="s">
        <v>198</v>
      </c>
      <c r="C73" s="1513">
        <v>0.3590098541387291</v>
      </c>
      <c r="D73" s="1514">
        <v>2.3414249481747502</v>
      </c>
      <c r="E73" s="1514">
        <v>4.1081982800555217</v>
      </c>
      <c r="F73" s="1514">
        <v>9.1800800532063853</v>
      </c>
      <c r="G73" s="1515">
        <v>22.371880821884048</v>
      </c>
      <c r="H73" s="1516">
        <v>5.7562587422381783</v>
      </c>
      <c r="I73" s="1514">
        <v>8.297958418795675</v>
      </c>
      <c r="J73" s="1514">
        <v>11.933858036898158</v>
      </c>
      <c r="K73" s="1514">
        <v>15.387680772554448</v>
      </c>
      <c r="L73" s="1517">
        <v>33.230718611115648</v>
      </c>
      <c r="M73" s="1518">
        <v>0.14948103207412849</v>
      </c>
      <c r="N73" s="1514">
        <v>0.43869658510844317</v>
      </c>
      <c r="O73" s="1514">
        <v>1.311142550008624</v>
      </c>
      <c r="P73" s="1514">
        <v>1.7714813151052535</v>
      </c>
      <c r="Q73" s="1515">
        <v>7.7178141737003578</v>
      </c>
      <c r="R73" s="1516">
        <v>17.955030292862531</v>
      </c>
      <c r="S73" s="1514">
        <v>6.1280481605211534</v>
      </c>
      <c r="T73" s="1514">
        <v>17.964886841821606</v>
      </c>
      <c r="U73" s="1514">
        <v>3.9275253976009643</v>
      </c>
      <c r="V73" s="1514">
        <v>3.1375330560280279</v>
      </c>
      <c r="W73" s="1514">
        <v>3.0474694010439398</v>
      </c>
      <c r="X73" s="1514">
        <v>2.1583814207208287</v>
      </c>
      <c r="Y73" s="1514">
        <v>8.9785287857941967</v>
      </c>
      <c r="Z73" s="1514">
        <v>8.6262811319123411</v>
      </c>
      <c r="AA73" s="1514">
        <v>32.55581434689767</v>
      </c>
      <c r="AB73" s="1514">
        <v>6.4463261710554995</v>
      </c>
      <c r="AC73" s="1514">
        <v>12.571693699521772</v>
      </c>
      <c r="AD73" s="1514">
        <v>0.35486725138386027</v>
      </c>
      <c r="AE73" s="1514">
        <v>2.1900463912498638</v>
      </c>
      <c r="AF73" s="1514">
        <v>2.4949577522936557</v>
      </c>
      <c r="AG73" s="1514">
        <v>18.197682783818717</v>
      </c>
      <c r="AH73" s="1514">
        <v>3.604219635646186</v>
      </c>
      <c r="AI73" s="1514">
        <v>1.1960151190888941</v>
      </c>
      <c r="AJ73" s="1514">
        <v>1.5112782412659529</v>
      </c>
      <c r="AK73" s="1514">
        <v>8.5166554568631145</v>
      </c>
      <c r="AL73" s="1514">
        <v>3.9021445013776037</v>
      </c>
      <c r="AM73" s="1514">
        <v>3.4668284882986713</v>
      </c>
      <c r="AN73" s="1514">
        <v>7.3870042041022392</v>
      </c>
      <c r="AO73" s="1514">
        <v>15.653079136458734</v>
      </c>
      <c r="AP73" s="1514">
        <v>4.0457882780394669</v>
      </c>
      <c r="AQ73" s="1514">
        <v>4.0050462066833399</v>
      </c>
      <c r="AR73" s="1514">
        <v>5.6757842015841353</v>
      </c>
      <c r="AS73" s="1514">
        <v>2.6149115867880734</v>
      </c>
      <c r="AT73" s="1514">
        <v>0.98070744439328961</v>
      </c>
      <c r="AU73" s="1514">
        <v>9.0353223852374107</v>
      </c>
      <c r="AV73" s="1514">
        <v>3.6741829907236414</v>
      </c>
      <c r="AW73" s="1514">
        <v>10.111366623351653</v>
      </c>
      <c r="AX73" s="1519">
        <v>3.7907502941808469</v>
      </c>
      <c r="AY73" s="1004"/>
      <c r="BA73" s="236"/>
      <c r="BB73" s="154"/>
      <c r="BC73" s="329"/>
      <c r="BD73" s="302"/>
      <c r="BE73" s="302"/>
      <c r="BF73" s="302"/>
      <c r="BG73" s="330"/>
      <c r="BH73" s="337"/>
      <c r="BI73" s="302"/>
      <c r="BJ73" s="302"/>
      <c r="BK73" s="302"/>
      <c r="BL73" s="330"/>
      <c r="BM73" s="337"/>
      <c r="BN73" s="302"/>
      <c r="BO73" s="302"/>
      <c r="BP73" s="302"/>
      <c r="BQ73" s="330"/>
      <c r="BR73" s="337"/>
      <c r="BS73" s="302"/>
      <c r="BT73" s="302"/>
      <c r="BU73" s="302"/>
      <c r="BV73" s="302"/>
      <c r="BW73" s="302"/>
      <c r="BX73" s="302"/>
      <c r="BY73" s="303"/>
      <c r="BZ73" s="303"/>
      <c r="CA73" s="303"/>
      <c r="CB73" s="303"/>
      <c r="CC73" s="303"/>
      <c r="CD73" s="303"/>
      <c r="CE73" s="303"/>
      <c r="CF73" s="303"/>
      <c r="CG73" s="303"/>
      <c r="CH73" s="303"/>
      <c r="CI73" s="303"/>
      <c r="CJ73" s="303"/>
      <c r="CK73" s="303"/>
      <c r="CL73" s="303"/>
      <c r="CM73" s="303"/>
      <c r="CN73" s="303"/>
      <c r="CO73" s="303"/>
      <c r="CP73" s="303"/>
      <c r="CQ73" s="303"/>
      <c r="CR73" s="303"/>
      <c r="CS73" s="303"/>
      <c r="CT73" s="303"/>
      <c r="CU73" s="303"/>
      <c r="CV73" s="303"/>
      <c r="CW73" s="303"/>
      <c r="CX73" s="303"/>
      <c r="CY73" s="303"/>
      <c r="CZ73" s="344"/>
    </row>
    <row r="74" s="437" customFormat="true" ht="15" customHeight="true" x14ac:dyDescent="0.2">
      <c r="A74" s="2568"/>
      <c r="B74" s="1643" t="s">
        <v>46</v>
      </c>
      <c r="C74" s="1513">
        <v>0.3750912145063538</v>
      </c>
      <c r="D74" s="1514">
        <v>0.23093919351947251</v>
      </c>
      <c r="E74" s="1514">
        <v>0.17343040071020063</v>
      </c>
      <c r="F74" s="1514">
        <v>0.12538874993592281</v>
      </c>
      <c r="G74" s="1515">
        <v>5.4322032786197204E-2</v>
      </c>
      <c r="H74" s="1516">
        <v>0.29878469992144779</v>
      </c>
      <c r="I74" s="1514">
        <v>0.13443196177637459</v>
      </c>
      <c r="J74" s="1514">
        <v>0.1432306315232616</v>
      </c>
      <c r="K74" s="1514">
        <v>6.1554867979117481E-2</v>
      </c>
      <c r="L74" s="1517">
        <v>2.8800106117703363E-2</v>
      </c>
      <c r="M74" s="1518">
        <v>0.27862749736783476</v>
      </c>
      <c r="N74" s="1514">
        <v>0.41643539713657701</v>
      </c>
      <c r="O74" s="1514">
        <v>0.24681584906139073</v>
      </c>
      <c r="P74" s="1514">
        <v>8.0009968131893011E-2</v>
      </c>
      <c r="Q74" s="1515">
        <v>0.15455934305741528</v>
      </c>
      <c r="R74" s="1516">
        <v>5.7537790865509905E-2</v>
      </c>
      <c r="S74" s="1514">
        <v>0</v>
      </c>
      <c r="T74" s="1514">
        <v>6.3269569360399167E-2</v>
      </c>
      <c r="U74" s="1514">
        <v>0.1254650609887297</v>
      </c>
      <c r="V74" s="1514">
        <v>0</v>
      </c>
      <c r="W74" s="1514">
        <v>0</v>
      </c>
      <c r="X74" s="1514">
        <v>0</v>
      </c>
      <c r="Y74" s="1514">
        <v>0.4726197470631725</v>
      </c>
      <c r="Z74" s="1514">
        <v>2.5560495421740843E-2</v>
      </c>
      <c r="AA74" s="1514">
        <v>0.77070857357197842</v>
      </c>
      <c r="AB74" s="1514">
        <v>5.0435890021008387E-2</v>
      </c>
      <c r="AC74" s="1514">
        <v>4.8008681366667201</v>
      </c>
      <c r="AD74" s="1514">
        <v>0</v>
      </c>
      <c r="AE74" s="1514">
        <v>0.17657185834763836</v>
      </c>
      <c r="AF74" s="1514">
        <v>0</v>
      </c>
      <c r="AG74" s="1514">
        <v>0</v>
      </c>
      <c r="AH74" s="1514">
        <v>0.69067795729701786</v>
      </c>
      <c r="AI74" s="1514">
        <v>0.10868944237790665</v>
      </c>
      <c r="AJ74" s="1514">
        <v>3.3061854440418204E-2</v>
      </c>
      <c r="AK74" s="1514">
        <v>0.13810527367952324</v>
      </c>
      <c r="AL74" s="1514">
        <v>0.21011126892342946</v>
      </c>
      <c r="AM74" s="1514">
        <v>0.29746814605199923</v>
      </c>
      <c r="AN74" s="1514">
        <v>8.2875122133217252E-2</v>
      </c>
      <c r="AO74" s="1514">
        <v>0.23520680489774798</v>
      </c>
      <c r="AP74" s="1514">
        <v>0.80540905305590882</v>
      </c>
      <c r="AQ74" s="1514">
        <v>2.9383761723092032E-2</v>
      </c>
      <c r="AR74" s="1514">
        <v>0.16665673481825991</v>
      </c>
      <c r="AS74" s="1514">
        <v>0</v>
      </c>
      <c r="AT74" s="1514">
        <v>0</v>
      </c>
      <c r="AU74" s="1514">
        <v>5.6222677610553315E-2</v>
      </c>
      <c r="AV74" s="1514">
        <v>0</v>
      </c>
      <c r="AW74" s="1514">
        <v>4.1930134487177993E-2</v>
      </c>
      <c r="AX74" s="1519">
        <v>4.6206996314796293E-2</v>
      </c>
      <c r="AY74" s="1004"/>
      <c r="BA74" s="236"/>
      <c r="BB74" s="154"/>
      <c r="BC74" s="329"/>
      <c r="BD74" s="302"/>
      <c r="BE74" s="302"/>
      <c r="BF74" s="302"/>
      <c r="BG74" s="330"/>
      <c r="BH74" s="337"/>
      <c r="BI74" s="302"/>
      <c r="BJ74" s="302"/>
      <c r="BK74" s="302"/>
      <c r="BL74" s="330"/>
      <c r="BM74" s="337"/>
      <c r="BN74" s="302"/>
      <c r="BO74" s="302"/>
      <c r="BP74" s="302"/>
      <c r="BQ74" s="330"/>
      <c r="BR74" s="337"/>
      <c r="BS74" s="302"/>
      <c r="BT74" s="302"/>
      <c r="BU74" s="302"/>
      <c r="BV74" s="302"/>
      <c r="BW74" s="302"/>
      <c r="BX74" s="302"/>
      <c r="BY74" s="303"/>
      <c r="BZ74" s="303"/>
      <c r="CA74" s="303"/>
      <c r="CB74" s="303"/>
      <c r="CC74" s="303"/>
      <c r="CD74" s="303"/>
      <c r="CE74" s="303"/>
      <c r="CF74" s="303"/>
      <c r="CG74" s="303"/>
      <c r="CH74" s="303"/>
      <c r="CI74" s="303"/>
      <c r="CJ74" s="303"/>
      <c r="CK74" s="303"/>
      <c r="CL74" s="303"/>
      <c r="CM74" s="303"/>
      <c r="CN74" s="303"/>
      <c r="CO74" s="303"/>
      <c r="CP74" s="303"/>
      <c r="CQ74" s="303"/>
      <c r="CR74" s="303"/>
      <c r="CS74" s="303"/>
      <c r="CT74" s="303"/>
      <c r="CU74" s="303"/>
      <c r="CV74" s="303"/>
      <c r="CW74" s="303"/>
      <c r="CX74" s="303"/>
      <c r="CY74" s="303"/>
      <c r="CZ74" s="344"/>
    </row>
    <row r="75" s="437" customFormat="true" ht="15" customHeight="true" x14ac:dyDescent="0.2">
      <c r="A75" s="1430"/>
      <c r="B75" s="1644"/>
      <c r="C75" s="1513"/>
      <c r="D75" s="1514"/>
      <c r="E75" s="1514"/>
      <c r="F75" s="1514"/>
      <c r="G75" s="1515"/>
      <c r="H75" s="1516"/>
      <c r="I75" s="1514"/>
      <c r="J75" s="1514"/>
      <c r="K75" s="1514"/>
      <c r="L75" s="1517"/>
      <c r="M75" s="1518"/>
      <c r="N75" s="1514"/>
      <c r="O75" s="1514"/>
      <c r="P75" s="1514"/>
      <c r="Q75" s="1515"/>
      <c r="R75" s="1516"/>
      <c r="S75" s="1514"/>
      <c r="T75" s="1514"/>
      <c r="U75" s="1514"/>
      <c r="V75" s="1514"/>
      <c r="W75" s="1514"/>
      <c r="X75" s="1514"/>
      <c r="Y75" s="1514"/>
      <c r="Z75" s="1514"/>
      <c r="AA75" s="1514"/>
      <c r="AB75" s="1514"/>
      <c r="AC75" s="1514"/>
      <c r="AD75" s="1514"/>
      <c r="AE75" s="1514"/>
      <c r="AF75" s="1514"/>
      <c r="AG75" s="1514"/>
      <c r="AH75" s="1514"/>
      <c r="AI75" s="1514"/>
      <c r="AJ75" s="1514"/>
      <c r="AK75" s="1514"/>
      <c r="AL75" s="1514"/>
      <c r="AM75" s="1514"/>
      <c r="AN75" s="1514"/>
      <c r="AO75" s="1514"/>
      <c r="AP75" s="1514"/>
      <c r="AQ75" s="1514"/>
      <c r="AR75" s="1514"/>
      <c r="AS75" s="1514"/>
      <c r="AT75" s="1514"/>
      <c r="AU75" s="1514"/>
      <c r="AV75" s="1514"/>
      <c r="AW75" s="1514"/>
      <c r="AX75" s="1519"/>
      <c r="AY75" s="1004"/>
      <c r="BA75" s="236"/>
      <c r="BB75" s="154"/>
      <c r="BC75" s="329"/>
      <c r="BD75" s="302"/>
      <c r="BE75" s="302"/>
      <c r="BF75" s="302"/>
      <c r="BG75" s="330"/>
      <c r="BH75" s="337"/>
      <c r="BI75" s="302"/>
      <c r="BJ75" s="302"/>
      <c r="BK75" s="302"/>
      <c r="BL75" s="330"/>
      <c r="BM75" s="337"/>
      <c r="BN75" s="302"/>
      <c r="BO75" s="302"/>
      <c r="BP75" s="302"/>
      <c r="BQ75" s="330"/>
      <c r="BR75" s="337"/>
      <c r="BS75" s="302"/>
      <c r="BT75" s="302"/>
      <c r="BU75" s="302"/>
      <c r="BV75" s="302"/>
      <c r="BW75" s="302"/>
      <c r="BX75" s="302"/>
      <c r="BY75" s="303"/>
      <c r="BZ75" s="303"/>
      <c r="CA75" s="303"/>
      <c r="CB75" s="303"/>
      <c r="CC75" s="303"/>
      <c r="CD75" s="303"/>
      <c r="CE75" s="303"/>
      <c r="CF75" s="303"/>
      <c r="CG75" s="303"/>
      <c r="CH75" s="303"/>
      <c r="CI75" s="303"/>
      <c r="CJ75" s="303"/>
      <c r="CK75" s="303"/>
      <c r="CL75" s="303"/>
      <c r="CM75" s="303"/>
      <c r="CN75" s="303"/>
      <c r="CO75" s="303"/>
      <c r="CP75" s="303"/>
      <c r="CQ75" s="303"/>
      <c r="CR75" s="303"/>
      <c r="CS75" s="303"/>
      <c r="CT75" s="303"/>
      <c r="CU75" s="303"/>
      <c r="CV75" s="303"/>
      <c r="CW75" s="303"/>
      <c r="CX75" s="303"/>
      <c r="CY75" s="303"/>
      <c r="CZ75" s="344"/>
    </row>
    <row r="76" s="437" customFormat="true" ht="15" customHeight="true" x14ac:dyDescent="0.2">
      <c r="A76" s="1430"/>
      <c r="B76" s="1644"/>
      <c r="C76" s="1513"/>
      <c r="D76" s="1514"/>
      <c r="E76" s="1514"/>
      <c r="F76" s="1514"/>
      <c r="G76" s="1515"/>
      <c r="H76" s="1516"/>
      <c r="I76" s="1514"/>
      <c r="J76" s="1514"/>
      <c r="K76" s="1514"/>
      <c r="L76" s="1517"/>
      <c r="M76" s="1518"/>
      <c r="N76" s="1514"/>
      <c r="O76" s="1514"/>
      <c r="P76" s="1514"/>
      <c r="Q76" s="1515"/>
      <c r="R76" s="1516"/>
      <c r="S76" s="1514"/>
      <c r="T76" s="1514"/>
      <c r="U76" s="1514"/>
      <c r="V76" s="1514"/>
      <c r="W76" s="1514"/>
      <c r="X76" s="1514"/>
      <c r="Y76" s="1514"/>
      <c r="Z76" s="1514"/>
      <c r="AA76" s="1514"/>
      <c r="AB76" s="1514"/>
      <c r="AC76" s="1514"/>
      <c r="AD76" s="1514"/>
      <c r="AE76" s="1514"/>
      <c r="AF76" s="1514"/>
      <c r="AG76" s="1514"/>
      <c r="AH76" s="1514"/>
      <c r="AI76" s="1514"/>
      <c r="AJ76" s="1514"/>
      <c r="AK76" s="1514"/>
      <c r="AL76" s="1514"/>
      <c r="AM76" s="1514"/>
      <c r="AN76" s="1514"/>
      <c r="AO76" s="1514"/>
      <c r="AP76" s="1514"/>
      <c r="AQ76" s="1514"/>
      <c r="AR76" s="1514"/>
      <c r="AS76" s="1514"/>
      <c r="AT76" s="1514"/>
      <c r="AU76" s="1514"/>
      <c r="AV76" s="1514"/>
      <c r="AW76" s="1514"/>
      <c r="AX76" s="1519"/>
      <c r="AY76" s="1004"/>
      <c r="BA76" s="236"/>
      <c r="BB76" s="154"/>
      <c r="BC76" s="329"/>
      <c r="BD76" s="302"/>
      <c r="BE76" s="302"/>
      <c r="BF76" s="302"/>
      <c r="BG76" s="330"/>
      <c r="BH76" s="337"/>
      <c r="BI76" s="302"/>
      <c r="BJ76" s="302"/>
      <c r="BK76" s="302"/>
      <c r="BL76" s="330"/>
      <c r="BM76" s="337"/>
      <c r="BN76" s="302"/>
      <c r="BO76" s="302"/>
      <c r="BP76" s="302"/>
      <c r="BQ76" s="330"/>
      <c r="BR76" s="337"/>
      <c r="BS76" s="302"/>
      <c r="BT76" s="302"/>
      <c r="BU76" s="302"/>
      <c r="BV76" s="302"/>
      <c r="BW76" s="302"/>
      <c r="BX76" s="302"/>
      <c r="BY76" s="303"/>
      <c r="BZ76" s="303"/>
      <c r="CA76" s="303"/>
      <c r="CB76" s="303"/>
      <c r="CC76" s="303"/>
      <c r="CD76" s="303"/>
      <c r="CE76" s="303"/>
      <c r="CF76" s="303"/>
      <c r="CG76" s="303"/>
      <c r="CH76" s="303"/>
      <c r="CI76" s="303"/>
      <c r="CJ76" s="303"/>
      <c r="CK76" s="303"/>
      <c r="CL76" s="303"/>
      <c r="CM76" s="303"/>
      <c r="CN76" s="303"/>
      <c r="CO76" s="303"/>
      <c r="CP76" s="303"/>
      <c r="CQ76" s="303"/>
      <c r="CR76" s="303"/>
      <c r="CS76" s="303"/>
      <c r="CT76" s="303"/>
      <c r="CU76" s="303"/>
      <c r="CV76" s="303"/>
      <c r="CW76" s="303"/>
      <c r="CX76" s="303"/>
      <c r="CY76" s="303"/>
      <c r="CZ76" s="344"/>
    </row>
    <row r="77" s="437" customFormat="true" ht="15" customHeight="true" x14ac:dyDescent="0.2">
      <c r="A77" s="1430"/>
      <c r="B77" s="1644"/>
      <c r="C77" s="1513"/>
      <c r="D77" s="1514"/>
      <c r="E77" s="1514"/>
      <c r="F77" s="1514"/>
      <c r="G77" s="1515"/>
      <c r="H77" s="1516"/>
      <c r="I77" s="1514"/>
      <c r="J77" s="1514"/>
      <c r="K77" s="1514"/>
      <c r="L77" s="1517"/>
      <c r="M77" s="1518"/>
      <c r="N77" s="1514"/>
      <c r="O77" s="1514"/>
      <c r="P77" s="1514"/>
      <c r="Q77" s="1515"/>
      <c r="R77" s="1516"/>
      <c r="S77" s="1514"/>
      <c r="T77" s="1514"/>
      <c r="U77" s="1514"/>
      <c r="V77" s="1514"/>
      <c r="W77" s="1514"/>
      <c r="X77" s="1514"/>
      <c r="Y77" s="1514"/>
      <c r="Z77" s="1514"/>
      <c r="AA77" s="1514"/>
      <c r="AB77" s="1514"/>
      <c r="AC77" s="1514"/>
      <c r="AD77" s="1514"/>
      <c r="AE77" s="1514"/>
      <c r="AF77" s="1514"/>
      <c r="AG77" s="1514"/>
      <c r="AH77" s="1514"/>
      <c r="AI77" s="1514"/>
      <c r="AJ77" s="1514"/>
      <c r="AK77" s="1514"/>
      <c r="AL77" s="1514"/>
      <c r="AM77" s="1514"/>
      <c r="AN77" s="1514"/>
      <c r="AO77" s="1514"/>
      <c r="AP77" s="1514"/>
      <c r="AQ77" s="1514"/>
      <c r="AR77" s="1514"/>
      <c r="AS77" s="1514"/>
      <c r="AT77" s="1514"/>
      <c r="AU77" s="1514"/>
      <c r="AV77" s="1514"/>
      <c r="AW77" s="1514"/>
      <c r="AX77" s="1519"/>
      <c r="AY77" s="1004"/>
      <c r="BA77" s="236"/>
      <c r="BB77" s="154"/>
      <c r="BC77" s="329"/>
      <c r="BD77" s="302"/>
      <c r="BE77" s="302"/>
      <c r="BF77" s="302"/>
      <c r="BG77" s="330"/>
      <c r="BH77" s="337"/>
      <c r="BI77" s="302"/>
      <c r="BJ77" s="302"/>
      <c r="BK77" s="302"/>
      <c r="BL77" s="330"/>
      <c r="BM77" s="337"/>
      <c r="BN77" s="302"/>
      <c r="BO77" s="302"/>
      <c r="BP77" s="302"/>
      <c r="BQ77" s="330"/>
      <c r="BR77" s="337"/>
      <c r="BS77" s="302"/>
      <c r="BT77" s="302"/>
      <c r="BU77" s="302"/>
      <c r="BV77" s="302"/>
      <c r="BW77" s="302"/>
      <c r="BX77" s="302"/>
      <c r="BY77" s="303"/>
      <c r="BZ77" s="303"/>
      <c r="CA77" s="303"/>
      <c r="CB77" s="303"/>
      <c r="CC77" s="303"/>
      <c r="CD77" s="303"/>
      <c r="CE77" s="303"/>
      <c r="CF77" s="303"/>
      <c r="CG77" s="303"/>
      <c r="CH77" s="303"/>
      <c r="CI77" s="303"/>
      <c r="CJ77" s="303"/>
      <c r="CK77" s="303"/>
      <c r="CL77" s="303"/>
      <c r="CM77" s="303"/>
      <c r="CN77" s="303"/>
      <c r="CO77" s="303"/>
      <c r="CP77" s="303"/>
      <c r="CQ77" s="303"/>
      <c r="CR77" s="303"/>
      <c r="CS77" s="303"/>
      <c r="CT77" s="303"/>
      <c r="CU77" s="303"/>
      <c r="CV77" s="303"/>
      <c r="CW77" s="303"/>
      <c r="CX77" s="303"/>
      <c r="CY77" s="303"/>
      <c r="CZ77" s="344"/>
    </row>
    <row r="78" s="437" customFormat="true" ht="15" customHeight="true" x14ac:dyDescent="0.2">
      <c r="A78" s="1430"/>
      <c r="B78" s="1644"/>
      <c r="C78" s="1513"/>
      <c r="D78" s="1514"/>
      <c r="E78" s="1514"/>
      <c r="F78" s="1514"/>
      <c r="G78" s="1515"/>
      <c r="H78" s="1516"/>
      <c r="I78" s="1514"/>
      <c r="J78" s="1514"/>
      <c r="K78" s="1514"/>
      <c r="L78" s="1517"/>
      <c r="M78" s="1518"/>
      <c r="N78" s="1514"/>
      <c r="O78" s="1514"/>
      <c r="P78" s="1514"/>
      <c r="Q78" s="1515"/>
      <c r="R78" s="1516"/>
      <c r="S78" s="1514"/>
      <c r="T78" s="1514"/>
      <c r="U78" s="1514"/>
      <c r="V78" s="1514"/>
      <c r="W78" s="1514"/>
      <c r="X78" s="1514"/>
      <c r="Y78" s="1514"/>
      <c r="Z78" s="1514"/>
      <c r="AA78" s="1514"/>
      <c r="AB78" s="1514"/>
      <c r="AC78" s="1514"/>
      <c r="AD78" s="1514"/>
      <c r="AE78" s="1514"/>
      <c r="AF78" s="1514"/>
      <c r="AG78" s="1514"/>
      <c r="AH78" s="1514"/>
      <c r="AI78" s="1514"/>
      <c r="AJ78" s="1514"/>
      <c r="AK78" s="1514"/>
      <c r="AL78" s="1514"/>
      <c r="AM78" s="1514"/>
      <c r="AN78" s="1514"/>
      <c r="AO78" s="1514"/>
      <c r="AP78" s="1514"/>
      <c r="AQ78" s="1514"/>
      <c r="AR78" s="1514"/>
      <c r="AS78" s="1514"/>
      <c r="AT78" s="1514"/>
      <c r="AU78" s="1514"/>
      <c r="AV78" s="1514"/>
      <c r="AW78" s="1514"/>
      <c r="AX78" s="1519"/>
      <c r="AY78" s="1004"/>
      <c r="BA78" s="236"/>
      <c r="BB78" s="154"/>
      <c r="BC78" s="329"/>
      <c r="BD78" s="302"/>
      <c r="BE78" s="302"/>
      <c r="BF78" s="302"/>
      <c r="BG78" s="330"/>
      <c r="BH78" s="337"/>
      <c r="BI78" s="302"/>
      <c r="BJ78" s="302"/>
      <c r="BK78" s="302"/>
      <c r="BL78" s="330"/>
      <c r="BM78" s="337"/>
      <c r="BN78" s="302"/>
      <c r="BO78" s="302"/>
      <c r="BP78" s="302"/>
      <c r="BQ78" s="330"/>
      <c r="BR78" s="337"/>
      <c r="BS78" s="302"/>
      <c r="BT78" s="302"/>
      <c r="BU78" s="302"/>
      <c r="BV78" s="302"/>
      <c r="BW78" s="302"/>
      <c r="BX78" s="302"/>
      <c r="BY78" s="303"/>
      <c r="BZ78" s="303"/>
      <c r="CA78" s="303"/>
      <c r="CB78" s="303"/>
      <c r="CC78" s="303"/>
      <c r="CD78" s="303"/>
      <c r="CE78" s="303"/>
      <c r="CF78" s="303"/>
      <c r="CG78" s="303"/>
      <c r="CH78" s="303"/>
      <c r="CI78" s="303"/>
      <c r="CJ78" s="303"/>
      <c r="CK78" s="303"/>
      <c r="CL78" s="303"/>
      <c r="CM78" s="303"/>
      <c r="CN78" s="303"/>
      <c r="CO78" s="303"/>
      <c r="CP78" s="303"/>
      <c r="CQ78" s="303"/>
      <c r="CR78" s="303"/>
      <c r="CS78" s="303"/>
      <c r="CT78" s="303"/>
      <c r="CU78" s="303"/>
      <c r="CV78" s="303"/>
      <c r="CW78" s="303"/>
      <c r="CX78" s="303"/>
      <c r="CY78" s="303"/>
      <c r="CZ78" s="344"/>
    </row>
    <row r="79" s="437" customFormat="true" ht="15" customHeight="true" x14ac:dyDescent="0.2">
      <c r="A79" s="1430"/>
      <c r="B79" s="1644"/>
      <c r="C79" s="1513"/>
      <c r="D79" s="1514"/>
      <c r="E79" s="1514"/>
      <c r="F79" s="1514"/>
      <c r="G79" s="1515"/>
      <c r="H79" s="1516"/>
      <c r="I79" s="1514"/>
      <c r="J79" s="1514"/>
      <c r="K79" s="1514"/>
      <c r="L79" s="1517"/>
      <c r="M79" s="1518"/>
      <c r="N79" s="1514"/>
      <c r="O79" s="1514"/>
      <c r="P79" s="1514"/>
      <c r="Q79" s="1515"/>
      <c r="R79" s="1516"/>
      <c r="S79" s="1514"/>
      <c r="T79" s="1514"/>
      <c r="U79" s="1514"/>
      <c r="V79" s="1514"/>
      <c r="W79" s="1514"/>
      <c r="X79" s="1514"/>
      <c r="Y79" s="1514"/>
      <c r="Z79" s="1514"/>
      <c r="AA79" s="1514"/>
      <c r="AB79" s="1514"/>
      <c r="AC79" s="1514"/>
      <c r="AD79" s="1514"/>
      <c r="AE79" s="1514"/>
      <c r="AF79" s="1514"/>
      <c r="AG79" s="1514"/>
      <c r="AH79" s="1514"/>
      <c r="AI79" s="1514"/>
      <c r="AJ79" s="1514"/>
      <c r="AK79" s="1514"/>
      <c r="AL79" s="1514"/>
      <c r="AM79" s="1514"/>
      <c r="AN79" s="1514"/>
      <c r="AO79" s="1514"/>
      <c r="AP79" s="1514"/>
      <c r="AQ79" s="1514"/>
      <c r="AR79" s="1514"/>
      <c r="AS79" s="1514"/>
      <c r="AT79" s="1514"/>
      <c r="AU79" s="1514"/>
      <c r="AV79" s="1514"/>
      <c r="AW79" s="1514"/>
      <c r="AX79" s="1519"/>
      <c r="AY79" s="1004"/>
      <c r="BA79" s="236"/>
      <c r="BB79" s="154"/>
      <c r="BC79" s="329"/>
      <c r="BD79" s="302"/>
      <c r="BE79" s="302"/>
      <c r="BF79" s="302"/>
      <c r="BG79" s="330"/>
      <c r="BH79" s="337"/>
      <c r="BI79" s="302"/>
      <c r="BJ79" s="302"/>
      <c r="BK79" s="302"/>
      <c r="BL79" s="330"/>
      <c r="BM79" s="337"/>
      <c r="BN79" s="302"/>
      <c r="BO79" s="302"/>
      <c r="BP79" s="302"/>
      <c r="BQ79" s="330"/>
      <c r="BR79" s="337"/>
      <c r="BS79" s="302"/>
      <c r="BT79" s="302"/>
      <c r="BU79" s="302"/>
      <c r="BV79" s="302"/>
      <c r="BW79" s="302"/>
      <c r="BX79" s="302"/>
      <c r="BY79" s="303"/>
      <c r="BZ79" s="303"/>
      <c r="CA79" s="303"/>
      <c r="CB79" s="303"/>
      <c r="CC79" s="303"/>
      <c r="CD79" s="303"/>
      <c r="CE79" s="303"/>
      <c r="CF79" s="303"/>
      <c r="CG79" s="303"/>
      <c r="CH79" s="303"/>
      <c r="CI79" s="303"/>
      <c r="CJ79" s="303"/>
      <c r="CK79" s="303"/>
      <c r="CL79" s="303"/>
      <c r="CM79" s="303"/>
      <c r="CN79" s="303"/>
      <c r="CO79" s="303"/>
      <c r="CP79" s="303"/>
      <c r="CQ79" s="303"/>
      <c r="CR79" s="303"/>
      <c r="CS79" s="303"/>
      <c r="CT79" s="303"/>
      <c r="CU79" s="303"/>
      <c r="CV79" s="303"/>
      <c r="CW79" s="303"/>
      <c r="CX79" s="303"/>
      <c r="CY79" s="303"/>
      <c r="CZ79" s="344"/>
    </row>
    <row r="80" s="437" customFormat="true" ht="15" customHeight="true" x14ac:dyDescent="0.2">
      <c r="A80" s="1430"/>
      <c r="B80" s="1644"/>
      <c r="C80" s="1513"/>
      <c r="D80" s="1514"/>
      <c r="E80" s="1514"/>
      <c r="F80" s="1514"/>
      <c r="G80" s="1515"/>
      <c r="H80" s="1516"/>
      <c r="I80" s="1514"/>
      <c r="J80" s="1514"/>
      <c r="K80" s="1514"/>
      <c r="L80" s="1517"/>
      <c r="M80" s="1518"/>
      <c r="N80" s="1514"/>
      <c r="O80" s="1514"/>
      <c r="P80" s="1514"/>
      <c r="Q80" s="1515"/>
      <c r="R80" s="1516"/>
      <c r="S80" s="1514"/>
      <c r="T80" s="1514"/>
      <c r="U80" s="1514"/>
      <c r="V80" s="1514"/>
      <c r="W80" s="1514"/>
      <c r="X80" s="1514"/>
      <c r="Y80" s="1514"/>
      <c r="Z80" s="1514"/>
      <c r="AA80" s="1514"/>
      <c r="AB80" s="1514"/>
      <c r="AC80" s="1514"/>
      <c r="AD80" s="1514"/>
      <c r="AE80" s="1514"/>
      <c r="AF80" s="1514"/>
      <c r="AG80" s="1514"/>
      <c r="AH80" s="1514"/>
      <c r="AI80" s="1514"/>
      <c r="AJ80" s="1514"/>
      <c r="AK80" s="1514"/>
      <c r="AL80" s="1514"/>
      <c r="AM80" s="1514"/>
      <c r="AN80" s="1514"/>
      <c r="AO80" s="1514"/>
      <c r="AP80" s="1514"/>
      <c r="AQ80" s="1514"/>
      <c r="AR80" s="1514"/>
      <c r="AS80" s="1514"/>
      <c r="AT80" s="1514"/>
      <c r="AU80" s="1514"/>
      <c r="AV80" s="1514"/>
      <c r="AW80" s="1514"/>
      <c r="AX80" s="1519"/>
      <c r="AY80" s="1004"/>
      <c r="BA80" s="236"/>
      <c r="BB80" s="154"/>
      <c r="BC80" s="329"/>
      <c r="BD80" s="302"/>
      <c r="BE80" s="302"/>
      <c r="BF80" s="302"/>
      <c r="BG80" s="330"/>
      <c r="BH80" s="337"/>
      <c r="BI80" s="302"/>
      <c r="BJ80" s="302"/>
      <c r="BK80" s="302"/>
      <c r="BL80" s="330"/>
      <c r="BM80" s="337"/>
      <c r="BN80" s="302"/>
      <c r="BO80" s="302"/>
      <c r="BP80" s="302"/>
      <c r="BQ80" s="330"/>
      <c r="BR80" s="337"/>
      <c r="BS80" s="302"/>
      <c r="BT80" s="302"/>
      <c r="BU80" s="302"/>
      <c r="BV80" s="302"/>
      <c r="BW80" s="302"/>
      <c r="BX80" s="302"/>
      <c r="BY80" s="303"/>
      <c r="BZ80" s="303"/>
      <c r="CA80" s="303"/>
      <c r="CB80" s="303"/>
      <c r="CC80" s="303"/>
      <c r="CD80" s="303"/>
      <c r="CE80" s="303"/>
      <c r="CF80" s="303"/>
      <c r="CG80" s="303"/>
      <c r="CH80" s="303"/>
      <c r="CI80" s="303"/>
      <c r="CJ80" s="303"/>
      <c r="CK80" s="303"/>
      <c r="CL80" s="303"/>
      <c r="CM80" s="303"/>
      <c r="CN80" s="303"/>
      <c r="CO80" s="303"/>
      <c r="CP80" s="303"/>
      <c r="CQ80" s="303"/>
      <c r="CR80" s="303"/>
      <c r="CS80" s="303"/>
      <c r="CT80" s="303"/>
      <c r="CU80" s="303"/>
      <c r="CV80" s="303"/>
      <c r="CW80" s="303"/>
      <c r="CX80" s="303"/>
      <c r="CY80" s="303"/>
      <c r="CZ80" s="344"/>
    </row>
    <row r="81" s="437" customFormat="true" ht="15" customHeight="true" x14ac:dyDescent="0.2">
      <c r="A81" s="1430"/>
      <c r="B81" s="1644"/>
      <c r="C81" s="1513"/>
      <c r="D81" s="1514"/>
      <c r="E81" s="1514"/>
      <c r="F81" s="1514"/>
      <c r="G81" s="1515"/>
      <c r="H81" s="1516"/>
      <c r="I81" s="1514"/>
      <c r="J81" s="1514"/>
      <c r="K81" s="1514"/>
      <c r="L81" s="1517"/>
      <c r="M81" s="1518"/>
      <c r="N81" s="1514"/>
      <c r="O81" s="1514"/>
      <c r="P81" s="1514"/>
      <c r="Q81" s="1515"/>
      <c r="R81" s="1516"/>
      <c r="S81" s="1514"/>
      <c r="T81" s="1514"/>
      <c r="U81" s="1514"/>
      <c r="V81" s="1514"/>
      <c r="W81" s="1514"/>
      <c r="X81" s="1514"/>
      <c r="Y81" s="1514"/>
      <c r="Z81" s="1514"/>
      <c r="AA81" s="1514"/>
      <c r="AB81" s="1514"/>
      <c r="AC81" s="1514"/>
      <c r="AD81" s="1514"/>
      <c r="AE81" s="1514"/>
      <c r="AF81" s="1514"/>
      <c r="AG81" s="1514"/>
      <c r="AH81" s="1514"/>
      <c r="AI81" s="1514"/>
      <c r="AJ81" s="1514"/>
      <c r="AK81" s="1514"/>
      <c r="AL81" s="1514"/>
      <c r="AM81" s="1514"/>
      <c r="AN81" s="1514"/>
      <c r="AO81" s="1514"/>
      <c r="AP81" s="1514"/>
      <c r="AQ81" s="1514"/>
      <c r="AR81" s="1514"/>
      <c r="AS81" s="1514"/>
      <c r="AT81" s="1514"/>
      <c r="AU81" s="1514"/>
      <c r="AV81" s="1514"/>
      <c r="AW81" s="1514"/>
      <c r="AX81" s="1519"/>
      <c r="AY81" s="1004"/>
      <c r="BA81" s="236"/>
      <c r="BB81" s="154"/>
      <c r="BC81" s="329"/>
      <c r="BD81" s="302"/>
      <c r="BE81" s="302"/>
      <c r="BF81" s="302"/>
      <c r="BG81" s="330"/>
      <c r="BH81" s="337"/>
      <c r="BI81" s="302"/>
      <c r="BJ81" s="302"/>
      <c r="BK81" s="302"/>
      <c r="BL81" s="330"/>
      <c r="BM81" s="337"/>
      <c r="BN81" s="302"/>
      <c r="BO81" s="302"/>
      <c r="BP81" s="302"/>
      <c r="BQ81" s="330"/>
      <c r="BR81" s="337"/>
      <c r="BS81" s="302"/>
      <c r="BT81" s="302"/>
      <c r="BU81" s="302"/>
      <c r="BV81" s="302"/>
      <c r="BW81" s="302"/>
      <c r="BX81" s="302"/>
      <c r="BY81" s="303"/>
      <c r="BZ81" s="303"/>
      <c r="CA81" s="303"/>
      <c r="CB81" s="303"/>
      <c r="CC81" s="303"/>
      <c r="CD81" s="303"/>
      <c r="CE81" s="303"/>
      <c r="CF81" s="303"/>
      <c r="CG81" s="303"/>
      <c r="CH81" s="303"/>
      <c r="CI81" s="303"/>
      <c r="CJ81" s="303"/>
      <c r="CK81" s="303"/>
      <c r="CL81" s="303"/>
      <c r="CM81" s="303"/>
      <c r="CN81" s="303"/>
      <c r="CO81" s="303"/>
      <c r="CP81" s="303"/>
      <c r="CQ81" s="303"/>
      <c r="CR81" s="303"/>
      <c r="CS81" s="303"/>
      <c r="CT81" s="303"/>
      <c r="CU81" s="303"/>
      <c r="CV81" s="303"/>
      <c r="CW81" s="303"/>
      <c r="CX81" s="303"/>
      <c r="CY81" s="303"/>
      <c r="CZ81" s="344"/>
    </row>
    <row r="82" s="437" customFormat="true" ht="15" customHeight="true" x14ac:dyDescent="0.2">
      <c r="A82" s="1430"/>
      <c r="B82" s="1644"/>
      <c r="C82" s="1513"/>
      <c r="D82" s="1514"/>
      <c r="E82" s="1514"/>
      <c r="F82" s="1514"/>
      <c r="G82" s="1515"/>
      <c r="H82" s="1516"/>
      <c r="I82" s="1514"/>
      <c r="J82" s="1514"/>
      <c r="K82" s="1514"/>
      <c r="L82" s="1517"/>
      <c r="M82" s="1518"/>
      <c r="N82" s="1514"/>
      <c r="O82" s="1514"/>
      <c r="P82" s="1514"/>
      <c r="Q82" s="1515"/>
      <c r="R82" s="1516"/>
      <c r="S82" s="1514"/>
      <c r="T82" s="1514"/>
      <c r="U82" s="1514"/>
      <c r="V82" s="1514"/>
      <c r="W82" s="1514"/>
      <c r="X82" s="1514"/>
      <c r="Y82" s="1514"/>
      <c r="Z82" s="1514"/>
      <c r="AA82" s="1514"/>
      <c r="AB82" s="1514"/>
      <c r="AC82" s="1514"/>
      <c r="AD82" s="1514"/>
      <c r="AE82" s="1514"/>
      <c r="AF82" s="1514"/>
      <c r="AG82" s="1514"/>
      <c r="AH82" s="1514"/>
      <c r="AI82" s="1514"/>
      <c r="AJ82" s="1514"/>
      <c r="AK82" s="1514"/>
      <c r="AL82" s="1514"/>
      <c r="AM82" s="1514"/>
      <c r="AN82" s="1514"/>
      <c r="AO82" s="1514"/>
      <c r="AP82" s="1514"/>
      <c r="AQ82" s="1514"/>
      <c r="AR82" s="1514"/>
      <c r="AS82" s="1514"/>
      <c r="AT82" s="1514"/>
      <c r="AU82" s="1514"/>
      <c r="AV82" s="1514"/>
      <c r="AW82" s="1514"/>
      <c r="AX82" s="1519"/>
      <c r="AY82" s="1004"/>
      <c r="BA82" s="236"/>
      <c r="BB82" s="154"/>
      <c r="BC82" s="329"/>
      <c r="BD82" s="302"/>
      <c r="BE82" s="302"/>
      <c r="BF82" s="302"/>
      <c r="BG82" s="330"/>
      <c r="BH82" s="337"/>
      <c r="BI82" s="302"/>
      <c r="BJ82" s="302"/>
      <c r="BK82" s="302"/>
      <c r="BL82" s="330"/>
      <c r="BM82" s="337"/>
      <c r="BN82" s="302"/>
      <c r="BO82" s="302"/>
      <c r="BP82" s="302"/>
      <c r="BQ82" s="330"/>
      <c r="BR82" s="337"/>
      <c r="BS82" s="302"/>
      <c r="BT82" s="302"/>
      <c r="BU82" s="302"/>
      <c r="BV82" s="302"/>
      <c r="BW82" s="302"/>
      <c r="BX82" s="302"/>
      <c r="BY82" s="303"/>
      <c r="BZ82" s="303"/>
      <c r="CA82" s="303"/>
      <c r="CB82" s="303"/>
      <c r="CC82" s="303"/>
      <c r="CD82" s="303"/>
      <c r="CE82" s="303"/>
      <c r="CF82" s="303"/>
      <c r="CG82" s="303"/>
      <c r="CH82" s="303"/>
      <c r="CI82" s="303"/>
      <c r="CJ82" s="303"/>
      <c r="CK82" s="303"/>
      <c r="CL82" s="303"/>
      <c r="CM82" s="303"/>
      <c r="CN82" s="303"/>
      <c r="CO82" s="303"/>
      <c r="CP82" s="303"/>
      <c r="CQ82" s="303"/>
      <c r="CR82" s="303"/>
      <c r="CS82" s="303"/>
      <c r="CT82" s="303"/>
      <c r="CU82" s="303"/>
      <c r="CV82" s="303"/>
      <c r="CW82" s="303"/>
      <c r="CX82" s="303"/>
      <c r="CY82" s="303"/>
      <c r="CZ82" s="344"/>
    </row>
    <row r="83" s="437" customFormat="true" ht="15" customHeight="true" x14ac:dyDescent="0.2">
      <c r="A83" s="1430"/>
      <c r="B83" s="1644"/>
      <c r="C83" s="1513"/>
      <c r="D83" s="1514"/>
      <c r="E83" s="1514"/>
      <c r="F83" s="1514"/>
      <c r="G83" s="1515"/>
      <c r="H83" s="1516"/>
      <c r="I83" s="1514"/>
      <c r="J83" s="1514"/>
      <c r="K83" s="1514"/>
      <c r="L83" s="1517"/>
      <c r="M83" s="1518"/>
      <c r="N83" s="1514"/>
      <c r="O83" s="1514"/>
      <c r="P83" s="1514"/>
      <c r="Q83" s="1515"/>
      <c r="R83" s="1516"/>
      <c r="S83" s="1514"/>
      <c r="T83" s="1514"/>
      <c r="U83" s="1514"/>
      <c r="V83" s="1514"/>
      <c r="W83" s="1514"/>
      <c r="X83" s="1514"/>
      <c r="Y83" s="1514"/>
      <c r="Z83" s="1514"/>
      <c r="AA83" s="1514"/>
      <c r="AB83" s="1514"/>
      <c r="AC83" s="1514"/>
      <c r="AD83" s="1514"/>
      <c r="AE83" s="1514"/>
      <c r="AF83" s="1514"/>
      <c r="AG83" s="1514"/>
      <c r="AH83" s="1514"/>
      <c r="AI83" s="1514"/>
      <c r="AJ83" s="1514"/>
      <c r="AK83" s="1514"/>
      <c r="AL83" s="1514"/>
      <c r="AM83" s="1514"/>
      <c r="AN83" s="1514"/>
      <c r="AO83" s="1514"/>
      <c r="AP83" s="1514"/>
      <c r="AQ83" s="1514"/>
      <c r="AR83" s="1514"/>
      <c r="AS83" s="1514"/>
      <c r="AT83" s="1514"/>
      <c r="AU83" s="1514"/>
      <c r="AV83" s="1514"/>
      <c r="AW83" s="1514"/>
      <c r="AX83" s="1519"/>
      <c r="AY83" s="1004"/>
      <c r="BA83" s="236"/>
      <c r="BB83" s="154"/>
      <c r="BC83" s="329"/>
      <c r="BD83" s="302"/>
      <c r="BE83" s="302"/>
      <c r="BF83" s="302"/>
      <c r="BG83" s="330"/>
      <c r="BH83" s="337"/>
      <c r="BI83" s="302"/>
      <c r="BJ83" s="302"/>
      <c r="BK83" s="302"/>
      <c r="BL83" s="330"/>
      <c r="BM83" s="337"/>
      <c r="BN83" s="302"/>
      <c r="BO83" s="302"/>
      <c r="BP83" s="302"/>
      <c r="BQ83" s="330"/>
      <c r="BR83" s="337"/>
      <c r="BS83" s="302"/>
      <c r="BT83" s="302"/>
      <c r="BU83" s="302"/>
      <c r="BV83" s="302"/>
      <c r="BW83" s="302"/>
      <c r="BX83" s="302"/>
      <c r="BY83" s="303"/>
      <c r="BZ83" s="303"/>
      <c r="CA83" s="303"/>
      <c r="CB83" s="303"/>
      <c r="CC83" s="303"/>
      <c r="CD83" s="303"/>
      <c r="CE83" s="303"/>
      <c r="CF83" s="303"/>
      <c r="CG83" s="303"/>
      <c r="CH83" s="303"/>
      <c r="CI83" s="303"/>
      <c r="CJ83" s="303"/>
      <c r="CK83" s="303"/>
      <c r="CL83" s="303"/>
      <c r="CM83" s="303"/>
      <c r="CN83" s="303"/>
      <c r="CO83" s="303"/>
      <c r="CP83" s="303"/>
      <c r="CQ83" s="303"/>
      <c r="CR83" s="303"/>
      <c r="CS83" s="303"/>
      <c r="CT83" s="303"/>
      <c r="CU83" s="303"/>
      <c r="CV83" s="303"/>
      <c r="CW83" s="303"/>
      <c r="CX83" s="303"/>
      <c r="CY83" s="303"/>
      <c r="CZ83" s="344"/>
    </row>
    <row r="84" s="437" customFormat="true" ht="15" customHeight="true" x14ac:dyDescent="0.2">
      <c r="A84" s="1430"/>
      <c r="B84" s="1644"/>
      <c r="C84" s="1513"/>
      <c r="D84" s="1514"/>
      <c r="E84" s="1514"/>
      <c r="F84" s="1514"/>
      <c r="G84" s="1515"/>
      <c r="H84" s="1516"/>
      <c r="I84" s="1514"/>
      <c r="J84" s="1514"/>
      <c r="K84" s="1514"/>
      <c r="L84" s="1517"/>
      <c r="M84" s="1518"/>
      <c r="N84" s="1514"/>
      <c r="O84" s="1514"/>
      <c r="P84" s="1514"/>
      <c r="Q84" s="1515"/>
      <c r="R84" s="1516"/>
      <c r="S84" s="1514"/>
      <c r="T84" s="1514"/>
      <c r="U84" s="1514"/>
      <c r="V84" s="1514"/>
      <c r="W84" s="1514"/>
      <c r="X84" s="1514"/>
      <c r="Y84" s="1514"/>
      <c r="Z84" s="1514"/>
      <c r="AA84" s="1514"/>
      <c r="AB84" s="1514"/>
      <c r="AC84" s="1514"/>
      <c r="AD84" s="1514"/>
      <c r="AE84" s="1514"/>
      <c r="AF84" s="1514"/>
      <c r="AG84" s="1514"/>
      <c r="AH84" s="1514"/>
      <c r="AI84" s="1514"/>
      <c r="AJ84" s="1514"/>
      <c r="AK84" s="1514"/>
      <c r="AL84" s="1514"/>
      <c r="AM84" s="1514"/>
      <c r="AN84" s="1514"/>
      <c r="AO84" s="1514"/>
      <c r="AP84" s="1514"/>
      <c r="AQ84" s="1514"/>
      <c r="AR84" s="1514"/>
      <c r="AS84" s="1514"/>
      <c r="AT84" s="1514"/>
      <c r="AU84" s="1514"/>
      <c r="AV84" s="1514"/>
      <c r="AW84" s="1514"/>
      <c r="AX84" s="1519"/>
      <c r="AY84" s="1004"/>
      <c r="BA84" s="236"/>
      <c r="BB84" s="154"/>
      <c r="BC84" s="329"/>
      <c r="BD84" s="302"/>
      <c r="BE84" s="302"/>
      <c r="BF84" s="302"/>
      <c r="BG84" s="330"/>
      <c r="BH84" s="337"/>
      <c r="BI84" s="302"/>
      <c r="BJ84" s="302"/>
      <c r="BK84" s="302"/>
      <c r="BL84" s="330"/>
      <c r="BM84" s="337"/>
      <c r="BN84" s="302"/>
      <c r="BO84" s="302"/>
      <c r="BP84" s="302"/>
      <c r="BQ84" s="330"/>
      <c r="BR84" s="337"/>
      <c r="BS84" s="302"/>
      <c r="BT84" s="302"/>
      <c r="BU84" s="302"/>
      <c r="BV84" s="302"/>
      <c r="BW84" s="302"/>
      <c r="BX84" s="302"/>
      <c r="BY84" s="303"/>
      <c r="BZ84" s="303"/>
      <c r="CA84" s="303"/>
      <c r="CB84" s="303"/>
      <c r="CC84" s="303"/>
      <c r="CD84" s="303"/>
      <c r="CE84" s="303"/>
      <c r="CF84" s="303"/>
      <c r="CG84" s="303"/>
      <c r="CH84" s="303"/>
      <c r="CI84" s="303"/>
      <c r="CJ84" s="303"/>
      <c r="CK84" s="303"/>
      <c r="CL84" s="303"/>
      <c r="CM84" s="303"/>
      <c r="CN84" s="303"/>
      <c r="CO84" s="303"/>
      <c r="CP84" s="303"/>
      <c r="CQ84" s="303"/>
      <c r="CR84" s="303"/>
      <c r="CS84" s="303"/>
      <c r="CT84" s="303"/>
      <c r="CU84" s="303"/>
      <c r="CV84" s="303"/>
      <c r="CW84" s="303"/>
      <c r="CX84" s="303"/>
      <c r="CY84" s="303"/>
      <c r="CZ84" s="344"/>
    </row>
    <row r="85" s="437" customFormat="true" ht="15" customHeight="true" x14ac:dyDescent="0.2">
      <c r="A85" s="1430"/>
      <c r="B85" s="1644"/>
      <c r="C85" s="1513"/>
      <c r="D85" s="1514"/>
      <c r="E85" s="1514"/>
      <c r="F85" s="1514"/>
      <c r="G85" s="1515"/>
      <c r="H85" s="1516"/>
      <c r="I85" s="1514"/>
      <c r="J85" s="1514"/>
      <c r="K85" s="1514"/>
      <c r="L85" s="1517"/>
      <c r="M85" s="1518"/>
      <c r="N85" s="1514"/>
      <c r="O85" s="1514"/>
      <c r="P85" s="1514"/>
      <c r="Q85" s="1515"/>
      <c r="R85" s="1516"/>
      <c r="S85" s="1514"/>
      <c r="T85" s="1514"/>
      <c r="U85" s="1514"/>
      <c r="V85" s="1514"/>
      <c r="W85" s="1514"/>
      <c r="X85" s="1514"/>
      <c r="Y85" s="1514"/>
      <c r="Z85" s="1514"/>
      <c r="AA85" s="1514"/>
      <c r="AB85" s="1514"/>
      <c r="AC85" s="1514"/>
      <c r="AD85" s="1514"/>
      <c r="AE85" s="1514"/>
      <c r="AF85" s="1514"/>
      <c r="AG85" s="1514"/>
      <c r="AH85" s="1514"/>
      <c r="AI85" s="1514"/>
      <c r="AJ85" s="1514"/>
      <c r="AK85" s="1514"/>
      <c r="AL85" s="1514"/>
      <c r="AM85" s="1514"/>
      <c r="AN85" s="1514"/>
      <c r="AO85" s="1514"/>
      <c r="AP85" s="1514"/>
      <c r="AQ85" s="1514"/>
      <c r="AR85" s="1514"/>
      <c r="AS85" s="1514"/>
      <c r="AT85" s="1514"/>
      <c r="AU85" s="1514"/>
      <c r="AV85" s="1514"/>
      <c r="AW85" s="1514"/>
      <c r="AX85" s="1519"/>
      <c r="AY85" s="1004"/>
      <c r="BA85" s="236"/>
      <c r="BB85" s="154"/>
      <c r="BC85" s="329"/>
      <c r="BD85" s="302"/>
      <c r="BE85" s="302"/>
      <c r="BF85" s="302"/>
      <c r="BG85" s="330"/>
      <c r="BH85" s="337"/>
      <c r="BI85" s="302"/>
      <c r="BJ85" s="302"/>
      <c r="BK85" s="302"/>
      <c r="BL85" s="330"/>
      <c r="BM85" s="337"/>
      <c r="BN85" s="302"/>
      <c r="BO85" s="302"/>
      <c r="BP85" s="302"/>
      <c r="BQ85" s="330"/>
      <c r="BR85" s="337"/>
      <c r="BS85" s="302"/>
      <c r="BT85" s="302"/>
      <c r="BU85" s="302"/>
      <c r="BV85" s="302"/>
      <c r="BW85" s="302"/>
      <c r="BX85" s="302"/>
      <c r="BY85" s="303"/>
      <c r="BZ85" s="303"/>
      <c r="CA85" s="303"/>
      <c r="CB85" s="303"/>
      <c r="CC85" s="303"/>
      <c r="CD85" s="303"/>
      <c r="CE85" s="303"/>
      <c r="CF85" s="303"/>
      <c r="CG85" s="303"/>
      <c r="CH85" s="303"/>
      <c r="CI85" s="303"/>
      <c r="CJ85" s="303"/>
      <c r="CK85" s="303"/>
      <c r="CL85" s="303"/>
      <c r="CM85" s="303"/>
      <c r="CN85" s="303"/>
      <c r="CO85" s="303"/>
      <c r="CP85" s="303"/>
      <c r="CQ85" s="303"/>
      <c r="CR85" s="303"/>
      <c r="CS85" s="303"/>
      <c r="CT85" s="303"/>
      <c r="CU85" s="303"/>
      <c r="CV85" s="303"/>
      <c r="CW85" s="303"/>
      <c r="CX85" s="303"/>
      <c r="CY85" s="303"/>
      <c r="CZ85" s="344"/>
    </row>
    <row r="86" s="437" customFormat="true" ht="15" customHeight="true" x14ac:dyDescent="0.2">
      <c r="A86" s="1431"/>
      <c r="B86" s="1645"/>
      <c r="C86" s="1520"/>
      <c r="D86" s="1521"/>
      <c r="E86" s="1521"/>
      <c r="F86" s="1521"/>
      <c r="G86" s="1522"/>
      <c r="H86" s="1523"/>
      <c r="I86" s="1521"/>
      <c r="J86" s="1521"/>
      <c r="K86" s="1521"/>
      <c r="L86" s="1524"/>
      <c r="M86" s="1525"/>
      <c r="N86" s="1521"/>
      <c r="O86" s="1521"/>
      <c r="P86" s="1521"/>
      <c r="Q86" s="1522"/>
      <c r="R86" s="1523"/>
      <c r="S86" s="1521"/>
      <c r="T86" s="1521"/>
      <c r="U86" s="1521"/>
      <c r="V86" s="1521"/>
      <c r="W86" s="1521"/>
      <c r="X86" s="1521"/>
      <c r="Y86" s="1521"/>
      <c r="Z86" s="1521"/>
      <c r="AA86" s="1521"/>
      <c r="AB86" s="1521"/>
      <c r="AC86" s="1521"/>
      <c r="AD86" s="1521"/>
      <c r="AE86" s="1521"/>
      <c r="AF86" s="1521"/>
      <c r="AG86" s="1521"/>
      <c r="AH86" s="1521"/>
      <c r="AI86" s="1521"/>
      <c r="AJ86" s="1521"/>
      <c r="AK86" s="1521"/>
      <c r="AL86" s="1521"/>
      <c r="AM86" s="1521"/>
      <c r="AN86" s="1521"/>
      <c r="AO86" s="1521"/>
      <c r="AP86" s="1521"/>
      <c r="AQ86" s="1521"/>
      <c r="AR86" s="1521"/>
      <c r="AS86" s="1521"/>
      <c r="AT86" s="1521"/>
      <c r="AU86" s="1521"/>
      <c r="AV86" s="1521"/>
      <c r="AW86" s="1521"/>
      <c r="AX86" s="1526"/>
      <c r="AY86" s="1004"/>
      <c r="BA86" s="236"/>
      <c r="BB86" s="154"/>
      <c r="BC86" s="329"/>
      <c r="BD86" s="302"/>
      <c r="BE86" s="302"/>
      <c r="BF86" s="302"/>
      <c r="BG86" s="330"/>
      <c r="BH86" s="337"/>
      <c r="BI86" s="302"/>
      <c r="BJ86" s="302"/>
      <c r="BK86" s="302"/>
      <c r="BL86" s="330"/>
      <c r="BM86" s="337"/>
      <c r="BN86" s="302"/>
      <c r="BO86" s="302"/>
      <c r="BP86" s="302"/>
      <c r="BQ86" s="330"/>
      <c r="BR86" s="337"/>
      <c r="BS86" s="302"/>
      <c r="BT86" s="302"/>
      <c r="BU86" s="302"/>
      <c r="BV86" s="302"/>
      <c r="BW86" s="302"/>
      <c r="BX86" s="302"/>
      <c r="BY86" s="303"/>
      <c r="BZ86" s="303"/>
      <c r="CA86" s="303"/>
      <c r="CB86" s="303"/>
      <c r="CC86" s="303"/>
      <c r="CD86" s="303"/>
      <c r="CE86" s="303"/>
      <c r="CF86" s="303"/>
      <c r="CG86" s="303"/>
      <c r="CH86" s="303"/>
      <c r="CI86" s="303"/>
      <c r="CJ86" s="303"/>
      <c r="CK86" s="303"/>
      <c r="CL86" s="303"/>
      <c r="CM86" s="303"/>
      <c r="CN86" s="303"/>
      <c r="CO86" s="303"/>
      <c r="CP86" s="303"/>
      <c r="CQ86" s="303"/>
      <c r="CR86" s="303"/>
      <c r="CS86" s="303"/>
      <c r="CT86" s="303"/>
      <c r="CU86" s="303"/>
      <c r="CV86" s="303"/>
      <c r="CW86" s="303"/>
      <c r="CX86" s="303"/>
      <c r="CY86" s="303"/>
      <c r="CZ86" s="344"/>
    </row>
    <row r="87" s="437" customFormat="true" ht="15" customHeight="true" x14ac:dyDescent="0.2">
      <c r="A87" s="898"/>
      <c r="B87" s="915"/>
      <c r="C87" s="996"/>
      <c r="D87" s="997"/>
      <c r="E87" s="997"/>
      <c r="F87" s="997"/>
      <c r="G87" s="998"/>
      <c r="H87" s="999"/>
      <c r="I87" s="997"/>
      <c r="J87" s="997"/>
      <c r="K87" s="997"/>
      <c r="L87" s="1000"/>
      <c r="M87" s="1001"/>
      <c r="N87" s="997"/>
      <c r="O87" s="997"/>
      <c r="P87" s="997"/>
      <c r="Q87" s="998"/>
      <c r="R87" s="999"/>
      <c r="S87" s="997"/>
      <c r="T87" s="997"/>
      <c r="U87" s="997"/>
      <c r="V87" s="997"/>
      <c r="W87" s="997"/>
      <c r="X87" s="997"/>
      <c r="Y87" s="997"/>
      <c r="Z87" s="997"/>
      <c r="AA87" s="997"/>
      <c r="AB87" s="1002"/>
      <c r="AC87" s="1003"/>
      <c r="AD87" s="1003"/>
      <c r="AE87" s="1003"/>
      <c r="AF87" s="1003"/>
      <c r="AG87" s="1003"/>
      <c r="AH87" s="1003"/>
      <c r="AI87" s="1003"/>
      <c r="AJ87" s="1003"/>
      <c r="AK87" s="1003"/>
      <c r="AL87" s="1003"/>
      <c r="AM87" s="1003"/>
      <c r="AN87" s="1003"/>
      <c r="AO87" s="1003"/>
      <c r="AP87" s="1003"/>
      <c r="AQ87" s="1003"/>
      <c r="AR87" s="1003"/>
      <c r="AS87" s="1003"/>
      <c r="AT87" s="1003"/>
      <c r="AU87" s="1003"/>
      <c r="AV87" s="1003"/>
      <c r="AW87" s="1003"/>
      <c r="AX87" s="1003"/>
      <c r="AY87" s="1004"/>
      <c r="BA87" s="236"/>
      <c r="BB87" s="154"/>
      <c r="BC87" s="329"/>
      <c r="BD87" s="302"/>
      <c r="BE87" s="302"/>
      <c r="BF87" s="302"/>
      <c r="BG87" s="330"/>
      <c r="BH87" s="337"/>
      <c r="BI87" s="302"/>
      <c r="BJ87" s="302"/>
      <c r="BK87" s="302"/>
      <c r="BL87" s="330"/>
      <c r="BM87" s="337"/>
      <c r="BN87" s="302"/>
      <c r="BO87" s="302"/>
      <c r="BP87" s="302"/>
      <c r="BQ87" s="330"/>
      <c r="BR87" s="337"/>
      <c r="BS87" s="302"/>
      <c r="BT87" s="302"/>
      <c r="BU87" s="302"/>
      <c r="BV87" s="302"/>
      <c r="BW87" s="302"/>
      <c r="BX87" s="302"/>
      <c r="BY87" s="303"/>
      <c r="BZ87" s="303"/>
      <c r="CA87" s="303"/>
      <c r="CB87" s="303"/>
      <c r="CC87" s="303"/>
      <c r="CD87" s="303"/>
      <c r="CE87" s="303"/>
      <c r="CF87" s="303"/>
      <c r="CG87" s="303"/>
      <c r="CH87" s="303"/>
      <c r="CI87" s="303"/>
      <c r="CJ87" s="303"/>
      <c r="CK87" s="303"/>
      <c r="CL87" s="303"/>
      <c r="CM87" s="303"/>
      <c r="CN87" s="303"/>
      <c r="CO87" s="303"/>
      <c r="CP87" s="303"/>
      <c r="CQ87" s="303"/>
      <c r="CR87" s="303"/>
      <c r="CS87" s="303"/>
      <c r="CT87" s="303"/>
      <c r="CU87" s="303"/>
      <c r="CV87" s="303"/>
      <c r="CW87" s="303"/>
      <c r="CX87" s="303"/>
      <c r="CY87" s="303"/>
      <c r="CZ87" s="344"/>
    </row>
    <row r="88" s="437" customFormat="true" ht="15" customHeight="true" x14ac:dyDescent="0.2">
      <c r="A88" s="898"/>
      <c r="B88" s="915"/>
      <c r="C88" s="996"/>
      <c r="D88" s="997"/>
      <c r="E88" s="997"/>
      <c r="F88" s="997"/>
      <c r="G88" s="998"/>
      <c r="H88" s="999"/>
      <c r="I88" s="997"/>
      <c r="J88" s="997"/>
      <c r="K88" s="997"/>
      <c r="L88" s="1000"/>
      <c r="M88" s="1001"/>
      <c r="N88" s="997"/>
      <c r="O88" s="997"/>
      <c r="P88" s="997"/>
      <c r="Q88" s="998"/>
      <c r="R88" s="999"/>
      <c r="S88" s="997"/>
      <c r="T88" s="997"/>
      <c r="U88" s="997"/>
      <c r="V88" s="997"/>
      <c r="W88" s="997"/>
      <c r="X88" s="997"/>
      <c r="Y88" s="997"/>
      <c r="Z88" s="997"/>
      <c r="AA88" s="997"/>
      <c r="AB88" s="1002"/>
      <c r="AC88" s="1003"/>
      <c r="AD88" s="1003"/>
      <c r="AE88" s="1003"/>
      <c r="AF88" s="1003"/>
      <c r="AG88" s="1003"/>
      <c r="AH88" s="1003"/>
      <c r="AI88" s="1003"/>
      <c r="AJ88" s="1003"/>
      <c r="AK88" s="1003"/>
      <c r="AL88" s="1003"/>
      <c r="AM88" s="1003"/>
      <c r="AN88" s="1003"/>
      <c r="AO88" s="1003"/>
      <c r="AP88" s="1003"/>
      <c r="AQ88" s="1003"/>
      <c r="AR88" s="1003"/>
      <c r="AS88" s="1003"/>
      <c r="AT88" s="1003"/>
      <c r="AU88" s="1003"/>
      <c r="AV88" s="1003"/>
      <c r="AW88" s="1003"/>
      <c r="AX88" s="1003"/>
      <c r="AY88" s="1004"/>
      <c r="BA88" s="236"/>
      <c r="BB88" s="154"/>
      <c r="BC88" s="329"/>
      <c r="BD88" s="302"/>
      <c r="BE88" s="302"/>
      <c r="BF88" s="302"/>
      <c r="BG88" s="330"/>
      <c r="BH88" s="337"/>
      <c r="BI88" s="302"/>
      <c r="BJ88" s="302"/>
      <c r="BK88" s="302"/>
      <c r="BL88" s="330"/>
      <c r="BM88" s="337"/>
      <c r="BN88" s="302"/>
      <c r="BO88" s="302"/>
      <c r="BP88" s="302"/>
      <c r="BQ88" s="330"/>
      <c r="BR88" s="337"/>
      <c r="BS88" s="302"/>
      <c r="BT88" s="302"/>
      <c r="BU88" s="302"/>
      <c r="BV88" s="302"/>
      <c r="BW88" s="302"/>
      <c r="BX88" s="302"/>
      <c r="BY88" s="303"/>
      <c r="BZ88" s="303"/>
      <c r="CA88" s="303"/>
      <c r="CB88" s="303"/>
      <c r="CC88" s="303"/>
      <c r="CD88" s="303"/>
      <c r="CE88" s="303"/>
      <c r="CF88" s="303"/>
      <c r="CG88" s="303"/>
      <c r="CH88" s="303"/>
      <c r="CI88" s="303"/>
      <c r="CJ88" s="303"/>
      <c r="CK88" s="303"/>
      <c r="CL88" s="303"/>
      <c r="CM88" s="303"/>
      <c r="CN88" s="303"/>
      <c r="CO88" s="303"/>
      <c r="CP88" s="303"/>
      <c r="CQ88" s="303"/>
      <c r="CR88" s="303"/>
      <c r="CS88" s="303"/>
      <c r="CT88" s="303"/>
      <c r="CU88" s="303"/>
      <c r="CV88" s="303"/>
      <c r="CW88" s="303"/>
      <c r="CX88" s="303"/>
      <c r="CY88" s="303"/>
      <c r="CZ88" s="344"/>
    </row>
    <row r="89" s="437" customFormat="true" ht="15" customHeight="true" x14ac:dyDescent="0.2">
      <c r="A89" s="898"/>
      <c r="B89" s="915"/>
      <c r="C89" s="996"/>
      <c r="D89" s="997"/>
      <c r="E89" s="997"/>
      <c r="F89" s="997"/>
      <c r="G89" s="998"/>
      <c r="H89" s="999"/>
      <c r="I89" s="997"/>
      <c r="J89" s="997"/>
      <c r="K89" s="997"/>
      <c r="L89" s="1000"/>
      <c r="M89" s="1001"/>
      <c r="N89" s="997"/>
      <c r="O89" s="997"/>
      <c r="P89" s="997"/>
      <c r="Q89" s="998"/>
      <c r="R89" s="999"/>
      <c r="S89" s="997"/>
      <c r="T89" s="997"/>
      <c r="U89" s="997"/>
      <c r="V89" s="997"/>
      <c r="W89" s="997"/>
      <c r="X89" s="997"/>
      <c r="Y89" s="997"/>
      <c r="Z89" s="997"/>
      <c r="AA89" s="997"/>
      <c r="AB89" s="1002"/>
      <c r="AC89" s="1003"/>
      <c r="AD89" s="1003"/>
      <c r="AE89" s="1003"/>
      <c r="AF89" s="1003"/>
      <c r="AG89" s="1003"/>
      <c r="AH89" s="1003"/>
      <c r="AI89" s="1003"/>
      <c r="AJ89" s="1003"/>
      <c r="AK89" s="1003"/>
      <c r="AL89" s="1003"/>
      <c r="AM89" s="1003"/>
      <c r="AN89" s="1003"/>
      <c r="AO89" s="1003"/>
      <c r="AP89" s="1003"/>
      <c r="AQ89" s="1003"/>
      <c r="AR89" s="1003"/>
      <c r="AS89" s="1003"/>
      <c r="AT89" s="1003"/>
      <c r="AU89" s="1003"/>
      <c r="AV89" s="1003"/>
      <c r="AW89" s="1003"/>
      <c r="AX89" s="1003"/>
      <c r="AY89" s="1004"/>
      <c r="BA89" s="236"/>
      <c r="BB89" s="154"/>
      <c r="BC89" s="329"/>
      <c r="BD89" s="302"/>
      <c r="BE89" s="302"/>
      <c r="BF89" s="302"/>
      <c r="BG89" s="330"/>
      <c r="BH89" s="337"/>
      <c r="BI89" s="302"/>
      <c r="BJ89" s="302"/>
      <c r="BK89" s="302"/>
      <c r="BL89" s="330"/>
      <c r="BM89" s="337"/>
      <c r="BN89" s="302"/>
      <c r="BO89" s="302"/>
      <c r="BP89" s="302"/>
      <c r="BQ89" s="330"/>
      <c r="BR89" s="337"/>
      <c r="BS89" s="302"/>
      <c r="BT89" s="302"/>
      <c r="BU89" s="302"/>
      <c r="BV89" s="302"/>
      <c r="BW89" s="302"/>
      <c r="BX89" s="302"/>
      <c r="BY89" s="303"/>
      <c r="BZ89" s="303"/>
      <c r="CA89" s="303"/>
      <c r="CB89" s="303"/>
      <c r="CC89" s="303"/>
      <c r="CD89" s="303"/>
      <c r="CE89" s="303"/>
      <c r="CF89" s="303"/>
      <c r="CG89" s="303"/>
      <c r="CH89" s="303"/>
      <c r="CI89" s="303"/>
      <c r="CJ89" s="303"/>
      <c r="CK89" s="303"/>
      <c r="CL89" s="303"/>
      <c r="CM89" s="303"/>
      <c r="CN89" s="303"/>
      <c r="CO89" s="303"/>
      <c r="CP89" s="303"/>
      <c r="CQ89" s="303"/>
      <c r="CR89" s="303"/>
      <c r="CS89" s="303"/>
      <c r="CT89" s="303"/>
      <c r="CU89" s="303"/>
      <c r="CV89" s="303"/>
      <c r="CW89" s="303"/>
      <c r="CX89" s="303"/>
      <c r="CY89" s="303"/>
      <c r="CZ89" s="344"/>
    </row>
    <row r="90" s="437" customFormat="true" ht="15" customHeight="true" x14ac:dyDescent="0.2">
      <c r="A90" s="899"/>
      <c r="B90" s="916"/>
      <c r="C90" s="1005"/>
      <c r="D90" s="1006"/>
      <c r="E90" s="1006"/>
      <c r="F90" s="1006"/>
      <c r="G90" s="1007"/>
      <c r="H90" s="1008"/>
      <c r="I90" s="1006"/>
      <c r="J90" s="1006"/>
      <c r="K90" s="1006"/>
      <c r="L90" s="1009"/>
      <c r="M90" s="1010"/>
      <c r="N90" s="1006"/>
      <c r="O90" s="1006"/>
      <c r="P90" s="1006"/>
      <c r="Q90" s="1007"/>
      <c r="R90" s="1008"/>
      <c r="S90" s="1006"/>
      <c r="T90" s="1006"/>
      <c r="U90" s="1006"/>
      <c r="V90" s="1006"/>
      <c r="W90" s="1006"/>
      <c r="X90" s="1006"/>
      <c r="Y90" s="1006"/>
      <c r="Z90" s="1006"/>
      <c r="AA90" s="1006"/>
      <c r="AB90" s="1011"/>
      <c r="AC90" s="1003"/>
      <c r="AD90" s="1003"/>
      <c r="AE90" s="1003"/>
      <c r="AF90" s="1003"/>
      <c r="AG90" s="1003"/>
      <c r="AH90" s="1003"/>
      <c r="AI90" s="1003"/>
      <c r="AJ90" s="1003"/>
      <c r="AK90" s="1003"/>
      <c r="AL90" s="1003"/>
      <c r="AM90" s="1003"/>
      <c r="AN90" s="1003"/>
      <c r="AO90" s="1003"/>
      <c r="AP90" s="1003"/>
      <c r="AQ90" s="1003"/>
      <c r="AR90" s="1003"/>
      <c r="AS90" s="1003"/>
      <c r="AT90" s="1003"/>
      <c r="AU90" s="1003"/>
      <c r="AV90" s="1003"/>
      <c r="AW90" s="1003"/>
      <c r="AX90" s="1003"/>
      <c r="AY90" s="1004"/>
      <c r="BA90" s="236"/>
      <c r="BB90" s="154"/>
      <c r="BC90" s="329"/>
      <c r="BD90" s="302"/>
      <c r="BE90" s="302"/>
      <c r="BF90" s="302"/>
      <c r="BG90" s="330"/>
      <c r="BH90" s="337"/>
      <c r="BI90" s="302"/>
      <c r="BJ90" s="302"/>
      <c r="BK90" s="302"/>
      <c r="BL90" s="330"/>
      <c r="BM90" s="337"/>
      <c r="BN90" s="302"/>
      <c r="BO90" s="302"/>
      <c r="BP90" s="302"/>
      <c r="BQ90" s="330"/>
      <c r="BR90" s="337"/>
      <c r="BS90" s="302"/>
      <c r="BT90" s="302"/>
      <c r="BU90" s="302"/>
      <c r="BV90" s="302"/>
      <c r="BW90" s="302"/>
      <c r="BX90" s="302"/>
      <c r="BY90" s="303"/>
      <c r="BZ90" s="303"/>
      <c r="CA90" s="303"/>
      <c r="CB90" s="303"/>
      <c r="CC90" s="303"/>
      <c r="CD90" s="303"/>
      <c r="CE90" s="303"/>
      <c r="CF90" s="303"/>
      <c r="CG90" s="303"/>
      <c r="CH90" s="303"/>
      <c r="CI90" s="303"/>
      <c r="CJ90" s="303"/>
      <c r="CK90" s="303"/>
      <c r="CL90" s="303"/>
      <c r="CM90" s="303"/>
      <c r="CN90" s="303"/>
      <c r="CO90" s="303"/>
      <c r="CP90" s="303"/>
      <c r="CQ90" s="303"/>
      <c r="CR90" s="303"/>
      <c r="CS90" s="303"/>
      <c r="CT90" s="303"/>
      <c r="CU90" s="303"/>
      <c r="CV90" s="303"/>
      <c r="CW90" s="303"/>
      <c r="CX90" s="303"/>
      <c r="CY90" s="303"/>
      <c r="CZ90" s="344"/>
    </row>
    <row r="91" s="437" customFormat="true" ht="15" customHeight="true" x14ac:dyDescent="0.2">
      <c r="A91" s="822"/>
      <c r="B91" s="917"/>
      <c r="C91" s="1012"/>
      <c r="D91" s="1003"/>
      <c r="E91" s="1003"/>
      <c r="F91" s="1003"/>
      <c r="G91" s="1004"/>
      <c r="H91" s="1013"/>
      <c r="I91" s="1003"/>
      <c r="J91" s="1003"/>
      <c r="K91" s="1003"/>
      <c r="L91" s="1014"/>
      <c r="M91" s="1012"/>
      <c r="N91" s="1003"/>
      <c r="O91" s="1003"/>
      <c r="P91" s="1003"/>
      <c r="Q91" s="1004"/>
      <c r="R91" s="1013"/>
      <c r="S91" s="1003"/>
      <c r="T91" s="1003"/>
      <c r="U91" s="1003"/>
      <c r="V91" s="1003"/>
      <c r="W91" s="1003"/>
      <c r="X91" s="1003"/>
      <c r="Y91" s="1003"/>
      <c r="Z91" s="1003"/>
      <c r="AA91" s="1003"/>
      <c r="AB91" s="1003"/>
      <c r="AC91" s="1003"/>
      <c r="AD91" s="1003"/>
      <c r="AE91" s="1003"/>
      <c r="AF91" s="1003"/>
      <c r="AG91" s="1003"/>
      <c r="AH91" s="1003"/>
      <c r="AI91" s="1003"/>
      <c r="AJ91" s="1003"/>
      <c r="AK91" s="1003"/>
      <c r="AL91" s="1003"/>
      <c r="AM91" s="1003"/>
      <c r="AN91" s="1003"/>
      <c r="AO91" s="1003"/>
      <c r="AP91" s="1003"/>
      <c r="AQ91" s="1003"/>
      <c r="AR91" s="1003"/>
      <c r="AS91" s="1003"/>
      <c r="AT91" s="1003"/>
      <c r="AU91" s="1003"/>
      <c r="AV91" s="1003"/>
      <c r="AW91" s="1003"/>
      <c r="AX91" s="1003"/>
      <c r="AY91" s="1004"/>
      <c r="BA91" s="236"/>
      <c r="BB91" s="154"/>
      <c r="BC91" s="329"/>
      <c r="BD91" s="302"/>
      <c r="BE91" s="302"/>
      <c r="BF91" s="302"/>
      <c r="BG91" s="330"/>
      <c r="BH91" s="337"/>
      <c r="BI91" s="302"/>
      <c r="BJ91" s="302"/>
      <c r="BK91" s="302"/>
      <c r="BL91" s="330"/>
      <c r="BM91" s="337"/>
      <c r="BN91" s="302"/>
      <c r="BO91" s="302"/>
      <c r="BP91" s="302"/>
      <c r="BQ91" s="330"/>
      <c r="BR91" s="337"/>
      <c r="BS91" s="302"/>
      <c r="BT91" s="302"/>
      <c r="BU91" s="302"/>
      <c r="BV91" s="302"/>
      <c r="BW91" s="302"/>
      <c r="BX91" s="302"/>
      <c r="BY91" s="303"/>
      <c r="BZ91" s="303"/>
      <c r="CA91" s="303"/>
      <c r="CB91" s="303"/>
      <c r="CC91" s="303"/>
      <c r="CD91" s="303"/>
      <c r="CE91" s="303"/>
      <c r="CF91" s="303"/>
      <c r="CG91" s="303"/>
      <c r="CH91" s="303"/>
      <c r="CI91" s="303"/>
      <c r="CJ91" s="303"/>
      <c r="CK91" s="303"/>
      <c r="CL91" s="303"/>
      <c r="CM91" s="303"/>
      <c r="CN91" s="303"/>
      <c r="CO91" s="303"/>
      <c r="CP91" s="303"/>
      <c r="CQ91" s="303"/>
      <c r="CR91" s="303"/>
      <c r="CS91" s="303"/>
      <c r="CT91" s="303"/>
      <c r="CU91" s="303"/>
      <c r="CV91" s="303"/>
      <c r="CW91" s="303"/>
      <c r="CX91" s="303"/>
      <c r="CY91" s="303"/>
      <c r="CZ91" s="344"/>
    </row>
    <row r="92" s="437" customFormat="true" ht="15" customHeight="true" x14ac:dyDescent="0.2">
      <c r="A92" s="822"/>
      <c r="B92" s="917"/>
      <c r="C92" s="1012"/>
      <c r="D92" s="1003"/>
      <c r="E92" s="1003"/>
      <c r="F92" s="1003"/>
      <c r="G92" s="1004"/>
      <c r="H92" s="1013"/>
      <c r="I92" s="1003"/>
      <c r="J92" s="1003"/>
      <c r="K92" s="1003"/>
      <c r="L92" s="1014"/>
      <c r="M92" s="1012"/>
      <c r="N92" s="1003"/>
      <c r="O92" s="1003"/>
      <c r="P92" s="1003"/>
      <c r="Q92" s="1004"/>
      <c r="R92" s="1013"/>
      <c r="S92" s="1003"/>
      <c r="T92" s="1003"/>
      <c r="U92" s="1003"/>
      <c r="V92" s="1003"/>
      <c r="W92" s="1003"/>
      <c r="X92" s="1003"/>
      <c r="Y92" s="1003"/>
      <c r="Z92" s="1003"/>
      <c r="AA92" s="1003"/>
      <c r="AB92" s="1003"/>
      <c r="AC92" s="1003"/>
      <c r="AD92" s="1003"/>
      <c r="AE92" s="1003"/>
      <c r="AF92" s="1003"/>
      <c r="AG92" s="1003"/>
      <c r="AH92" s="1003"/>
      <c r="AI92" s="1003"/>
      <c r="AJ92" s="1003"/>
      <c r="AK92" s="1003"/>
      <c r="AL92" s="1003"/>
      <c r="AM92" s="1003"/>
      <c r="AN92" s="1003"/>
      <c r="AO92" s="1003"/>
      <c r="AP92" s="1003"/>
      <c r="AQ92" s="1003"/>
      <c r="AR92" s="1003"/>
      <c r="AS92" s="1003"/>
      <c r="AT92" s="1003"/>
      <c r="AU92" s="1003"/>
      <c r="AV92" s="1003"/>
      <c r="AW92" s="1003"/>
      <c r="AX92" s="1003"/>
      <c r="AY92" s="1004"/>
      <c r="BA92" s="236"/>
      <c r="BB92" s="154"/>
      <c r="BC92" s="329"/>
      <c r="BD92" s="302"/>
      <c r="BE92" s="302"/>
      <c r="BF92" s="302"/>
      <c r="BG92" s="330"/>
      <c r="BH92" s="337"/>
      <c r="BI92" s="302"/>
      <c r="BJ92" s="302"/>
      <c r="BK92" s="302"/>
      <c r="BL92" s="330"/>
      <c r="BM92" s="337"/>
      <c r="BN92" s="302"/>
      <c r="BO92" s="302"/>
      <c r="BP92" s="302"/>
      <c r="BQ92" s="330"/>
      <c r="BR92" s="337"/>
      <c r="BS92" s="302"/>
      <c r="BT92" s="302"/>
      <c r="BU92" s="302"/>
      <c r="BV92" s="302"/>
      <c r="BW92" s="302"/>
      <c r="BX92" s="302"/>
      <c r="BY92" s="303"/>
      <c r="BZ92" s="303"/>
      <c r="CA92" s="303"/>
      <c r="CB92" s="303"/>
      <c r="CC92" s="303"/>
      <c r="CD92" s="303"/>
      <c r="CE92" s="303"/>
      <c r="CF92" s="303"/>
      <c r="CG92" s="303"/>
      <c r="CH92" s="303"/>
      <c r="CI92" s="303"/>
      <c r="CJ92" s="303"/>
      <c r="CK92" s="303"/>
      <c r="CL92" s="303"/>
      <c r="CM92" s="303"/>
      <c r="CN92" s="303"/>
      <c r="CO92" s="303"/>
      <c r="CP92" s="303"/>
      <c r="CQ92" s="303"/>
      <c r="CR92" s="303"/>
      <c r="CS92" s="303"/>
      <c r="CT92" s="303"/>
      <c r="CU92" s="303"/>
      <c r="CV92" s="303"/>
      <c r="CW92" s="303"/>
      <c r="CX92" s="303"/>
      <c r="CY92" s="303"/>
      <c r="CZ92" s="344"/>
    </row>
    <row r="93" s="437" customFormat="true" ht="15" customHeight="true" x14ac:dyDescent="0.2">
      <c r="A93" s="900"/>
      <c r="B93" s="918"/>
      <c r="C93" s="826"/>
      <c r="D93" s="827"/>
      <c r="E93" s="827"/>
      <c r="F93" s="827"/>
      <c r="G93" s="882"/>
      <c r="H93" s="872"/>
      <c r="I93" s="827"/>
      <c r="J93" s="827"/>
      <c r="K93" s="827"/>
      <c r="L93" s="849"/>
      <c r="M93" s="826"/>
      <c r="N93" s="827"/>
      <c r="O93" s="827"/>
      <c r="P93" s="827"/>
      <c r="Q93" s="882"/>
      <c r="R93" s="872"/>
      <c r="S93" s="827"/>
      <c r="T93" s="827"/>
      <c r="U93" s="827"/>
      <c r="V93" s="827"/>
      <c r="W93" s="827"/>
      <c r="X93" s="827"/>
      <c r="Y93" s="827"/>
      <c r="Z93" s="827"/>
      <c r="AA93" s="827"/>
      <c r="AB93" s="827"/>
      <c r="AC93" s="1003"/>
      <c r="AD93" s="1003"/>
      <c r="AE93" s="1003"/>
      <c r="AF93" s="1003"/>
      <c r="AG93" s="1003"/>
      <c r="AH93" s="1003"/>
      <c r="AI93" s="1003"/>
      <c r="AJ93" s="1003"/>
      <c r="AK93" s="1003"/>
      <c r="AL93" s="1003"/>
      <c r="AM93" s="1003"/>
      <c r="AN93" s="1003"/>
      <c r="AO93" s="1003"/>
      <c r="AP93" s="1003"/>
      <c r="AQ93" s="1003"/>
      <c r="AR93" s="1003"/>
      <c r="AS93" s="1003"/>
      <c r="AT93" s="1003"/>
      <c r="AU93" s="1003"/>
      <c r="AV93" s="1003"/>
      <c r="AW93" s="1003"/>
      <c r="AX93" s="1003"/>
      <c r="AY93" s="1004"/>
      <c r="BA93" s="236"/>
      <c r="BB93" s="154"/>
      <c r="BC93" s="329"/>
      <c r="BD93" s="302"/>
      <c r="BE93" s="302"/>
      <c r="BF93" s="302"/>
      <c r="BG93" s="330"/>
      <c r="BH93" s="337"/>
      <c r="BI93" s="302"/>
      <c r="BJ93" s="302"/>
      <c r="BK93" s="302"/>
      <c r="BL93" s="330"/>
      <c r="BM93" s="337"/>
      <c r="BN93" s="302"/>
      <c r="BO93" s="302"/>
      <c r="BP93" s="302"/>
      <c r="BQ93" s="330"/>
      <c r="BR93" s="337"/>
      <c r="BS93" s="302"/>
      <c r="BT93" s="302"/>
      <c r="BU93" s="302"/>
      <c r="BV93" s="302"/>
      <c r="BW93" s="302"/>
      <c r="BX93" s="302"/>
      <c r="BY93" s="303"/>
      <c r="BZ93" s="303"/>
      <c r="CA93" s="303"/>
      <c r="CB93" s="303"/>
      <c r="CC93" s="303"/>
      <c r="CD93" s="303"/>
      <c r="CE93" s="303"/>
      <c r="CF93" s="303"/>
      <c r="CG93" s="303"/>
      <c r="CH93" s="303"/>
      <c r="CI93" s="303"/>
      <c r="CJ93" s="303"/>
      <c r="CK93" s="303"/>
      <c r="CL93" s="303"/>
      <c r="CM93" s="303"/>
      <c r="CN93" s="303"/>
      <c r="CO93" s="303"/>
      <c r="CP93" s="303"/>
      <c r="CQ93" s="303"/>
      <c r="CR93" s="303"/>
      <c r="CS93" s="303"/>
      <c r="CT93" s="303"/>
      <c r="CU93" s="303"/>
      <c r="CV93" s="303"/>
      <c r="CW93" s="303"/>
      <c r="CX93" s="303"/>
      <c r="CY93" s="303"/>
      <c r="CZ93" s="344"/>
    </row>
    <row r="94" s="437" customFormat="true" ht="15" customHeight="true" x14ac:dyDescent="0.2">
      <c r="A94" s="1109"/>
      <c r="B94" s="918"/>
      <c r="C94" s="826"/>
      <c r="D94" s="828"/>
      <c r="E94" s="828"/>
      <c r="F94" s="828"/>
      <c r="G94" s="883"/>
      <c r="H94" s="872"/>
      <c r="I94" s="828"/>
      <c r="J94" s="828"/>
      <c r="K94" s="828"/>
      <c r="L94" s="850"/>
      <c r="M94" s="826"/>
      <c r="N94" s="828"/>
      <c r="O94" s="828"/>
      <c r="P94" s="828"/>
      <c r="Q94" s="883"/>
      <c r="R94" s="872"/>
      <c r="S94" s="828"/>
      <c r="T94" s="828"/>
      <c r="U94" s="828"/>
      <c r="V94" s="828"/>
      <c r="W94" s="828"/>
      <c r="X94" s="828"/>
      <c r="Y94" s="828"/>
      <c r="Z94" s="828"/>
      <c r="AA94" s="828"/>
      <c r="AB94" s="828"/>
      <c r="AC94" s="1003"/>
      <c r="AD94" s="1003"/>
      <c r="AE94" s="1003"/>
      <c r="AF94" s="1003"/>
      <c r="AG94" s="1003"/>
      <c r="AH94" s="1003"/>
      <c r="AI94" s="1003"/>
      <c r="AJ94" s="1003"/>
      <c r="AK94" s="1003"/>
      <c r="AL94" s="1003"/>
      <c r="AM94" s="1003"/>
      <c r="AN94" s="1003"/>
      <c r="AO94" s="1003"/>
      <c r="AP94" s="1003"/>
      <c r="AQ94" s="1003"/>
      <c r="AR94" s="1003"/>
      <c r="AS94" s="1003"/>
      <c r="AT94" s="1003"/>
      <c r="AU94" s="1003"/>
      <c r="AV94" s="1003"/>
      <c r="AW94" s="1003"/>
      <c r="AX94" s="1003"/>
      <c r="AY94" s="1004"/>
      <c r="BA94" s="236"/>
      <c r="BB94" s="154"/>
      <c r="BC94" s="329"/>
      <c r="BD94" s="302"/>
      <c r="BE94" s="302"/>
      <c r="BF94" s="302"/>
      <c r="BG94" s="330"/>
      <c r="BH94" s="337"/>
      <c r="BI94" s="302"/>
      <c r="BJ94" s="302"/>
      <c r="BK94" s="302"/>
      <c r="BL94" s="330"/>
      <c r="BM94" s="337"/>
      <c r="BN94" s="302"/>
      <c r="BO94" s="302"/>
      <c r="BP94" s="302"/>
      <c r="BQ94" s="330"/>
      <c r="BR94" s="337"/>
      <c r="BS94" s="302"/>
      <c r="BT94" s="302"/>
      <c r="BU94" s="302"/>
      <c r="BV94" s="302"/>
      <c r="BW94" s="302"/>
      <c r="BX94" s="302"/>
      <c r="BY94" s="303"/>
      <c r="BZ94" s="303"/>
      <c r="CA94" s="303"/>
      <c r="CB94" s="303"/>
      <c r="CC94" s="303"/>
      <c r="CD94" s="303"/>
      <c r="CE94" s="303"/>
      <c r="CF94" s="303"/>
      <c r="CG94" s="303"/>
      <c r="CH94" s="303"/>
      <c r="CI94" s="303"/>
      <c r="CJ94" s="303"/>
      <c r="CK94" s="303"/>
      <c r="CL94" s="303"/>
      <c r="CM94" s="303"/>
      <c r="CN94" s="303"/>
      <c r="CO94" s="303"/>
      <c r="CP94" s="303"/>
      <c r="CQ94" s="303"/>
      <c r="CR94" s="303"/>
      <c r="CS94" s="303"/>
      <c r="CT94" s="303"/>
      <c r="CU94" s="303"/>
      <c r="CV94" s="303"/>
      <c r="CW94" s="303"/>
      <c r="CX94" s="303"/>
      <c r="CY94" s="303"/>
      <c r="CZ94" s="344"/>
    </row>
    <row r="95" s="437" customFormat="true" ht="15" customHeight="true" x14ac:dyDescent="0.2">
      <c r="A95" s="900"/>
      <c r="B95" s="919"/>
      <c r="C95" s="1015"/>
      <c r="D95" s="1016"/>
      <c r="E95" s="1016"/>
      <c r="F95" s="1016"/>
      <c r="G95" s="1017"/>
      <c r="H95" s="1018"/>
      <c r="I95" s="1016"/>
      <c r="J95" s="1016"/>
      <c r="K95" s="1016"/>
      <c r="L95" s="1019"/>
      <c r="M95" s="1015"/>
      <c r="N95" s="1016"/>
      <c r="O95" s="1016"/>
      <c r="P95" s="1016"/>
      <c r="Q95" s="1017"/>
      <c r="R95" s="1018"/>
      <c r="S95" s="1016"/>
      <c r="T95" s="1016"/>
      <c r="U95" s="1016"/>
      <c r="V95" s="1016"/>
      <c r="W95" s="1016"/>
      <c r="X95" s="1016"/>
      <c r="Y95" s="1016"/>
      <c r="Z95" s="1016"/>
      <c r="AA95" s="1016"/>
      <c r="AB95" s="1016"/>
      <c r="AC95" s="1003"/>
      <c r="AD95" s="1003"/>
      <c r="AE95" s="1003"/>
      <c r="AF95" s="1003"/>
      <c r="AG95" s="1003"/>
      <c r="AH95" s="1003"/>
      <c r="AI95" s="1003"/>
      <c r="AJ95" s="1003"/>
      <c r="AK95" s="1003"/>
      <c r="AL95" s="1003"/>
      <c r="AM95" s="1003"/>
      <c r="AN95" s="1003"/>
      <c r="AO95" s="1003"/>
      <c r="AP95" s="1003"/>
      <c r="AQ95" s="1003"/>
      <c r="AR95" s="1003"/>
      <c r="AS95" s="1003"/>
      <c r="AT95" s="1003"/>
      <c r="AU95" s="1003"/>
      <c r="AV95" s="1003"/>
      <c r="AW95" s="1003"/>
      <c r="AX95" s="1003"/>
      <c r="AY95" s="1004"/>
      <c r="BA95" s="236"/>
      <c r="BB95" s="154"/>
      <c r="BC95" s="329"/>
      <c r="BD95" s="302"/>
      <c r="BE95" s="302"/>
      <c r="BF95" s="302"/>
      <c r="BG95" s="330"/>
      <c r="BH95" s="337"/>
      <c r="BI95" s="302"/>
      <c r="BJ95" s="302"/>
      <c r="BK95" s="302"/>
      <c r="BL95" s="330"/>
      <c r="BM95" s="337"/>
      <c r="BN95" s="302"/>
      <c r="BO95" s="302"/>
      <c r="BP95" s="302"/>
      <c r="BQ95" s="330"/>
      <c r="BR95" s="337"/>
      <c r="BS95" s="302"/>
      <c r="BT95" s="302"/>
      <c r="BU95" s="302"/>
      <c r="BV95" s="302"/>
      <c r="BW95" s="302"/>
      <c r="BX95" s="302"/>
      <c r="BY95" s="303"/>
      <c r="BZ95" s="303"/>
      <c r="CA95" s="303"/>
      <c r="CB95" s="303"/>
      <c r="CC95" s="303"/>
      <c r="CD95" s="303"/>
      <c r="CE95" s="303"/>
      <c r="CF95" s="303"/>
      <c r="CG95" s="303"/>
      <c r="CH95" s="303"/>
      <c r="CI95" s="303"/>
      <c r="CJ95" s="303"/>
      <c r="CK95" s="303"/>
      <c r="CL95" s="303"/>
      <c r="CM95" s="303"/>
      <c r="CN95" s="303"/>
      <c r="CO95" s="303"/>
      <c r="CP95" s="303"/>
      <c r="CQ95" s="303"/>
      <c r="CR95" s="303"/>
      <c r="CS95" s="303"/>
      <c r="CT95" s="303"/>
      <c r="CU95" s="303"/>
      <c r="CV95" s="303"/>
      <c r="CW95" s="303"/>
      <c r="CX95" s="303"/>
      <c r="CY95" s="303"/>
      <c r="CZ95" s="344"/>
    </row>
    <row r="96" s="131" customFormat="true" ht="15" customHeight="true" x14ac:dyDescent="0.2">
      <c r="A96" s="1109"/>
      <c r="B96" s="919"/>
      <c r="C96" s="1015"/>
      <c r="D96" s="1016"/>
      <c r="E96" s="1016"/>
      <c r="F96" s="1016"/>
      <c r="G96" s="1017"/>
      <c r="H96" s="1018"/>
      <c r="I96" s="1016"/>
      <c r="J96" s="1016"/>
      <c r="K96" s="1016"/>
      <c r="L96" s="1019"/>
      <c r="M96" s="1015"/>
      <c r="N96" s="1016"/>
      <c r="O96" s="1016"/>
      <c r="P96" s="1016"/>
      <c r="Q96" s="1017"/>
      <c r="R96" s="1018"/>
      <c r="S96" s="1016"/>
      <c r="T96" s="1016"/>
      <c r="U96" s="1016"/>
      <c r="V96" s="1016"/>
      <c r="W96" s="1016"/>
      <c r="X96" s="1016"/>
      <c r="Y96" s="1016"/>
      <c r="Z96" s="1016"/>
      <c r="AA96" s="1016"/>
      <c r="AB96" s="1016"/>
      <c r="AC96" s="1003"/>
      <c r="AD96" s="1003"/>
      <c r="AE96" s="1003"/>
      <c r="AF96" s="1003"/>
      <c r="AG96" s="1003"/>
      <c r="AH96" s="1003"/>
      <c r="AI96" s="1003"/>
      <c r="AJ96" s="1003"/>
      <c r="AK96" s="1003"/>
      <c r="AL96" s="1003"/>
      <c r="AM96" s="1003"/>
      <c r="AN96" s="1003"/>
      <c r="AO96" s="1003"/>
      <c r="AP96" s="1003"/>
      <c r="AQ96" s="1003"/>
      <c r="AR96" s="1003"/>
      <c r="AS96" s="1003"/>
      <c r="AT96" s="1003"/>
      <c r="AU96" s="1003"/>
      <c r="AV96" s="1003"/>
      <c r="AW96" s="1003"/>
      <c r="AX96" s="1003"/>
      <c r="AY96" s="1004"/>
      <c r="BA96" s="236"/>
      <c r="BB96" s="154"/>
      <c r="BC96" s="329"/>
      <c r="BD96" s="302"/>
      <c r="BE96" s="302"/>
      <c r="BF96" s="302"/>
      <c r="BG96" s="330"/>
      <c r="BH96" s="337"/>
      <c r="BI96" s="302"/>
      <c r="BJ96" s="302"/>
      <c r="BK96" s="302"/>
      <c r="BL96" s="330"/>
      <c r="BM96" s="337"/>
      <c r="BN96" s="302"/>
      <c r="BO96" s="302"/>
      <c r="BP96" s="302"/>
      <c r="BQ96" s="330"/>
      <c r="BR96" s="337"/>
      <c r="BS96" s="302"/>
      <c r="BT96" s="302"/>
      <c r="BU96" s="302"/>
      <c r="BV96" s="302"/>
      <c r="BW96" s="302"/>
      <c r="BX96" s="302"/>
      <c r="BY96" s="303"/>
      <c r="BZ96" s="303"/>
      <c r="CA96" s="303"/>
      <c r="CB96" s="303"/>
      <c r="CC96" s="303"/>
      <c r="CD96" s="303"/>
      <c r="CE96" s="303"/>
      <c r="CF96" s="303"/>
      <c r="CG96" s="303"/>
      <c r="CH96" s="303"/>
      <c r="CI96" s="303"/>
      <c r="CJ96" s="303"/>
      <c r="CK96" s="303"/>
      <c r="CL96" s="303"/>
      <c r="CM96" s="303"/>
      <c r="CN96" s="303"/>
      <c r="CO96" s="303"/>
      <c r="CP96" s="303"/>
      <c r="CQ96" s="303"/>
      <c r="CR96" s="303"/>
      <c r="CS96" s="303"/>
      <c r="CT96" s="303"/>
      <c r="CU96" s="303"/>
      <c r="CV96" s="303"/>
      <c r="CW96" s="303"/>
      <c r="CX96" s="303"/>
      <c r="CY96" s="303"/>
      <c r="CZ96" s="344"/>
    </row>
    <row r="97" s="131" customFormat="true" ht="15" customHeight="true" x14ac:dyDescent="0.2">
      <c r="A97" s="900"/>
      <c r="B97" s="919"/>
      <c r="C97" s="1015"/>
      <c r="D97" s="1016"/>
      <c r="E97" s="1016"/>
      <c r="F97" s="1016"/>
      <c r="G97" s="1017"/>
      <c r="H97" s="1018"/>
      <c r="I97" s="1016"/>
      <c r="J97" s="1016"/>
      <c r="K97" s="1016"/>
      <c r="L97" s="1019"/>
      <c r="M97" s="1015"/>
      <c r="N97" s="1016"/>
      <c r="O97" s="1016"/>
      <c r="P97" s="1016"/>
      <c r="Q97" s="1017"/>
      <c r="R97" s="1018"/>
      <c r="S97" s="1016"/>
      <c r="T97" s="1016"/>
      <c r="U97" s="1016"/>
      <c r="V97" s="1016"/>
      <c r="W97" s="1016"/>
      <c r="X97" s="1016"/>
      <c r="Y97" s="1016"/>
      <c r="Z97" s="1016"/>
      <c r="AA97" s="1016"/>
      <c r="AB97" s="1016"/>
      <c r="AC97" s="1003"/>
      <c r="AD97" s="1003"/>
      <c r="AE97" s="1003"/>
      <c r="AF97" s="1003"/>
      <c r="AG97" s="1003"/>
      <c r="AH97" s="1003"/>
      <c r="AI97" s="1003"/>
      <c r="AJ97" s="1003"/>
      <c r="AK97" s="1003"/>
      <c r="AL97" s="1003"/>
      <c r="AM97" s="1003"/>
      <c r="AN97" s="1003"/>
      <c r="AO97" s="1003"/>
      <c r="AP97" s="1003"/>
      <c r="AQ97" s="1003"/>
      <c r="AR97" s="1003"/>
      <c r="AS97" s="1003"/>
      <c r="AT97" s="1003"/>
      <c r="AU97" s="1003"/>
      <c r="AV97" s="1003"/>
      <c r="AW97" s="1003"/>
      <c r="AX97" s="1003"/>
      <c r="AY97" s="1004"/>
      <c r="BA97" s="236"/>
      <c r="BB97" s="154"/>
      <c r="BC97" s="329"/>
      <c r="BD97" s="302"/>
      <c r="BE97" s="302"/>
      <c r="BF97" s="302"/>
      <c r="BG97" s="330"/>
      <c r="BH97" s="337"/>
      <c r="BI97" s="302"/>
      <c r="BJ97" s="302"/>
      <c r="BK97" s="302"/>
      <c r="BL97" s="330"/>
      <c r="BM97" s="337"/>
      <c r="BN97" s="302"/>
      <c r="BO97" s="302"/>
      <c r="BP97" s="302"/>
      <c r="BQ97" s="330"/>
      <c r="BR97" s="337"/>
      <c r="BS97" s="302"/>
      <c r="BT97" s="302"/>
      <c r="BU97" s="302"/>
      <c r="BV97" s="302"/>
      <c r="BW97" s="302"/>
      <c r="BX97" s="302"/>
      <c r="BY97" s="303"/>
      <c r="BZ97" s="303"/>
      <c r="CA97" s="303"/>
      <c r="CB97" s="303"/>
      <c r="CC97" s="303"/>
      <c r="CD97" s="303"/>
      <c r="CE97" s="303"/>
      <c r="CF97" s="303"/>
      <c r="CG97" s="303"/>
      <c r="CH97" s="303"/>
      <c r="CI97" s="303"/>
      <c r="CJ97" s="303"/>
      <c r="CK97" s="303"/>
      <c r="CL97" s="303"/>
      <c r="CM97" s="303"/>
      <c r="CN97" s="303"/>
      <c r="CO97" s="303"/>
      <c r="CP97" s="303"/>
      <c r="CQ97" s="303"/>
      <c r="CR97" s="303"/>
      <c r="CS97" s="303"/>
      <c r="CT97" s="303"/>
      <c r="CU97" s="303"/>
      <c r="CV97" s="303"/>
      <c r="CW97" s="303"/>
      <c r="CX97" s="303"/>
      <c r="CY97" s="303"/>
      <c r="CZ97" s="344"/>
    </row>
    <row r="98" s="131" customFormat="true" ht="15" customHeight="true" x14ac:dyDescent="0.2">
      <c r="A98" s="1109"/>
      <c r="B98" s="919"/>
      <c r="C98" s="1015"/>
      <c r="D98" s="1016"/>
      <c r="E98" s="1016"/>
      <c r="F98" s="1016"/>
      <c r="G98" s="1017"/>
      <c r="H98" s="1018"/>
      <c r="I98" s="1016"/>
      <c r="J98" s="1016"/>
      <c r="K98" s="1016"/>
      <c r="L98" s="1019"/>
      <c r="M98" s="1015"/>
      <c r="N98" s="1016"/>
      <c r="O98" s="1016"/>
      <c r="P98" s="1016"/>
      <c r="Q98" s="1017"/>
      <c r="R98" s="1018"/>
      <c r="S98" s="1016"/>
      <c r="T98" s="1016"/>
      <c r="U98" s="1016"/>
      <c r="V98" s="1016"/>
      <c r="W98" s="1016"/>
      <c r="X98" s="1016"/>
      <c r="Y98" s="1016"/>
      <c r="Z98" s="1016"/>
      <c r="AA98" s="1016"/>
      <c r="AB98" s="1016"/>
      <c r="AC98" s="1003"/>
      <c r="AD98" s="1003"/>
      <c r="AE98" s="1003"/>
      <c r="AF98" s="1003"/>
      <c r="AG98" s="1003"/>
      <c r="AH98" s="1003"/>
      <c r="AI98" s="1003"/>
      <c r="AJ98" s="1003"/>
      <c r="AK98" s="1003"/>
      <c r="AL98" s="1003"/>
      <c r="AM98" s="1003"/>
      <c r="AN98" s="1003"/>
      <c r="AO98" s="1003"/>
      <c r="AP98" s="1003"/>
      <c r="AQ98" s="1003"/>
      <c r="AR98" s="1003"/>
      <c r="AS98" s="1003"/>
      <c r="AT98" s="1003"/>
      <c r="AU98" s="1003"/>
      <c r="AV98" s="1003"/>
      <c r="AW98" s="1003"/>
      <c r="AX98" s="1003"/>
      <c r="AY98" s="1004"/>
      <c r="BA98" s="236"/>
      <c r="BB98" s="154"/>
      <c r="BC98" s="329"/>
      <c r="BD98" s="302"/>
      <c r="BE98" s="302"/>
      <c r="BF98" s="302"/>
      <c r="BG98" s="330"/>
      <c r="BH98" s="337"/>
      <c r="BI98" s="302"/>
      <c r="BJ98" s="302"/>
      <c r="BK98" s="302"/>
      <c r="BL98" s="330"/>
      <c r="BM98" s="337"/>
      <c r="BN98" s="302"/>
      <c r="BO98" s="302"/>
      <c r="BP98" s="302"/>
      <c r="BQ98" s="330"/>
      <c r="BR98" s="337"/>
      <c r="BS98" s="302"/>
      <c r="BT98" s="302"/>
      <c r="BU98" s="302"/>
      <c r="BV98" s="302"/>
      <c r="BW98" s="302"/>
      <c r="BX98" s="302"/>
      <c r="BY98" s="303"/>
      <c r="BZ98" s="303"/>
      <c r="CA98" s="303"/>
      <c r="CB98" s="303"/>
      <c r="CC98" s="303"/>
      <c r="CD98" s="303"/>
      <c r="CE98" s="303"/>
      <c r="CF98" s="303"/>
      <c r="CG98" s="303"/>
      <c r="CH98" s="303"/>
      <c r="CI98" s="303"/>
      <c r="CJ98" s="303"/>
      <c r="CK98" s="303"/>
      <c r="CL98" s="303"/>
      <c r="CM98" s="303"/>
      <c r="CN98" s="303"/>
      <c r="CO98" s="303"/>
      <c r="CP98" s="303"/>
      <c r="CQ98" s="303"/>
      <c r="CR98" s="303"/>
      <c r="CS98" s="303"/>
      <c r="CT98" s="303"/>
      <c r="CU98" s="303"/>
      <c r="CV98" s="303"/>
      <c r="CW98" s="303"/>
      <c r="CX98" s="303"/>
      <c r="CY98" s="303"/>
      <c r="CZ98" s="344"/>
    </row>
    <row r="99" s="131" customFormat="true" ht="15" customHeight="true" x14ac:dyDescent="0.2">
      <c r="A99" s="1109"/>
      <c r="B99" s="919"/>
      <c r="C99" s="1015"/>
      <c r="D99" s="1016"/>
      <c r="E99" s="1016"/>
      <c r="F99" s="1016"/>
      <c r="G99" s="1017"/>
      <c r="H99" s="1018"/>
      <c r="I99" s="1016"/>
      <c r="J99" s="1016"/>
      <c r="K99" s="1016"/>
      <c r="L99" s="1019"/>
      <c r="M99" s="1015"/>
      <c r="N99" s="1016"/>
      <c r="O99" s="1016"/>
      <c r="P99" s="1016"/>
      <c r="Q99" s="1017"/>
      <c r="R99" s="1018"/>
      <c r="S99" s="1016"/>
      <c r="T99" s="1016"/>
      <c r="U99" s="1016"/>
      <c r="V99" s="1016"/>
      <c r="W99" s="1016"/>
      <c r="X99" s="1016"/>
      <c r="Y99" s="1016"/>
      <c r="Z99" s="1016"/>
      <c r="AA99" s="1016"/>
      <c r="AB99" s="1016"/>
      <c r="AC99" s="1003"/>
      <c r="AD99" s="1003"/>
      <c r="AE99" s="1003"/>
      <c r="AF99" s="1003"/>
      <c r="AG99" s="1003"/>
      <c r="AH99" s="1003"/>
      <c r="AI99" s="1003"/>
      <c r="AJ99" s="1003"/>
      <c r="AK99" s="1003"/>
      <c r="AL99" s="1003"/>
      <c r="AM99" s="1003"/>
      <c r="AN99" s="1003"/>
      <c r="AO99" s="1003"/>
      <c r="AP99" s="1003"/>
      <c r="AQ99" s="1003"/>
      <c r="AR99" s="1003"/>
      <c r="AS99" s="1003"/>
      <c r="AT99" s="1003"/>
      <c r="AU99" s="1003"/>
      <c r="AV99" s="1003"/>
      <c r="AW99" s="1003"/>
      <c r="AX99" s="1003"/>
      <c r="AY99" s="1004"/>
      <c r="BA99" s="236"/>
      <c r="BB99" s="154"/>
      <c r="BC99" s="329"/>
      <c r="BD99" s="302"/>
      <c r="BE99" s="302"/>
      <c r="BF99" s="302"/>
      <c r="BG99" s="330"/>
      <c r="BH99" s="337"/>
      <c r="BI99" s="302"/>
      <c r="BJ99" s="302"/>
      <c r="BK99" s="302"/>
      <c r="BL99" s="330"/>
      <c r="BM99" s="337"/>
      <c r="BN99" s="302"/>
      <c r="BO99" s="302"/>
      <c r="BP99" s="302"/>
      <c r="BQ99" s="330"/>
      <c r="BR99" s="337"/>
      <c r="BS99" s="302"/>
      <c r="BT99" s="302"/>
      <c r="BU99" s="302"/>
      <c r="BV99" s="302"/>
      <c r="BW99" s="302"/>
      <c r="BX99" s="302"/>
      <c r="BY99" s="303"/>
      <c r="BZ99" s="303"/>
      <c r="CA99" s="303"/>
      <c r="CB99" s="303"/>
      <c r="CC99" s="303"/>
      <c r="CD99" s="303"/>
      <c r="CE99" s="303"/>
      <c r="CF99" s="303"/>
      <c r="CG99" s="303"/>
      <c r="CH99" s="303"/>
      <c r="CI99" s="303"/>
      <c r="CJ99" s="303"/>
      <c r="CK99" s="303"/>
      <c r="CL99" s="303"/>
      <c r="CM99" s="303"/>
      <c r="CN99" s="303"/>
      <c r="CO99" s="303"/>
      <c r="CP99" s="303"/>
      <c r="CQ99" s="303"/>
      <c r="CR99" s="303"/>
      <c r="CS99" s="303"/>
      <c r="CT99" s="303"/>
      <c r="CU99" s="303"/>
      <c r="CV99" s="303"/>
      <c r="CW99" s="303"/>
      <c r="CX99" s="303"/>
      <c r="CY99" s="303"/>
      <c r="CZ99" s="344"/>
    </row>
    <row r="100" s="131" customFormat="true" ht="15" customHeight="true" x14ac:dyDescent="0.2">
      <c r="A100" s="1109"/>
      <c r="B100" s="919"/>
      <c r="C100" s="1015"/>
      <c r="D100" s="1016"/>
      <c r="E100" s="1016"/>
      <c r="F100" s="1016"/>
      <c r="G100" s="1017"/>
      <c r="H100" s="1018"/>
      <c r="I100" s="1016"/>
      <c r="J100" s="1016"/>
      <c r="K100" s="1016"/>
      <c r="L100" s="1019"/>
      <c r="M100" s="1015"/>
      <c r="N100" s="1016"/>
      <c r="O100" s="1016"/>
      <c r="P100" s="1016"/>
      <c r="Q100" s="1017"/>
      <c r="R100" s="1018"/>
      <c r="S100" s="1016"/>
      <c r="T100" s="1016"/>
      <c r="U100" s="1016"/>
      <c r="V100" s="1016"/>
      <c r="W100" s="1016"/>
      <c r="X100" s="1016"/>
      <c r="Y100" s="1016"/>
      <c r="Z100" s="1016"/>
      <c r="AA100" s="1016"/>
      <c r="AB100" s="1016"/>
      <c r="AC100" s="1003"/>
      <c r="AD100" s="1003"/>
      <c r="AE100" s="1003"/>
      <c r="AF100" s="1003"/>
      <c r="AG100" s="1003"/>
      <c r="AH100" s="1003"/>
      <c r="AI100" s="1003"/>
      <c r="AJ100" s="1003"/>
      <c r="AK100" s="1003"/>
      <c r="AL100" s="1003"/>
      <c r="AM100" s="1003"/>
      <c r="AN100" s="1003"/>
      <c r="AO100" s="1003"/>
      <c r="AP100" s="1003"/>
      <c r="AQ100" s="1003"/>
      <c r="AR100" s="1003"/>
      <c r="AS100" s="1003"/>
      <c r="AT100" s="1003"/>
      <c r="AU100" s="1003"/>
      <c r="AV100" s="1003"/>
      <c r="AW100" s="1003"/>
      <c r="AX100" s="1003"/>
      <c r="AY100" s="1004"/>
      <c r="BA100" s="236"/>
      <c r="BB100" s="154"/>
      <c r="BC100" s="329"/>
      <c r="BD100" s="302"/>
      <c r="BE100" s="302"/>
      <c r="BF100" s="302"/>
      <c r="BG100" s="330"/>
      <c r="BH100" s="337"/>
      <c r="BI100" s="302"/>
      <c r="BJ100" s="302"/>
      <c r="BK100" s="302"/>
      <c r="BL100" s="330"/>
      <c r="BM100" s="337"/>
      <c r="BN100" s="302"/>
      <c r="BO100" s="302"/>
      <c r="BP100" s="302"/>
      <c r="BQ100" s="330"/>
      <c r="BR100" s="337"/>
      <c r="BS100" s="302"/>
      <c r="BT100" s="302"/>
      <c r="BU100" s="302"/>
      <c r="BV100" s="302"/>
      <c r="BW100" s="302"/>
      <c r="BX100" s="302"/>
      <c r="BY100" s="303"/>
      <c r="BZ100" s="303"/>
      <c r="CA100" s="303"/>
      <c r="CB100" s="303"/>
      <c r="CC100" s="303"/>
      <c r="CD100" s="303"/>
      <c r="CE100" s="303"/>
      <c r="CF100" s="303"/>
      <c r="CG100" s="303"/>
      <c r="CH100" s="303"/>
      <c r="CI100" s="303"/>
      <c r="CJ100" s="303"/>
      <c r="CK100" s="303"/>
      <c r="CL100" s="303"/>
      <c r="CM100" s="303"/>
      <c r="CN100" s="303"/>
      <c r="CO100" s="303"/>
      <c r="CP100" s="303"/>
      <c r="CQ100" s="303"/>
      <c r="CR100" s="303"/>
      <c r="CS100" s="303"/>
      <c r="CT100" s="303"/>
      <c r="CU100" s="303"/>
      <c r="CV100" s="303"/>
      <c r="CW100" s="303"/>
      <c r="CX100" s="303"/>
      <c r="CY100" s="303"/>
      <c r="CZ100" s="344"/>
    </row>
    <row r="101" s="131" customFormat="true" ht="15" customHeight="true" x14ac:dyDescent="0.2">
      <c r="A101" s="900"/>
      <c r="B101" s="919"/>
      <c r="C101" s="1015"/>
      <c r="D101" s="1016"/>
      <c r="E101" s="1016"/>
      <c r="F101" s="1016"/>
      <c r="G101" s="1017"/>
      <c r="H101" s="1018"/>
      <c r="I101" s="1016"/>
      <c r="J101" s="1016"/>
      <c r="K101" s="1016"/>
      <c r="L101" s="1019"/>
      <c r="M101" s="1015"/>
      <c r="N101" s="1016"/>
      <c r="O101" s="1016"/>
      <c r="P101" s="1016"/>
      <c r="Q101" s="1017"/>
      <c r="R101" s="1018"/>
      <c r="S101" s="1016"/>
      <c r="T101" s="1016"/>
      <c r="U101" s="1016"/>
      <c r="V101" s="1016"/>
      <c r="W101" s="1016"/>
      <c r="X101" s="1016"/>
      <c r="Y101" s="1016"/>
      <c r="Z101" s="1016"/>
      <c r="AA101" s="1016"/>
      <c r="AB101" s="1016"/>
      <c r="AC101" s="1003"/>
      <c r="AD101" s="1003"/>
      <c r="AE101" s="1003"/>
      <c r="AF101" s="1003"/>
      <c r="AG101" s="1003"/>
      <c r="AH101" s="1003"/>
      <c r="AI101" s="1003"/>
      <c r="AJ101" s="1003"/>
      <c r="AK101" s="1003"/>
      <c r="AL101" s="1003"/>
      <c r="AM101" s="1003"/>
      <c r="AN101" s="1003"/>
      <c r="AO101" s="1003"/>
      <c r="AP101" s="1003"/>
      <c r="AQ101" s="1003"/>
      <c r="AR101" s="1003"/>
      <c r="AS101" s="1003"/>
      <c r="AT101" s="1003"/>
      <c r="AU101" s="1003"/>
      <c r="AV101" s="1003"/>
      <c r="AW101" s="1003"/>
      <c r="AX101" s="1003"/>
      <c r="AY101" s="1004"/>
      <c r="BA101" s="236"/>
      <c r="BB101" s="154"/>
      <c r="BC101" s="329"/>
      <c r="BD101" s="302"/>
      <c r="BE101" s="302"/>
      <c r="BF101" s="302"/>
      <c r="BG101" s="330"/>
      <c r="BH101" s="337"/>
      <c r="BI101" s="302"/>
      <c r="BJ101" s="302"/>
      <c r="BK101" s="302"/>
      <c r="BL101" s="330"/>
      <c r="BM101" s="337"/>
      <c r="BN101" s="302"/>
      <c r="BO101" s="302"/>
      <c r="BP101" s="302"/>
      <c r="BQ101" s="330"/>
      <c r="BR101" s="337"/>
      <c r="BS101" s="302"/>
      <c r="BT101" s="302"/>
      <c r="BU101" s="302"/>
      <c r="BV101" s="302"/>
      <c r="BW101" s="302"/>
      <c r="BX101" s="302"/>
      <c r="BY101" s="303"/>
      <c r="BZ101" s="303"/>
      <c r="CA101" s="303"/>
      <c r="CB101" s="303"/>
      <c r="CC101" s="303"/>
      <c r="CD101" s="303"/>
      <c r="CE101" s="303"/>
      <c r="CF101" s="303"/>
      <c r="CG101" s="303"/>
      <c r="CH101" s="303"/>
      <c r="CI101" s="303"/>
      <c r="CJ101" s="303"/>
      <c r="CK101" s="303"/>
      <c r="CL101" s="303"/>
      <c r="CM101" s="303"/>
      <c r="CN101" s="303"/>
      <c r="CO101" s="303"/>
      <c r="CP101" s="303"/>
      <c r="CQ101" s="303"/>
      <c r="CR101" s="303"/>
      <c r="CS101" s="303"/>
      <c r="CT101" s="303"/>
      <c r="CU101" s="303"/>
      <c r="CV101" s="303"/>
      <c r="CW101" s="303"/>
      <c r="CX101" s="303"/>
      <c r="CY101" s="303"/>
      <c r="CZ101" s="344"/>
    </row>
    <row r="102" s="131" customFormat="true" ht="15" customHeight="true" x14ac:dyDescent="0.2">
      <c r="A102" s="1109"/>
      <c r="B102" s="919"/>
      <c r="C102" s="1015"/>
      <c r="D102" s="1016"/>
      <c r="E102" s="1016"/>
      <c r="F102" s="1016"/>
      <c r="G102" s="1017"/>
      <c r="H102" s="1018"/>
      <c r="I102" s="1016"/>
      <c r="J102" s="1016"/>
      <c r="K102" s="1016"/>
      <c r="L102" s="1019"/>
      <c r="M102" s="1015"/>
      <c r="N102" s="1016"/>
      <c r="O102" s="1016"/>
      <c r="P102" s="1016"/>
      <c r="Q102" s="1017"/>
      <c r="R102" s="1018"/>
      <c r="S102" s="1016"/>
      <c r="T102" s="1016"/>
      <c r="U102" s="1016"/>
      <c r="V102" s="1016"/>
      <c r="W102" s="1016"/>
      <c r="X102" s="1016"/>
      <c r="Y102" s="1016"/>
      <c r="Z102" s="1016"/>
      <c r="AA102" s="1016"/>
      <c r="AB102" s="1016"/>
      <c r="AC102" s="1003"/>
      <c r="AD102" s="1003"/>
      <c r="AE102" s="1003"/>
      <c r="AF102" s="1003"/>
      <c r="AG102" s="1003"/>
      <c r="AH102" s="1003"/>
      <c r="AI102" s="1003"/>
      <c r="AJ102" s="1003"/>
      <c r="AK102" s="1003"/>
      <c r="AL102" s="1003"/>
      <c r="AM102" s="1003"/>
      <c r="AN102" s="1003"/>
      <c r="AO102" s="1003"/>
      <c r="AP102" s="1003"/>
      <c r="AQ102" s="1003"/>
      <c r="AR102" s="1003"/>
      <c r="AS102" s="1003"/>
      <c r="AT102" s="1003"/>
      <c r="AU102" s="1003"/>
      <c r="AV102" s="1003"/>
      <c r="AW102" s="1003"/>
      <c r="AX102" s="1003"/>
      <c r="AY102" s="1004"/>
      <c r="BA102" s="236"/>
      <c r="BB102" s="154"/>
      <c r="BC102" s="329"/>
      <c r="BD102" s="302"/>
      <c r="BE102" s="302"/>
      <c r="BF102" s="302"/>
      <c r="BG102" s="330"/>
      <c r="BH102" s="337"/>
      <c r="BI102" s="302"/>
      <c r="BJ102" s="302"/>
      <c r="BK102" s="302"/>
      <c r="BL102" s="330"/>
      <c r="BM102" s="337"/>
      <c r="BN102" s="302"/>
      <c r="BO102" s="302"/>
      <c r="BP102" s="302"/>
      <c r="BQ102" s="330"/>
      <c r="BR102" s="337"/>
      <c r="BS102" s="302"/>
      <c r="BT102" s="302"/>
      <c r="BU102" s="302"/>
      <c r="BV102" s="302"/>
      <c r="BW102" s="302"/>
      <c r="BX102" s="302"/>
      <c r="BY102" s="303"/>
      <c r="BZ102" s="303"/>
      <c r="CA102" s="303"/>
      <c r="CB102" s="303"/>
      <c r="CC102" s="303"/>
      <c r="CD102" s="303"/>
      <c r="CE102" s="303"/>
      <c r="CF102" s="303"/>
      <c r="CG102" s="303"/>
      <c r="CH102" s="303"/>
      <c r="CI102" s="303"/>
      <c r="CJ102" s="303"/>
      <c r="CK102" s="303"/>
      <c r="CL102" s="303"/>
      <c r="CM102" s="303"/>
      <c r="CN102" s="303"/>
      <c r="CO102" s="303"/>
      <c r="CP102" s="303"/>
      <c r="CQ102" s="303"/>
      <c r="CR102" s="303"/>
      <c r="CS102" s="303"/>
      <c r="CT102" s="303"/>
      <c r="CU102" s="303"/>
      <c r="CV102" s="303"/>
      <c r="CW102" s="303"/>
      <c r="CX102" s="303"/>
      <c r="CY102" s="303"/>
      <c r="CZ102" s="344"/>
    </row>
    <row r="103" s="131" customFormat="true" ht="15" customHeight="true" x14ac:dyDescent="0.2">
      <c r="A103" s="1109"/>
      <c r="B103" s="919"/>
      <c r="C103" s="1015"/>
      <c r="D103" s="1016"/>
      <c r="E103" s="1016"/>
      <c r="F103" s="1016"/>
      <c r="G103" s="1017"/>
      <c r="H103" s="1018"/>
      <c r="I103" s="1016"/>
      <c r="J103" s="1016"/>
      <c r="K103" s="1016"/>
      <c r="L103" s="1019"/>
      <c r="M103" s="1015"/>
      <c r="N103" s="1016"/>
      <c r="O103" s="1016"/>
      <c r="P103" s="1016"/>
      <c r="Q103" s="1017"/>
      <c r="R103" s="1018"/>
      <c r="S103" s="1016"/>
      <c r="T103" s="1016"/>
      <c r="U103" s="1016"/>
      <c r="V103" s="1016"/>
      <c r="W103" s="1016"/>
      <c r="X103" s="1016"/>
      <c r="Y103" s="1016"/>
      <c r="Z103" s="1016"/>
      <c r="AA103" s="1016"/>
      <c r="AB103" s="1016"/>
      <c r="AC103" s="1003"/>
      <c r="AD103" s="1003"/>
      <c r="AE103" s="1003"/>
      <c r="AF103" s="1003"/>
      <c r="AG103" s="1003"/>
      <c r="AH103" s="1003"/>
      <c r="AI103" s="1003"/>
      <c r="AJ103" s="1003"/>
      <c r="AK103" s="1003"/>
      <c r="AL103" s="1003"/>
      <c r="AM103" s="1003"/>
      <c r="AN103" s="1003"/>
      <c r="AO103" s="1003"/>
      <c r="AP103" s="1003"/>
      <c r="AQ103" s="1003"/>
      <c r="AR103" s="1003"/>
      <c r="AS103" s="1003"/>
      <c r="AT103" s="1003"/>
      <c r="AU103" s="1003"/>
      <c r="AV103" s="1003"/>
      <c r="AW103" s="1003"/>
      <c r="AX103" s="1003"/>
      <c r="AY103" s="1004"/>
      <c r="BA103" s="236"/>
      <c r="BB103" s="154"/>
      <c r="BC103" s="329"/>
      <c r="BD103" s="302"/>
      <c r="BE103" s="302"/>
      <c r="BF103" s="302"/>
      <c r="BG103" s="330"/>
      <c r="BH103" s="337"/>
      <c r="BI103" s="302"/>
      <c r="BJ103" s="302"/>
      <c r="BK103" s="302"/>
      <c r="BL103" s="330"/>
      <c r="BM103" s="337"/>
      <c r="BN103" s="302"/>
      <c r="BO103" s="302"/>
      <c r="BP103" s="302"/>
      <c r="BQ103" s="330"/>
      <c r="BR103" s="337"/>
      <c r="BS103" s="302"/>
      <c r="BT103" s="302"/>
      <c r="BU103" s="302"/>
      <c r="BV103" s="302"/>
      <c r="BW103" s="302"/>
      <c r="BX103" s="302"/>
      <c r="BY103" s="303"/>
      <c r="BZ103" s="303"/>
      <c r="CA103" s="303"/>
      <c r="CB103" s="303"/>
      <c r="CC103" s="303"/>
      <c r="CD103" s="303"/>
      <c r="CE103" s="303"/>
      <c r="CF103" s="303"/>
      <c r="CG103" s="303"/>
      <c r="CH103" s="303"/>
      <c r="CI103" s="303"/>
      <c r="CJ103" s="303"/>
      <c r="CK103" s="303"/>
      <c r="CL103" s="303"/>
      <c r="CM103" s="303"/>
      <c r="CN103" s="303"/>
      <c r="CO103" s="303"/>
      <c r="CP103" s="303"/>
      <c r="CQ103" s="303"/>
      <c r="CR103" s="303"/>
      <c r="CS103" s="303"/>
      <c r="CT103" s="303"/>
      <c r="CU103" s="303"/>
      <c r="CV103" s="303"/>
      <c r="CW103" s="303"/>
      <c r="CX103" s="303"/>
      <c r="CY103" s="303"/>
      <c r="CZ103" s="344"/>
    </row>
    <row r="104" s="131" customFormat="true" ht="15" customHeight="true" x14ac:dyDescent="0.2">
      <c r="A104" s="1109"/>
      <c r="B104" s="919"/>
      <c r="C104" s="1015"/>
      <c r="D104" s="1016"/>
      <c r="E104" s="1016"/>
      <c r="F104" s="1016"/>
      <c r="G104" s="1017"/>
      <c r="H104" s="1018"/>
      <c r="I104" s="1016"/>
      <c r="J104" s="1016"/>
      <c r="K104" s="1016"/>
      <c r="L104" s="1019"/>
      <c r="M104" s="1015"/>
      <c r="N104" s="1016"/>
      <c r="O104" s="1016"/>
      <c r="P104" s="1016"/>
      <c r="Q104" s="1017"/>
      <c r="R104" s="1018"/>
      <c r="S104" s="1016"/>
      <c r="T104" s="1016"/>
      <c r="U104" s="1016"/>
      <c r="V104" s="1016"/>
      <c r="W104" s="1016"/>
      <c r="X104" s="1016"/>
      <c r="Y104" s="1016"/>
      <c r="Z104" s="1016"/>
      <c r="AA104" s="1016"/>
      <c r="AB104" s="1016"/>
      <c r="AC104" s="1003"/>
      <c r="AD104" s="1003"/>
      <c r="AE104" s="1003"/>
      <c r="AF104" s="1003"/>
      <c r="AG104" s="1003"/>
      <c r="AH104" s="1003"/>
      <c r="AI104" s="1003"/>
      <c r="AJ104" s="1003"/>
      <c r="AK104" s="1003"/>
      <c r="AL104" s="1003"/>
      <c r="AM104" s="1003"/>
      <c r="AN104" s="1003"/>
      <c r="AO104" s="1003"/>
      <c r="AP104" s="1003"/>
      <c r="AQ104" s="1003"/>
      <c r="AR104" s="1003"/>
      <c r="AS104" s="1003"/>
      <c r="AT104" s="1003"/>
      <c r="AU104" s="1003"/>
      <c r="AV104" s="1003"/>
      <c r="AW104" s="1003"/>
      <c r="AX104" s="1003"/>
      <c r="AY104" s="1004"/>
      <c r="BA104" s="236"/>
      <c r="BB104" s="154"/>
      <c r="BC104" s="329"/>
      <c r="BD104" s="302"/>
      <c r="BE104" s="302"/>
      <c r="BF104" s="302"/>
      <c r="BG104" s="330"/>
      <c r="BH104" s="337"/>
      <c r="BI104" s="302"/>
      <c r="BJ104" s="302"/>
      <c r="BK104" s="302"/>
      <c r="BL104" s="330"/>
      <c r="BM104" s="337"/>
      <c r="BN104" s="302"/>
      <c r="BO104" s="302"/>
      <c r="BP104" s="302"/>
      <c r="BQ104" s="330"/>
      <c r="BR104" s="337"/>
      <c r="BS104" s="302"/>
      <c r="BT104" s="302"/>
      <c r="BU104" s="302"/>
      <c r="BV104" s="302"/>
      <c r="BW104" s="302"/>
      <c r="BX104" s="302"/>
      <c r="BY104" s="303"/>
      <c r="BZ104" s="303"/>
      <c r="CA104" s="303"/>
      <c r="CB104" s="303"/>
      <c r="CC104" s="303"/>
      <c r="CD104" s="303"/>
      <c r="CE104" s="303"/>
      <c r="CF104" s="303"/>
      <c r="CG104" s="303"/>
      <c r="CH104" s="303"/>
      <c r="CI104" s="303"/>
      <c r="CJ104" s="303"/>
      <c r="CK104" s="303"/>
      <c r="CL104" s="303"/>
      <c r="CM104" s="303"/>
      <c r="CN104" s="303"/>
      <c r="CO104" s="303"/>
      <c r="CP104" s="303"/>
      <c r="CQ104" s="303"/>
      <c r="CR104" s="303"/>
      <c r="CS104" s="303"/>
      <c r="CT104" s="303"/>
      <c r="CU104" s="303"/>
      <c r="CV104" s="303"/>
      <c r="CW104" s="303"/>
      <c r="CX104" s="303"/>
      <c r="CY104" s="303"/>
      <c r="CZ104" s="344"/>
    </row>
    <row r="105" s="131" customFormat="true" ht="15" customHeight="true" x14ac:dyDescent="0.2">
      <c r="A105" s="914"/>
      <c r="B105" s="920"/>
      <c r="C105" s="1020"/>
      <c r="D105" s="1021"/>
      <c r="E105" s="1021"/>
      <c r="F105" s="1021"/>
      <c r="G105" s="1022"/>
      <c r="H105" s="1023"/>
      <c r="I105" s="1021"/>
      <c r="J105" s="1021"/>
      <c r="K105" s="1021"/>
      <c r="L105" s="1024"/>
      <c r="M105" s="1020"/>
      <c r="N105" s="1021"/>
      <c r="O105" s="1021"/>
      <c r="P105" s="1021"/>
      <c r="Q105" s="1022"/>
      <c r="R105" s="1023"/>
      <c r="S105" s="1021"/>
      <c r="T105" s="1021"/>
      <c r="U105" s="1021"/>
      <c r="V105" s="1021"/>
      <c r="W105" s="1021"/>
      <c r="X105" s="1021"/>
      <c r="Y105" s="1021"/>
      <c r="Z105" s="1021"/>
      <c r="AA105" s="1021"/>
      <c r="AB105" s="1021"/>
      <c r="AC105" s="1025"/>
      <c r="AD105" s="1025"/>
      <c r="AE105" s="1025"/>
      <c r="AF105" s="1025"/>
      <c r="AG105" s="1025"/>
      <c r="AH105" s="1025"/>
      <c r="AI105" s="1025"/>
      <c r="AJ105" s="1025"/>
      <c r="AK105" s="1025"/>
      <c r="AL105" s="1025"/>
      <c r="AM105" s="1025"/>
      <c r="AN105" s="1025"/>
      <c r="AO105" s="1025"/>
      <c r="AP105" s="1025"/>
      <c r="AQ105" s="1025"/>
      <c r="AR105" s="1025"/>
      <c r="AS105" s="1025"/>
      <c r="AT105" s="1025"/>
      <c r="AU105" s="1025"/>
      <c r="AV105" s="1025"/>
      <c r="AW105" s="1025"/>
      <c r="AX105" s="1025"/>
      <c r="AY105" s="1026"/>
      <c r="BA105" s="236"/>
      <c r="BB105" s="154"/>
      <c r="BC105" s="331"/>
      <c r="BD105" s="332"/>
      <c r="BE105" s="332"/>
      <c r="BF105" s="332"/>
      <c r="BG105" s="333"/>
      <c r="BH105" s="338"/>
      <c r="BI105" s="332"/>
      <c r="BJ105" s="332"/>
      <c r="BK105" s="332"/>
      <c r="BL105" s="333"/>
      <c r="BM105" s="338"/>
      <c r="BN105" s="332"/>
      <c r="BO105" s="332"/>
      <c r="BP105" s="332"/>
      <c r="BQ105" s="333"/>
      <c r="BR105" s="338"/>
      <c r="BS105" s="332"/>
      <c r="BT105" s="332"/>
      <c r="BU105" s="332"/>
      <c r="BV105" s="332"/>
      <c r="BW105" s="332"/>
      <c r="BX105" s="332"/>
      <c r="BY105" s="345"/>
      <c r="BZ105" s="345"/>
      <c r="CA105" s="345"/>
      <c r="CB105" s="345"/>
      <c r="CC105" s="345"/>
      <c r="CD105" s="345"/>
      <c r="CE105" s="345"/>
      <c r="CF105" s="345"/>
      <c r="CG105" s="345"/>
      <c r="CH105" s="345"/>
      <c r="CI105" s="345"/>
      <c r="CJ105" s="345"/>
      <c r="CK105" s="345"/>
      <c r="CL105" s="345"/>
      <c r="CM105" s="345"/>
      <c r="CN105" s="345"/>
      <c r="CO105" s="345"/>
      <c r="CP105" s="345"/>
      <c r="CQ105" s="345"/>
      <c r="CR105" s="345"/>
      <c r="CS105" s="345"/>
      <c r="CT105" s="345"/>
      <c r="CU105" s="345"/>
      <c r="CV105" s="345"/>
      <c r="CW105" s="345"/>
      <c r="CX105" s="345"/>
      <c r="CY105" s="345"/>
      <c r="CZ105" s="346"/>
    </row>
    <row r="106" s="131" customFormat="true" ht="250.15" customHeight="true" x14ac:dyDescent="0.2">
      <c r="A106" s="434"/>
      <c r="B106" s="743"/>
      <c r="C106" s="759"/>
      <c r="D106" s="759"/>
      <c r="E106" s="759"/>
      <c r="F106" s="759"/>
      <c r="G106" s="759"/>
      <c r="H106" s="759"/>
      <c r="I106" s="759"/>
      <c r="J106" s="759"/>
      <c r="K106" s="759"/>
      <c r="L106" s="759"/>
      <c r="M106" s="759"/>
      <c r="N106" s="759"/>
      <c r="O106" s="759"/>
      <c r="P106" s="759"/>
      <c r="Q106" s="759"/>
      <c r="R106" s="759"/>
      <c r="S106" s="759"/>
      <c r="T106" s="759"/>
      <c r="U106" s="759"/>
      <c r="V106" s="759"/>
      <c r="W106" s="759"/>
      <c r="X106" s="759"/>
      <c r="Y106" s="759"/>
      <c r="Z106" s="759"/>
      <c r="AA106" s="759"/>
      <c r="AB106" s="759"/>
      <c r="BA106" s="298"/>
      <c r="BB106" s="299"/>
      <c r="BC106" s="299"/>
      <c r="BD106" s="299"/>
      <c r="BE106" s="299"/>
      <c r="BF106" s="299"/>
      <c r="BG106" s="299"/>
      <c r="BH106" s="299"/>
      <c r="BI106" s="299"/>
      <c r="BJ106" s="299"/>
      <c r="BK106" s="299"/>
      <c r="BL106" s="299"/>
      <c r="BM106" s="299"/>
      <c r="BN106" s="299"/>
      <c r="BO106" s="299"/>
      <c r="BP106" s="299"/>
      <c r="BQ106" s="299"/>
      <c r="BR106" s="299"/>
      <c r="BS106" s="299"/>
      <c r="BT106" s="299"/>
      <c r="BU106" s="299"/>
      <c r="BV106" s="299"/>
      <c r="BW106" s="299"/>
      <c r="BX106" s="299"/>
      <c r="BY106" s="298"/>
      <c r="BZ106" s="298"/>
      <c r="CA106" s="298"/>
      <c r="CB106" s="298"/>
      <c r="CC106" s="298"/>
      <c r="CD106" s="298"/>
      <c r="CE106" s="298"/>
      <c r="CF106" s="298"/>
      <c r="CG106" s="298"/>
      <c r="CH106" s="298"/>
      <c r="CI106" s="298"/>
      <c r="CJ106" s="298"/>
      <c r="CK106" s="298"/>
      <c r="CL106" s="298"/>
      <c r="CM106" s="298"/>
      <c r="CN106" s="298"/>
      <c r="CO106" s="298"/>
      <c r="CP106" s="298"/>
      <c r="CQ106" s="298"/>
      <c r="CR106" s="298"/>
      <c r="CS106" s="298"/>
      <c r="CT106" s="298"/>
      <c r="CU106" s="298"/>
      <c r="CV106" s="298"/>
      <c r="CW106" s="298"/>
      <c r="CX106" s="298"/>
      <c r="CY106" s="298"/>
      <c r="CZ106" s="298"/>
    </row>
    <row r="107" s="111" customFormat="true" ht="18" customHeight="true" x14ac:dyDescent="0.2">
      <c r="A107" s="434"/>
      <c r="B107" s="112"/>
      <c r="C107" s="277"/>
      <c r="D107" s="277"/>
      <c r="E107" s="277"/>
      <c r="F107" s="277"/>
      <c r="G107" s="277"/>
      <c r="H107" s="277"/>
      <c r="I107" s="277"/>
      <c r="J107" s="277"/>
      <c r="K107" s="277"/>
      <c r="L107" s="277"/>
      <c r="M107" s="277"/>
      <c r="N107" s="277"/>
      <c r="O107" s="277"/>
      <c r="P107" s="277"/>
      <c r="Q107" s="277"/>
      <c r="R107" s="277"/>
      <c r="S107" s="277"/>
      <c r="T107" s="277"/>
      <c r="U107" s="277"/>
      <c r="V107" s="277"/>
      <c r="W107" s="277"/>
      <c r="X107" s="277"/>
      <c r="Y107" s="277"/>
      <c r="Z107" s="277"/>
      <c r="AA107" s="277"/>
      <c r="AB107" s="277"/>
      <c r="BB107" s="134"/>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2431" t="str">
        <f>A1026</f>
        <v>Indonesia</v>
      </c>
      <c r="B108" s="2432"/>
      <c r="C108" s="113"/>
      <c r="D108" s="113"/>
      <c r="E108" s="113"/>
      <c r="F108" s="113"/>
      <c r="G108" s="113"/>
      <c r="H108" s="113"/>
      <c r="I108" s="113"/>
      <c r="J108" s="113"/>
      <c r="K108" s="113"/>
      <c r="L108" s="113"/>
      <c r="M108" s="113"/>
      <c r="N108" s="113"/>
      <c r="O108" s="113"/>
      <c r="P108" s="113"/>
      <c r="Q108" s="113"/>
      <c r="R108" s="113"/>
      <c r="S108" s="113"/>
      <c r="T108" s="113"/>
      <c r="U108" s="113"/>
      <c r="BB108" s="134"/>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2007</v>
      </c>
      <c r="B109" s="139"/>
      <c r="C109" s="113"/>
      <c r="D109" s="113"/>
      <c r="E109" s="113"/>
      <c r="F109" s="113"/>
      <c r="G109" s="113"/>
      <c r="H109" s="113"/>
      <c r="I109" s="113"/>
      <c r="J109" s="113"/>
      <c r="K109" s="113"/>
      <c r="L109" s="113"/>
      <c r="M109" s="113"/>
      <c r="N109" s="113"/>
      <c r="O109" s="113"/>
      <c r="P109" s="113"/>
      <c r="Q109" s="113"/>
      <c r="R109" s="113"/>
      <c r="S109" s="113"/>
      <c r="T109" s="113"/>
      <c r="U109" s="113"/>
      <c r="BB109" s="134"/>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113"/>
      <c r="S110" s="113"/>
      <c r="T110" s="113"/>
      <c r="U110" s="113"/>
      <c r="BB110" s="134"/>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113"/>
      <c r="S111" s="113"/>
      <c r="T111" s="113"/>
      <c r="U111" s="113"/>
      <c r="BB111" s="134"/>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519" t="s">
        <v>97</v>
      </c>
      <c r="B112" s="222"/>
      <c r="C112" s="113"/>
      <c r="D112" s="113"/>
      <c r="E112" s="113"/>
      <c r="F112" s="113"/>
      <c r="G112" s="113"/>
      <c r="H112" s="113"/>
      <c r="I112" s="113"/>
      <c r="J112" s="113"/>
      <c r="K112" s="113"/>
      <c r="L112" s="113"/>
      <c r="M112" s="113"/>
      <c r="N112" s="113"/>
      <c r="O112" s="113"/>
      <c r="P112" s="113"/>
      <c r="Q112" s="113"/>
      <c r="R112" s="113"/>
      <c r="S112" s="113"/>
      <c r="T112" s="113"/>
      <c r="U112" s="113"/>
      <c r="BB112" s="134"/>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113"/>
      <c r="BB113" s="134"/>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113"/>
      <c r="BB114" s="134"/>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133</v>
      </c>
      <c r="B115" s="221" t="str">
        <f>A1025</f>
        <v>DHS07</v>
      </c>
      <c r="C115" s="113"/>
      <c r="D115" s="113"/>
      <c r="E115" s="113"/>
      <c r="F115" s="113"/>
      <c r="G115" s="113"/>
      <c r="H115" s="113"/>
      <c r="I115" s="113"/>
      <c r="J115" s="113"/>
      <c r="K115" s="113"/>
      <c r="L115" s="113"/>
      <c r="M115" s="113"/>
      <c r="N115" s="113"/>
      <c r="O115" s="113"/>
      <c r="P115" s="113"/>
      <c r="Q115" s="113"/>
      <c r="R115" s="113"/>
      <c r="S115" s="113"/>
      <c r="T115" s="113"/>
      <c r="U115" s="113"/>
      <c r="BB115" s="134"/>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750" t="str">
        <f>B1030</f>
        <v>Ratio of Improved latrines based on:</v>
      </c>
      <c r="B116" s="751" t="s">
        <v>149</v>
      </c>
      <c r="C116" s="113"/>
      <c r="D116" s="113"/>
      <c r="E116" s="113"/>
      <c r="F116" s="113"/>
      <c r="G116" s="113"/>
      <c r="H116" s="113"/>
      <c r="I116" s="113"/>
      <c r="J116" s="113"/>
      <c r="K116" s="113"/>
      <c r="L116" s="113"/>
      <c r="M116" s="113"/>
      <c r="N116" s="113"/>
      <c r="O116" s="113"/>
      <c r="P116" s="113"/>
      <c r="Q116" s="113"/>
      <c r="R116" s="113"/>
      <c r="S116" s="113"/>
      <c r="T116" s="113"/>
      <c r="U116" s="113"/>
      <c r="BB116" s="134"/>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750" t="str">
        <f>B1029</f>
        <v>Ratio of Shared improved based on:</v>
      </c>
      <c r="B117" s="752" t="s">
        <v>278</v>
      </c>
      <c r="C117" s="113"/>
      <c r="D117" s="113"/>
      <c r="E117" s="113"/>
      <c r="F117" s="113"/>
      <c r="G117" s="113"/>
      <c r="H117" s="113"/>
      <c r="I117" s="113"/>
      <c r="J117" s="113"/>
      <c r="K117" s="113"/>
      <c r="L117" s="113"/>
      <c r="M117" s="113"/>
      <c r="N117" s="113"/>
      <c r="O117" s="113"/>
      <c r="P117" s="113"/>
      <c r="Q117" s="113"/>
      <c r="R117" s="113"/>
      <c r="S117" s="113"/>
      <c r="T117" s="113"/>
      <c r="U117" s="113"/>
      <c r="BB117" s="134"/>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753"/>
      <c r="B118" s="751"/>
      <c r="C118" s="113"/>
      <c r="D118" s="113"/>
      <c r="E118" s="113"/>
      <c r="F118" s="113"/>
      <c r="G118" s="113"/>
      <c r="H118" s="113"/>
      <c r="I118" s="113"/>
      <c r="J118" s="113"/>
      <c r="K118" s="113"/>
      <c r="L118" s="113"/>
      <c r="M118" s="113"/>
      <c r="N118" s="113"/>
      <c r="O118" s="113"/>
      <c r="P118" s="113"/>
      <c r="Q118" s="113"/>
      <c r="R118" s="113"/>
      <c r="S118" s="113"/>
      <c r="T118" s="113"/>
      <c r="U118" s="113"/>
      <c r="BB118" s="134"/>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754"/>
      <c r="B119" s="755"/>
      <c r="C119" s="113"/>
      <c r="D119" s="113"/>
      <c r="E119" s="113"/>
      <c r="F119" s="113"/>
      <c r="G119" s="113"/>
      <c r="H119" s="113"/>
      <c r="I119" s="113"/>
      <c r="J119" s="113"/>
      <c r="K119" s="113"/>
      <c r="L119" s="113"/>
      <c r="M119" s="113"/>
      <c r="N119" s="113"/>
      <c r="O119" s="113"/>
      <c r="P119" s="113"/>
      <c r="Q119" s="113"/>
      <c r="R119" s="113"/>
      <c r="S119" s="113"/>
      <c r="T119" s="113"/>
      <c r="U119" s="113"/>
      <c r="BB119" s="134"/>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437" customFormat="true" ht="15" customHeight="true" x14ac:dyDescent="0.2">
      <c r="A120" s="116" t="s">
        <v>98</v>
      </c>
      <c r="B120" s="207"/>
      <c r="C120" s="2416" t="s">
        <v>114</v>
      </c>
      <c r="D120" s="2417"/>
      <c r="E120" s="2417"/>
      <c r="F120" s="2417"/>
      <c r="G120" s="2418"/>
      <c r="H120" s="2557" t="s">
        <v>38</v>
      </c>
      <c r="I120" s="2558"/>
      <c r="J120" s="2558"/>
      <c r="K120" s="2558"/>
      <c r="L120" s="2559"/>
      <c r="M120" s="2560" t="s">
        <v>37</v>
      </c>
      <c r="N120" s="2561"/>
      <c r="O120" s="2561"/>
      <c r="P120" s="2561"/>
      <c r="Q120" s="2562"/>
      <c r="R120" s="2557" t="s">
        <v>150</v>
      </c>
      <c r="S120" s="2558"/>
      <c r="T120" s="2558"/>
      <c r="U120" s="2558"/>
      <c r="V120" s="2558"/>
      <c r="W120" s="2558"/>
      <c r="X120" s="2558"/>
      <c r="Y120" s="2558"/>
      <c r="Z120" s="2558"/>
      <c r="AA120" s="2558"/>
      <c r="AB120" s="2558"/>
      <c r="AC120" s="2558"/>
      <c r="AD120" s="2558"/>
      <c r="AE120" s="2558"/>
      <c r="AF120" s="2558"/>
      <c r="AG120" s="2558"/>
      <c r="AH120" s="2558"/>
      <c r="AI120" s="2558"/>
      <c r="AJ120" s="2558"/>
      <c r="AK120" s="2558"/>
      <c r="AL120" s="2558"/>
      <c r="AM120" s="2558"/>
      <c r="AN120" s="2558"/>
      <c r="AO120" s="2558"/>
      <c r="AP120" s="2558"/>
      <c r="AQ120" s="2558"/>
      <c r="AR120" s="2558"/>
      <c r="AS120" s="2558"/>
      <c r="AT120" s="2558"/>
      <c r="AU120" s="2558"/>
      <c r="AV120" s="2558"/>
      <c r="AW120" s="2558"/>
      <c r="AX120" s="2563"/>
      <c r="AY120" s="1483"/>
      <c r="BA120" s="217" t="s">
        <v>128</v>
      </c>
      <c r="BB120" s="116" t="s">
        <v>98</v>
      </c>
      <c r="BC120" s="2504" t="s">
        <v>114</v>
      </c>
      <c r="BD120" s="2505"/>
      <c r="BE120" s="2505"/>
      <c r="BF120" s="2505"/>
      <c r="BG120" s="2506"/>
      <c r="BH120" s="2507" t="s">
        <v>38</v>
      </c>
      <c r="BI120" s="2505"/>
      <c r="BJ120" s="2505"/>
      <c r="BK120" s="2505"/>
      <c r="BL120" s="2506"/>
      <c r="BM120" s="2507" t="s">
        <v>37</v>
      </c>
      <c r="BN120" s="2505"/>
      <c r="BO120" s="2505"/>
      <c r="BP120" s="2505"/>
      <c r="BQ120" s="2506"/>
      <c r="BR120" s="423" t="s">
        <v>137</v>
      </c>
      <c r="BS120" s="350"/>
      <c r="BT120" s="350"/>
      <c r="BU120" s="350"/>
      <c r="BV120" s="350"/>
      <c r="BW120" s="350"/>
      <c r="BX120" s="350"/>
      <c r="BY120" s="351"/>
      <c r="BZ120" s="314"/>
      <c r="CA120" s="314"/>
      <c r="CB120" s="314"/>
      <c r="CC120" s="314"/>
      <c r="CD120" s="314"/>
      <c r="CE120" s="314"/>
      <c r="CF120" s="314"/>
      <c r="CG120" s="314"/>
      <c r="CH120" s="314"/>
      <c r="CI120" s="314"/>
      <c r="CJ120" s="314"/>
      <c r="CK120" s="314"/>
      <c r="CL120" s="314"/>
      <c r="CM120" s="314"/>
      <c r="CN120" s="314"/>
      <c r="CO120" s="314"/>
      <c r="CP120" s="314"/>
      <c r="CQ120" s="314"/>
      <c r="CR120" s="314"/>
      <c r="CS120" s="314"/>
      <c r="CT120" s="314"/>
      <c r="CU120" s="314"/>
      <c r="CV120" s="314"/>
      <c r="CW120" s="314"/>
      <c r="CX120" s="314"/>
      <c r="CY120" s="314"/>
      <c r="CZ120" s="315"/>
    </row>
    <row r="121" s="437" customFormat="true" ht="24" x14ac:dyDescent="0.2">
      <c r="A121" s="187" t="s">
        <v>87</v>
      </c>
      <c r="B121" s="244"/>
      <c r="C121" s="278" t="s">
        <v>0</v>
      </c>
      <c r="D121" s="279" t="s">
        <v>1</v>
      </c>
      <c r="E121" s="279" t="s">
        <v>2</v>
      </c>
      <c r="F121" s="279" t="s">
        <v>3</v>
      </c>
      <c r="G121" s="280" t="s">
        <v>4</v>
      </c>
      <c r="H121" s="1409" t="s">
        <v>0</v>
      </c>
      <c r="I121" s="1361" t="s">
        <v>1</v>
      </c>
      <c r="J121" s="1361" t="s">
        <v>2</v>
      </c>
      <c r="K121" s="1361" t="s">
        <v>3</v>
      </c>
      <c r="L121" s="1362" t="s">
        <v>4</v>
      </c>
      <c r="M121" s="1397" t="s">
        <v>0</v>
      </c>
      <c r="N121" s="1361" t="s">
        <v>1</v>
      </c>
      <c r="O121" s="1361" t="s">
        <v>2</v>
      </c>
      <c r="P121" s="1361" t="s">
        <v>3</v>
      </c>
      <c r="Q121" s="1423" t="s">
        <v>4</v>
      </c>
      <c r="R121" s="1409" t="s">
        <v>151</v>
      </c>
      <c r="S121" s="1361" t="s">
        <v>152</v>
      </c>
      <c r="T121" s="1361" t="s">
        <v>153</v>
      </c>
      <c r="U121" s="1361" t="s">
        <v>154</v>
      </c>
      <c r="V121" s="1361" t="s">
        <v>155</v>
      </c>
      <c r="W121" s="1361" t="s">
        <v>156</v>
      </c>
      <c r="X121" s="1361" t="s">
        <v>157</v>
      </c>
      <c r="Y121" s="1361" t="s">
        <v>158</v>
      </c>
      <c r="Z121" s="1361" t="s">
        <v>159</v>
      </c>
      <c r="AA121" s="1361" t="s">
        <v>160</v>
      </c>
      <c r="AB121" s="1361" t="s">
        <v>161</v>
      </c>
      <c r="AC121" s="1361" t="s">
        <v>162</v>
      </c>
      <c r="AD121" s="1361" t="s">
        <v>163</v>
      </c>
      <c r="AE121" s="1361" t="s">
        <v>165</v>
      </c>
      <c r="AF121" s="1361" t="s">
        <v>167</v>
      </c>
      <c r="AG121" s="1361" t="s">
        <v>263</v>
      </c>
      <c r="AH121" s="1361" t="s">
        <v>168</v>
      </c>
      <c r="AI121" s="1361" t="s">
        <v>169</v>
      </c>
      <c r="AJ121" s="1361" t="s">
        <v>264</v>
      </c>
      <c r="AK121" s="1361" t="s">
        <v>170</v>
      </c>
      <c r="AL121" s="1361" t="s">
        <v>171</v>
      </c>
      <c r="AM121" s="1361" t="s">
        <v>265</v>
      </c>
      <c r="AN121" s="1361" t="s">
        <v>266</v>
      </c>
      <c r="AO121" s="1361" t="s">
        <v>172</v>
      </c>
      <c r="AP121" s="1361" t="s">
        <v>173</v>
      </c>
      <c r="AQ121" s="1361" t="s">
        <v>174</v>
      </c>
      <c r="AR121" s="1361" t="s">
        <v>175</v>
      </c>
      <c r="AS121" s="1361" t="s">
        <v>176</v>
      </c>
      <c r="AT121" s="1361" t="s">
        <v>267</v>
      </c>
      <c r="AU121" s="1361" t="s">
        <v>177</v>
      </c>
      <c r="AV121" s="1361" t="s">
        <v>178</v>
      </c>
      <c r="AW121" s="1361" t="s">
        <v>179</v>
      </c>
      <c r="AX121" s="1363" t="s">
        <v>180</v>
      </c>
      <c r="AY121" s="1483"/>
      <c r="BA121" s="198" t="s">
        <v>116</v>
      </c>
      <c r="BB121" s="197"/>
      <c r="BC121" s="347" t="s">
        <v>0</v>
      </c>
      <c r="BD121" s="172" t="s">
        <v>1</v>
      </c>
      <c r="BE121" s="172" t="s">
        <v>2</v>
      </c>
      <c r="BF121" s="172" t="s">
        <v>3</v>
      </c>
      <c r="BG121" s="348" t="s">
        <v>4</v>
      </c>
      <c r="BH121" s="349" t="s">
        <v>0</v>
      </c>
      <c r="BI121" s="172" t="s">
        <v>1</v>
      </c>
      <c r="BJ121" s="172" t="s">
        <v>2</v>
      </c>
      <c r="BK121" s="172" t="s">
        <v>3</v>
      </c>
      <c r="BL121" s="348" t="s">
        <v>4</v>
      </c>
      <c r="BM121" s="349" t="s">
        <v>0</v>
      </c>
      <c r="BN121" s="172" t="s">
        <v>1</v>
      </c>
      <c r="BO121" s="172" t="s">
        <v>2</v>
      </c>
      <c r="BP121" s="172" t="s">
        <v>3</v>
      </c>
      <c r="BQ121" s="348" t="s">
        <v>4</v>
      </c>
      <c r="BR121" s="349"/>
      <c r="BS121" s="172"/>
      <c r="BT121" s="172"/>
      <c r="BU121" s="172"/>
      <c r="BV121" s="172"/>
      <c r="BW121" s="172"/>
      <c r="BX121" s="172"/>
      <c r="BY121" s="173"/>
      <c r="BZ121" s="173"/>
      <c r="CA121" s="173"/>
      <c r="CB121" s="173"/>
      <c r="CC121" s="173"/>
      <c r="CD121" s="173"/>
      <c r="CE121" s="173"/>
      <c r="CF121" s="173"/>
      <c r="CG121" s="173"/>
      <c r="CH121" s="173"/>
      <c r="CI121" s="173"/>
      <c r="CJ121" s="173"/>
      <c r="CK121" s="173"/>
      <c r="CL121" s="173"/>
      <c r="CM121" s="173"/>
      <c r="CN121" s="173"/>
      <c r="CO121" s="173"/>
      <c r="CP121" s="173"/>
      <c r="CQ121" s="173"/>
      <c r="CR121" s="173"/>
      <c r="CS121" s="173"/>
      <c r="CT121" s="173"/>
      <c r="CU121" s="173"/>
      <c r="CV121" s="173"/>
      <c r="CW121" s="173"/>
      <c r="CX121" s="173"/>
      <c r="CY121" s="173"/>
      <c r="CZ121" s="352"/>
    </row>
    <row r="122" s="437" customFormat="true" ht="15" customHeight="true" x14ac:dyDescent="0.2">
      <c r="A122" s="2635" t="s">
        <v>18</v>
      </c>
      <c r="B122" s="1646" t="s">
        <v>14</v>
      </c>
      <c r="C122" s="1527">
        <f>C153+C155+(C154+C156)*0.5</f>
        <v>37.240913370307041</v>
      </c>
      <c r="D122" s="1528">
        <f t="shared" ref="D122:AX122" si="8">D153+D155+(D154+D156)*0.5</f>
        <v>54.808949269595729</v>
      </c>
      <c r="E122" s="1528">
        <f t="shared" si="8"/>
        <v>67.113879454252711</v>
      </c>
      <c r="F122" s="1528">
        <f t="shared" si="8"/>
        <v>80.620719891453703</v>
      </c>
      <c r="G122" s="1529">
        <f t="shared" si="8"/>
        <v>92.015987722532017</v>
      </c>
      <c r="H122" s="1530">
        <f t="shared" si="8"/>
        <v>66.267491664876417</v>
      </c>
      <c r="I122" s="1528">
        <f t="shared" si="8"/>
        <v>77.653628255023079</v>
      </c>
      <c r="J122" s="1528">
        <f t="shared" si="8"/>
        <v>82.856877879955377</v>
      </c>
      <c r="K122" s="1528">
        <f t="shared" si="8"/>
        <v>89.345771537722499</v>
      </c>
      <c r="L122" s="1531">
        <f t="shared" si="8"/>
        <v>95.303667366960042</v>
      </c>
      <c r="M122" s="1527">
        <f t="shared" si="8"/>
        <v>31.852431066716886</v>
      </c>
      <c r="N122" s="1528">
        <f t="shared" si="8"/>
        <v>44.384742521019817</v>
      </c>
      <c r="O122" s="1528">
        <f t="shared" si="8"/>
        <v>51.848763784628225</v>
      </c>
      <c r="P122" s="1528">
        <f t="shared" si="8"/>
        <v>63.311572083494411</v>
      </c>
      <c r="Q122" s="1529">
        <f t="shared" si="8"/>
        <v>81.138708762231943</v>
      </c>
      <c r="R122" s="1530">
        <f t="shared" si="8"/>
        <v>79.340569646857588</v>
      </c>
      <c r="S122" s="1528">
        <f t="shared" si="8"/>
        <v>60.841026707783833</v>
      </c>
      <c r="T122" s="1528">
        <f t="shared" si="8"/>
        <v>58.585544028920069</v>
      </c>
      <c r="U122" s="1528">
        <f t="shared" si="8"/>
        <v>56.050541539738212</v>
      </c>
      <c r="V122" s="1528">
        <f t="shared" si="8"/>
        <v>56.206420613521118</v>
      </c>
      <c r="W122" s="1528">
        <f t="shared" si="8"/>
        <v>65.38123811486075</v>
      </c>
      <c r="X122" s="1528">
        <f t="shared" si="8"/>
        <v>52.775591306024154</v>
      </c>
      <c r="Y122" s="1528">
        <f t="shared" si="8"/>
        <v>53.966764783812266</v>
      </c>
      <c r="Z122" s="1528">
        <f t="shared" si="8"/>
        <v>82.522524448033835</v>
      </c>
      <c r="AA122" s="1528">
        <f t="shared" si="8"/>
        <v>94.240099572379862</v>
      </c>
      <c r="AB122" s="1528">
        <f t="shared" si="8"/>
        <v>62.741142760380527</v>
      </c>
      <c r="AC122" s="1528">
        <f t="shared" si="8"/>
        <v>73.565264927338447</v>
      </c>
      <c r="AD122" s="1528">
        <f t="shared" si="8"/>
        <v>53.397854165099233</v>
      </c>
      <c r="AE122" s="1528">
        <f t="shared" si="8"/>
        <v>50.470614227656839</v>
      </c>
      <c r="AF122" s="1528">
        <f t="shared" si="8"/>
        <v>58.001350673890542</v>
      </c>
      <c r="AG122" s="1528">
        <f t="shared" si="8"/>
        <v>79.378442849825362</v>
      </c>
      <c r="AH122" s="1528">
        <f t="shared" si="8"/>
        <v>68.585037231720406</v>
      </c>
      <c r="AI122" s="1528">
        <f t="shared" si="8"/>
        <v>47.316869746238936</v>
      </c>
      <c r="AJ122" s="1528">
        <f t="shared" si="8"/>
        <v>75.134795632581998</v>
      </c>
      <c r="AK122" s="1528">
        <f t="shared" si="8"/>
        <v>82.172413162188633</v>
      </c>
      <c r="AL122" s="1528">
        <f t="shared" si="8"/>
        <v>64.941580717240839</v>
      </c>
      <c r="AM122" s="1528">
        <f t="shared" si="8"/>
        <v>44.608836299147036</v>
      </c>
      <c r="AN122" s="1528">
        <f t="shared" si="8"/>
        <v>72.084290871027576</v>
      </c>
      <c r="AO122" s="1528">
        <f t="shared" si="8"/>
        <v>65.558940541082279</v>
      </c>
      <c r="AP122" s="1528">
        <f t="shared" si="8"/>
        <v>60.523057380786341</v>
      </c>
      <c r="AQ122" s="1528">
        <f t="shared" si="8"/>
        <v>64.559864195216448</v>
      </c>
      <c r="AR122" s="1528">
        <f t="shared" si="8"/>
        <v>55.807785321039226</v>
      </c>
      <c r="AS122" s="1528">
        <f t="shared" si="8"/>
        <v>59.847616923881425</v>
      </c>
      <c r="AT122" s="1528">
        <f t="shared" si="8"/>
        <v>51.0683414662318</v>
      </c>
      <c r="AU122" s="1528">
        <f t="shared" si="8"/>
        <v>75.834003226879389</v>
      </c>
      <c r="AV122" s="1528">
        <f t="shared" si="8"/>
        <v>57.692143780806404</v>
      </c>
      <c r="AW122" s="1528">
        <f t="shared" si="8"/>
        <v>57.123906054263976</v>
      </c>
      <c r="AX122" s="1528">
        <f t="shared" si="8"/>
        <v>48.801975699705736</v>
      </c>
      <c r="AY122" s="1491"/>
      <c r="BA122" s="2508" t="s">
        <v>18</v>
      </c>
      <c r="BB122" s="155" t="s">
        <v>14</v>
      </c>
      <c r="BC122" s="1233" t="s">
        <v>35</v>
      </c>
      <c r="BD122" s="1253" t="s">
        <v>35</v>
      </c>
      <c r="BE122" s="1253" t="s">
        <v>35</v>
      </c>
      <c r="BF122" s="1253" t="s">
        <v>35</v>
      </c>
      <c r="BG122" s="1274" t="s">
        <v>35</v>
      </c>
      <c r="BH122" s="1295" t="s">
        <v>35</v>
      </c>
      <c r="BI122" s="1253" t="s">
        <v>35</v>
      </c>
      <c r="BJ122" s="1253" t="s">
        <v>35</v>
      </c>
      <c r="BK122" s="1253" t="s">
        <v>35</v>
      </c>
      <c r="BL122" s="1274" t="s">
        <v>35</v>
      </c>
      <c r="BM122" s="1295" t="s">
        <v>35</v>
      </c>
      <c r="BN122" s="1253" t="s">
        <v>35</v>
      </c>
      <c r="BO122" s="1253" t="s">
        <v>35</v>
      </c>
      <c r="BP122" s="1253" t="s">
        <v>35</v>
      </c>
      <c r="BQ122" s="1274" t="s">
        <v>35</v>
      </c>
      <c r="BR122" s="1295" t="s">
        <v>35</v>
      </c>
      <c r="BS122" s="1253" t="s">
        <v>35</v>
      </c>
      <c r="BT122" s="1253" t="s">
        <v>35</v>
      </c>
      <c r="BU122" s="1253" t="s">
        <v>35</v>
      </c>
      <c r="BV122" s="1253" t="s">
        <v>35</v>
      </c>
      <c r="BW122" s="1253" t="s">
        <v>35</v>
      </c>
      <c r="BX122" s="1253" t="s">
        <v>35</v>
      </c>
      <c r="BY122" s="1316" t="s">
        <v>35</v>
      </c>
      <c r="BZ122" s="1316" t="s">
        <v>35</v>
      </c>
      <c r="CA122" s="1316" t="s">
        <v>35</v>
      </c>
      <c r="CB122" s="1316" t="s">
        <v>35</v>
      </c>
      <c r="CC122" s="1316" t="s">
        <v>35</v>
      </c>
      <c r="CD122" s="1316" t="s">
        <v>35</v>
      </c>
      <c r="CE122" s="1316" t="s">
        <v>35</v>
      </c>
      <c r="CF122" s="1316" t="s">
        <v>35</v>
      </c>
      <c r="CG122" s="1316" t="s">
        <v>35</v>
      </c>
      <c r="CH122" s="1316" t="s">
        <v>35</v>
      </c>
      <c r="CI122" s="1316" t="s">
        <v>35</v>
      </c>
      <c r="CJ122" s="1316" t="s">
        <v>35</v>
      </c>
      <c r="CK122" s="1316" t="s">
        <v>35</v>
      </c>
      <c r="CL122" s="1316" t="s">
        <v>35</v>
      </c>
      <c r="CM122" s="1316" t="s">
        <v>35</v>
      </c>
      <c r="CN122" s="1316" t="s">
        <v>35</v>
      </c>
      <c r="CO122" s="1316" t="s">
        <v>35</v>
      </c>
      <c r="CP122" s="1316" t="s">
        <v>35</v>
      </c>
      <c r="CQ122" s="1316" t="s">
        <v>35</v>
      </c>
      <c r="CR122" s="1316" t="s">
        <v>35</v>
      </c>
      <c r="CS122" s="1316" t="s">
        <v>35</v>
      </c>
      <c r="CT122" s="1316" t="s">
        <v>35</v>
      </c>
      <c r="CU122" s="1316" t="s">
        <v>35</v>
      </c>
      <c r="CV122" s="1316" t="s">
        <v>35</v>
      </c>
      <c r="CW122" s="1316" t="s">
        <v>35</v>
      </c>
      <c r="CX122" s="1316" t="s">
        <v>35</v>
      </c>
      <c r="CY122" s="1316" t="s">
        <v>35</v>
      </c>
      <c r="CZ122" s="1338" t="s">
        <v>35</v>
      </c>
    </row>
    <row r="123" s="437" customFormat="true" ht="15" customHeight="true" x14ac:dyDescent="0.2">
      <c r="A123" s="2636"/>
      <c r="B123" s="1647" t="s">
        <v>51</v>
      </c>
      <c r="C123" s="1532">
        <f>100-C122</f>
        <v>62.759086629692959</v>
      </c>
      <c r="D123" s="1533">
        <f t="shared" ref="D123:AX123" si="9">100-D122</f>
        <v>45.191050730404271</v>
      </c>
      <c r="E123" s="1533">
        <f t="shared" si="9"/>
        <v>32.886120545747289</v>
      </c>
      <c r="F123" s="1533">
        <f t="shared" si="9"/>
        <v>19.379280108546297</v>
      </c>
      <c r="G123" s="1534">
        <f t="shared" si="9"/>
        <v>7.9840122774679827</v>
      </c>
      <c r="H123" s="1535">
        <f t="shared" si="9"/>
        <v>33.732508335123583</v>
      </c>
      <c r="I123" s="1533">
        <f t="shared" si="9"/>
        <v>22.346371744976921</v>
      </c>
      <c r="J123" s="1533">
        <f t="shared" si="9"/>
        <v>17.143122120044623</v>
      </c>
      <c r="K123" s="1533">
        <f t="shared" si="9"/>
        <v>10.654228462277501</v>
      </c>
      <c r="L123" s="1536">
        <f t="shared" si="9"/>
        <v>4.6963326330399582</v>
      </c>
      <c r="M123" s="1532">
        <f t="shared" si="9"/>
        <v>68.147568933283111</v>
      </c>
      <c r="N123" s="1533">
        <f t="shared" si="9"/>
        <v>55.615257478980183</v>
      </c>
      <c r="O123" s="1533">
        <f t="shared" si="9"/>
        <v>48.151236215371775</v>
      </c>
      <c r="P123" s="1533">
        <f t="shared" si="9"/>
        <v>36.688427916505589</v>
      </c>
      <c r="Q123" s="1534">
        <f t="shared" si="9"/>
        <v>18.861291237768057</v>
      </c>
      <c r="R123" s="1535">
        <f t="shared" si="9"/>
        <v>20.659430353142412</v>
      </c>
      <c r="S123" s="1533">
        <f t="shared" si="9"/>
        <v>39.158973292216167</v>
      </c>
      <c r="T123" s="1533">
        <f t="shared" si="9"/>
        <v>41.414455971079931</v>
      </c>
      <c r="U123" s="1533">
        <f t="shared" si="9"/>
        <v>43.949458460261788</v>
      </c>
      <c r="V123" s="1533">
        <f t="shared" si="9"/>
        <v>43.793579386478882</v>
      </c>
      <c r="W123" s="1533">
        <f t="shared" si="9"/>
        <v>34.61876188513925</v>
      </c>
      <c r="X123" s="1533">
        <f t="shared" si="9"/>
        <v>47.224408693975846</v>
      </c>
      <c r="Y123" s="1533">
        <f t="shared" si="9"/>
        <v>46.033235216187734</v>
      </c>
      <c r="Z123" s="1533">
        <f t="shared" si="9"/>
        <v>17.477475551966165</v>
      </c>
      <c r="AA123" s="1533">
        <f t="shared" si="9"/>
        <v>5.7599004276201384</v>
      </c>
      <c r="AB123" s="1533">
        <f t="shared" si="9"/>
        <v>37.258857239619473</v>
      </c>
      <c r="AC123" s="1533">
        <f t="shared" si="9"/>
        <v>26.434735072661553</v>
      </c>
      <c r="AD123" s="1533">
        <f t="shared" si="9"/>
        <v>46.602145834900767</v>
      </c>
      <c r="AE123" s="1533">
        <f t="shared" si="9"/>
        <v>49.529385772343161</v>
      </c>
      <c r="AF123" s="1533">
        <f t="shared" si="9"/>
        <v>41.998649326109458</v>
      </c>
      <c r="AG123" s="1533">
        <f t="shared" si="9"/>
        <v>20.621557150174638</v>
      </c>
      <c r="AH123" s="1533">
        <f t="shared" si="9"/>
        <v>31.414962768279594</v>
      </c>
      <c r="AI123" s="1533">
        <f t="shared" si="9"/>
        <v>52.683130253761064</v>
      </c>
      <c r="AJ123" s="1533">
        <f t="shared" si="9"/>
        <v>24.865204367418002</v>
      </c>
      <c r="AK123" s="1533">
        <f t="shared" si="9"/>
        <v>17.827586837811367</v>
      </c>
      <c r="AL123" s="1533">
        <f t="shared" si="9"/>
        <v>35.058419282759161</v>
      </c>
      <c r="AM123" s="1533">
        <f t="shared" si="9"/>
        <v>55.391163700852964</v>
      </c>
      <c r="AN123" s="1533">
        <f t="shared" si="9"/>
        <v>27.915709128972424</v>
      </c>
      <c r="AO123" s="1533">
        <f t="shared" si="9"/>
        <v>34.441059458917721</v>
      </c>
      <c r="AP123" s="1533">
        <f t="shared" si="9"/>
        <v>39.476942619213659</v>
      </c>
      <c r="AQ123" s="1533">
        <f t="shared" si="9"/>
        <v>35.440135804783552</v>
      </c>
      <c r="AR123" s="1533">
        <f t="shared" si="9"/>
        <v>44.192214678960774</v>
      </c>
      <c r="AS123" s="1533">
        <f t="shared" si="9"/>
        <v>40.152383076118575</v>
      </c>
      <c r="AT123" s="1533">
        <f t="shared" si="9"/>
        <v>48.9316585337682</v>
      </c>
      <c r="AU123" s="1533">
        <f t="shared" si="9"/>
        <v>24.165996773120611</v>
      </c>
      <c r="AV123" s="1533">
        <f t="shared" si="9"/>
        <v>42.307856219193596</v>
      </c>
      <c r="AW123" s="1533">
        <f t="shared" si="9"/>
        <v>42.876093945736024</v>
      </c>
      <c r="AX123" s="1533">
        <f t="shared" si="9"/>
        <v>51.198024300294264</v>
      </c>
      <c r="AY123" s="1004"/>
      <c r="BA123" s="2509"/>
      <c r="BB123" s="156" t="s">
        <v>51</v>
      </c>
      <c r="BC123" s="1234" t="s">
        <v>35</v>
      </c>
      <c r="BD123" s="1254" t="s">
        <v>35</v>
      </c>
      <c r="BE123" s="1254" t="s">
        <v>35</v>
      </c>
      <c r="BF123" s="1254" t="s">
        <v>35</v>
      </c>
      <c r="BG123" s="1275" t="s">
        <v>35</v>
      </c>
      <c r="BH123" s="1296" t="s">
        <v>35</v>
      </c>
      <c r="BI123" s="1254" t="s">
        <v>35</v>
      </c>
      <c r="BJ123" s="1254" t="s">
        <v>35</v>
      </c>
      <c r="BK123" s="1254" t="s">
        <v>35</v>
      </c>
      <c r="BL123" s="1275" t="s">
        <v>35</v>
      </c>
      <c r="BM123" s="1296" t="s">
        <v>35</v>
      </c>
      <c r="BN123" s="1254" t="s">
        <v>35</v>
      </c>
      <c r="BO123" s="1254" t="s">
        <v>35</v>
      </c>
      <c r="BP123" s="1254" t="s">
        <v>35</v>
      </c>
      <c r="BQ123" s="1275" t="s">
        <v>35</v>
      </c>
      <c r="BR123" s="1296" t="s">
        <v>35</v>
      </c>
      <c r="BS123" s="1254" t="s">
        <v>35</v>
      </c>
      <c r="BT123" s="1254" t="s">
        <v>35</v>
      </c>
      <c r="BU123" s="1254" t="s">
        <v>35</v>
      </c>
      <c r="BV123" s="1254" t="s">
        <v>35</v>
      </c>
      <c r="BW123" s="1254" t="s">
        <v>35</v>
      </c>
      <c r="BX123" s="1254" t="s">
        <v>35</v>
      </c>
      <c r="BY123" s="1317" t="s">
        <v>35</v>
      </c>
      <c r="BZ123" s="1317" t="s">
        <v>35</v>
      </c>
      <c r="CA123" s="1317" t="s">
        <v>35</v>
      </c>
      <c r="CB123" s="1317" t="s">
        <v>35</v>
      </c>
      <c r="CC123" s="1317" t="s">
        <v>35</v>
      </c>
      <c r="CD123" s="1317" t="s">
        <v>35</v>
      </c>
      <c r="CE123" s="1317" t="s">
        <v>35</v>
      </c>
      <c r="CF123" s="1317" t="s">
        <v>35</v>
      </c>
      <c r="CG123" s="1317" t="s">
        <v>35</v>
      </c>
      <c r="CH123" s="1317" t="s">
        <v>35</v>
      </c>
      <c r="CI123" s="1317" t="s">
        <v>35</v>
      </c>
      <c r="CJ123" s="1317" t="s">
        <v>35</v>
      </c>
      <c r="CK123" s="1317" t="s">
        <v>35</v>
      </c>
      <c r="CL123" s="1317" t="s">
        <v>35</v>
      </c>
      <c r="CM123" s="1317" t="s">
        <v>35</v>
      </c>
      <c r="CN123" s="1317" t="s">
        <v>35</v>
      </c>
      <c r="CO123" s="1317" t="s">
        <v>35</v>
      </c>
      <c r="CP123" s="1317" t="s">
        <v>35</v>
      </c>
      <c r="CQ123" s="1317" t="s">
        <v>35</v>
      </c>
      <c r="CR123" s="1317" t="s">
        <v>35</v>
      </c>
      <c r="CS123" s="1317" t="s">
        <v>35</v>
      </c>
      <c r="CT123" s="1317" t="s">
        <v>35</v>
      </c>
      <c r="CU123" s="1317" t="s">
        <v>35</v>
      </c>
      <c r="CV123" s="1317" t="s">
        <v>35</v>
      </c>
      <c r="CW123" s="1317" t="s">
        <v>35</v>
      </c>
      <c r="CX123" s="1317" t="s">
        <v>35</v>
      </c>
      <c r="CY123" s="1317" t="s">
        <v>35</v>
      </c>
      <c r="CZ123" s="1339" t="s">
        <v>35</v>
      </c>
    </row>
    <row r="124" s="437" customFormat="true" ht="15" customHeight="true" x14ac:dyDescent="0.2">
      <c r="A124" s="2636" t="s">
        <v>50</v>
      </c>
      <c r="B124" s="1647" t="s">
        <v>15</v>
      </c>
      <c r="C124" s="1532">
        <f t="shared" ref="C124:AX124" si="10">C122*C165*100/(C164+C165)/100</f>
        <v>24.509095469843565</v>
      </c>
      <c r="D124" s="1533">
        <f t="shared" si="10"/>
        <v>44.318353578422609</v>
      </c>
      <c r="E124" s="1533">
        <f t="shared" si="10"/>
        <v>58.203698629859083</v>
      </c>
      <c r="F124" s="1533">
        <f t="shared" si="10"/>
        <v>73.221074225431437</v>
      </c>
      <c r="G124" s="1534">
        <f t="shared" si="10"/>
        <v>89.747473805267077</v>
      </c>
      <c r="H124" s="1535">
        <f t="shared" si="10"/>
        <v>49.921716244266662</v>
      </c>
      <c r="I124" s="1533">
        <f t="shared" si="10"/>
        <v>65.165442514312559</v>
      </c>
      <c r="J124" s="1533">
        <f t="shared" si="10"/>
        <v>75.784030458575302</v>
      </c>
      <c r="K124" s="1533">
        <f t="shared" si="10"/>
        <v>85.087683704770555</v>
      </c>
      <c r="L124" s="1536">
        <f t="shared" si="10"/>
        <v>94.553128979988159</v>
      </c>
      <c r="M124" s="1532">
        <f t="shared" si="10"/>
        <v>18.971639750797586</v>
      </c>
      <c r="N124" s="1533">
        <f t="shared" si="10"/>
        <v>33.997310645677231</v>
      </c>
      <c r="O124" s="1533">
        <f t="shared" si="10"/>
        <v>43.312296105530187</v>
      </c>
      <c r="P124" s="1533">
        <f t="shared" si="10"/>
        <v>56.538993068669072</v>
      </c>
      <c r="Q124" s="1534">
        <f t="shared" si="10"/>
        <v>77.365887563960527</v>
      </c>
      <c r="R124" s="1535">
        <f t="shared" si="10"/>
        <v>69.744189668720296</v>
      </c>
      <c r="S124" s="1533">
        <f t="shared" si="10"/>
        <v>56.745466840371009</v>
      </c>
      <c r="T124" s="1533">
        <f t="shared" si="10"/>
        <v>53.525635818637674</v>
      </c>
      <c r="U124" s="1533">
        <f t="shared" si="10"/>
        <v>52.4298132855359</v>
      </c>
      <c r="V124" s="1533">
        <f t="shared" si="10"/>
        <v>44.993695137883606</v>
      </c>
      <c r="W124" s="1533">
        <f t="shared" si="10"/>
        <v>58.459224316900148</v>
      </c>
      <c r="X124" s="1533">
        <f t="shared" si="10"/>
        <v>48.242389845947727</v>
      </c>
      <c r="Y124" s="1533">
        <f t="shared" si="10"/>
        <v>40.41656431913519</v>
      </c>
      <c r="Z124" s="1533">
        <f t="shared" si="10"/>
        <v>71.009823473771533</v>
      </c>
      <c r="AA124" s="1533">
        <f t="shared" si="10"/>
        <v>80.273482430418099</v>
      </c>
      <c r="AB124" s="1533">
        <f t="shared" si="10"/>
        <v>57.399620485162643</v>
      </c>
      <c r="AC124" s="1533">
        <f t="shared" si="10"/>
        <v>64.933812869247092</v>
      </c>
      <c r="AD124" s="1533">
        <f t="shared" si="10"/>
        <v>45.091296556800735</v>
      </c>
      <c r="AE124" s="1533">
        <f t="shared" si="10"/>
        <v>39.84278367457128</v>
      </c>
      <c r="AF124" s="1533">
        <f t="shared" si="10"/>
        <v>56.195246114617412</v>
      </c>
      <c r="AG124" s="1533">
        <f t="shared" si="10"/>
        <v>70.543303091337577</v>
      </c>
      <c r="AH124" s="1533">
        <f t="shared" si="10"/>
        <v>61.977076399986032</v>
      </c>
      <c r="AI124" s="1533">
        <f t="shared" si="10"/>
        <v>43.804868489338276</v>
      </c>
      <c r="AJ124" s="1533">
        <f t="shared" si="10"/>
        <v>51.10167776701568</v>
      </c>
      <c r="AK124" s="1533">
        <f t="shared" si="10"/>
        <v>67.980220271613391</v>
      </c>
      <c r="AL124" s="1533">
        <f t="shared" si="10"/>
        <v>60.604334739244777</v>
      </c>
      <c r="AM124" s="1533">
        <f t="shared" si="10"/>
        <v>36.776355164196886</v>
      </c>
      <c r="AN124" s="1533">
        <f t="shared" si="10"/>
        <v>62.414970500023628</v>
      </c>
      <c r="AO124" s="1533">
        <f t="shared" si="10"/>
        <v>61.83377399685569</v>
      </c>
      <c r="AP124" s="1533">
        <f t="shared" si="10"/>
        <v>51.704175850765424</v>
      </c>
      <c r="AQ124" s="1533">
        <f t="shared" si="10"/>
        <v>58.606265439892233</v>
      </c>
      <c r="AR124" s="1533">
        <f t="shared" si="10"/>
        <v>50.972211284541828</v>
      </c>
      <c r="AS124" s="1533">
        <f t="shared" si="10"/>
        <v>51.96619339110029</v>
      </c>
      <c r="AT124" s="1533">
        <f t="shared" si="10"/>
        <v>45.499941003802611</v>
      </c>
      <c r="AU124" s="1533">
        <f t="shared" si="10"/>
        <v>63.472969634363182</v>
      </c>
      <c r="AV124" s="1533">
        <f t="shared" si="10"/>
        <v>54.580133517759947</v>
      </c>
      <c r="AW124" s="1533">
        <f t="shared" si="10"/>
        <v>49.42736708734116</v>
      </c>
      <c r="AX124" s="1533">
        <f t="shared" si="10"/>
        <v>43.084500838011451</v>
      </c>
      <c r="AY124" s="1004"/>
      <c r="BA124" s="2509" t="s">
        <v>50</v>
      </c>
      <c r="BB124" s="156" t="s">
        <v>15</v>
      </c>
      <c r="BC124" s="1234" t="s">
        <v>35</v>
      </c>
      <c r="BD124" s="1254" t="s">
        <v>35</v>
      </c>
      <c r="BE124" s="1254" t="s">
        <v>35</v>
      </c>
      <c r="BF124" s="1254" t="s">
        <v>35</v>
      </c>
      <c r="BG124" s="1275" t="s">
        <v>35</v>
      </c>
      <c r="BH124" s="1296" t="s">
        <v>35</v>
      </c>
      <c r="BI124" s="1254" t="s">
        <v>35</v>
      </c>
      <c r="BJ124" s="1254" t="s">
        <v>35</v>
      </c>
      <c r="BK124" s="1254" t="s">
        <v>35</v>
      </c>
      <c r="BL124" s="1275" t="s">
        <v>35</v>
      </c>
      <c r="BM124" s="1296" t="s">
        <v>35</v>
      </c>
      <c r="BN124" s="1254" t="s">
        <v>35</v>
      </c>
      <c r="BO124" s="1254" t="s">
        <v>35</v>
      </c>
      <c r="BP124" s="1254" t="s">
        <v>35</v>
      </c>
      <c r="BQ124" s="1275" t="s">
        <v>35</v>
      </c>
      <c r="BR124" s="1296" t="s">
        <v>35</v>
      </c>
      <c r="BS124" s="1254" t="s">
        <v>35</v>
      </c>
      <c r="BT124" s="1254" t="s">
        <v>35</v>
      </c>
      <c r="BU124" s="1254" t="s">
        <v>35</v>
      </c>
      <c r="BV124" s="1254" t="s">
        <v>35</v>
      </c>
      <c r="BW124" s="1254" t="s">
        <v>35</v>
      </c>
      <c r="BX124" s="1254" t="s">
        <v>35</v>
      </c>
      <c r="BY124" s="1317" t="s">
        <v>35</v>
      </c>
      <c r="BZ124" s="1317" t="s">
        <v>35</v>
      </c>
      <c r="CA124" s="1317" t="s">
        <v>35</v>
      </c>
      <c r="CB124" s="1317" t="s">
        <v>35</v>
      </c>
      <c r="CC124" s="1317" t="s">
        <v>35</v>
      </c>
      <c r="CD124" s="1317" t="s">
        <v>35</v>
      </c>
      <c r="CE124" s="1317" t="s">
        <v>35</v>
      </c>
      <c r="CF124" s="1317" t="s">
        <v>35</v>
      </c>
      <c r="CG124" s="1317" t="s">
        <v>35</v>
      </c>
      <c r="CH124" s="1317" t="s">
        <v>35</v>
      </c>
      <c r="CI124" s="1317" t="s">
        <v>35</v>
      </c>
      <c r="CJ124" s="1317" t="s">
        <v>35</v>
      </c>
      <c r="CK124" s="1317" t="s">
        <v>35</v>
      </c>
      <c r="CL124" s="1317" t="s">
        <v>35</v>
      </c>
      <c r="CM124" s="1317" t="s">
        <v>35</v>
      </c>
      <c r="CN124" s="1317" t="s">
        <v>35</v>
      </c>
      <c r="CO124" s="1317" t="s">
        <v>35</v>
      </c>
      <c r="CP124" s="1317" t="s">
        <v>35</v>
      </c>
      <c r="CQ124" s="1317" t="s">
        <v>35</v>
      </c>
      <c r="CR124" s="1317" t="s">
        <v>35</v>
      </c>
      <c r="CS124" s="1317" t="s">
        <v>35</v>
      </c>
      <c r="CT124" s="1317" t="s">
        <v>35</v>
      </c>
      <c r="CU124" s="1317" t="s">
        <v>35</v>
      </c>
      <c r="CV124" s="1317" t="s">
        <v>35</v>
      </c>
      <c r="CW124" s="1317" t="s">
        <v>35</v>
      </c>
      <c r="CX124" s="1317" t="s">
        <v>35</v>
      </c>
      <c r="CY124" s="1317" t="s">
        <v>35</v>
      </c>
      <c r="CZ124" s="1339" t="s">
        <v>35</v>
      </c>
    </row>
    <row r="125" s="437" customFormat="true" ht="15" customHeight="true" x14ac:dyDescent="0.2">
      <c r="A125" s="2636"/>
      <c r="B125" s="1647" t="s">
        <v>16</v>
      </c>
      <c r="C125" s="1532">
        <f t="shared" ref="C125:AX125" si="11">C122*C164*100/(C164+C165)/100</f>
        <v>12.731817900463479</v>
      </c>
      <c r="D125" s="1533">
        <f t="shared" si="11"/>
        <v>10.490595691173116</v>
      </c>
      <c r="E125" s="1533">
        <f t="shared" si="11"/>
        <v>8.9101808243936347</v>
      </c>
      <c r="F125" s="1533">
        <f t="shared" si="11"/>
        <v>7.3996456660222716</v>
      </c>
      <c r="G125" s="1534">
        <f t="shared" si="11"/>
        <v>2.2685139172649511</v>
      </c>
      <c r="H125" s="1535">
        <f t="shared" si="11"/>
        <v>16.345775420609751</v>
      </c>
      <c r="I125" s="1533">
        <f t="shared" si="11"/>
        <v>12.488185740710517</v>
      </c>
      <c r="J125" s="1533">
        <f t="shared" si="11"/>
        <v>7.0728474213800689</v>
      </c>
      <c r="K125" s="1533">
        <f t="shared" si="11"/>
        <v>4.2580878329519507</v>
      </c>
      <c r="L125" s="1536">
        <f t="shared" si="11"/>
        <v>0.75053838697189068</v>
      </c>
      <c r="M125" s="1532">
        <f t="shared" si="11"/>
        <v>12.880791315919298</v>
      </c>
      <c r="N125" s="1533">
        <f t="shared" si="11"/>
        <v>10.387431875342589</v>
      </c>
      <c r="O125" s="1533">
        <f t="shared" si="11"/>
        <v>8.5364676790980454</v>
      </c>
      <c r="P125" s="1533">
        <f t="shared" si="11"/>
        <v>6.7725790148253404</v>
      </c>
      <c r="Q125" s="1534">
        <f t="shared" si="11"/>
        <v>3.7728211982714304</v>
      </c>
      <c r="R125" s="1535">
        <f t="shared" si="11"/>
        <v>9.596379978137298</v>
      </c>
      <c r="S125" s="1533">
        <f t="shared" si="11"/>
        <v>4.0955598674128222</v>
      </c>
      <c r="T125" s="1533">
        <f t="shared" si="11"/>
        <v>5.0599082102823818</v>
      </c>
      <c r="U125" s="1533">
        <f t="shared" si="11"/>
        <v>3.6207282542023065</v>
      </c>
      <c r="V125" s="1533">
        <f t="shared" si="11"/>
        <v>11.212725475637518</v>
      </c>
      <c r="W125" s="1533">
        <f t="shared" si="11"/>
        <v>6.9220137979606138</v>
      </c>
      <c r="X125" s="1533">
        <f t="shared" si="11"/>
        <v>4.5332014600764303</v>
      </c>
      <c r="Y125" s="1533">
        <f t="shared" si="11"/>
        <v>13.55020046467707</v>
      </c>
      <c r="Z125" s="1533">
        <f t="shared" si="11"/>
        <v>11.512700974262302</v>
      </c>
      <c r="AA125" s="1533">
        <f t="shared" si="11"/>
        <v>13.966617141961754</v>
      </c>
      <c r="AB125" s="1533">
        <f t="shared" si="11"/>
        <v>5.341522275217887</v>
      </c>
      <c r="AC125" s="1533">
        <f t="shared" si="11"/>
        <v>8.6314520580913676</v>
      </c>
      <c r="AD125" s="1533">
        <f t="shared" si="11"/>
        <v>8.306557608298494</v>
      </c>
      <c r="AE125" s="1533">
        <f t="shared" si="11"/>
        <v>10.627830553085563</v>
      </c>
      <c r="AF125" s="1533">
        <f t="shared" si="11"/>
        <v>1.8061045592731346</v>
      </c>
      <c r="AG125" s="1533">
        <f t="shared" si="11"/>
        <v>8.8351397584877756</v>
      </c>
      <c r="AH125" s="1533">
        <f t="shared" si="11"/>
        <v>6.6079608317343697</v>
      </c>
      <c r="AI125" s="1533">
        <f t="shared" si="11"/>
        <v>3.5120012569006587</v>
      </c>
      <c r="AJ125" s="1533">
        <f t="shared" si="11"/>
        <v>24.033117865566314</v>
      </c>
      <c r="AK125" s="1533">
        <f t="shared" si="11"/>
        <v>14.192192890575251</v>
      </c>
      <c r="AL125" s="1533">
        <f t="shared" si="11"/>
        <v>4.337245977996063</v>
      </c>
      <c r="AM125" s="1533">
        <f t="shared" si="11"/>
        <v>7.8324811349501537</v>
      </c>
      <c r="AN125" s="1533">
        <f t="shared" si="11"/>
        <v>9.6693203710039448</v>
      </c>
      <c r="AO125" s="1533">
        <f t="shared" si="11"/>
        <v>3.725166544226596</v>
      </c>
      <c r="AP125" s="1533">
        <f t="shared" si="11"/>
        <v>8.8188815300209189</v>
      </c>
      <c r="AQ125" s="1533">
        <f t="shared" si="11"/>
        <v>5.9535987553242169</v>
      </c>
      <c r="AR125" s="1533">
        <f t="shared" si="11"/>
        <v>4.8355740364973947</v>
      </c>
      <c r="AS125" s="1533">
        <f t="shared" si="11"/>
        <v>7.8814235327811435</v>
      </c>
      <c r="AT125" s="1533">
        <f t="shared" si="11"/>
        <v>5.5684004624291878</v>
      </c>
      <c r="AU125" s="1533">
        <f t="shared" si="11"/>
        <v>12.361033592516206</v>
      </c>
      <c r="AV125" s="1533">
        <f t="shared" si="11"/>
        <v>3.1120102630464599</v>
      </c>
      <c r="AW125" s="1533">
        <f t="shared" si="11"/>
        <v>7.6965389669228053</v>
      </c>
      <c r="AX125" s="1533">
        <f t="shared" si="11"/>
        <v>5.7174748616942805</v>
      </c>
      <c r="AY125" s="1004"/>
      <c r="BA125" s="2509"/>
      <c r="BB125" s="156" t="s">
        <v>16</v>
      </c>
      <c r="BC125" s="1234" t="s">
        <v>35</v>
      </c>
      <c r="BD125" s="1254" t="s">
        <v>35</v>
      </c>
      <c r="BE125" s="1254" t="s">
        <v>35</v>
      </c>
      <c r="BF125" s="1254" t="s">
        <v>35</v>
      </c>
      <c r="BG125" s="1275" t="s">
        <v>35</v>
      </c>
      <c r="BH125" s="1296" t="s">
        <v>35</v>
      </c>
      <c r="BI125" s="1254" t="s">
        <v>35</v>
      </c>
      <c r="BJ125" s="1254" t="s">
        <v>35</v>
      </c>
      <c r="BK125" s="1254" t="s">
        <v>35</v>
      </c>
      <c r="BL125" s="1275" t="s">
        <v>35</v>
      </c>
      <c r="BM125" s="1296" t="s">
        <v>35</v>
      </c>
      <c r="BN125" s="1254" t="s">
        <v>35</v>
      </c>
      <c r="BO125" s="1254" t="s">
        <v>35</v>
      </c>
      <c r="BP125" s="1254" t="s">
        <v>35</v>
      </c>
      <c r="BQ125" s="1275" t="s">
        <v>35</v>
      </c>
      <c r="BR125" s="1296" t="s">
        <v>35</v>
      </c>
      <c r="BS125" s="1254" t="s">
        <v>35</v>
      </c>
      <c r="BT125" s="1254" t="s">
        <v>35</v>
      </c>
      <c r="BU125" s="1254" t="s">
        <v>35</v>
      </c>
      <c r="BV125" s="1254" t="s">
        <v>35</v>
      </c>
      <c r="BW125" s="1254" t="s">
        <v>35</v>
      </c>
      <c r="BX125" s="1254" t="s">
        <v>35</v>
      </c>
      <c r="BY125" s="1317" t="s">
        <v>35</v>
      </c>
      <c r="BZ125" s="1317" t="s">
        <v>35</v>
      </c>
      <c r="CA125" s="1317" t="s">
        <v>35</v>
      </c>
      <c r="CB125" s="1317" t="s">
        <v>35</v>
      </c>
      <c r="CC125" s="1317" t="s">
        <v>35</v>
      </c>
      <c r="CD125" s="1317" t="s">
        <v>35</v>
      </c>
      <c r="CE125" s="1317" t="s">
        <v>35</v>
      </c>
      <c r="CF125" s="1317" t="s">
        <v>35</v>
      </c>
      <c r="CG125" s="1317" t="s">
        <v>35</v>
      </c>
      <c r="CH125" s="1317" t="s">
        <v>35</v>
      </c>
      <c r="CI125" s="1317" t="s">
        <v>35</v>
      </c>
      <c r="CJ125" s="1317" t="s">
        <v>35</v>
      </c>
      <c r="CK125" s="1317" t="s">
        <v>35</v>
      </c>
      <c r="CL125" s="1317" t="s">
        <v>35</v>
      </c>
      <c r="CM125" s="1317" t="s">
        <v>35</v>
      </c>
      <c r="CN125" s="1317" t="s">
        <v>35</v>
      </c>
      <c r="CO125" s="1317" t="s">
        <v>35</v>
      </c>
      <c r="CP125" s="1317" t="s">
        <v>35</v>
      </c>
      <c r="CQ125" s="1317" t="s">
        <v>35</v>
      </c>
      <c r="CR125" s="1317" t="s">
        <v>35</v>
      </c>
      <c r="CS125" s="1317" t="s">
        <v>35</v>
      </c>
      <c r="CT125" s="1317" t="s">
        <v>35</v>
      </c>
      <c r="CU125" s="1317" t="s">
        <v>35</v>
      </c>
      <c r="CV125" s="1317" t="s">
        <v>35</v>
      </c>
      <c r="CW125" s="1317" t="s">
        <v>35</v>
      </c>
      <c r="CX125" s="1317" t="s">
        <v>35</v>
      </c>
      <c r="CY125" s="1317" t="s">
        <v>35</v>
      </c>
      <c r="CZ125" s="1339" t="s">
        <v>35</v>
      </c>
    </row>
    <row r="126" s="437" customFormat="true" ht="15" customHeight="true" x14ac:dyDescent="0.2">
      <c r="A126" s="2636"/>
      <c r="B126" s="1647" t="s">
        <v>22</v>
      </c>
      <c r="C126" s="1532">
        <f>100-(C124+C125+C127)</f>
        <v>14.463053663639272</v>
      </c>
      <c r="D126" s="1533">
        <f t="shared" ref="D126:AX126" si="12">100-(D124+D125+D127)</f>
        <v>14.499220339888296</v>
      </c>
      <c r="E126" s="1533">
        <f t="shared" si="12"/>
        <v>11.247142665031546</v>
      </c>
      <c r="F126" s="1533">
        <f t="shared" si="12"/>
        <v>7.7561939208864175</v>
      </c>
      <c r="G126" s="1534">
        <f t="shared" si="12"/>
        <v>5.5866625233156384</v>
      </c>
      <c r="H126" s="1535">
        <f t="shared" si="12"/>
        <v>10.032328797234101</v>
      </c>
      <c r="I126" s="1533">
        <f t="shared" si="12"/>
        <v>7.246967113970129</v>
      </c>
      <c r="J126" s="1533">
        <f t="shared" si="12"/>
        <v>6.7732543385949526</v>
      </c>
      <c r="K126" s="1533">
        <f t="shared" si="12"/>
        <v>6.8396798291580154</v>
      </c>
      <c r="L126" s="1536">
        <f t="shared" si="12"/>
        <v>4.1625321379456466</v>
      </c>
      <c r="M126" s="1532">
        <f t="shared" si="12"/>
        <v>14.138857719022056</v>
      </c>
      <c r="N126" s="1533">
        <f t="shared" si="12"/>
        <v>15.6459795051518</v>
      </c>
      <c r="O126" s="1533">
        <f t="shared" si="12"/>
        <v>15.758512386387267</v>
      </c>
      <c r="P126" s="1533">
        <f t="shared" si="12"/>
        <v>12.913916049099385</v>
      </c>
      <c r="Q126" s="1534">
        <f t="shared" si="12"/>
        <v>8.8596003553957843</v>
      </c>
      <c r="R126" s="1535">
        <f t="shared" si="12"/>
        <v>1.2967935156193278</v>
      </c>
      <c r="S126" s="1533">
        <f t="shared" si="12"/>
        <v>2.7285139469897786</v>
      </c>
      <c r="T126" s="1533">
        <f t="shared" si="12"/>
        <v>6.4778479939449056</v>
      </c>
      <c r="U126" s="1533">
        <f t="shared" si="12"/>
        <v>11.904372231524377</v>
      </c>
      <c r="V126" s="1533">
        <f t="shared" si="12"/>
        <v>7.3411131262061531</v>
      </c>
      <c r="W126" s="1533">
        <f t="shared" si="12"/>
        <v>8.4131512634344716</v>
      </c>
      <c r="X126" s="1533">
        <f t="shared" si="12"/>
        <v>16.163624729462413</v>
      </c>
      <c r="Y126" s="1533">
        <f t="shared" si="12"/>
        <v>8.8855639615464383</v>
      </c>
      <c r="Z126" s="1533">
        <f t="shared" si="12"/>
        <v>9.3281480826272656</v>
      </c>
      <c r="AA126" s="1533">
        <f t="shared" si="12"/>
        <v>2.1252310621718635</v>
      </c>
      <c r="AB126" s="1533">
        <f t="shared" si="12"/>
        <v>15.12511531703035</v>
      </c>
      <c r="AC126" s="1533">
        <f t="shared" si="12"/>
        <v>8.5986465512621635</v>
      </c>
      <c r="AD126" s="1533">
        <f t="shared" si="12"/>
        <v>19.096692248340915</v>
      </c>
      <c r="AE126" s="1533">
        <f t="shared" si="12"/>
        <v>7.5291462864243783</v>
      </c>
      <c r="AF126" s="1533">
        <f t="shared" si="12"/>
        <v>13.940761109455664</v>
      </c>
      <c r="AG126" s="1533">
        <f t="shared" si="12"/>
        <v>13.362577452296193</v>
      </c>
      <c r="AH126" s="1533">
        <f t="shared" si="12"/>
        <v>19.318399800346853</v>
      </c>
      <c r="AI126" s="1533">
        <f t="shared" si="12"/>
        <v>15.264652124651334</v>
      </c>
      <c r="AJ126" s="1533">
        <f t="shared" si="12"/>
        <v>4.9782548076450439</v>
      </c>
      <c r="AK126" s="1533">
        <f t="shared" si="12"/>
        <v>5.6833530754702224</v>
      </c>
      <c r="AL126" s="1533">
        <f t="shared" si="12"/>
        <v>13.812632249220172</v>
      </c>
      <c r="AM126" s="1533">
        <f t="shared" si="12"/>
        <v>14.772755270343652</v>
      </c>
      <c r="AN126" s="1533">
        <f t="shared" si="12"/>
        <v>10.407671318277892</v>
      </c>
      <c r="AO126" s="1533">
        <f t="shared" si="12"/>
        <v>18.019135634014447</v>
      </c>
      <c r="AP126" s="1533">
        <f t="shared" si="12"/>
        <v>7.0580892662043766</v>
      </c>
      <c r="AQ126" s="1533">
        <f t="shared" si="12"/>
        <v>6.9022831774422713</v>
      </c>
      <c r="AR126" s="1533">
        <f t="shared" si="12"/>
        <v>12.690870305124847</v>
      </c>
      <c r="AS126" s="1533">
        <f t="shared" si="12"/>
        <v>7.995619443285193</v>
      </c>
      <c r="AT126" s="1533">
        <f t="shared" si="12"/>
        <v>5.5974459834127686</v>
      </c>
      <c r="AU126" s="1533">
        <f t="shared" si="12"/>
        <v>11.315058549181543</v>
      </c>
      <c r="AV126" s="1533">
        <f t="shared" si="12"/>
        <v>9.2023121809720294</v>
      </c>
      <c r="AW126" s="1533">
        <f t="shared" si="12"/>
        <v>2.4560621651951635</v>
      </c>
      <c r="AX126" s="1533">
        <f t="shared" si="12"/>
        <v>11.281131634075678</v>
      </c>
      <c r="AY126" s="1004"/>
      <c r="BA126" s="2509"/>
      <c r="BB126" s="156" t="s">
        <v>22</v>
      </c>
      <c r="BC126" s="1234" t="s">
        <v>35</v>
      </c>
      <c r="BD126" s="1254" t="s">
        <v>35</v>
      </c>
      <c r="BE126" s="1254" t="s">
        <v>35</v>
      </c>
      <c r="BF126" s="1254" t="s">
        <v>35</v>
      </c>
      <c r="BG126" s="1275" t="s">
        <v>35</v>
      </c>
      <c r="BH126" s="1296" t="s">
        <v>35</v>
      </c>
      <c r="BI126" s="1254" t="s">
        <v>35</v>
      </c>
      <c r="BJ126" s="1254" t="s">
        <v>35</v>
      </c>
      <c r="BK126" s="1254" t="s">
        <v>35</v>
      </c>
      <c r="BL126" s="1275" t="s">
        <v>35</v>
      </c>
      <c r="BM126" s="1296" t="s">
        <v>35</v>
      </c>
      <c r="BN126" s="1254" t="s">
        <v>35</v>
      </c>
      <c r="BO126" s="1254" t="s">
        <v>35</v>
      </c>
      <c r="BP126" s="1254" t="s">
        <v>35</v>
      </c>
      <c r="BQ126" s="1275" t="s">
        <v>35</v>
      </c>
      <c r="BR126" s="1296" t="s">
        <v>35</v>
      </c>
      <c r="BS126" s="1254" t="s">
        <v>35</v>
      </c>
      <c r="BT126" s="1254" t="s">
        <v>35</v>
      </c>
      <c r="BU126" s="1254" t="s">
        <v>35</v>
      </c>
      <c r="BV126" s="1254" t="s">
        <v>35</v>
      </c>
      <c r="BW126" s="1254" t="s">
        <v>35</v>
      </c>
      <c r="BX126" s="1254" t="s">
        <v>35</v>
      </c>
      <c r="BY126" s="1317" t="s">
        <v>35</v>
      </c>
      <c r="BZ126" s="1317" t="s">
        <v>35</v>
      </c>
      <c r="CA126" s="1317" t="s">
        <v>35</v>
      </c>
      <c r="CB126" s="1317" t="s">
        <v>35</v>
      </c>
      <c r="CC126" s="1317" t="s">
        <v>35</v>
      </c>
      <c r="CD126" s="1317" t="s">
        <v>35</v>
      </c>
      <c r="CE126" s="1317" t="s">
        <v>35</v>
      </c>
      <c r="CF126" s="1317" t="s">
        <v>35</v>
      </c>
      <c r="CG126" s="1317" t="s">
        <v>35</v>
      </c>
      <c r="CH126" s="1317" t="s">
        <v>35</v>
      </c>
      <c r="CI126" s="1317" t="s">
        <v>35</v>
      </c>
      <c r="CJ126" s="1317" t="s">
        <v>35</v>
      </c>
      <c r="CK126" s="1317" t="s">
        <v>35</v>
      </c>
      <c r="CL126" s="1317" t="s">
        <v>35</v>
      </c>
      <c r="CM126" s="1317" t="s">
        <v>35</v>
      </c>
      <c r="CN126" s="1317" t="s">
        <v>35</v>
      </c>
      <c r="CO126" s="1317" t="s">
        <v>35</v>
      </c>
      <c r="CP126" s="1317" t="s">
        <v>35</v>
      </c>
      <c r="CQ126" s="1317" t="s">
        <v>35</v>
      </c>
      <c r="CR126" s="1317" t="s">
        <v>35</v>
      </c>
      <c r="CS126" s="1317" t="s">
        <v>35</v>
      </c>
      <c r="CT126" s="1317" t="s">
        <v>35</v>
      </c>
      <c r="CU126" s="1317" t="s">
        <v>35</v>
      </c>
      <c r="CV126" s="1317" t="s">
        <v>35</v>
      </c>
      <c r="CW126" s="1317" t="s">
        <v>35</v>
      </c>
      <c r="CX126" s="1317" t="s">
        <v>35</v>
      </c>
      <c r="CY126" s="1317" t="s">
        <v>35</v>
      </c>
      <c r="CZ126" s="1339" t="s">
        <v>35</v>
      </c>
    </row>
    <row r="127" s="437" customFormat="true" ht="15" customHeight="true" x14ac:dyDescent="0.2">
      <c r="A127" s="2636"/>
      <c r="B127" s="1647" t="s">
        <v>19</v>
      </c>
      <c r="C127" s="1532">
        <f>C157+C158+C159+C160+C161+C162</f>
        <v>48.296032966053694</v>
      </c>
      <c r="D127" s="1533">
        <f t="shared" ref="D127:AX127" si="13">D157+D158+D159+D160+D161+D162</f>
        <v>30.691830390515975</v>
      </c>
      <c r="E127" s="1533">
        <f t="shared" si="13"/>
        <v>21.638977880715732</v>
      </c>
      <c r="F127" s="1533">
        <f t="shared" si="13"/>
        <v>11.623086187659881</v>
      </c>
      <c r="G127" s="1534">
        <f t="shared" si="13"/>
        <v>2.3973497541523328</v>
      </c>
      <c r="H127" s="1535">
        <f t="shared" si="13"/>
        <v>23.700179537889476</v>
      </c>
      <c r="I127" s="1533">
        <f t="shared" si="13"/>
        <v>15.099404631006795</v>
      </c>
      <c r="J127" s="1533">
        <f t="shared" si="13"/>
        <v>10.369867781449672</v>
      </c>
      <c r="K127" s="1533">
        <f t="shared" si="13"/>
        <v>3.8145486331194829</v>
      </c>
      <c r="L127" s="1536">
        <f t="shared" si="13"/>
        <v>0.53380049509430405</v>
      </c>
      <c r="M127" s="1532">
        <f t="shared" si="13"/>
        <v>54.008711214261062</v>
      </c>
      <c r="N127" s="1533">
        <f t="shared" si="13"/>
        <v>39.969277973828383</v>
      </c>
      <c r="O127" s="1533">
        <f t="shared" si="13"/>
        <v>32.392723828984501</v>
      </c>
      <c r="P127" s="1533">
        <f t="shared" si="13"/>
        <v>23.774511867406208</v>
      </c>
      <c r="Q127" s="1534">
        <f t="shared" si="13"/>
        <v>10.001690882372259</v>
      </c>
      <c r="R127" s="1535">
        <f t="shared" si="13"/>
        <v>19.362636837523091</v>
      </c>
      <c r="S127" s="1533">
        <f t="shared" si="13"/>
        <v>36.430459345226382</v>
      </c>
      <c r="T127" s="1533">
        <f t="shared" si="13"/>
        <v>34.93660797713504</v>
      </c>
      <c r="U127" s="1533">
        <f t="shared" si="13"/>
        <v>32.045086228737418</v>
      </c>
      <c r="V127" s="1533">
        <f t="shared" si="13"/>
        <v>36.452466260272722</v>
      </c>
      <c r="W127" s="1533">
        <f t="shared" si="13"/>
        <v>26.205610621704768</v>
      </c>
      <c r="X127" s="1533">
        <f t="shared" si="13"/>
        <v>31.06078396451344</v>
      </c>
      <c r="Y127" s="1533">
        <f t="shared" si="13"/>
        <v>37.147671254641295</v>
      </c>
      <c r="Z127" s="1533">
        <f t="shared" si="13"/>
        <v>8.1493274693389033</v>
      </c>
      <c r="AA127" s="1533">
        <f t="shared" si="13"/>
        <v>3.6346693654482958</v>
      </c>
      <c r="AB127" s="1533">
        <f t="shared" si="13"/>
        <v>22.133741922589127</v>
      </c>
      <c r="AC127" s="1533">
        <f t="shared" si="13"/>
        <v>17.836088521399375</v>
      </c>
      <c r="AD127" s="1533">
        <f t="shared" si="13"/>
        <v>27.505453586559849</v>
      </c>
      <c r="AE127" s="1533">
        <f t="shared" si="13"/>
        <v>42.00023948591879</v>
      </c>
      <c r="AF127" s="1533">
        <f t="shared" si="13"/>
        <v>28.05788821665379</v>
      </c>
      <c r="AG127" s="1533">
        <f t="shared" si="13"/>
        <v>7.2589796978784609</v>
      </c>
      <c r="AH127" s="1533">
        <f t="shared" si="13"/>
        <v>12.096562967932746</v>
      </c>
      <c r="AI127" s="1533">
        <f t="shared" si="13"/>
        <v>37.418478129109729</v>
      </c>
      <c r="AJ127" s="1533">
        <f t="shared" si="13"/>
        <v>19.886949559772965</v>
      </c>
      <c r="AK127" s="1533">
        <f t="shared" si="13"/>
        <v>12.144233762341132</v>
      </c>
      <c r="AL127" s="1533">
        <f t="shared" si="13"/>
        <v>21.245787033538988</v>
      </c>
      <c r="AM127" s="1533">
        <f t="shared" si="13"/>
        <v>40.618408430509312</v>
      </c>
      <c r="AN127" s="1533">
        <f t="shared" si="13"/>
        <v>17.508037810694532</v>
      </c>
      <c r="AO127" s="1533">
        <f t="shared" si="13"/>
        <v>16.421923824903274</v>
      </c>
      <c r="AP127" s="1533">
        <f t="shared" si="13"/>
        <v>32.41885335300929</v>
      </c>
      <c r="AQ127" s="1533">
        <f t="shared" si="13"/>
        <v>28.537852627341277</v>
      </c>
      <c r="AR127" s="1533">
        <f t="shared" si="13"/>
        <v>31.501344373835931</v>
      </c>
      <c r="AS127" s="1533">
        <f t="shared" si="13"/>
        <v>32.156763632833382</v>
      </c>
      <c r="AT127" s="1533">
        <f t="shared" si="13"/>
        <v>43.334212550355439</v>
      </c>
      <c r="AU127" s="1533">
        <f t="shared" si="13"/>
        <v>12.850938223939075</v>
      </c>
      <c r="AV127" s="1533">
        <f t="shared" si="13"/>
        <v>33.105544038221574</v>
      </c>
      <c r="AW127" s="1533">
        <f t="shared" si="13"/>
        <v>40.420031780540867</v>
      </c>
      <c r="AX127" s="1533">
        <f t="shared" si="13"/>
        <v>39.916892666218587</v>
      </c>
      <c r="AY127" s="1004"/>
      <c r="BA127" s="2509"/>
      <c r="BB127" s="156" t="s">
        <v>19</v>
      </c>
      <c r="BC127" s="1234" t="s">
        <v>35</v>
      </c>
      <c r="BD127" s="1254" t="s">
        <v>35</v>
      </c>
      <c r="BE127" s="1254" t="s">
        <v>35</v>
      </c>
      <c r="BF127" s="1254" t="s">
        <v>35</v>
      </c>
      <c r="BG127" s="1275" t="s">
        <v>35</v>
      </c>
      <c r="BH127" s="1296" t="s">
        <v>35</v>
      </c>
      <c r="BI127" s="1254" t="s">
        <v>35</v>
      </c>
      <c r="BJ127" s="1254" t="s">
        <v>35</v>
      </c>
      <c r="BK127" s="1254" t="s">
        <v>35</v>
      </c>
      <c r="BL127" s="1275" t="s">
        <v>35</v>
      </c>
      <c r="BM127" s="1296" t="s">
        <v>35</v>
      </c>
      <c r="BN127" s="1254" t="s">
        <v>35</v>
      </c>
      <c r="BO127" s="1254" t="s">
        <v>35</v>
      </c>
      <c r="BP127" s="1254" t="s">
        <v>35</v>
      </c>
      <c r="BQ127" s="1275" t="s">
        <v>35</v>
      </c>
      <c r="BR127" s="1296" t="s">
        <v>35</v>
      </c>
      <c r="BS127" s="1254" t="s">
        <v>35</v>
      </c>
      <c r="BT127" s="1254" t="s">
        <v>35</v>
      </c>
      <c r="BU127" s="1254" t="s">
        <v>35</v>
      </c>
      <c r="BV127" s="1254" t="s">
        <v>35</v>
      </c>
      <c r="BW127" s="1254" t="s">
        <v>35</v>
      </c>
      <c r="BX127" s="1254" t="s">
        <v>35</v>
      </c>
      <c r="BY127" s="1317" t="s">
        <v>35</v>
      </c>
      <c r="BZ127" s="1317" t="s">
        <v>35</v>
      </c>
      <c r="CA127" s="1317" t="s">
        <v>35</v>
      </c>
      <c r="CB127" s="1317" t="s">
        <v>35</v>
      </c>
      <c r="CC127" s="1317" t="s">
        <v>35</v>
      </c>
      <c r="CD127" s="1317" t="s">
        <v>35</v>
      </c>
      <c r="CE127" s="1317" t="s">
        <v>35</v>
      </c>
      <c r="CF127" s="1317" t="s">
        <v>35</v>
      </c>
      <c r="CG127" s="1317" t="s">
        <v>35</v>
      </c>
      <c r="CH127" s="1317" t="s">
        <v>35</v>
      </c>
      <c r="CI127" s="1317" t="s">
        <v>35</v>
      </c>
      <c r="CJ127" s="1317" t="s">
        <v>35</v>
      </c>
      <c r="CK127" s="1317" t="s">
        <v>35</v>
      </c>
      <c r="CL127" s="1317" t="s">
        <v>35</v>
      </c>
      <c r="CM127" s="1317" t="s">
        <v>35</v>
      </c>
      <c r="CN127" s="1317" t="s">
        <v>35</v>
      </c>
      <c r="CO127" s="1317" t="s">
        <v>35</v>
      </c>
      <c r="CP127" s="1317" t="s">
        <v>35</v>
      </c>
      <c r="CQ127" s="1317" t="s">
        <v>35</v>
      </c>
      <c r="CR127" s="1317" t="s">
        <v>35</v>
      </c>
      <c r="CS127" s="1317" t="s">
        <v>35</v>
      </c>
      <c r="CT127" s="1317" t="s">
        <v>35</v>
      </c>
      <c r="CU127" s="1317" t="s">
        <v>35</v>
      </c>
      <c r="CV127" s="1317" t="s">
        <v>35</v>
      </c>
      <c r="CW127" s="1317" t="s">
        <v>35</v>
      </c>
      <c r="CX127" s="1317" t="s">
        <v>35</v>
      </c>
      <c r="CY127" s="1317" t="s">
        <v>35</v>
      </c>
      <c r="CZ127" s="1339" t="s">
        <v>35</v>
      </c>
    </row>
    <row r="128" s="238" customFormat="true" ht="15" customHeight="true" x14ac:dyDescent="0.2">
      <c r="A128" s="2637" t="s">
        <v>279</v>
      </c>
      <c r="B128" s="1647" t="s">
        <v>49</v>
      </c>
      <c r="C128" s="1537">
        <v>34.187716541385434</v>
      </c>
      <c r="D128" s="1538">
        <v>19.140297033558685</v>
      </c>
      <c r="E128" s="1538">
        <v>13.27621186086723</v>
      </c>
      <c r="F128" s="1538">
        <v>9.1783423367901218</v>
      </c>
      <c r="G128" s="1539">
        <v>2.4653475699304579</v>
      </c>
      <c r="H128" s="1540">
        <v>24.666356021550552</v>
      </c>
      <c r="I128" s="1538">
        <v>16.081908883507591</v>
      </c>
      <c r="J128" s="1538">
        <v>8.5362224625785981</v>
      </c>
      <c r="K128" s="1538">
        <v>4.7658526639440932</v>
      </c>
      <c r="L128" s="1541">
        <v>0.78752309088169248</v>
      </c>
      <c r="M128" s="1537">
        <v>40.438958297844479</v>
      </c>
      <c r="N128" s="1538">
        <v>23.403159025701878</v>
      </c>
      <c r="O128" s="1538">
        <v>16.464168199954038</v>
      </c>
      <c r="P128" s="1538">
        <v>10.697221364040303</v>
      </c>
      <c r="Q128" s="1539">
        <v>4.6498413098084512</v>
      </c>
      <c r="R128" s="1540">
        <v>12.095174033726364</v>
      </c>
      <c r="S128" s="1538">
        <v>6.7315758609458971</v>
      </c>
      <c r="T128" s="1538">
        <v>8.6367862484721787</v>
      </c>
      <c r="U128" s="1538">
        <v>6.4597560607604727</v>
      </c>
      <c r="V128" s="1538">
        <v>19.949189706878727</v>
      </c>
      <c r="W128" s="1538">
        <v>10.587156189670385</v>
      </c>
      <c r="X128" s="1538">
        <v>8.5895796672182083</v>
      </c>
      <c r="Y128" s="1538">
        <v>25.108417224857536</v>
      </c>
      <c r="Z128" s="1538">
        <v>13.950980112723151</v>
      </c>
      <c r="AA128" s="1538">
        <v>14.820248710831294</v>
      </c>
      <c r="AB128" s="1538">
        <v>8.5135877993457996</v>
      </c>
      <c r="AC128" s="1538">
        <v>11.733053726669491</v>
      </c>
      <c r="AD128" s="1538">
        <v>15.555976430467963</v>
      </c>
      <c r="AE128" s="1538">
        <v>21.057462279232048</v>
      </c>
      <c r="AF128" s="1538">
        <v>3.1139008631503429</v>
      </c>
      <c r="AG128" s="1538">
        <v>11.130401959638862</v>
      </c>
      <c r="AH128" s="1538">
        <v>9.6346974477958049</v>
      </c>
      <c r="AI128" s="1538">
        <v>7.422302607369363</v>
      </c>
      <c r="AJ128" s="1538">
        <v>31.986668311565115</v>
      </c>
      <c r="AK128" s="1538">
        <v>17.271237808926543</v>
      </c>
      <c r="AL128" s="1538">
        <v>6.6786886461551758</v>
      </c>
      <c r="AM128" s="1538">
        <v>17.558138218234394</v>
      </c>
      <c r="AN128" s="1538">
        <v>13.413907876688677</v>
      </c>
      <c r="AO128" s="1538">
        <v>5.6821640396891917</v>
      </c>
      <c r="AP128" s="1538">
        <v>14.571110435707372</v>
      </c>
      <c r="AQ128" s="1538">
        <v>9.2218266403437497</v>
      </c>
      <c r="AR128" s="1538">
        <v>8.6646943767439026</v>
      </c>
      <c r="AS128" s="1538">
        <v>13.169151819036195</v>
      </c>
      <c r="AT128" s="1538">
        <v>10.90382084585851</v>
      </c>
      <c r="AU128" s="1538">
        <v>16.30012008667747</v>
      </c>
      <c r="AV128" s="1538">
        <v>5.3941664481564899</v>
      </c>
      <c r="AW128" s="1538">
        <v>13.473411568900062</v>
      </c>
      <c r="AX128" s="1538">
        <v>11.715662695452625</v>
      </c>
      <c r="AY128" s="1004"/>
      <c r="BA128" s="2509" t="s">
        <v>108</v>
      </c>
      <c r="BB128" s="156" t="s">
        <v>49</v>
      </c>
      <c r="BC128" s="1234" t="s">
        <v>35</v>
      </c>
      <c r="BD128" s="1254" t="s">
        <v>35</v>
      </c>
      <c r="BE128" s="1254" t="s">
        <v>35</v>
      </c>
      <c r="BF128" s="1254" t="s">
        <v>35</v>
      </c>
      <c r="BG128" s="1275" t="s">
        <v>35</v>
      </c>
      <c r="BH128" s="1296" t="s">
        <v>35</v>
      </c>
      <c r="BI128" s="1254" t="s">
        <v>35</v>
      </c>
      <c r="BJ128" s="1254" t="s">
        <v>35</v>
      </c>
      <c r="BK128" s="1254" t="s">
        <v>35</v>
      </c>
      <c r="BL128" s="1275" t="s">
        <v>35</v>
      </c>
      <c r="BM128" s="1296" t="s">
        <v>35</v>
      </c>
      <c r="BN128" s="1254" t="s">
        <v>35</v>
      </c>
      <c r="BO128" s="1254" t="s">
        <v>35</v>
      </c>
      <c r="BP128" s="1254" t="s">
        <v>35</v>
      </c>
      <c r="BQ128" s="1275" t="s">
        <v>35</v>
      </c>
      <c r="BR128" s="1296" t="s">
        <v>35</v>
      </c>
      <c r="BS128" s="1254" t="s">
        <v>35</v>
      </c>
      <c r="BT128" s="1254" t="s">
        <v>35</v>
      </c>
      <c r="BU128" s="1254" t="s">
        <v>35</v>
      </c>
      <c r="BV128" s="1254" t="s">
        <v>35</v>
      </c>
      <c r="BW128" s="1254" t="s">
        <v>35</v>
      </c>
      <c r="BX128" s="1254" t="s">
        <v>35</v>
      </c>
      <c r="BY128" s="1317" t="s">
        <v>35</v>
      </c>
      <c r="BZ128" s="1317" t="s">
        <v>35</v>
      </c>
      <c r="CA128" s="1317" t="s">
        <v>35</v>
      </c>
      <c r="CB128" s="1317" t="s">
        <v>35</v>
      </c>
      <c r="CC128" s="1317" t="s">
        <v>35</v>
      </c>
      <c r="CD128" s="1317" t="s">
        <v>35</v>
      </c>
      <c r="CE128" s="1317" t="s">
        <v>35</v>
      </c>
      <c r="CF128" s="1317" t="s">
        <v>35</v>
      </c>
      <c r="CG128" s="1317" t="s">
        <v>35</v>
      </c>
      <c r="CH128" s="1317" t="s">
        <v>35</v>
      </c>
      <c r="CI128" s="1317" t="s">
        <v>35</v>
      </c>
      <c r="CJ128" s="1317" t="s">
        <v>35</v>
      </c>
      <c r="CK128" s="1317" t="s">
        <v>35</v>
      </c>
      <c r="CL128" s="1317" t="s">
        <v>35</v>
      </c>
      <c r="CM128" s="1317" t="s">
        <v>35</v>
      </c>
      <c r="CN128" s="1317" t="s">
        <v>35</v>
      </c>
      <c r="CO128" s="1317" t="s">
        <v>35</v>
      </c>
      <c r="CP128" s="1317" t="s">
        <v>35</v>
      </c>
      <c r="CQ128" s="1317" t="s">
        <v>35</v>
      </c>
      <c r="CR128" s="1317" t="s">
        <v>35</v>
      </c>
      <c r="CS128" s="1317" t="s">
        <v>35</v>
      </c>
      <c r="CT128" s="1317" t="s">
        <v>35</v>
      </c>
      <c r="CU128" s="1317" t="s">
        <v>35</v>
      </c>
      <c r="CV128" s="1317" t="s">
        <v>35</v>
      </c>
      <c r="CW128" s="1317" t="s">
        <v>35</v>
      </c>
      <c r="CX128" s="1317" t="s">
        <v>35</v>
      </c>
      <c r="CY128" s="1317" t="s">
        <v>35</v>
      </c>
      <c r="CZ128" s="1339" t="s">
        <v>35</v>
      </c>
    </row>
    <row r="129" s="238" customFormat="true" ht="15" customHeight="true" x14ac:dyDescent="0.2">
      <c r="A129" s="2638"/>
      <c r="B129" s="1648" t="s">
        <v>48</v>
      </c>
      <c r="C129" s="1542">
        <v>65.812283458614573</v>
      </c>
      <c r="D129" s="1543">
        <v>80.859702966441318</v>
      </c>
      <c r="E129" s="1543">
        <v>86.723788139132779</v>
      </c>
      <c r="F129" s="1543">
        <v>90.821657663209891</v>
      </c>
      <c r="G129" s="1544">
        <v>97.534652430069542</v>
      </c>
      <c r="H129" s="1545">
        <v>75.333643978449444</v>
      </c>
      <c r="I129" s="1543">
        <v>83.918091116492405</v>
      </c>
      <c r="J129" s="1543">
        <v>91.463777537421393</v>
      </c>
      <c r="K129" s="1543">
        <v>95.234147336055912</v>
      </c>
      <c r="L129" s="1546">
        <v>99.212476909118308</v>
      </c>
      <c r="M129" s="1542">
        <v>59.561041702155514</v>
      </c>
      <c r="N129" s="1543">
        <v>76.596840974298132</v>
      </c>
      <c r="O129" s="1543">
        <v>83.535831800045969</v>
      </c>
      <c r="P129" s="1543">
        <v>89.302778635959697</v>
      </c>
      <c r="Q129" s="1544">
        <v>95.350158690191549</v>
      </c>
      <c r="R129" s="1545">
        <v>87.904825966273634</v>
      </c>
      <c r="S129" s="1543">
        <v>93.268424139054105</v>
      </c>
      <c r="T129" s="1543">
        <v>91.363213751527823</v>
      </c>
      <c r="U129" s="1543">
        <v>93.540243939239517</v>
      </c>
      <c r="V129" s="1543">
        <v>80.050810293121273</v>
      </c>
      <c r="W129" s="1543">
        <v>89.412843810329619</v>
      </c>
      <c r="X129" s="1543">
        <v>91.410420332781797</v>
      </c>
      <c r="Y129" s="1543">
        <v>74.891582775142467</v>
      </c>
      <c r="Z129" s="1543">
        <v>86.049019887276842</v>
      </c>
      <c r="AA129" s="1543">
        <v>85.179751289168706</v>
      </c>
      <c r="AB129" s="1543">
        <v>91.4864122006542</v>
      </c>
      <c r="AC129" s="1543">
        <v>88.266946273330518</v>
      </c>
      <c r="AD129" s="1543">
        <v>84.444023569532035</v>
      </c>
      <c r="AE129" s="1543">
        <v>78.942537720767959</v>
      </c>
      <c r="AF129" s="1543">
        <v>96.886099136849651</v>
      </c>
      <c r="AG129" s="1543">
        <v>88.86959804036114</v>
      </c>
      <c r="AH129" s="1543">
        <v>90.365302552204184</v>
      </c>
      <c r="AI129" s="1543">
        <v>92.577697392630625</v>
      </c>
      <c r="AJ129" s="1543">
        <v>68.013331688434889</v>
      </c>
      <c r="AK129" s="1543">
        <v>82.728762191073457</v>
      </c>
      <c r="AL129" s="1543">
        <v>93.321311353844834</v>
      </c>
      <c r="AM129" s="1543">
        <v>82.44186178176561</v>
      </c>
      <c r="AN129" s="1543">
        <v>86.586092123311317</v>
      </c>
      <c r="AO129" s="1543">
        <v>94.317835960310816</v>
      </c>
      <c r="AP129" s="1543">
        <v>85.428889564292632</v>
      </c>
      <c r="AQ129" s="1543">
        <v>90.77817335965625</v>
      </c>
      <c r="AR129" s="1543">
        <v>91.33530562325609</v>
      </c>
      <c r="AS129" s="1543">
        <v>86.830848180963798</v>
      </c>
      <c r="AT129" s="1543">
        <v>89.096179154141481</v>
      </c>
      <c r="AU129" s="1543">
        <v>83.699879913322533</v>
      </c>
      <c r="AV129" s="1543">
        <v>94.605833551843517</v>
      </c>
      <c r="AW129" s="1543">
        <v>86.526588431099938</v>
      </c>
      <c r="AX129" s="1543">
        <v>88.284337304547378</v>
      </c>
      <c r="AY129" s="1026"/>
      <c r="BA129" s="2510"/>
      <c r="BB129" s="157" t="s">
        <v>48</v>
      </c>
      <c r="BC129" s="1235" t="s">
        <v>35</v>
      </c>
      <c r="BD129" s="1255" t="s">
        <v>35</v>
      </c>
      <c r="BE129" s="1255" t="s">
        <v>35</v>
      </c>
      <c r="BF129" s="1255" t="s">
        <v>35</v>
      </c>
      <c r="BG129" s="1276" t="s">
        <v>35</v>
      </c>
      <c r="BH129" s="1297" t="s">
        <v>35</v>
      </c>
      <c r="BI129" s="1255" t="s">
        <v>35</v>
      </c>
      <c r="BJ129" s="1255" t="s">
        <v>35</v>
      </c>
      <c r="BK129" s="1255" t="s">
        <v>35</v>
      </c>
      <c r="BL129" s="1276" t="s">
        <v>35</v>
      </c>
      <c r="BM129" s="1297" t="s">
        <v>35</v>
      </c>
      <c r="BN129" s="1255" t="s">
        <v>35</v>
      </c>
      <c r="BO129" s="1255" t="s">
        <v>35</v>
      </c>
      <c r="BP129" s="1255" t="s">
        <v>35</v>
      </c>
      <c r="BQ129" s="1276" t="s">
        <v>35</v>
      </c>
      <c r="BR129" s="1297" t="s">
        <v>35</v>
      </c>
      <c r="BS129" s="1255" t="s">
        <v>35</v>
      </c>
      <c r="BT129" s="1255" t="s">
        <v>35</v>
      </c>
      <c r="BU129" s="1255" t="s">
        <v>35</v>
      </c>
      <c r="BV129" s="1255" t="s">
        <v>35</v>
      </c>
      <c r="BW129" s="1255" t="s">
        <v>35</v>
      </c>
      <c r="BX129" s="1255" t="s">
        <v>35</v>
      </c>
      <c r="BY129" s="1318" t="s">
        <v>35</v>
      </c>
      <c r="BZ129" s="1318" t="s">
        <v>35</v>
      </c>
      <c r="CA129" s="1318" t="s">
        <v>35</v>
      </c>
      <c r="CB129" s="1318" t="s">
        <v>35</v>
      </c>
      <c r="CC129" s="1318" t="s">
        <v>35</v>
      </c>
      <c r="CD129" s="1318" t="s">
        <v>35</v>
      </c>
      <c r="CE129" s="1318" t="s">
        <v>35</v>
      </c>
      <c r="CF129" s="1318" t="s">
        <v>35</v>
      </c>
      <c r="CG129" s="1318" t="s">
        <v>35</v>
      </c>
      <c r="CH129" s="1318" t="s">
        <v>35</v>
      </c>
      <c r="CI129" s="1318" t="s">
        <v>35</v>
      </c>
      <c r="CJ129" s="1318" t="s">
        <v>35</v>
      </c>
      <c r="CK129" s="1318" t="s">
        <v>35</v>
      </c>
      <c r="CL129" s="1318" t="s">
        <v>35</v>
      </c>
      <c r="CM129" s="1318" t="s">
        <v>35</v>
      </c>
      <c r="CN129" s="1318" t="s">
        <v>35</v>
      </c>
      <c r="CO129" s="1318" t="s">
        <v>35</v>
      </c>
      <c r="CP129" s="1318" t="s">
        <v>35</v>
      </c>
      <c r="CQ129" s="1318" t="s">
        <v>35</v>
      </c>
      <c r="CR129" s="1318" t="s">
        <v>35</v>
      </c>
      <c r="CS129" s="1318" t="s">
        <v>35</v>
      </c>
      <c r="CT129" s="1318" t="s">
        <v>35</v>
      </c>
      <c r="CU129" s="1318" t="s">
        <v>35</v>
      </c>
      <c r="CV129" s="1318" t="s">
        <v>35</v>
      </c>
      <c r="CW129" s="1318" t="s">
        <v>35</v>
      </c>
      <c r="CX129" s="1318" t="s">
        <v>35</v>
      </c>
      <c r="CY129" s="1318" t="s">
        <v>35</v>
      </c>
      <c r="CZ129" s="1340" t="s">
        <v>35</v>
      </c>
    </row>
    <row r="130" s="131" customFormat="true" ht="15" hidden="true" customHeight="true" x14ac:dyDescent="0.2">
      <c r="A130" s="2394" t="s">
        <v>47</v>
      </c>
      <c r="B130" s="247" t="s">
        <v>42</v>
      </c>
      <c r="C130" s="253"/>
      <c r="D130" s="254"/>
      <c r="E130" s="254"/>
      <c r="F130" s="254"/>
      <c r="G130" s="255"/>
      <c r="H130" s="256"/>
      <c r="I130" s="254"/>
      <c r="J130" s="254"/>
      <c r="K130" s="254"/>
      <c r="L130" s="257"/>
      <c r="M130" s="253"/>
      <c r="N130" s="254"/>
      <c r="O130" s="254"/>
      <c r="P130" s="254"/>
      <c r="Q130" s="255"/>
      <c r="R130" s="256"/>
      <c r="S130" s="254"/>
      <c r="T130" s="254"/>
      <c r="U130" s="254"/>
      <c r="V130" s="254"/>
      <c r="W130" s="254"/>
      <c r="X130" s="254"/>
      <c r="Y130" s="254"/>
      <c r="Z130" s="254"/>
      <c r="AA130" s="254"/>
      <c r="AB130" s="257"/>
      <c r="AC130" s="257"/>
      <c r="AD130" s="257"/>
      <c r="AE130" s="257"/>
      <c r="AF130" s="257"/>
      <c r="AG130" s="257"/>
      <c r="AH130" s="257"/>
      <c r="AI130" s="257"/>
      <c r="AJ130" s="257"/>
      <c r="AK130" s="257"/>
      <c r="AL130" s="257"/>
      <c r="AM130" s="257"/>
      <c r="AN130" s="257"/>
      <c r="AO130" s="257"/>
      <c r="AP130" s="257"/>
      <c r="AQ130" s="257"/>
      <c r="AR130" s="257"/>
      <c r="AS130" s="257"/>
      <c r="AT130" s="257"/>
      <c r="AU130" s="257"/>
      <c r="AV130" s="257"/>
      <c r="AW130" s="257"/>
      <c r="AX130" s="257"/>
      <c r="AY130" s="257"/>
      <c r="AZ130" s="756"/>
      <c r="BB130" s="133"/>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hidden="true" customHeight="true" x14ac:dyDescent="0.2">
      <c r="A131" s="2395"/>
      <c r="B131" s="239" t="s">
        <v>46</v>
      </c>
      <c r="C131" s="258"/>
      <c r="D131" s="259"/>
      <c r="E131" s="259"/>
      <c r="F131" s="259"/>
      <c r="G131" s="260"/>
      <c r="H131" s="261"/>
      <c r="I131" s="259"/>
      <c r="J131" s="259"/>
      <c r="K131" s="259"/>
      <c r="L131" s="262"/>
      <c r="M131" s="258"/>
      <c r="N131" s="259"/>
      <c r="O131" s="259"/>
      <c r="P131" s="259"/>
      <c r="Q131" s="260"/>
      <c r="R131" s="261"/>
      <c r="S131" s="259"/>
      <c r="T131" s="259"/>
      <c r="U131" s="259"/>
      <c r="V131" s="259"/>
      <c r="W131" s="259"/>
      <c r="X131" s="259"/>
      <c r="Y131" s="259"/>
      <c r="Z131" s="259"/>
      <c r="AA131" s="259"/>
      <c r="AB131" s="262"/>
      <c r="AC131" s="262"/>
      <c r="AD131" s="262"/>
      <c r="AE131" s="262"/>
      <c r="AF131" s="262"/>
      <c r="AG131" s="262"/>
      <c r="AH131" s="262"/>
      <c r="AI131" s="262"/>
      <c r="AJ131" s="262"/>
      <c r="AK131" s="262"/>
      <c r="AL131" s="262"/>
      <c r="AM131" s="262"/>
      <c r="AN131" s="262"/>
      <c r="AO131" s="262"/>
      <c r="AP131" s="262"/>
      <c r="AQ131" s="262"/>
      <c r="AR131" s="262"/>
      <c r="AS131" s="262"/>
      <c r="AT131" s="262"/>
      <c r="AU131" s="262"/>
      <c r="AV131" s="262"/>
      <c r="AW131" s="262"/>
      <c r="AX131" s="262"/>
      <c r="AY131" s="262"/>
      <c r="AZ131" s="757"/>
      <c r="BB131" s="133"/>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hidden="true" customHeight="true" x14ac:dyDescent="0.2">
      <c r="A132" s="2396"/>
      <c r="B132" s="240" t="s">
        <v>46</v>
      </c>
      <c r="C132" s="263"/>
      <c r="D132" s="264"/>
      <c r="E132" s="264"/>
      <c r="F132" s="264"/>
      <c r="G132" s="265"/>
      <c r="H132" s="266"/>
      <c r="I132" s="264"/>
      <c r="J132" s="264"/>
      <c r="K132" s="264"/>
      <c r="L132" s="267"/>
      <c r="M132" s="263"/>
      <c r="N132" s="264"/>
      <c r="O132" s="264"/>
      <c r="P132" s="264"/>
      <c r="Q132" s="265"/>
      <c r="R132" s="266"/>
      <c r="S132" s="264"/>
      <c r="T132" s="264"/>
      <c r="U132" s="264"/>
      <c r="V132" s="264"/>
      <c r="W132" s="264"/>
      <c r="X132" s="264"/>
      <c r="Y132" s="264"/>
      <c r="Z132" s="264"/>
      <c r="AA132" s="264"/>
      <c r="AB132" s="267"/>
      <c r="AC132" s="267"/>
      <c r="AD132" s="267"/>
      <c r="AE132" s="267"/>
      <c r="AF132" s="267"/>
      <c r="AG132" s="267"/>
      <c r="AH132" s="267"/>
      <c r="AI132" s="267"/>
      <c r="AJ132" s="267"/>
      <c r="AK132" s="267"/>
      <c r="AL132" s="267"/>
      <c r="AM132" s="267"/>
      <c r="AN132" s="267"/>
      <c r="AO132" s="267"/>
      <c r="AP132" s="267"/>
      <c r="AQ132" s="267"/>
      <c r="AR132" s="267"/>
      <c r="AS132" s="267"/>
      <c r="AT132" s="267"/>
      <c r="AU132" s="267"/>
      <c r="AV132" s="267"/>
      <c r="AW132" s="267"/>
      <c r="AX132" s="267"/>
      <c r="AY132" s="267"/>
      <c r="AZ132" s="758"/>
      <c r="BB132" s="133"/>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437" customFormat="true" ht="15" customHeight="true" x14ac:dyDescent="0.2">
      <c r="A133" s="130"/>
      <c r="B133" s="188"/>
      <c r="C133" s="2413" t="s">
        <v>114</v>
      </c>
      <c r="D133" s="2414"/>
      <c r="E133" s="2414"/>
      <c r="F133" s="2414"/>
      <c r="G133" s="2415"/>
      <c r="H133" s="2627" t="s">
        <v>38</v>
      </c>
      <c r="I133" s="2628"/>
      <c r="J133" s="2628"/>
      <c r="K133" s="2628"/>
      <c r="L133" s="2629"/>
      <c r="M133" s="2630" t="s">
        <v>37</v>
      </c>
      <c r="N133" s="2628"/>
      <c r="O133" s="2628"/>
      <c r="P133" s="2628"/>
      <c r="Q133" s="2631"/>
      <c r="R133" s="2627" t="s">
        <v>150</v>
      </c>
      <c r="S133" s="2628"/>
      <c r="T133" s="2628"/>
      <c r="U133" s="2628"/>
      <c r="V133" s="2628"/>
      <c r="W133" s="2628"/>
      <c r="X133" s="2628"/>
      <c r="Y133" s="2628"/>
      <c r="Z133" s="2628"/>
      <c r="AA133" s="2628"/>
      <c r="AB133" s="2628"/>
      <c r="AC133" s="2628"/>
      <c r="AD133" s="2628"/>
      <c r="AE133" s="2628"/>
      <c r="AF133" s="2628"/>
      <c r="AG133" s="2628"/>
      <c r="AH133" s="2628"/>
      <c r="AI133" s="2628"/>
      <c r="AJ133" s="2628"/>
      <c r="AK133" s="2628"/>
      <c r="AL133" s="2628"/>
      <c r="AM133" s="2628"/>
      <c r="AN133" s="2628"/>
      <c r="AO133" s="2628"/>
      <c r="AP133" s="2628"/>
      <c r="AQ133" s="2628"/>
      <c r="AR133" s="2628"/>
      <c r="AS133" s="2628"/>
      <c r="AT133" s="2628"/>
      <c r="AU133" s="2628"/>
      <c r="AV133" s="2628"/>
      <c r="AW133" s="2628"/>
      <c r="AX133" s="2632"/>
      <c r="AY133" s="1483"/>
      <c r="BA133" s="217" t="s">
        <v>128</v>
      </c>
      <c r="BB133" s="116" t="s">
        <v>98</v>
      </c>
      <c r="BC133" s="2511" t="s">
        <v>114</v>
      </c>
      <c r="BD133" s="2512"/>
      <c r="BE133" s="2512"/>
      <c r="BF133" s="2512"/>
      <c r="BG133" s="2513"/>
      <c r="BH133" s="2527" t="s">
        <v>38</v>
      </c>
      <c r="BI133" s="2512"/>
      <c r="BJ133" s="2512"/>
      <c r="BK133" s="2512"/>
      <c r="BL133" s="2513"/>
      <c r="BM133" s="2527" t="s">
        <v>37</v>
      </c>
      <c r="BN133" s="2512"/>
      <c r="BO133" s="2512"/>
      <c r="BP133" s="2512"/>
      <c r="BQ133" s="2513"/>
      <c r="BR133" s="422" t="s">
        <v>137</v>
      </c>
      <c r="BS133" s="372"/>
      <c r="BT133" s="372"/>
      <c r="BU133" s="372"/>
      <c r="BV133" s="372"/>
      <c r="BW133" s="372"/>
      <c r="BX133" s="372"/>
      <c r="BY133" s="373"/>
      <c r="BZ133" s="314"/>
      <c r="CA133" s="314"/>
      <c r="CB133" s="314"/>
      <c r="CC133" s="314"/>
      <c r="CD133" s="314"/>
      <c r="CE133" s="314"/>
      <c r="CF133" s="314"/>
      <c r="CG133" s="314"/>
      <c r="CH133" s="314"/>
      <c r="CI133" s="314"/>
      <c r="CJ133" s="314"/>
      <c r="CK133" s="314"/>
      <c r="CL133" s="314"/>
      <c r="CM133" s="314"/>
      <c r="CN133" s="314"/>
      <c r="CO133" s="314"/>
      <c r="CP133" s="314"/>
      <c r="CQ133" s="314"/>
      <c r="CR133" s="314"/>
      <c r="CS133" s="314"/>
      <c r="CT133" s="314"/>
      <c r="CU133" s="314"/>
      <c r="CV133" s="314"/>
      <c r="CW133" s="314"/>
      <c r="CX133" s="314"/>
      <c r="CY133" s="314"/>
      <c r="CZ133" s="315"/>
    </row>
    <row r="134" s="437" customFormat="true" ht="24" x14ac:dyDescent="0.2">
      <c r="A134" s="189" t="s">
        <v>69</v>
      </c>
      <c r="B134" s="245"/>
      <c r="C134" s="281" t="s">
        <v>0</v>
      </c>
      <c r="D134" s="282" t="s">
        <v>1</v>
      </c>
      <c r="E134" s="282" t="s">
        <v>2</v>
      </c>
      <c r="F134" s="282" t="s">
        <v>3</v>
      </c>
      <c r="G134" s="283" t="s">
        <v>4</v>
      </c>
      <c r="H134" s="1410" t="s">
        <v>0</v>
      </c>
      <c r="I134" s="1364" t="s">
        <v>1</v>
      </c>
      <c r="J134" s="1364" t="s">
        <v>2</v>
      </c>
      <c r="K134" s="1364" t="s">
        <v>3</v>
      </c>
      <c r="L134" s="1365" t="s">
        <v>4</v>
      </c>
      <c r="M134" s="1398" t="s">
        <v>0</v>
      </c>
      <c r="N134" s="1364" t="s">
        <v>1</v>
      </c>
      <c r="O134" s="1364" t="s">
        <v>2</v>
      </c>
      <c r="P134" s="1364" t="s">
        <v>3</v>
      </c>
      <c r="Q134" s="1424" t="s">
        <v>4</v>
      </c>
      <c r="R134" s="1410" t="s">
        <v>151</v>
      </c>
      <c r="S134" s="1364" t="s">
        <v>152</v>
      </c>
      <c r="T134" s="1364" t="s">
        <v>153</v>
      </c>
      <c r="U134" s="1364" t="s">
        <v>154</v>
      </c>
      <c r="V134" s="1364" t="s">
        <v>155</v>
      </c>
      <c r="W134" s="1364" t="s">
        <v>156</v>
      </c>
      <c r="X134" s="1364" t="s">
        <v>157</v>
      </c>
      <c r="Y134" s="1364" t="s">
        <v>158</v>
      </c>
      <c r="Z134" s="1364" t="s">
        <v>159</v>
      </c>
      <c r="AA134" s="1364" t="s">
        <v>160</v>
      </c>
      <c r="AB134" s="1364" t="s">
        <v>161</v>
      </c>
      <c r="AC134" s="1364" t="s">
        <v>162</v>
      </c>
      <c r="AD134" s="1364" t="s">
        <v>163</v>
      </c>
      <c r="AE134" s="1364" t="s">
        <v>165</v>
      </c>
      <c r="AF134" s="1364" t="s">
        <v>167</v>
      </c>
      <c r="AG134" s="1364" t="s">
        <v>263</v>
      </c>
      <c r="AH134" s="1364" t="s">
        <v>168</v>
      </c>
      <c r="AI134" s="1364" t="s">
        <v>169</v>
      </c>
      <c r="AJ134" s="1364" t="s">
        <v>264</v>
      </c>
      <c r="AK134" s="1364" t="s">
        <v>170</v>
      </c>
      <c r="AL134" s="1364" t="s">
        <v>171</v>
      </c>
      <c r="AM134" s="1364" t="s">
        <v>265</v>
      </c>
      <c r="AN134" s="1364" t="s">
        <v>266</v>
      </c>
      <c r="AO134" s="1364" t="s">
        <v>172</v>
      </c>
      <c r="AP134" s="1364" t="s">
        <v>173</v>
      </c>
      <c r="AQ134" s="1364" t="s">
        <v>174</v>
      </c>
      <c r="AR134" s="1364" t="s">
        <v>175</v>
      </c>
      <c r="AS134" s="1364" t="s">
        <v>176</v>
      </c>
      <c r="AT134" s="1364" t="s">
        <v>267</v>
      </c>
      <c r="AU134" s="1364" t="s">
        <v>177</v>
      </c>
      <c r="AV134" s="1364" t="s">
        <v>178</v>
      </c>
      <c r="AW134" s="1364" t="s">
        <v>179</v>
      </c>
      <c r="AX134" s="1366" t="s">
        <v>180</v>
      </c>
      <c r="AY134" s="1483"/>
      <c r="BA134" s="200" t="s">
        <v>116</v>
      </c>
      <c r="BB134" s="199"/>
      <c r="BC134" s="353" t="s">
        <v>0</v>
      </c>
      <c r="BD134" s="174" t="s">
        <v>1</v>
      </c>
      <c r="BE134" s="174" t="s">
        <v>2</v>
      </c>
      <c r="BF134" s="174" t="s">
        <v>3</v>
      </c>
      <c r="BG134" s="354" t="s">
        <v>4</v>
      </c>
      <c r="BH134" s="366" t="s">
        <v>0</v>
      </c>
      <c r="BI134" s="174" t="s">
        <v>1</v>
      </c>
      <c r="BJ134" s="174" t="s">
        <v>2</v>
      </c>
      <c r="BK134" s="174" t="s">
        <v>3</v>
      </c>
      <c r="BL134" s="354" t="s">
        <v>4</v>
      </c>
      <c r="BM134" s="366" t="s">
        <v>0</v>
      </c>
      <c r="BN134" s="174" t="s">
        <v>1</v>
      </c>
      <c r="BO134" s="174" t="s">
        <v>2</v>
      </c>
      <c r="BP134" s="174" t="s">
        <v>3</v>
      </c>
      <c r="BQ134" s="354" t="s">
        <v>4</v>
      </c>
      <c r="BR134" s="366"/>
      <c r="BS134" s="174"/>
      <c r="BT134" s="174"/>
      <c r="BU134" s="174"/>
      <c r="BV134" s="174"/>
      <c r="BW134" s="174"/>
      <c r="BX134" s="174"/>
      <c r="BY134" s="175"/>
      <c r="BZ134" s="175"/>
      <c r="CA134" s="175"/>
      <c r="CB134" s="175"/>
      <c r="CC134" s="175"/>
      <c r="CD134" s="175"/>
      <c r="CE134" s="175"/>
      <c r="CF134" s="175"/>
      <c r="CG134" s="175"/>
      <c r="CH134" s="175"/>
      <c r="CI134" s="175"/>
      <c r="CJ134" s="175"/>
      <c r="CK134" s="175"/>
      <c r="CL134" s="175"/>
      <c r="CM134" s="175"/>
      <c r="CN134" s="175"/>
      <c r="CO134" s="175"/>
      <c r="CP134" s="175"/>
      <c r="CQ134" s="175"/>
      <c r="CR134" s="175"/>
      <c r="CS134" s="175"/>
      <c r="CT134" s="175"/>
      <c r="CU134" s="175"/>
      <c r="CV134" s="175"/>
      <c r="CW134" s="175"/>
      <c r="CX134" s="175"/>
      <c r="CY134" s="175"/>
      <c r="CZ134" s="374"/>
    </row>
    <row r="135" s="437" customFormat="true" ht="15" customHeight="true" x14ac:dyDescent="0.2">
      <c r="A135" s="2633" t="s">
        <v>45</v>
      </c>
      <c r="B135" s="1649" t="s">
        <v>44</v>
      </c>
      <c r="C135" s="1675" t="s">
        <v>35</v>
      </c>
      <c r="D135" s="1682" t="s">
        <v>35</v>
      </c>
      <c r="E135" s="1682" t="s">
        <v>35</v>
      </c>
      <c r="F135" s="1682" t="s">
        <v>35</v>
      </c>
      <c r="G135" s="1689" t="s">
        <v>35</v>
      </c>
      <c r="H135" s="1696" t="s">
        <v>35</v>
      </c>
      <c r="I135" s="1682" t="s">
        <v>35</v>
      </c>
      <c r="J135" s="1682" t="s">
        <v>35</v>
      </c>
      <c r="K135" s="1682" t="s">
        <v>35</v>
      </c>
      <c r="L135" s="1703" t="s">
        <v>35</v>
      </c>
      <c r="M135" s="1675" t="s">
        <v>35</v>
      </c>
      <c r="N135" s="1682" t="s">
        <v>35</v>
      </c>
      <c r="O135" s="1682" t="s">
        <v>35</v>
      </c>
      <c r="P135" s="1682" t="s">
        <v>35</v>
      </c>
      <c r="Q135" s="1689" t="s">
        <v>35</v>
      </c>
      <c r="R135" s="1696" t="s">
        <v>35</v>
      </c>
      <c r="S135" s="1682" t="s">
        <v>35</v>
      </c>
      <c r="T135" s="1682" t="s">
        <v>35</v>
      </c>
      <c r="U135" s="1682" t="s">
        <v>35</v>
      </c>
      <c r="V135" s="1682" t="s">
        <v>35</v>
      </c>
      <c r="W135" s="1682" t="s">
        <v>35</v>
      </c>
      <c r="X135" s="1682" t="s">
        <v>35</v>
      </c>
      <c r="Y135" s="1682" t="s">
        <v>35</v>
      </c>
      <c r="Z135" s="1682" t="s">
        <v>35</v>
      </c>
      <c r="AA135" s="1682" t="s">
        <v>35</v>
      </c>
      <c r="AB135" s="1682" t="s">
        <v>35</v>
      </c>
      <c r="AC135" s="1682" t="s">
        <v>35</v>
      </c>
      <c r="AD135" s="1682" t="s">
        <v>35</v>
      </c>
      <c r="AE135" s="1682" t="s">
        <v>35</v>
      </c>
      <c r="AF135" s="1682" t="s">
        <v>35</v>
      </c>
      <c r="AG135" s="1682" t="s">
        <v>35</v>
      </c>
      <c r="AH135" s="1682" t="s">
        <v>35</v>
      </c>
      <c r="AI135" s="1682" t="s">
        <v>35</v>
      </c>
      <c r="AJ135" s="1682" t="s">
        <v>35</v>
      </c>
      <c r="AK135" s="1682" t="s">
        <v>35</v>
      </c>
      <c r="AL135" s="1682" t="s">
        <v>35</v>
      </c>
      <c r="AM135" s="1682" t="s">
        <v>35</v>
      </c>
      <c r="AN135" s="1682" t="s">
        <v>35</v>
      </c>
      <c r="AO135" s="1682" t="s">
        <v>35</v>
      </c>
      <c r="AP135" s="1682" t="s">
        <v>35</v>
      </c>
      <c r="AQ135" s="1682" t="s">
        <v>35</v>
      </c>
      <c r="AR135" s="1682" t="s">
        <v>35</v>
      </c>
      <c r="AS135" s="1682" t="s">
        <v>35</v>
      </c>
      <c r="AT135" s="1682" t="s">
        <v>35</v>
      </c>
      <c r="AU135" s="1682" t="s">
        <v>35</v>
      </c>
      <c r="AV135" s="1682" t="s">
        <v>35</v>
      </c>
      <c r="AW135" s="1682" t="s">
        <v>35</v>
      </c>
      <c r="AX135" s="1682" t="s">
        <v>35</v>
      </c>
      <c r="AY135" s="1491"/>
      <c r="BA135" s="2528" t="s">
        <v>45</v>
      </c>
      <c r="BB135" s="158" t="s">
        <v>44</v>
      </c>
      <c r="BC135" s="1236" t="s">
        <v>35</v>
      </c>
      <c r="BD135" s="1256" t="s">
        <v>35</v>
      </c>
      <c r="BE135" s="1256" t="s">
        <v>35</v>
      </c>
      <c r="BF135" s="1256" t="s">
        <v>35</v>
      </c>
      <c r="BG135" s="1277" t="s">
        <v>35</v>
      </c>
      <c r="BH135" s="1298" t="s">
        <v>35</v>
      </c>
      <c r="BI135" s="1256" t="s">
        <v>35</v>
      </c>
      <c r="BJ135" s="1256" t="s">
        <v>35</v>
      </c>
      <c r="BK135" s="1256" t="s">
        <v>35</v>
      </c>
      <c r="BL135" s="1277" t="s">
        <v>35</v>
      </c>
      <c r="BM135" s="1298" t="s">
        <v>35</v>
      </c>
      <c r="BN135" s="1256" t="s">
        <v>35</v>
      </c>
      <c r="BO135" s="1256" t="s">
        <v>35</v>
      </c>
      <c r="BP135" s="1256" t="s">
        <v>35</v>
      </c>
      <c r="BQ135" s="1277" t="s">
        <v>35</v>
      </c>
      <c r="BR135" s="1298" t="s">
        <v>35</v>
      </c>
      <c r="BS135" s="1256" t="s">
        <v>35</v>
      </c>
      <c r="BT135" s="1256" t="s">
        <v>35</v>
      </c>
      <c r="BU135" s="1256" t="s">
        <v>35</v>
      </c>
      <c r="BV135" s="1256" t="s">
        <v>35</v>
      </c>
      <c r="BW135" s="1256" t="s">
        <v>35</v>
      </c>
      <c r="BX135" s="1256" t="s">
        <v>35</v>
      </c>
      <c r="BY135" s="1319" t="s">
        <v>35</v>
      </c>
      <c r="BZ135" s="1319" t="s">
        <v>35</v>
      </c>
      <c r="CA135" s="1319" t="s">
        <v>35</v>
      </c>
      <c r="CB135" s="1319" t="s">
        <v>35</v>
      </c>
      <c r="CC135" s="1319" t="s">
        <v>35</v>
      </c>
      <c r="CD135" s="1319" t="s">
        <v>35</v>
      </c>
      <c r="CE135" s="1319" t="s">
        <v>35</v>
      </c>
      <c r="CF135" s="1319" t="s">
        <v>35</v>
      </c>
      <c r="CG135" s="1319" t="s">
        <v>35</v>
      </c>
      <c r="CH135" s="1319" t="s">
        <v>35</v>
      </c>
      <c r="CI135" s="1319" t="s">
        <v>35</v>
      </c>
      <c r="CJ135" s="1319" t="s">
        <v>35</v>
      </c>
      <c r="CK135" s="1319" t="s">
        <v>35</v>
      </c>
      <c r="CL135" s="1319" t="s">
        <v>35</v>
      </c>
      <c r="CM135" s="1319" t="s">
        <v>35</v>
      </c>
      <c r="CN135" s="1319" t="s">
        <v>35</v>
      </c>
      <c r="CO135" s="1319" t="s">
        <v>35</v>
      </c>
      <c r="CP135" s="1319" t="s">
        <v>35</v>
      </c>
      <c r="CQ135" s="1319" t="s">
        <v>35</v>
      </c>
      <c r="CR135" s="1319" t="s">
        <v>35</v>
      </c>
      <c r="CS135" s="1319" t="s">
        <v>35</v>
      </c>
      <c r="CT135" s="1319" t="s">
        <v>35</v>
      </c>
      <c r="CU135" s="1319" t="s">
        <v>35</v>
      </c>
      <c r="CV135" s="1319" t="s">
        <v>35</v>
      </c>
      <c r="CW135" s="1319" t="s">
        <v>35</v>
      </c>
      <c r="CX135" s="1319" t="s">
        <v>35</v>
      </c>
      <c r="CY135" s="1319" t="s">
        <v>35</v>
      </c>
      <c r="CZ135" s="1341" t="s">
        <v>35</v>
      </c>
    </row>
    <row r="136" s="437" customFormat="true" ht="15" customHeight="true" x14ac:dyDescent="0.2">
      <c r="A136" s="2634"/>
      <c r="B136" s="1650" t="s">
        <v>43</v>
      </c>
      <c r="C136" s="1676" t="s">
        <v>35</v>
      </c>
      <c r="D136" s="1683" t="s">
        <v>35</v>
      </c>
      <c r="E136" s="1683" t="s">
        <v>35</v>
      </c>
      <c r="F136" s="1683" t="s">
        <v>35</v>
      </c>
      <c r="G136" s="1690" t="s">
        <v>35</v>
      </c>
      <c r="H136" s="1697" t="s">
        <v>35</v>
      </c>
      <c r="I136" s="1683" t="s">
        <v>35</v>
      </c>
      <c r="J136" s="1683" t="s">
        <v>35</v>
      </c>
      <c r="K136" s="1683" t="s">
        <v>35</v>
      </c>
      <c r="L136" s="1704" t="s">
        <v>35</v>
      </c>
      <c r="M136" s="1676" t="s">
        <v>35</v>
      </c>
      <c r="N136" s="1683" t="s">
        <v>35</v>
      </c>
      <c r="O136" s="1683" t="s">
        <v>35</v>
      </c>
      <c r="P136" s="1683" t="s">
        <v>35</v>
      </c>
      <c r="Q136" s="1690" t="s">
        <v>35</v>
      </c>
      <c r="R136" s="1697" t="s">
        <v>35</v>
      </c>
      <c r="S136" s="1683" t="s">
        <v>35</v>
      </c>
      <c r="T136" s="1683" t="s">
        <v>35</v>
      </c>
      <c r="U136" s="1683" t="s">
        <v>35</v>
      </c>
      <c r="V136" s="1683" t="s">
        <v>35</v>
      </c>
      <c r="W136" s="1683" t="s">
        <v>35</v>
      </c>
      <c r="X136" s="1683" t="s">
        <v>35</v>
      </c>
      <c r="Y136" s="1683" t="s">
        <v>35</v>
      </c>
      <c r="Z136" s="1683" t="s">
        <v>35</v>
      </c>
      <c r="AA136" s="1683" t="s">
        <v>35</v>
      </c>
      <c r="AB136" s="1683" t="s">
        <v>35</v>
      </c>
      <c r="AC136" s="1683" t="s">
        <v>35</v>
      </c>
      <c r="AD136" s="1683" t="s">
        <v>35</v>
      </c>
      <c r="AE136" s="1683" t="s">
        <v>35</v>
      </c>
      <c r="AF136" s="1683" t="s">
        <v>35</v>
      </c>
      <c r="AG136" s="1683" t="s">
        <v>35</v>
      </c>
      <c r="AH136" s="1683" t="s">
        <v>35</v>
      </c>
      <c r="AI136" s="1683" t="s">
        <v>35</v>
      </c>
      <c r="AJ136" s="1683" t="s">
        <v>35</v>
      </c>
      <c r="AK136" s="1683" t="s">
        <v>35</v>
      </c>
      <c r="AL136" s="1683" t="s">
        <v>35</v>
      </c>
      <c r="AM136" s="1683" t="s">
        <v>35</v>
      </c>
      <c r="AN136" s="1683" t="s">
        <v>35</v>
      </c>
      <c r="AO136" s="1683" t="s">
        <v>35</v>
      </c>
      <c r="AP136" s="1683" t="s">
        <v>35</v>
      </c>
      <c r="AQ136" s="1683" t="s">
        <v>35</v>
      </c>
      <c r="AR136" s="1683" t="s">
        <v>35</v>
      </c>
      <c r="AS136" s="1683" t="s">
        <v>35</v>
      </c>
      <c r="AT136" s="1683" t="s">
        <v>35</v>
      </c>
      <c r="AU136" s="1683" t="s">
        <v>35</v>
      </c>
      <c r="AV136" s="1683" t="s">
        <v>35</v>
      </c>
      <c r="AW136" s="1683" t="s">
        <v>35</v>
      </c>
      <c r="AX136" s="1683" t="s">
        <v>35</v>
      </c>
      <c r="AY136" s="1004"/>
      <c r="BA136" s="2486"/>
      <c r="BB136" s="159" t="s">
        <v>43</v>
      </c>
      <c r="BC136" s="1237" t="s">
        <v>35</v>
      </c>
      <c r="BD136" s="1257" t="s">
        <v>35</v>
      </c>
      <c r="BE136" s="1257" t="s">
        <v>35</v>
      </c>
      <c r="BF136" s="1257" t="s">
        <v>35</v>
      </c>
      <c r="BG136" s="1278" t="s">
        <v>35</v>
      </c>
      <c r="BH136" s="1299" t="s">
        <v>35</v>
      </c>
      <c r="BI136" s="1257" t="s">
        <v>35</v>
      </c>
      <c r="BJ136" s="1257" t="s">
        <v>35</v>
      </c>
      <c r="BK136" s="1257" t="s">
        <v>35</v>
      </c>
      <c r="BL136" s="1278" t="s">
        <v>35</v>
      </c>
      <c r="BM136" s="1299" t="s">
        <v>35</v>
      </c>
      <c r="BN136" s="1257" t="s">
        <v>35</v>
      </c>
      <c r="BO136" s="1257" t="s">
        <v>35</v>
      </c>
      <c r="BP136" s="1257" t="s">
        <v>35</v>
      </c>
      <c r="BQ136" s="1278" t="s">
        <v>35</v>
      </c>
      <c r="BR136" s="1299" t="s">
        <v>35</v>
      </c>
      <c r="BS136" s="1257" t="s">
        <v>35</v>
      </c>
      <c r="BT136" s="1257" t="s">
        <v>35</v>
      </c>
      <c r="BU136" s="1257" t="s">
        <v>35</v>
      </c>
      <c r="BV136" s="1257" t="s">
        <v>35</v>
      </c>
      <c r="BW136" s="1257" t="s">
        <v>35</v>
      </c>
      <c r="BX136" s="1257" t="s">
        <v>35</v>
      </c>
      <c r="BY136" s="1320" t="s">
        <v>35</v>
      </c>
      <c r="BZ136" s="1320" t="s">
        <v>35</v>
      </c>
      <c r="CA136" s="1320" t="s">
        <v>35</v>
      </c>
      <c r="CB136" s="1320" t="s">
        <v>35</v>
      </c>
      <c r="CC136" s="1320" t="s">
        <v>35</v>
      </c>
      <c r="CD136" s="1320" t="s">
        <v>35</v>
      </c>
      <c r="CE136" s="1320" t="s">
        <v>35</v>
      </c>
      <c r="CF136" s="1320" t="s">
        <v>35</v>
      </c>
      <c r="CG136" s="1320" t="s">
        <v>35</v>
      </c>
      <c r="CH136" s="1320" t="s">
        <v>35</v>
      </c>
      <c r="CI136" s="1320" t="s">
        <v>35</v>
      </c>
      <c r="CJ136" s="1320" t="s">
        <v>35</v>
      </c>
      <c r="CK136" s="1320" t="s">
        <v>35</v>
      </c>
      <c r="CL136" s="1320" t="s">
        <v>35</v>
      </c>
      <c r="CM136" s="1320" t="s">
        <v>35</v>
      </c>
      <c r="CN136" s="1320" t="s">
        <v>35</v>
      </c>
      <c r="CO136" s="1320" t="s">
        <v>35</v>
      </c>
      <c r="CP136" s="1320" t="s">
        <v>35</v>
      </c>
      <c r="CQ136" s="1320" t="s">
        <v>35</v>
      </c>
      <c r="CR136" s="1320" t="s">
        <v>35</v>
      </c>
      <c r="CS136" s="1320" t="s">
        <v>35</v>
      </c>
      <c r="CT136" s="1320" t="s">
        <v>35</v>
      </c>
      <c r="CU136" s="1320" t="s">
        <v>35</v>
      </c>
      <c r="CV136" s="1320" t="s">
        <v>35</v>
      </c>
      <c r="CW136" s="1320" t="s">
        <v>35</v>
      </c>
      <c r="CX136" s="1320" t="s">
        <v>35</v>
      </c>
      <c r="CY136" s="1320" t="s">
        <v>35</v>
      </c>
      <c r="CZ136" s="1342" t="s">
        <v>35</v>
      </c>
    </row>
    <row r="137" s="437" customFormat="true" ht="15" customHeight="true" x14ac:dyDescent="0.2">
      <c r="A137" s="2634"/>
      <c r="B137" s="1650" t="s">
        <v>42</v>
      </c>
      <c r="C137" s="1676" t="s">
        <v>35</v>
      </c>
      <c r="D137" s="1683" t="s">
        <v>35</v>
      </c>
      <c r="E137" s="1683" t="s">
        <v>35</v>
      </c>
      <c r="F137" s="1683" t="s">
        <v>35</v>
      </c>
      <c r="G137" s="1690" t="s">
        <v>35</v>
      </c>
      <c r="H137" s="1697" t="s">
        <v>35</v>
      </c>
      <c r="I137" s="1683" t="s">
        <v>35</v>
      </c>
      <c r="J137" s="1683" t="s">
        <v>35</v>
      </c>
      <c r="K137" s="1683" t="s">
        <v>35</v>
      </c>
      <c r="L137" s="1704" t="s">
        <v>35</v>
      </c>
      <c r="M137" s="1676" t="s">
        <v>35</v>
      </c>
      <c r="N137" s="1683" t="s">
        <v>35</v>
      </c>
      <c r="O137" s="1683" t="s">
        <v>35</v>
      </c>
      <c r="P137" s="1683" t="s">
        <v>35</v>
      </c>
      <c r="Q137" s="1690" t="s">
        <v>35</v>
      </c>
      <c r="R137" s="1697" t="s">
        <v>35</v>
      </c>
      <c r="S137" s="1683" t="s">
        <v>35</v>
      </c>
      <c r="T137" s="1683" t="s">
        <v>35</v>
      </c>
      <c r="U137" s="1683" t="s">
        <v>35</v>
      </c>
      <c r="V137" s="1683" t="s">
        <v>35</v>
      </c>
      <c r="W137" s="1683" t="s">
        <v>35</v>
      </c>
      <c r="X137" s="1683" t="s">
        <v>35</v>
      </c>
      <c r="Y137" s="1683" t="s">
        <v>35</v>
      </c>
      <c r="Z137" s="1683" t="s">
        <v>35</v>
      </c>
      <c r="AA137" s="1683" t="s">
        <v>35</v>
      </c>
      <c r="AB137" s="1683" t="s">
        <v>35</v>
      </c>
      <c r="AC137" s="1683" t="s">
        <v>35</v>
      </c>
      <c r="AD137" s="1683" t="s">
        <v>35</v>
      </c>
      <c r="AE137" s="1683" t="s">
        <v>35</v>
      </c>
      <c r="AF137" s="1683" t="s">
        <v>35</v>
      </c>
      <c r="AG137" s="1683" t="s">
        <v>35</v>
      </c>
      <c r="AH137" s="1683" t="s">
        <v>35</v>
      </c>
      <c r="AI137" s="1683" t="s">
        <v>35</v>
      </c>
      <c r="AJ137" s="1683" t="s">
        <v>35</v>
      </c>
      <c r="AK137" s="1683" t="s">
        <v>35</v>
      </c>
      <c r="AL137" s="1683" t="s">
        <v>35</v>
      </c>
      <c r="AM137" s="1683" t="s">
        <v>35</v>
      </c>
      <c r="AN137" s="1683" t="s">
        <v>35</v>
      </c>
      <c r="AO137" s="1683" t="s">
        <v>35</v>
      </c>
      <c r="AP137" s="1683" t="s">
        <v>35</v>
      </c>
      <c r="AQ137" s="1683" t="s">
        <v>35</v>
      </c>
      <c r="AR137" s="1683" t="s">
        <v>35</v>
      </c>
      <c r="AS137" s="1683" t="s">
        <v>35</v>
      </c>
      <c r="AT137" s="1683" t="s">
        <v>35</v>
      </c>
      <c r="AU137" s="1683" t="s">
        <v>35</v>
      </c>
      <c r="AV137" s="1683" t="s">
        <v>35</v>
      </c>
      <c r="AW137" s="1683" t="s">
        <v>35</v>
      </c>
      <c r="AX137" s="1683" t="s">
        <v>35</v>
      </c>
      <c r="AY137" s="1004"/>
      <c r="BA137" s="2486"/>
      <c r="BB137" s="159" t="s">
        <v>42</v>
      </c>
      <c r="BC137" s="1237" t="s">
        <v>35</v>
      </c>
      <c r="BD137" s="1257" t="s">
        <v>35</v>
      </c>
      <c r="BE137" s="1257" t="s">
        <v>35</v>
      </c>
      <c r="BF137" s="1257" t="s">
        <v>35</v>
      </c>
      <c r="BG137" s="1278" t="s">
        <v>35</v>
      </c>
      <c r="BH137" s="1299" t="s">
        <v>35</v>
      </c>
      <c r="BI137" s="1257" t="s">
        <v>35</v>
      </c>
      <c r="BJ137" s="1257" t="s">
        <v>35</v>
      </c>
      <c r="BK137" s="1257" t="s">
        <v>35</v>
      </c>
      <c r="BL137" s="1278" t="s">
        <v>35</v>
      </c>
      <c r="BM137" s="1299" t="s">
        <v>35</v>
      </c>
      <c r="BN137" s="1257" t="s">
        <v>35</v>
      </c>
      <c r="BO137" s="1257" t="s">
        <v>35</v>
      </c>
      <c r="BP137" s="1257" t="s">
        <v>35</v>
      </c>
      <c r="BQ137" s="1278" t="s">
        <v>35</v>
      </c>
      <c r="BR137" s="1299" t="s">
        <v>35</v>
      </c>
      <c r="BS137" s="1257" t="s">
        <v>35</v>
      </c>
      <c r="BT137" s="1257" t="s">
        <v>35</v>
      </c>
      <c r="BU137" s="1257" t="s">
        <v>35</v>
      </c>
      <c r="BV137" s="1257" t="s">
        <v>35</v>
      </c>
      <c r="BW137" s="1257" t="s">
        <v>35</v>
      </c>
      <c r="BX137" s="1257" t="s">
        <v>35</v>
      </c>
      <c r="BY137" s="1320" t="s">
        <v>35</v>
      </c>
      <c r="BZ137" s="1320" t="s">
        <v>35</v>
      </c>
      <c r="CA137" s="1320" t="s">
        <v>35</v>
      </c>
      <c r="CB137" s="1320" t="s">
        <v>35</v>
      </c>
      <c r="CC137" s="1320" t="s">
        <v>35</v>
      </c>
      <c r="CD137" s="1320" t="s">
        <v>35</v>
      </c>
      <c r="CE137" s="1320" t="s">
        <v>35</v>
      </c>
      <c r="CF137" s="1320" t="s">
        <v>35</v>
      </c>
      <c r="CG137" s="1320" t="s">
        <v>35</v>
      </c>
      <c r="CH137" s="1320" t="s">
        <v>35</v>
      </c>
      <c r="CI137" s="1320" t="s">
        <v>35</v>
      </c>
      <c r="CJ137" s="1320" t="s">
        <v>35</v>
      </c>
      <c r="CK137" s="1320" t="s">
        <v>35</v>
      </c>
      <c r="CL137" s="1320" t="s">
        <v>35</v>
      </c>
      <c r="CM137" s="1320" t="s">
        <v>35</v>
      </c>
      <c r="CN137" s="1320" t="s">
        <v>35</v>
      </c>
      <c r="CO137" s="1320" t="s">
        <v>35</v>
      </c>
      <c r="CP137" s="1320" t="s">
        <v>35</v>
      </c>
      <c r="CQ137" s="1320" t="s">
        <v>35</v>
      </c>
      <c r="CR137" s="1320" t="s">
        <v>35</v>
      </c>
      <c r="CS137" s="1320" t="s">
        <v>35</v>
      </c>
      <c r="CT137" s="1320" t="s">
        <v>35</v>
      </c>
      <c r="CU137" s="1320" t="s">
        <v>35</v>
      </c>
      <c r="CV137" s="1320" t="s">
        <v>35</v>
      </c>
      <c r="CW137" s="1320" t="s">
        <v>35</v>
      </c>
      <c r="CX137" s="1320" t="s">
        <v>35</v>
      </c>
      <c r="CY137" s="1320" t="s">
        <v>35</v>
      </c>
      <c r="CZ137" s="1342" t="s">
        <v>35</v>
      </c>
    </row>
    <row r="138" s="437" customFormat="true" ht="15" customHeight="true" x14ac:dyDescent="0.2">
      <c r="A138" s="2634"/>
      <c r="B138" s="1650" t="s">
        <v>41</v>
      </c>
      <c r="C138" s="1676" t="s">
        <v>35</v>
      </c>
      <c r="D138" s="1683" t="s">
        <v>35</v>
      </c>
      <c r="E138" s="1683" t="s">
        <v>35</v>
      </c>
      <c r="F138" s="1683" t="s">
        <v>35</v>
      </c>
      <c r="G138" s="1690" t="s">
        <v>35</v>
      </c>
      <c r="H138" s="1697" t="s">
        <v>35</v>
      </c>
      <c r="I138" s="1683" t="s">
        <v>35</v>
      </c>
      <c r="J138" s="1683" t="s">
        <v>35</v>
      </c>
      <c r="K138" s="1683" t="s">
        <v>35</v>
      </c>
      <c r="L138" s="1704" t="s">
        <v>35</v>
      </c>
      <c r="M138" s="1676" t="s">
        <v>35</v>
      </c>
      <c r="N138" s="1683" t="s">
        <v>35</v>
      </c>
      <c r="O138" s="1683" t="s">
        <v>35</v>
      </c>
      <c r="P138" s="1683" t="s">
        <v>35</v>
      </c>
      <c r="Q138" s="1690" t="s">
        <v>35</v>
      </c>
      <c r="R138" s="1697" t="s">
        <v>35</v>
      </c>
      <c r="S138" s="1683" t="s">
        <v>35</v>
      </c>
      <c r="T138" s="1683" t="s">
        <v>35</v>
      </c>
      <c r="U138" s="1683" t="s">
        <v>35</v>
      </c>
      <c r="V138" s="1683" t="s">
        <v>35</v>
      </c>
      <c r="W138" s="1683" t="s">
        <v>35</v>
      </c>
      <c r="X138" s="1683" t="s">
        <v>35</v>
      </c>
      <c r="Y138" s="1683" t="s">
        <v>35</v>
      </c>
      <c r="Z138" s="1683" t="s">
        <v>35</v>
      </c>
      <c r="AA138" s="1683" t="s">
        <v>35</v>
      </c>
      <c r="AB138" s="1683" t="s">
        <v>35</v>
      </c>
      <c r="AC138" s="1683" t="s">
        <v>35</v>
      </c>
      <c r="AD138" s="1683" t="s">
        <v>35</v>
      </c>
      <c r="AE138" s="1683" t="s">
        <v>35</v>
      </c>
      <c r="AF138" s="1683" t="s">
        <v>35</v>
      </c>
      <c r="AG138" s="1683" t="s">
        <v>35</v>
      </c>
      <c r="AH138" s="1683" t="s">
        <v>35</v>
      </c>
      <c r="AI138" s="1683" t="s">
        <v>35</v>
      </c>
      <c r="AJ138" s="1683" t="s">
        <v>35</v>
      </c>
      <c r="AK138" s="1683" t="s">
        <v>35</v>
      </c>
      <c r="AL138" s="1683" t="s">
        <v>35</v>
      </c>
      <c r="AM138" s="1683" t="s">
        <v>35</v>
      </c>
      <c r="AN138" s="1683" t="s">
        <v>35</v>
      </c>
      <c r="AO138" s="1683" t="s">
        <v>35</v>
      </c>
      <c r="AP138" s="1683" t="s">
        <v>35</v>
      </c>
      <c r="AQ138" s="1683" t="s">
        <v>35</v>
      </c>
      <c r="AR138" s="1683" t="s">
        <v>35</v>
      </c>
      <c r="AS138" s="1683" t="s">
        <v>35</v>
      </c>
      <c r="AT138" s="1683" t="s">
        <v>35</v>
      </c>
      <c r="AU138" s="1683" t="s">
        <v>35</v>
      </c>
      <c r="AV138" s="1683" t="s">
        <v>35</v>
      </c>
      <c r="AW138" s="1683" t="s">
        <v>35</v>
      </c>
      <c r="AX138" s="1683" t="s">
        <v>35</v>
      </c>
      <c r="AY138" s="1004"/>
      <c r="BA138" s="2486"/>
      <c r="BB138" s="159" t="s">
        <v>41</v>
      </c>
      <c r="BC138" s="1237" t="s">
        <v>35</v>
      </c>
      <c r="BD138" s="1257" t="s">
        <v>35</v>
      </c>
      <c r="BE138" s="1257" t="s">
        <v>35</v>
      </c>
      <c r="BF138" s="1257" t="s">
        <v>35</v>
      </c>
      <c r="BG138" s="1278" t="s">
        <v>35</v>
      </c>
      <c r="BH138" s="1299" t="s">
        <v>35</v>
      </c>
      <c r="BI138" s="1257" t="s">
        <v>35</v>
      </c>
      <c r="BJ138" s="1257" t="s">
        <v>35</v>
      </c>
      <c r="BK138" s="1257" t="s">
        <v>35</v>
      </c>
      <c r="BL138" s="1278" t="s">
        <v>35</v>
      </c>
      <c r="BM138" s="1299" t="s">
        <v>35</v>
      </c>
      <c r="BN138" s="1257" t="s">
        <v>35</v>
      </c>
      <c r="BO138" s="1257" t="s">
        <v>35</v>
      </c>
      <c r="BP138" s="1257" t="s">
        <v>35</v>
      </c>
      <c r="BQ138" s="1278" t="s">
        <v>35</v>
      </c>
      <c r="BR138" s="1299" t="s">
        <v>35</v>
      </c>
      <c r="BS138" s="1257" t="s">
        <v>35</v>
      </c>
      <c r="BT138" s="1257" t="s">
        <v>35</v>
      </c>
      <c r="BU138" s="1257" t="s">
        <v>35</v>
      </c>
      <c r="BV138" s="1257" t="s">
        <v>35</v>
      </c>
      <c r="BW138" s="1257" t="s">
        <v>35</v>
      </c>
      <c r="BX138" s="1257" t="s">
        <v>35</v>
      </c>
      <c r="BY138" s="1320" t="s">
        <v>35</v>
      </c>
      <c r="BZ138" s="1320" t="s">
        <v>35</v>
      </c>
      <c r="CA138" s="1320" t="s">
        <v>35</v>
      </c>
      <c r="CB138" s="1320" t="s">
        <v>35</v>
      </c>
      <c r="CC138" s="1320" t="s">
        <v>35</v>
      </c>
      <c r="CD138" s="1320" t="s">
        <v>35</v>
      </c>
      <c r="CE138" s="1320" t="s">
        <v>35</v>
      </c>
      <c r="CF138" s="1320" t="s">
        <v>35</v>
      </c>
      <c r="CG138" s="1320" t="s">
        <v>35</v>
      </c>
      <c r="CH138" s="1320" t="s">
        <v>35</v>
      </c>
      <c r="CI138" s="1320" t="s">
        <v>35</v>
      </c>
      <c r="CJ138" s="1320" t="s">
        <v>35</v>
      </c>
      <c r="CK138" s="1320" t="s">
        <v>35</v>
      </c>
      <c r="CL138" s="1320" t="s">
        <v>35</v>
      </c>
      <c r="CM138" s="1320" t="s">
        <v>35</v>
      </c>
      <c r="CN138" s="1320" t="s">
        <v>35</v>
      </c>
      <c r="CO138" s="1320" t="s">
        <v>35</v>
      </c>
      <c r="CP138" s="1320" t="s">
        <v>35</v>
      </c>
      <c r="CQ138" s="1320" t="s">
        <v>35</v>
      </c>
      <c r="CR138" s="1320" t="s">
        <v>35</v>
      </c>
      <c r="CS138" s="1320" t="s">
        <v>35</v>
      </c>
      <c r="CT138" s="1320" t="s">
        <v>35</v>
      </c>
      <c r="CU138" s="1320" t="s">
        <v>35</v>
      </c>
      <c r="CV138" s="1320" t="s">
        <v>35</v>
      </c>
      <c r="CW138" s="1320" t="s">
        <v>35</v>
      </c>
      <c r="CX138" s="1320" t="s">
        <v>35</v>
      </c>
      <c r="CY138" s="1320" t="s">
        <v>35</v>
      </c>
      <c r="CZ138" s="1342" t="s">
        <v>35</v>
      </c>
    </row>
    <row r="139" s="437" customFormat="true" ht="15" customHeight="true" x14ac:dyDescent="0.2">
      <c r="A139" s="2634"/>
      <c r="B139" s="1650" t="s">
        <v>19</v>
      </c>
      <c r="C139" s="1547">
        <v>48.240169590680949</v>
      </c>
      <c r="D139" s="1548">
        <v>30.662733400886939</v>
      </c>
      <c r="E139" s="1548">
        <v>21.632745456198098</v>
      </c>
      <c r="F139" s="1548">
        <v>11.619860656196916</v>
      </c>
      <c r="G139" s="1549">
        <v>2.3960378104618525</v>
      </c>
      <c r="H139" s="1550">
        <v>23.661409704536553</v>
      </c>
      <c r="I139" s="1548">
        <v>15.083576330037465</v>
      </c>
      <c r="J139" s="1548">
        <v>10.369867781449667</v>
      </c>
      <c r="K139" s="1548">
        <v>3.8096394553354327</v>
      </c>
      <c r="L139" s="1551">
        <v>0.53380049509430405</v>
      </c>
      <c r="M139" s="1552">
        <v>53.93787992970649</v>
      </c>
      <c r="N139" s="1548">
        <v>39.941574525455863</v>
      </c>
      <c r="O139" s="1548">
        <v>32.377523771186553</v>
      </c>
      <c r="P139" s="1548">
        <v>23.773658175869642</v>
      </c>
      <c r="Q139" s="1549">
        <v>10.000219591657498</v>
      </c>
      <c r="R139" s="1550">
        <v>19.362636837523102</v>
      </c>
      <c r="S139" s="1548">
        <v>36.430459345226396</v>
      </c>
      <c r="T139" s="1548">
        <v>34.920288110727945</v>
      </c>
      <c r="U139" s="1548">
        <v>32.017875770460712</v>
      </c>
      <c r="V139" s="1548">
        <v>36.347376887720444</v>
      </c>
      <c r="W139" s="1548">
        <v>26.205610621704789</v>
      </c>
      <c r="X139" s="1548">
        <v>31.051269208063477</v>
      </c>
      <c r="Y139" s="1548">
        <v>37.147671254641274</v>
      </c>
      <c r="Z139" s="1548">
        <v>8.1493274693389033</v>
      </c>
      <c r="AA139" s="1548">
        <v>3.6275570864722217</v>
      </c>
      <c r="AB139" s="1548">
        <v>22.133741922589127</v>
      </c>
      <c r="AC139" s="1548">
        <v>17.825274997947304</v>
      </c>
      <c r="AD139" s="1548">
        <v>27.436551958065287</v>
      </c>
      <c r="AE139" s="1548">
        <v>41.940157189989222</v>
      </c>
      <c r="AF139" s="1548">
        <v>28.057888216653787</v>
      </c>
      <c r="AG139" s="1548">
        <v>7.2513545264311414</v>
      </c>
      <c r="AH139" s="1548">
        <v>12.09656296793275</v>
      </c>
      <c r="AI139" s="1548">
        <v>37.194285170761411</v>
      </c>
      <c r="AJ139" s="1548">
        <v>19.846095359978836</v>
      </c>
      <c r="AK139" s="1548">
        <v>12.118446343820617</v>
      </c>
      <c r="AL139" s="1548">
        <v>21.245787033538967</v>
      </c>
      <c r="AM139" s="1548">
        <v>40.26399665276778</v>
      </c>
      <c r="AN139" s="1548">
        <v>17.140343759575789</v>
      </c>
      <c r="AO139" s="1548">
        <v>16.408724780592987</v>
      </c>
      <c r="AP139" s="1548">
        <v>32.348175416347267</v>
      </c>
      <c r="AQ139" s="1548">
        <v>28.488052701206023</v>
      </c>
      <c r="AR139" s="1548">
        <v>31.476905282880008</v>
      </c>
      <c r="AS139" s="1548">
        <v>32.156763632833432</v>
      </c>
      <c r="AT139" s="1548">
        <v>43.334212550355424</v>
      </c>
      <c r="AU139" s="1548">
        <v>12.850938223939078</v>
      </c>
      <c r="AV139" s="1548">
        <v>32.977683211014622</v>
      </c>
      <c r="AW139" s="1548">
        <v>40.403098778028436</v>
      </c>
      <c r="AX139" s="1553">
        <v>39.904214486136446</v>
      </c>
      <c r="AY139" s="1004"/>
      <c r="BA139" s="2486"/>
      <c r="BB139" s="159" t="s">
        <v>19</v>
      </c>
      <c r="BC139" s="1237" t="s">
        <v>35</v>
      </c>
      <c r="BD139" s="1257" t="s">
        <v>35</v>
      </c>
      <c r="BE139" s="1257" t="s">
        <v>35</v>
      </c>
      <c r="BF139" s="1257" t="s">
        <v>35</v>
      </c>
      <c r="BG139" s="1278" t="s">
        <v>35</v>
      </c>
      <c r="BH139" s="1299" t="s">
        <v>35</v>
      </c>
      <c r="BI139" s="1257" t="s">
        <v>35</v>
      </c>
      <c r="BJ139" s="1257" t="s">
        <v>35</v>
      </c>
      <c r="BK139" s="1257" t="s">
        <v>35</v>
      </c>
      <c r="BL139" s="1278" t="s">
        <v>35</v>
      </c>
      <c r="BM139" s="1299" t="s">
        <v>35</v>
      </c>
      <c r="BN139" s="1257" t="s">
        <v>35</v>
      </c>
      <c r="BO139" s="1257" t="s">
        <v>35</v>
      </c>
      <c r="BP139" s="1257" t="s">
        <v>35</v>
      </c>
      <c r="BQ139" s="1278" t="s">
        <v>35</v>
      </c>
      <c r="BR139" s="1299" t="s">
        <v>35</v>
      </c>
      <c r="BS139" s="1257" t="s">
        <v>35</v>
      </c>
      <c r="BT139" s="1257" t="s">
        <v>35</v>
      </c>
      <c r="BU139" s="1257" t="s">
        <v>35</v>
      </c>
      <c r="BV139" s="1257" t="s">
        <v>35</v>
      </c>
      <c r="BW139" s="1257" t="s">
        <v>35</v>
      </c>
      <c r="BX139" s="1257" t="s">
        <v>35</v>
      </c>
      <c r="BY139" s="1320" t="s">
        <v>35</v>
      </c>
      <c r="BZ139" s="1320" t="s">
        <v>35</v>
      </c>
      <c r="CA139" s="1320" t="s">
        <v>35</v>
      </c>
      <c r="CB139" s="1320" t="s">
        <v>35</v>
      </c>
      <c r="CC139" s="1320" t="s">
        <v>35</v>
      </c>
      <c r="CD139" s="1320" t="s">
        <v>35</v>
      </c>
      <c r="CE139" s="1320" t="s">
        <v>35</v>
      </c>
      <c r="CF139" s="1320" t="s">
        <v>35</v>
      </c>
      <c r="CG139" s="1320" t="s">
        <v>35</v>
      </c>
      <c r="CH139" s="1320" t="s">
        <v>35</v>
      </c>
      <c r="CI139" s="1320" t="s">
        <v>35</v>
      </c>
      <c r="CJ139" s="1320" t="s">
        <v>35</v>
      </c>
      <c r="CK139" s="1320" t="s">
        <v>35</v>
      </c>
      <c r="CL139" s="1320" t="s">
        <v>35</v>
      </c>
      <c r="CM139" s="1320" t="s">
        <v>35</v>
      </c>
      <c r="CN139" s="1320" t="s">
        <v>35</v>
      </c>
      <c r="CO139" s="1320" t="s">
        <v>35</v>
      </c>
      <c r="CP139" s="1320" t="s">
        <v>35</v>
      </c>
      <c r="CQ139" s="1320" t="s">
        <v>35</v>
      </c>
      <c r="CR139" s="1320" t="s">
        <v>35</v>
      </c>
      <c r="CS139" s="1320" t="s">
        <v>35</v>
      </c>
      <c r="CT139" s="1320" t="s">
        <v>35</v>
      </c>
      <c r="CU139" s="1320" t="s">
        <v>35</v>
      </c>
      <c r="CV139" s="1320" t="s">
        <v>35</v>
      </c>
      <c r="CW139" s="1320" t="s">
        <v>35</v>
      </c>
      <c r="CX139" s="1320" t="s">
        <v>35</v>
      </c>
      <c r="CY139" s="1320" t="s">
        <v>35</v>
      </c>
      <c r="CZ139" s="1342" t="s">
        <v>35</v>
      </c>
    </row>
    <row r="140" s="130" customFormat="true" ht="15" customHeight="true" x14ac:dyDescent="0.2">
      <c r="A140" s="2485" t="s">
        <v>106</v>
      </c>
      <c r="B140" s="251" t="s">
        <v>64</v>
      </c>
      <c r="C140" s="1148" t="s">
        <v>35</v>
      </c>
      <c r="D140" s="1160" t="s">
        <v>35</v>
      </c>
      <c r="E140" s="1160" t="s">
        <v>35</v>
      </c>
      <c r="F140" s="1160" t="s">
        <v>35</v>
      </c>
      <c r="G140" s="1172" t="s">
        <v>35</v>
      </c>
      <c r="H140" s="1184" t="s">
        <v>35</v>
      </c>
      <c r="I140" s="1160" t="s">
        <v>35</v>
      </c>
      <c r="J140" s="1160" t="s">
        <v>35</v>
      </c>
      <c r="K140" s="1160" t="s">
        <v>35</v>
      </c>
      <c r="L140" s="1196" t="s">
        <v>35</v>
      </c>
      <c r="M140" s="1203" t="s">
        <v>35</v>
      </c>
      <c r="N140" s="1160" t="s">
        <v>35</v>
      </c>
      <c r="O140" s="1160" t="s">
        <v>35</v>
      </c>
      <c r="P140" s="1160" t="s">
        <v>35</v>
      </c>
      <c r="Q140" s="1172" t="s">
        <v>35</v>
      </c>
      <c r="R140" s="1184" t="s">
        <v>35</v>
      </c>
      <c r="S140" s="1160" t="s">
        <v>35</v>
      </c>
      <c r="T140" s="1160" t="s">
        <v>35</v>
      </c>
      <c r="U140" s="1160" t="s">
        <v>35</v>
      </c>
      <c r="V140" s="1160" t="s">
        <v>35</v>
      </c>
      <c r="W140" s="1160" t="s">
        <v>35</v>
      </c>
      <c r="X140" s="1160" t="s">
        <v>35</v>
      </c>
      <c r="Y140" s="1221" t="s">
        <v>35</v>
      </c>
      <c r="Z140" s="1221" t="s">
        <v>35</v>
      </c>
      <c r="AA140" s="1221" t="s">
        <v>35</v>
      </c>
      <c r="AB140" s="1221" t="s">
        <v>35</v>
      </c>
      <c r="AC140" s="1221" t="s">
        <v>35</v>
      </c>
      <c r="AD140" s="1221" t="s">
        <v>35</v>
      </c>
      <c r="AE140" s="1221" t="s">
        <v>35</v>
      </c>
      <c r="AF140" s="1221" t="s">
        <v>35</v>
      </c>
      <c r="AG140" s="1221" t="s">
        <v>35</v>
      </c>
      <c r="AH140" s="1221" t="s">
        <v>35</v>
      </c>
      <c r="AI140" s="1221" t="s">
        <v>35</v>
      </c>
      <c r="AJ140" s="1221" t="s">
        <v>35</v>
      </c>
      <c r="AK140" s="1221" t="s">
        <v>35</v>
      </c>
      <c r="AL140" s="1221" t="s">
        <v>35</v>
      </c>
      <c r="AM140" s="1221" t="s">
        <v>35</v>
      </c>
      <c r="AN140" s="1221" t="s">
        <v>35</v>
      </c>
      <c r="AO140" s="1221" t="s">
        <v>35</v>
      </c>
      <c r="AP140" s="1221" t="s">
        <v>35</v>
      </c>
      <c r="AQ140" s="1221" t="s">
        <v>35</v>
      </c>
      <c r="AR140" s="1221" t="s">
        <v>35</v>
      </c>
      <c r="AS140" s="1221" t="s">
        <v>35</v>
      </c>
      <c r="AT140" s="1221" t="s">
        <v>35</v>
      </c>
      <c r="AU140" s="1221" t="s">
        <v>35</v>
      </c>
      <c r="AV140" s="1221" t="s">
        <v>35</v>
      </c>
      <c r="AW140" s="1221" t="s">
        <v>35</v>
      </c>
      <c r="AX140" s="1221" t="s">
        <v>35</v>
      </c>
      <c r="AY140" s="1225" t="s">
        <v>35</v>
      </c>
      <c r="AZ140" s="215"/>
      <c r="BA140" s="2486" t="s">
        <v>106</v>
      </c>
      <c r="BB140" s="159" t="s">
        <v>64</v>
      </c>
      <c r="BC140" s="1237" t="s">
        <v>35</v>
      </c>
      <c r="BD140" s="1257" t="s">
        <v>35</v>
      </c>
      <c r="BE140" s="1257" t="s">
        <v>35</v>
      </c>
      <c r="BF140" s="1257" t="s">
        <v>35</v>
      </c>
      <c r="BG140" s="1278" t="s">
        <v>35</v>
      </c>
      <c r="BH140" s="1299" t="s">
        <v>35</v>
      </c>
      <c r="BI140" s="1257" t="s">
        <v>35</v>
      </c>
      <c r="BJ140" s="1257" t="s">
        <v>35</v>
      </c>
      <c r="BK140" s="1257" t="s">
        <v>35</v>
      </c>
      <c r="BL140" s="1278" t="s">
        <v>35</v>
      </c>
      <c r="BM140" s="1299" t="s">
        <v>35</v>
      </c>
      <c r="BN140" s="1257" t="s">
        <v>35</v>
      </c>
      <c r="BO140" s="1257" t="s">
        <v>35</v>
      </c>
      <c r="BP140" s="1257" t="s">
        <v>35</v>
      </c>
      <c r="BQ140" s="1278" t="s">
        <v>35</v>
      </c>
      <c r="BR140" s="1299" t="s">
        <v>35</v>
      </c>
      <c r="BS140" s="1257" t="s">
        <v>35</v>
      </c>
      <c r="BT140" s="1257" t="s">
        <v>35</v>
      </c>
      <c r="BU140" s="1257" t="s">
        <v>35</v>
      </c>
      <c r="BV140" s="1257" t="s">
        <v>35</v>
      </c>
      <c r="BW140" s="1257" t="s">
        <v>35</v>
      </c>
      <c r="BX140" s="1257" t="s">
        <v>35</v>
      </c>
      <c r="BY140" s="1320" t="s">
        <v>35</v>
      </c>
      <c r="BZ140" s="1320" t="s">
        <v>35</v>
      </c>
      <c r="CA140" s="1320" t="s">
        <v>35</v>
      </c>
      <c r="CB140" s="1320" t="s">
        <v>35</v>
      </c>
      <c r="CC140" s="1320" t="s">
        <v>35</v>
      </c>
      <c r="CD140" s="1320" t="s">
        <v>35</v>
      </c>
      <c r="CE140" s="1320" t="s">
        <v>35</v>
      </c>
      <c r="CF140" s="1320" t="s">
        <v>35</v>
      </c>
      <c r="CG140" s="1320" t="s">
        <v>35</v>
      </c>
      <c r="CH140" s="1320" t="s">
        <v>35</v>
      </c>
      <c r="CI140" s="1320" t="s">
        <v>35</v>
      </c>
      <c r="CJ140" s="1320" t="s">
        <v>35</v>
      </c>
      <c r="CK140" s="1320" t="s">
        <v>35</v>
      </c>
      <c r="CL140" s="1320" t="s">
        <v>35</v>
      </c>
      <c r="CM140" s="1320" t="s">
        <v>35</v>
      </c>
      <c r="CN140" s="1320" t="s">
        <v>35</v>
      </c>
      <c r="CO140" s="1320" t="s">
        <v>35</v>
      </c>
      <c r="CP140" s="1320" t="s">
        <v>35</v>
      </c>
      <c r="CQ140" s="1320" t="s">
        <v>35</v>
      </c>
      <c r="CR140" s="1320" t="s">
        <v>35</v>
      </c>
      <c r="CS140" s="1320" t="s">
        <v>35</v>
      </c>
      <c r="CT140" s="1320" t="s">
        <v>35</v>
      </c>
      <c r="CU140" s="1320" t="s">
        <v>35</v>
      </c>
      <c r="CV140" s="1320" t="s">
        <v>35</v>
      </c>
      <c r="CW140" s="1320" t="s">
        <v>35</v>
      </c>
      <c r="CX140" s="1320" t="s">
        <v>35</v>
      </c>
      <c r="CY140" s="1320" t="s">
        <v>35</v>
      </c>
      <c r="CZ140" s="1342" t="s">
        <v>35</v>
      </c>
    </row>
    <row r="141" s="130" customFormat="true" ht="15" customHeight="true" x14ac:dyDescent="0.2">
      <c r="A141" s="2485"/>
      <c r="B141" s="251" t="s">
        <v>65</v>
      </c>
      <c r="C141" s="1148" t="s">
        <v>35</v>
      </c>
      <c r="D141" s="1160" t="s">
        <v>35</v>
      </c>
      <c r="E141" s="1160" t="s">
        <v>35</v>
      </c>
      <c r="F141" s="1160" t="s">
        <v>35</v>
      </c>
      <c r="G141" s="1172" t="s">
        <v>35</v>
      </c>
      <c r="H141" s="1184" t="s">
        <v>35</v>
      </c>
      <c r="I141" s="1160" t="s">
        <v>35</v>
      </c>
      <c r="J141" s="1160" t="s">
        <v>35</v>
      </c>
      <c r="K141" s="1160" t="s">
        <v>35</v>
      </c>
      <c r="L141" s="1196" t="s">
        <v>35</v>
      </c>
      <c r="M141" s="1203" t="s">
        <v>35</v>
      </c>
      <c r="N141" s="1160" t="s">
        <v>35</v>
      </c>
      <c r="O141" s="1160" t="s">
        <v>35</v>
      </c>
      <c r="P141" s="1160" t="s">
        <v>35</v>
      </c>
      <c r="Q141" s="1172" t="s">
        <v>35</v>
      </c>
      <c r="R141" s="1184" t="s">
        <v>35</v>
      </c>
      <c r="S141" s="1160" t="s">
        <v>35</v>
      </c>
      <c r="T141" s="1160" t="s">
        <v>35</v>
      </c>
      <c r="U141" s="1160" t="s">
        <v>35</v>
      </c>
      <c r="V141" s="1160" t="s">
        <v>35</v>
      </c>
      <c r="W141" s="1160" t="s">
        <v>35</v>
      </c>
      <c r="X141" s="1160" t="s">
        <v>35</v>
      </c>
      <c r="Y141" s="1221" t="s">
        <v>35</v>
      </c>
      <c r="Z141" s="1221" t="s">
        <v>35</v>
      </c>
      <c r="AA141" s="1221" t="s">
        <v>35</v>
      </c>
      <c r="AB141" s="1221" t="s">
        <v>35</v>
      </c>
      <c r="AC141" s="1221" t="s">
        <v>35</v>
      </c>
      <c r="AD141" s="1221" t="s">
        <v>35</v>
      </c>
      <c r="AE141" s="1221" t="s">
        <v>35</v>
      </c>
      <c r="AF141" s="1221" t="s">
        <v>35</v>
      </c>
      <c r="AG141" s="1221" t="s">
        <v>35</v>
      </c>
      <c r="AH141" s="1221" t="s">
        <v>35</v>
      </c>
      <c r="AI141" s="1221" t="s">
        <v>35</v>
      </c>
      <c r="AJ141" s="1221" t="s">
        <v>35</v>
      </c>
      <c r="AK141" s="1221" t="s">
        <v>35</v>
      </c>
      <c r="AL141" s="1221" t="s">
        <v>35</v>
      </c>
      <c r="AM141" s="1221" t="s">
        <v>35</v>
      </c>
      <c r="AN141" s="1221" t="s">
        <v>35</v>
      </c>
      <c r="AO141" s="1221" t="s">
        <v>35</v>
      </c>
      <c r="AP141" s="1221" t="s">
        <v>35</v>
      </c>
      <c r="AQ141" s="1221" t="s">
        <v>35</v>
      </c>
      <c r="AR141" s="1221" t="s">
        <v>35</v>
      </c>
      <c r="AS141" s="1221" t="s">
        <v>35</v>
      </c>
      <c r="AT141" s="1221" t="s">
        <v>35</v>
      </c>
      <c r="AU141" s="1221" t="s">
        <v>35</v>
      </c>
      <c r="AV141" s="1221" t="s">
        <v>35</v>
      </c>
      <c r="AW141" s="1221" t="s">
        <v>35</v>
      </c>
      <c r="AX141" s="1221" t="s">
        <v>35</v>
      </c>
      <c r="AY141" s="1225" t="s">
        <v>35</v>
      </c>
      <c r="AZ141" s="215"/>
      <c r="BA141" s="2486"/>
      <c r="BB141" s="159" t="s">
        <v>65</v>
      </c>
      <c r="BC141" s="1237" t="s">
        <v>35</v>
      </c>
      <c r="BD141" s="1257" t="s">
        <v>35</v>
      </c>
      <c r="BE141" s="1257" t="s">
        <v>35</v>
      </c>
      <c r="BF141" s="1257" t="s">
        <v>35</v>
      </c>
      <c r="BG141" s="1278" t="s">
        <v>35</v>
      </c>
      <c r="BH141" s="1299" t="s">
        <v>35</v>
      </c>
      <c r="BI141" s="1257" t="s">
        <v>35</v>
      </c>
      <c r="BJ141" s="1257" t="s">
        <v>35</v>
      </c>
      <c r="BK141" s="1257" t="s">
        <v>35</v>
      </c>
      <c r="BL141" s="1278" t="s">
        <v>35</v>
      </c>
      <c r="BM141" s="1299" t="s">
        <v>35</v>
      </c>
      <c r="BN141" s="1257" t="s">
        <v>35</v>
      </c>
      <c r="BO141" s="1257" t="s">
        <v>35</v>
      </c>
      <c r="BP141" s="1257" t="s">
        <v>35</v>
      </c>
      <c r="BQ141" s="1278" t="s">
        <v>35</v>
      </c>
      <c r="BR141" s="1299" t="s">
        <v>35</v>
      </c>
      <c r="BS141" s="1257" t="s">
        <v>35</v>
      </c>
      <c r="BT141" s="1257" t="s">
        <v>35</v>
      </c>
      <c r="BU141" s="1257" t="s">
        <v>35</v>
      </c>
      <c r="BV141" s="1257" t="s">
        <v>35</v>
      </c>
      <c r="BW141" s="1257" t="s">
        <v>35</v>
      </c>
      <c r="BX141" s="1257" t="s">
        <v>35</v>
      </c>
      <c r="BY141" s="1320" t="s">
        <v>35</v>
      </c>
      <c r="BZ141" s="1320" t="s">
        <v>35</v>
      </c>
      <c r="CA141" s="1320" t="s">
        <v>35</v>
      </c>
      <c r="CB141" s="1320" t="s">
        <v>35</v>
      </c>
      <c r="CC141" s="1320" t="s">
        <v>35</v>
      </c>
      <c r="CD141" s="1320" t="s">
        <v>35</v>
      </c>
      <c r="CE141" s="1320" t="s">
        <v>35</v>
      </c>
      <c r="CF141" s="1320" t="s">
        <v>35</v>
      </c>
      <c r="CG141" s="1320" t="s">
        <v>35</v>
      </c>
      <c r="CH141" s="1320" t="s">
        <v>35</v>
      </c>
      <c r="CI141" s="1320" t="s">
        <v>35</v>
      </c>
      <c r="CJ141" s="1320" t="s">
        <v>35</v>
      </c>
      <c r="CK141" s="1320" t="s">
        <v>35</v>
      </c>
      <c r="CL141" s="1320" t="s">
        <v>35</v>
      </c>
      <c r="CM141" s="1320" t="s">
        <v>35</v>
      </c>
      <c r="CN141" s="1320" t="s">
        <v>35</v>
      </c>
      <c r="CO141" s="1320" t="s">
        <v>35</v>
      </c>
      <c r="CP141" s="1320" t="s">
        <v>35</v>
      </c>
      <c r="CQ141" s="1320" t="s">
        <v>35</v>
      </c>
      <c r="CR141" s="1320" t="s">
        <v>35</v>
      </c>
      <c r="CS141" s="1320" t="s">
        <v>35</v>
      </c>
      <c r="CT141" s="1320" t="s">
        <v>35</v>
      </c>
      <c r="CU141" s="1320" t="s">
        <v>35</v>
      </c>
      <c r="CV141" s="1320" t="s">
        <v>35</v>
      </c>
      <c r="CW141" s="1320" t="s">
        <v>35</v>
      </c>
      <c r="CX141" s="1320" t="s">
        <v>35</v>
      </c>
      <c r="CY141" s="1320" t="s">
        <v>35</v>
      </c>
      <c r="CZ141" s="1342" t="s">
        <v>35</v>
      </c>
    </row>
    <row r="142" s="130" customFormat="true" ht="15" customHeight="true" x14ac:dyDescent="0.2">
      <c r="A142" s="2485"/>
      <c r="B142" s="251" t="s">
        <v>66</v>
      </c>
      <c r="C142" s="1148" t="s">
        <v>35</v>
      </c>
      <c r="D142" s="1160" t="s">
        <v>35</v>
      </c>
      <c r="E142" s="1160" t="s">
        <v>35</v>
      </c>
      <c r="F142" s="1160" t="s">
        <v>35</v>
      </c>
      <c r="G142" s="1172" t="s">
        <v>35</v>
      </c>
      <c r="H142" s="1184" t="s">
        <v>35</v>
      </c>
      <c r="I142" s="1160" t="s">
        <v>35</v>
      </c>
      <c r="J142" s="1160" t="s">
        <v>35</v>
      </c>
      <c r="K142" s="1160" t="s">
        <v>35</v>
      </c>
      <c r="L142" s="1196" t="s">
        <v>35</v>
      </c>
      <c r="M142" s="1203" t="s">
        <v>35</v>
      </c>
      <c r="N142" s="1160" t="s">
        <v>35</v>
      </c>
      <c r="O142" s="1160" t="s">
        <v>35</v>
      </c>
      <c r="P142" s="1160" t="s">
        <v>35</v>
      </c>
      <c r="Q142" s="1172" t="s">
        <v>35</v>
      </c>
      <c r="R142" s="1184" t="s">
        <v>35</v>
      </c>
      <c r="S142" s="1160" t="s">
        <v>35</v>
      </c>
      <c r="T142" s="1160" t="s">
        <v>35</v>
      </c>
      <c r="U142" s="1160" t="s">
        <v>35</v>
      </c>
      <c r="V142" s="1160" t="s">
        <v>35</v>
      </c>
      <c r="W142" s="1160" t="s">
        <v>35</v>
      </c>
      <c r="X142" s="1160" t="s">
        <v>35</v>
      </c>
      <c r="Y142" s="1221" t="s">
        <v>35</v>
      </c>
      <c r="Z142" s="1221" t="s">
        <v>35</v>
      </c>
      <c r="AA142" s="1221" t="s">
        <v>35</v>
      </c>
      <c r="AB142" s="1221" t="s">
        <v>35</v>
      </c>
      <c r="AC142" s="1221" t="s">
        <v>35</v>
      </c>
      <c r="AD142" s="1221" t="s">
        <v>35</v>
      </c>
      <c r="AE142" s="1221" t="s">
        <v>35</v>
      </c>
      <c r="AF142" s="1221" t="s">
        <v>35</v>
      </c>
      <c r="AG142" s="1221" t="s">
        <v>35</v>
      </c>
      <c r="AH142" s="1221" t="s">
        <v>35</v>
      </c>
      <c r="AI142" s="1221" t="s">
        <v>35</v>
      </c>
      <c r="AJ142" s="1221" t="s">
        <v>35</v>
      </c>
      <c r="AK142" s="1221" t="s">
        <v>35</v>
      </c>
      <c r="AL142" s="1221" t="s">
        <v>35</v>
      </c>
      <c r="AM142" s="1221" t="s">
        <v>35</v>
      </c>
      <c r="AN142" s="1221" t="s">
        <v>35</v>
      </c>
      <c r="AO142" s="1221" t="s">
        <v>35</v>
      </c>
      <c r="AP142" s="1221" t="s">
        <v>35</v>
      </c>
      <c r="AQ142" s="1221" t="s">
        <v>35</v>
      </c>
      <c r="AR142" s="1221" t="s">
        <v>35</v>
      </c>
      <c r="AS142" s="1221" t="s">
        <v>35</v>
      </c>
      <c r="AT142" s="1221" t="s">
        <v>35</v>
      </c>
      <c r="AU142" s="1221" t="s">
        <v>35</v>
      </c>
      <c r="AV142" s="1221" t="s">
        <v>35</v>
      </c>
      <c r="AW142" s="1221" t="s">
        <v>35</v>
      </c>
      <c r="AX142" s="1221" t="s">
        <v>35</v>
      </c>
      <c r="AY142" s="1225" t="s">
        <v>35</v>
      </c>
      <c r="AZ142" s="215"/>
      <c r="BA142" s="2486"/>
      <c r="BB142" s="159" t="s">
        <v>66</v>
      </c>
      <c r="BC142" s="1237" t="s">
        <v>35</v>
      </c>
      <c r="BD142" s="1257" t="s">
        <v>35</v>
      </c>
      <c r="BE142" s="1257" t="s">
        <v>35</v>
      </c>
      <c r="BF142" s="1257" t="s">
        <v>35</v>
      </c>
      <c r="BG142" s="1278" t="s">
        <v>35</v>
      </c>
      <c r="BH142" s="1299" t="s">
        <v>35</v>
      </c>
      <c r="BI142" s="1257" t="s">
        <v>35</v>
      </c>
      <c r="BJ142" s="1257" t="s">
        <v>35</v>
      </c>
      <c r="BK142" s="1257" t="s">
        <v>35</v>
      </c>
      <c r="BL142" s="1278" t="s">
        <v>35</v>
      </c>
      <c r="BM142" s="1299" t="s">
        <v>35</v>
      </c>
      <c r="BN142" s="1257" t="s">
        <v>35</v>
      </c>
      <c r="BO142" s="1257" t="s">
        <v>35</v>
      </c>
      <c r="BP142" s="1257" t="s">
        <v>35</v>
      </c>
      <c r="BQ142" s="1278" t="s">
        <v>35</v>
      </c>
      <c r="BR142" s="1299" t="s">
        <v>35</v>
      </c>
      <c r="BS142" s="1257" t="s">
        <v>35</v>
      </c>
      <c r="BT142" s="1257" t="s">
        <v>35</v>
      </c>
      <c r="BU142" s="1257" t="s">
        <v>35</v>
      </c>
      <c r="BV142" s="1257" t="s">
        <v>35</v>
      </c>
      <c r="BW142" s="1257" t="s">
        <v>35</v>
      </c>
      <c r="BX142" s="1257" t="s">
        <v>35</v>
      </c>
      <c r="BY142" s="1320" t="s">
        <v>35</v>
      </c>
      <c r="BZ142" s="1320" t="s">
        <v>35</v>
      </c>
      <c r="CA142" s="1320" t="s">
        <v>35</v>
      </c>
      <c r="CB142" s="1320" t="s">
        <v>35</v>
      </c>
      <c r="CC142" s="1320" t="s">
        <v>35</v>
      </c>
      <c r="CD142" s="1320" t="s">
        <v>35</v>
      </c>
      <c r="CE142" s="1320" t="s">
        <v>35</v>
      </c>
      <c r="CF142" s="1320" t="s">
        <v>35</v>
      </c>
      <c r="CG142" s="1320" t="s">
        <v>35</v>
      </c>
      <c r="CH142" s="1320" t="s">
        <v>35</v>
      </c>
      <c r="CI142" s="1320" t="s">
        <v>35</v>
      </c>
      <c r="CJ142" s="1320" t="s">
        <v>35</v>
      </c>
      <c r="CK142" s="1320" t="s">
        <v>35</v>
      </c>
      <c r="CL142" s="1320" t="s">
        <v>35</v>
      </c>
      <c r="CM142" s="1320" t="s">
        <v>35</v>
      </c>
      <c r="CN142" s="1320" t="s">
        <v>35</v>
      </c>
      <c r="CO142" s="1320" t="s">
        <v>35</v>
      </c>
      <c r="CP142" s="1320" t="s">
        <v>35</v>
      </c>
      <c r="CQ142" s="1320" t="s">
        <v>35</v>
      </c>
      <c r="CR142" s="1320" t="s">
        <v>35</v>
      </c>
      <c r="CS142" s="1320" t="s">
        <v>35</v>
      </c>
      <c r="CT142" s="1320" t="s">
        <v>35</v>
      </c>
      <c r="CU142" s="1320" t="s">
        <v>35</v>
      </c>
      <c r="CV142" s="1320" t="s">
        <v>35</v>
      </c>
      <c r="CW142" s="1320" t="s">
        <v>35</v>
      </c>
      <c r="CX142" s="1320" t="s">
        <v>35</v>
      </c>
      <c r="CY142" s="1320" t="s">
        <v>35</v>
      </c>
      <c r="CZ142" s="1342" t="s">
        <v>35</v>
      </c>
    </row>
    <row r="143" s="130" customFormat="true" ht="15" customHeight="true" x14ac:dyDescent="0.2">
      <c r="A143" s="2485"/>
      <c r="B143" s="251" t="s">
        <v>67</v>
      </c>
      <c r="C143" s="1148" t="s">
        <v>35</v>
      </c>
      <c r="D143" s="1160" t="s">
        <v>35</v>
      </c>
      <c r="E143" s="1160" t="s">
        <v>35</v>
      </c>
      <c r="F143" s="1160" t="s">
        <v>35</v>
      </c>
      <c r="G143" s="1172" t="s">
        <v>35</v>
      </c>
      <c r="H143" s="1184" t="s">
        <v>35</v>
      </c>
      <c r="I143" s="1160" t="s">
        <v>35</v>
      </c>
      <c r="J143" s="1160" t="s">
        <v>35</v>
      </c>
      <c r="K143" s="1160" t="s">
        <v>35</v>
      </c>
      <c r="L143" s="1196" t="s">
        <v>35</v>
      </c>
      <c r="M143" s="1203" t="s">
        <v>35</v>
      </c>
      <c r="N143" s="1160" t="s">
        <v>35</v>
      </c>
      <c r="O143" s="1160" t="s">
        <v>35</v>
      </c>
      <c r="P143" s="1160" t="s">
        <v>35</v>
      </c>
      <c r="Q143" s="1172" t="s">
        <v>35</v>
      </c>
      <c r="R143" s="1184" t="s">
        <v>35</v>
      </c>
      <c r="S143" s="1160" t="s">
        <v>35</v>
      </c>
      <c r="T143" s="1160" t="s">
        <v>35</v>
      </c>
      <c r="U143" s="1160" t="s">
        <v>35</v>
      </c>
      <c r="V143" s="1160" t="s">
        <v>35</v>
      </c>
      <c r="W143" s="1160" t="s">
        <v>35</v>
      </c>
      <c r="X143" s="1160" t="s">
        <v>35</v>
      </c>
      <c r="Y143" s="1221" t="s">
        <v>35</v>
      </c>
      <c r="Z143" s="1221" t="s">
        <v>35</v>
      </c>
      <c r="AA143" s="1221" t="s">
        <v>35</v>
      </c>
      <c r="AB143" s="1221" t="s">
        <v>35</v>
      </c>
      <c r="AC143" s="1221" t="s">
        <v>35</v>
      </c>
      <c r="AD143" s="1221" t="s">
        <v>35</v>
      </c>
      <c r="AE143" s="1221" t="s">
        <v>35</v>
      </c>
      <c r="AF143" s="1221" t="s">
        <v>35</v>
      </c>
      <c r="AG143" s="1221" t="s">
        <v>35</v>
      </c>
      <c r="AH143" s="1221" t="s">
        <v>35</v>
      </c>
      <c r="AI143" s="1221" t="s">
        <v>35</v>
      </c>
      <c r="AJ143" s="1221" t="s">
        <v>35</v>
      </c>
      <c r="AK143" s="1221" t="s">
        <v>35</v>
      </c>
      <c r="AL143" s="1221" t="s">
        <v>35</v>
      </c>
      <c r="AM143" s="1221" t="s">
        <v>35</v>
      </c>
      <c r="AN143" s="1221" t="s">
        <v>35</v>
      </c>
      <c r="AO143" s="1221" t="s">
        <v>35</v>
      </c>
      <c r="AP143" s="1221" t="s">
        <v>35</v>
      </c>
      <c r="AQ143" s="1221" t="s">
        <v>35</v>
      </c>
      <c r="AR143" s="1221" t="s">
        <v>35</v>
      </c>
      <c r="AS143" s="1221" t="s">
        <v>35</v>
      </c>
      <c r="AT143" s="1221" t="s">
        <v>35</v>
      </c>
      <c r="AU143" s="1221" t="s">
        <v>35</v>
      </c>
      <c r="AV143" s="1221" t="s">
        <v>35</v>
      </c>
      <c r="AW143" s="1221" t="s">
        <v>35</v>
      </c>
      <c r="AX143" s="1221" t="s">
        <v>35</v>
      </c>
      <c r="AY143" s="1225" t="s">
        <v>35</v>
      </c>
      <c r="AZ143" s="215"/>
      <c r="BA143" s="2486"/>
      <c r="BB143" s="159" t="s">
        <v>67</v>
      </c>
      <c r="BC143" s="1237" t="s">
        <v>35</v>
      </c>
      <c r="BD143" s="1257" t="s">
        <v>35</v>
      </c>
      <c r="BE143" s="1257" t="s">
        <v>35</v>
      </c>
      <c r="BF143" s="1257" t="s">
        <v>35</v>
      </c>
      <c r="BG143" s="1278" t="s">
        <v>35</v>
      </c>
      <c r="BH143" s="1299" t="s">
        <v>35</v>
      </c>
      <c r="BI143" s="1257" t="s">
        <v>35</v>
      </c>
      <c r="BJ143" s="1257" t="s">
        <v>35</v>
      </c>
      <c r="BK143" s="1257" t="s">
        <v>35</v>
      </c>
      <c r="BL143" s="1278" t="s">
        <v>35</v>
      </c>
      <c r="BM143" s="1299" t="s">
        <v>35</v>
      </c>
      <c r="BN143" s="1257" t="s">
        <v>35</v>
      </c>
      <c r="BO143" s="1257" t="s">
        <v>35</v>
      </c>
      <c r="BP143" s="1257" t="s">
        <v>35</v>
      </c>
      <c r="BQ143" s="1278" t="s">
        <v>35</v>
      </c>
      <c r="BR143" s="1299" t="s">
        <v>35</v>
      </c>
      <c r="BS143" s="1257" t="s">
        <v>35</v>
      </c>
      <c r="BT143" s="1257" t="s">
        <v>35</v>
      </c>
      <c r="BU143" s="1257" t="s">
        <v>35</v>
      </c>
      <c r="BV143" s="1257" t="s">
        <v>35</v>
      </c>
      <c r="BW143" s="1257" t="s">
        <v>35</v>
      </c>
      <c r="BX143" s="1257" t="s">
        <v>35</v>
      </c>
      <c r="BY143" s="1320" t="s">
        <v>35</v>
      </c>
      <c r="BZ143" s="1320" t="s">
        <v>35</v>
      </c>
      <c r="CA143" s="1320" t="s">
        <v>35</v>
      </c>
      <c r="CB143" s="1320" t="s">
        <v>35</v>
      </c>
      <c r="CC143" s="1320" t="s">
        <v>35</v>
      </c>
      <c r="CD143" s="1320" t="s">
        <v>35</v>
      </c>
      <c r="CE143" s="1320" t="s">
        <v>35</v>
      </c>
      <c r="CF143" s="1320" t="s">
        <v>35</v>
      </c>
      <c r="CG143" s="1320" t="s">
        <v>35</v>
      </c>
      <c r="CH143" s="1320" t="s">
        <v>35</v>
      </c>
      <c r="CI143" s="1320" t="s">
        <v>35</v>
      </c>
      <c r="CJ143" s="1320" t="s">
        <v>35</v>
      </c>
      <c r="CK143" s="1320" t="s">
        <v>35</v>
      </c>
      <c r="CL143" s="1320" t="s">
        <v>35</v>
      </c>
      <c r="CM143" s="1320" t="s">
        <v>35</v>
      </c>
      <c r="CN143" s="1320" t="s">
        <v>35</v>
      </c>
      <c r="CO143" s="1320" t="s">
        <v>35</v>
      </c>
      <c r="CP143" s="1320" t="s">
        <v>35</v>
      </c>
      <c r="CQ143" s="1320" t="s">
        <v>35</v>
      </c>
      <c r="CR143" s="1320" t="s">
        <v>35</v>
      </c>
      <c r="CS143" s="1320" t="s">
        <v>35</v>
      </c>
      <c r="CT143" s="1320" t="s">
        <v>35</v>
      </c>
      <c r="CU143" s="1320" t="s">
        <v>35</v>
      </c>
      <c r="CV143" s="1320" t="s">
        <v>35</v>
      </c>
      <c r="CW143" s="1320" t="s">
        <v>35</v>
      </c>
      <c r="CX143" s="1320" t="s">
        <v>35</v>
      </c>
      <c r="CY143" s="1320" t="s">
        <v>35</v>
      </c>
      <c r="CZ143" s="1342" t="s">
        <v>35</v>
      </c>
    </row>
    <row r="144" s="130" customFormat="true" ht="15" customHeight="true" x14ac:dyDescent="0.2">
      <c r="A144" s="2485" t="s">
        <v>107</v>
      </c>
      <c r="B144" s="251" t="s">
        <v>64</v>
      </c>
      <c r="C144" s="1148" t="s">
        <v>35</v>
      </c>
      <c r="D144" s="1160" t="s">
        <v>35</v>
      </c>
      <c r="E144" s="1160" t="s">
        <v>35</v>
      </c>
      <c r="F144" s="1160" t="s">
        <v>35</v>
      </c>
      <c r="G144" s="1172" t="s">
        <v>35</v>
      </c>
      <c r="H144" s="1184" t="s">
        <v>35</v>
      </c>
      <c r="I144" s="1160" t="s">
        <v>35</v>
      </c>
      <c r="J144" s="1160" t="s">
        <v>35</v>
      </c>
      <c r="K144" s="1160" t="s">
        <v>35</v>
      </c>
      <c r="L144" s="1196" t="s">
        <v>35</v>
      </c>
      <c r="M144" s="1203" t="s">
        <v>35</v>
      </c>
      <c r="N144" s="1160" t="s">
        <v>35</v>
      </c>
      <c r="O144" s="1160" t="s">
        <v>35</v>
      </c>
      <c r="P144" s="1160" t="s">
        <v>35</v>
      </c>
      <c r="Q144" s="1172" t="s">
        <v>35</v>
      </c>
      <c r="R144" s="1184" t="s">
        <v>35</v>
      </c>
      <c r="S144" s="1160" t="s">
        <v>35</v>
      </c>
      <c r="T144" s="1160" t="s">
        <v>35</v>
      </c>
      <c r="U144" s="1160" t="s">
        <v>35</v>
      </c>
      <c r="V144" s="1160" t="s">
        <v>35</v>
      </c>
      <c r="W144" s="1160" t="s">
        <v>35</v>
      </c>
      <c r="X144" s="1160" t="s">
        <v>35</v>
      </c>
      <c r="Y144" s="1221" t="s">
        <v>35</v>
      </c>
      <c r="Z144" s="1221" t="s">
        <v>35</v>
      </c>
      <c r="AA144" s="1221" t="s">
        <v>35</v>
      </c>
      <c r="AB144" s="1221" t="s">
        <v>35</v>
      </c>
      <c r="AC144" s="1221" t="s">
        <v>35</v>
      </c>
      <c r="AD144" s="1221" t="s">
        <v>35</v>
      </c>
      <c r="AE144" s="1221" t="s">
        <v>35</v>
      </c>
      <c r="AF144" s="1221" t="s">
        <v>35</v>
      </c>
      <c r="AG144" s="1221" t="s">
        <v>35</v>
      </c>
      <c r="AH144" s="1221" t="s">
        <v>35</v>
      </c>
      <c r="AI144" s="1221" t="s">
        <v>35</v>
      </c>
      <c r="AJ144" s="1221" t="s">
        <v>35</v>
      </c>
      <c r="AK144" s="1221" t="s">
        <v>35</v>
      </c>
      <c r="AL144" s="1221" t="s">
        <v>35</v>
      </c>
      <c r="AM144" s="1221" t="s">
        <v>35</v>
      </c>
      <c r="AN144" s="1221" t="s">
        <v>35</v>
      </c>
      <c r="AO144" s="1221" t="s">
        <v>35</v>
      </c>
      <c r="AP144" s="1221" t="s">
        <v>35</v>
      </c>
      <c r="AQ144" s="1221" t="s">
        <v>35</v>
      </c>
      <c r="AR144" s="1221" t="s">
        <v>35</v>
      </c>
      <c r="AS144" s="1221" t="s">
        <v>35</v>
      </c>
      <c r="AT144" s="1221" t="s">
        <v>35</v>
      </c>
      <c r="AU144" s="1221" t="s">
        <v>35</v>
      </c>
      <c r="AV144" s="1221" t="s">
        <v>35</v>
      </c>
      <c r="AW144" s="1221" t="s">
        <v>35</v>
      </c>
      <c r="AX144" s="1221" t="s">
        <v>35</v>
      </c>
      <c r="AY144" s="1225" t="s">
        <v>35</v>
      </c>
      <c r="AZ144" s="215"/>
      <c r="BA144" s="2486" t="s">
        <v>107</v>
      </c>
      <c r="BB144" s="159" t="s">
        <v>64</v>
      </c>
      <c r="BC144" s="1237" t="s">
        <v>35</v>
      </c>
      <c r="BD144" s="1257" t="s">
        <v>35</v>
      </c>
      <c r="BE144" s="1257" t="s">
        <v>35</v>
      </c>
      <c r="BF144" s="1257" t="s">
        <v>35</v>
      </c>
      <c r="BG144" s="1278" t="s">
        <v>35</v>
      </c>
      <c r="BH144" s="1299" t="s">
        <v>35</v>
      </c>
      <c r="BI144" s="1257" t="s">
        <v>35</v>
      </c>
      <c r="BJ144" s="1257" t="s">
        <v>35</v>
      </c>
      <c r="BK144" s="1257" t="s">
        <v>35</v>
      </c>
      <c r="BL144" s="1278" t="s">
        <v>35</v>
      </c>
      <c r="BM144" s="1299" t="s">
        <v>35</v>
      </c>
      <c r="BN144" s="1257" t="s">
        <v>35</v>
      </c>
      <c r="BO144" s="1257" t="s">
        <v>35</v>
      </c>
      <c r="BP144" s="1257" t="s">
        <v>35</v>
      </c>
      <c r="BQ144" s="1278" t="s">
        <v>35</v>
      </c>
      <c r="BR144" s="1299" t="s">
        <v>35</v>
      </c>
      <c r="BS144" s="1257" t="s">
        <v>35</v>
      </c>
      <c r="BT144" s="1257" t="s">
        <v>35</v>
      </c>
      <c r="BU144" s="1257" t="s">
        <v>35</v>
      </c>
      <c r="BV144" s="1257" t="s">
        <v>35</v>
      </c>
      <c r="BW144" s="1257" t="s">
        <v>35</v>
      </c>
      <c r="BX144" s="1257" t="s">
        <v>35</v>
      </c>
      <c r="BY144" s="1320" t="s">
        <v>35</v>
      </c>
      <c r="BZ144" s="1320" t="s">
        <v>35</v>
      </c>
      <c r="CA144" s="1320" t="s">
        <v>35</v>
      </c>
      <c r="CB144" s="1320" t="s">
        <v>35</v>
      </c>
      <c r="CC144" s="1320" t="s">
        <v>35</v>
      </c>
      <c r="CD144" s="1320" t="s">
        <v>35</v>
      </c>
      <c r="CE144" s="1320" t="s">
        <v>35</v>
      </c>
      <c r="CF144" s="1320" t="s">
        <v>35</v>
      </c>
      <c r="CG144" s="1320" t="s">
        <v>35</v>
      </c>
      <c r="CH144" s="1320" t="s">
        <v>35</v>
      </c>
      <c r="CI144" s="1320" t="s">
        <v>35</v>
      </c>
      <c r="CJ144" s="1320" t="s">
        <v>35</v>
      </c>
      <c r="CK144" s="1320" t="s">
        <v>35</v>
      </c>
      <c r="CL144" s="1320" t="s">
        <v>35</v>
      </c>
      <c r="CM144" s="1320" t="s">
        <v>35</v>
      </c>
      <c r="CN144" s="1320" t="s">
        <v>35</v>
      </c>
      <c r="CO144" s="1320" t="s">
        <v>35</v>
      </c>
      <c r="CP144" s="1320" t="s">
        <v>35</v>
      </c>
      <c r="CQ144" s="1320" t="s">
        <v>35</v>
      </c>
      <c r="CR144" s="1320" t="s">
        <v>35</v>
      </c>
      <c r="CS144" s="1320" t="s">
        <v>35</v>
      </c>
      <c r="CT144" s="1320" t="s">
        <v>35</v>
      </c>
      <c r="CU144" s="1320" t="s">
        <v>35</v>
      </c>
      <c r="CV144" s="1320" t="s">
        <v>35</v>
      </c>
      <c r="CW144" s="1320" t="s">
        <v>35</v>
      </c>
      <c r="CX144" s="1320" t="s">
        <v>35</v>
      </c>
      <c r="CY144" s="1320" t="s">
        <v>35</v>
      </c>
      <c r="CZ144" s="1342" t="s">
        <v>35</v>
      </c>
    </row>
    <row r="145" s="130" customFormat="true" ht="15" customHeight="true" x14ac:dyDescent="0.2">
      <c r="A145" s="2485"/>
      <c r="B145" s="251" t="s">
        <v>65</v>
      </c>
      <c r="C145" s="1148" t="s">
        <v>35</v>
      </c>
      <c r="D145" s="1160" t="s">
        <v>35</v>
      </c>
      <c r="E145" s="1160" t="s">
        <v>35</v>
      </c>
      <c r="F145" s="1160" t="s">
        <v>35</v>
      </c>
      <c r="G145" s="1172" t="s">
        <v>35</v>
      </c>
      <c r="H145" s="1184" t="s">
        <v>35</v>
      </c>
      <c r="I145" s="1160" t="s">
        <v>35</v>
      </c>
      <c r="J145" s="1160" t="s">
        <v>35</v>
      </c>
      <c r="K145" s="1160" t="s">
        <v>35</v>
      </c>
      <c r="L145" s="1196" t="s">
        <v>35</v>
      </c>
      <c r="M145" s="1203" t="s">
        <v>35</v>
      </c>
      <c r="N145" s="1160" t="s">
        <v>35</v>
      </c>
      <c r="O145" s="1160" t="s">
        <v>35</v>
      </c>
      <c r="P145" s="1160" t="s">
        <v>35</v>
      </c>
      <c r="Q145" s="1172" t="s">
        <v>35</v>
      </c>
      <c r="R145" s="1184" t="s">
        <v>35</v>
      </c>
      <c r="S145" s="1160" t="s">
        <v>35</v>
      </c>
      <c r="T145" s="1160" t="s">
        <v>35</v>
      </c>
      <c r="U145" s="1160" t="s">
        <v>35</v>
      </c>
      <c r="V145" s="1160" t="s">
        <v>35</v>
      </c>
      <c r="W145" s="1160" t="s">
        <v>35</v>
      </c>
      <c r="X145" s="1160" t="s">
        <v>35</v>
      </c>
      <c r="Y145" s="1221" t="s">
        <v>35</v>
      </c>
      <c r="Z145" s="1221" t="s">
        <v>35</v>
      </c>
      <c r="AA145" s="1221" t="s">
        <v>35</v>
      </c>
      <c r="AB145" s="1221" t="s">
        <v>35</v>
      </c>
      <c r="AC145" s="1221" t="s">
        <v>35</v>
      </c>
      <c r="AD145" s="1221" t="s">
        <v>35</v>
      </c>
      <c r="AE145" s="1221" t="s">
        <v>35</v>
      </c>
      <c r="AF145" s="1221" t="s">
        <v>35</v>
      </c>
      <c r="AG145" s="1221" t="s">
        <v>35</v>
      </c>
      <c r="AH145" s="1221" t="s">
        <v>35</v>
      </c>
      <c r="AI145" s="1221" t="s">
        <v>35</v>
      </c>
      <c r="AJ145" s="1221" t="s">
        <v>35</v>
      </c>
      <c r="AK145" s="1221" t="s">
        <v>35</v>
      </c>
      <c r="AL145" s="1221" t="s">
        <v>35</v>
      </c>
      <c r="AM145" s="1221" t="s">
        <v>35</v>
      </c>
      <c r="AN145" s="1221" t="s">
        <v>35</v>
      </c>
      <c r="AO145" s="1221" t="s">
        <v>35</v>
      </c>
      <c r="AP145" s="1221" t="s">
        <v>35</v>
      </c>
      <c r="AQ145" s="1221" t="s">
        <v>35</v>
      </c>
      <c r="AR145" s="1221" t="s">
        <v>35</v>
      </c>
      <c r="AS145" s="1221" t="s">
        <v>35</v>
      </c>
      <c r="AT145" s="1221" t="s">
        <v>35</v>
      </c>
      <c r="AU145" s="1221" t="s">
        <v>35</v>
      </c>
      <c r="AV145" s="1221" t="s">
        <v>35</v>
      </c>
      <c r="AW145" s="1221" t="s">
        <v>35</v>
      </c>
      <c r="AX145" s="1221" t="s">
        <v>35</v>
      </c>
      <c r="AY145" s="1225" t="s">
        <v>35</v>
      </c>
      <c r="AZ145" s="215"/>
      <c r="BA145" s="2486"/>
      <c r="BB145" s="159" t="s">
        <v>65</v>
      </c>
      <c r="BC145" s="1237" t="s">
        <v>35</v>
      </c>
      <c r="BD145" s="1257" t="s">
        <v>35</v>
      </c>
      <c r="BE145" s="1257" t="s">
        <v>35</v>
      </c>
      <c r="BF145" s="1257" t="s">
        <v>35</v>
      </c>
      <c r="BG145" s="1278" t="s">
        <v>35</v>
      </c>
      <c r="BH145" s="1299" t="s">
        <v>35</v>
      </c>
      <c r="BI145" s="1257" t="s">
        <v>35</v>
      </c>
      <c r="BJ145" s="1257" t="s">
        <v>35</v>
      </c>
      <c r="BK145" s="1257" t="s">
        <v>35</v>
      </c>
      <c r="BL145" s="1278" t="s">
        <v>35</v>
      </c>
      <c r="BM145" s="1299" t="s">
        <v>35</v>
      </c>
      <c r="BN145" s="1257" t="s">
        <v>35</v>
      </c>
      <c r="BO145" s="1257" t="s">
        <v>35</v>
      </c>
      <c r="BP145" s="1257" t="s">
        <v>35</v>
      </c>
      <c r="BQ145" s="1278" t="s">
        <v>35</v>
      </c>
      <c r="BR145" s="1299" t="s">
        <v>35</v>
      </c>
      <c r="BS145" s="1257" t="s">
        <v>35</v>
      </c>
      <c r="BT145" s="1257" t="s">
        <v>35</v>
      </c>
      <c r="BU145" s="1257" t="s">
        <v>35</v>
      </c>
      <c r="BV145" s="1257" t="s">
        <v>35</v>
      </c>
      <c r="BW145" s="1257" t="s">
        <v>35</v>
      </c>
      <c r="BX145" s="1257" t="s">
        <v>35</v>
      </c>
      <c r="BY145" s="1320" t="s">
        <v>35</v>
      </c>
      <c r="BZ145" s="1320" t="s">
        <v>35</v>
      </c>
      <c r="CA145" s="1320" t="s">
        <v>35</v>
      </c>
      <c r="CB145" s="1320" t="s">
        <v>35</v>
      </c>
      <c r="CC145" s="1320" t="s">
        <v>35</v>
      </c>
      <c r="CD145" s="1320" t="s">
        <v>35</v>
      </c>
      <c r="CE145" s="1320" t="s">
        <v>35</v>
      </c>
      <c r="CF145" s="1320" t="s">
        <v>35</v>
      </c>
      <c r="CG145" s="1320" t="s">
        <v>35</v>
      </c>
      <c r="CH145" s="1320" t="s">
        <v>35</v>
      </c>
      <c r="CI145" s="1320" t="s">
        <v>35</v>
      </c>
      <c r="CJ145" s="1320" t="s">
        <v>35</v>
      </c>
      <c r="CK145" s="1320" t="s">
        <v>35</v>
      </c>
      <c r="CL145" s="1320" t="s">
        <v>35</v>
      </c>
      <c r="CM145" s="1320" t="s">
        <v>35</v>
      </c>
      <c r="CN145" s="1320" t="s">
        <v>35</v>
      </c>
      <c r="CO145" s="1320" t="s">
        <v>35</v>
      </c>
      <c r="CP145" s="1320" t="s">
        <v>35</v>
      </c>
      <c r="CQ145" s="1320" t="s">
        <v>35</v>
      </c>
      <c r="CR145" s="1320" t="s">
        <v>35</v>
      </c>
      <c r="CS145" s="1320" t="s">
        <v>35</v>
      </c>
      <c r="CT145" s="1320" t="s">
        <v>35</v>
      </c>
      <c r="CU145" s="1320" t="s">
        <v>35</v>
      </c>
      <c r="CV145" s="1320" t="s">
        <v>35</v>
      </c>
      <c r="CW145" s="1320" t="s">
        <v>35</v>
      </c>
      <c r="CX145" s="1320" t="s">
        <v>35</v>
      </c>
      <c r="CY145" s="1320" t="s">
        <v>35</v>
      </c>
      <c r="CZ145" s="1342" t="s">
        <v>35</v>
      </c>
    </row>
    <row r="146" s="130" customFormat="true" ht="15" customHeight="true" x14ac:dyDescent="0.2">
      <c r="A146" s="2485"/>
      <c r="B146" s="251" t="s">
        <v>66</v>
      </c>
      <c r="C146" s="1148" t="s">
        <v>35</v>
      </c>
      <c r="D146" s="1160" t="s">
        <v>35</v>
      </c>
      <c r="E146" s="1160" t="s">
        <v>35</v>
      </c>
      <c r="F146" s="1160" t="s">
        <v>35</v>
      </c>
      <c r="G146" s="1172" t="s">
        <v>35</v>
      </c>
      <c r="H146" s="1184" t="s">
        <v>35</v>
      </c>
      <c r="I146" s="1160" t="s">
        <v>35</v>
      </c>
      <c r="J146" s="1160" t="s">
        <v>35</v>
      </c>
      <c r="K146" s="1160" t="s">
        <v>35</v>
      </c>
      <c r="L146" s="1196" t="s">
        <v>35</v>
      </c>
      <c r="M146" s="1203" t="s">
        <v>35</v>
      </c>
      <c r="N146" s="1160" t="s">
        <v>35</v>
      </c>
      <c r="O146" s="1160" t="s">
        <v>35</v>
      </c>
      <c r="P146" s="1160" t="s">
        <v>35</v>
      </c>
      <c r="Q146" s="1172" t="s">
        <v>35</v>
      </c>
      <c r="R146" s="1184" t="s">
        <v>35</v>
      </c>
      <c r="S146" s="1160" t="s">
        <v>35</v>
      </c>
      <c r="T146" s="1160" t="s">
        <v>35</v>
      </c>
      <c r="U146" s="1160" t="s">
        <v>35</v>
      </c>
      <c r="V146" s="1160" t="s">
        <v>35</v>
      </c>
      <c r="W146" s="1160" t="s">
        <v>35</v>
      </c>
      <c r="X146" s="1160" t="s">
        <v>35</v>
      </c>
      <c r="Y146" s="1221" t="s">
        <v>35</v>
      </c>
      <c r="Z146" s="1221" t="s">
        <v>35</v>
      </c>
      <c r="AA146" s="1221" t="s">
        <v>35</v>
      </c>
      <c r="AB146" s="1221" t="s">
        <v>35</v>
      </c>
      <c r="AC146" s="1221" t="s">
        <v>35</v>
      </c>
      <c r="AD146" s="1221" t="s">
        <v>35</v>
      </c>
      <c r="AE146" s="1221" t="s">
        <v>35</v>
      </c>
      <c r="AF146" s="1221" t="s">
        <v>35</v>
      </c>
      <c r="AG146" s="1221" t="s">
        <v>35</v>
      </c>
      <c r="AH146" s="1221" t="s">
        <v>35</v>
      </c>
      <c r="AI146" s="1221" t="s">
        <v>35</v>
      </c>
      <c r="AJ146" s="1221" t="s">
        <v>35</v>
      </c>
      <c r="AK146" s="1221" t="s">
        <v>35</v>
      </c>
      <c r="AL146" s="1221" t="s">
        <v>35</v>
      </c>
      <c r="AM146" s="1221" t="s">
        <v>35</v>
      </c>
      <c r="AN146" s="1221" t="s">
        <v>35</v>
      </c>
      <c r="AO146" s="1221" t="s">
        <v>35</v>
      </c>
      <c r="AP146" s="1221" t="s">
        <v>35</v>
      </c>
      <c r="AQ146" s="1221" t="s">
        <v>35</v>
      </c>
      <c r="AR146" s="1221" t="s">
        <v>35</v>
      </c>
      <c r="AS146" s="1221" t="s">
        <v>35</v>
      </c>
      <c r="AT146" s="1221" t="s">
        <v>35</v>
      </c>
      <c r="AU146" s="1221" t="s">
        <v>35</v>
      </c>
      <c r="AV146" s="1221" t="s">
        <v>35</v>
      </c>
      <c r="AW146" s="1221" t="s">
        <v>35</v>
      </c>
      <c r="AX146" s="1221" t="s">
        <v>35</v>
      </c>
      <c r="AY146" s="1225" t="s">
        <v>35</v>
      </c>
      <c r="AZ146" s="215"/>
      <c r="BA146" s="2486"/>
      <c r="BB146" s="159" t="s">
        <v>66</v>
      </c>
      <c r="BC146" s="1237" t="s">
        <v>35</v>
      </c>
      <c r="BD146" s="1257" t="s">
        <v>35</v>
      </c>
      <c r="BE146" s="1257" t="s">
        <v>35</v>
      </c>
      <c r="BF146" s="1257" t="s">
        <v>35</v>
      </c>
      <c r="BG146" s="1278" t="s">
        <v>35</v>
      </c>
      <c r="BH146" s="1299" t="s">
        <v>35</v>
      </c>
      <c r="BI146" s="1257" t="s">
        <v>35</v>
      </c>
      <c r="BJ146" s="1257" t="s">
        <v>35</v>
      </c>
      <c r="BK146" s="1257" t="s">
        <v>35</v>
      </c>
      <c r="BL146" s="1278" t="s">
        <v>35</v>
      </c>
      <c r="BM146" s="1299" t="s">
        <v>35</v>
      </c>
      <c r="BN146" s="1257" t="s">
        <v>35</v>
      </c>
      <c r="BO146" s="1257" t="s">
        <v>35</v>
      </c>
      <c r="BP146" s="1257" t="s">
        <v>35</v>
      </c>
      <c r="BQ146" s="1278" t="s">
        <v>35</v>
      </c>
      <c r="BR146" s="1299" t="s">
        <v>35</v>
      </c>
      <c r="BS146" s="1257" t="s">
        <v>35</v>
      </c>
      <c r="BT146" s="1257" t="s">
        <v>35</v>
      </c>
      <c r="BU146" s="1257" t="s">
        <v>35</v>
      </c>
      <c r="BV146" s="1257" t="s">
        <v>35</v>
      </c>
      <c r="BW146" s="1257" t="s">
        <v>35</v>
      </c>
      <c r="BX146" s="1257" t="s">
        <v>35</v>
      </c>
      <c r="BY146" s="1320" t="s">
        <v>35</v>
      </c>
      <c r="BZ146" s="1320" t="s">
        <v>35</v>
      </c>
      <c r="CA146" s="1320" t="s">
        <v>35</v>
      </c>
      <c r="CB146" s="1320" t="s">
        <v>35</v>
      </c>
      <c r="CC146" s="1320" t="s">
        <v>35</v>
      </c>
      <c r="CD146" s="1320" t="s">
        <v>35</v>
      </c>
      <c r="CE146" s="1320" t="s">
        <v>35</v>
      </c>
      <c r="CF146" s="1320" t="s">
        <v>35</v>
      </c>
      <c r="CG146" s="1320" t="s">
        <v>35</v>
      </c>
      <c r="CH146" s="1320" t="s">
        <v>35</v>
      </c>
      <c r="CI146" s="1320" t="s">
        <v>35</v>
      </c>
      <c r="CJ146" s="1320" t="s">
        <v>35</v>
      </c>
      <c r="CK146" s="1320" t="s">
        <v>35</v>
      </c>
      <c r="CL146" s="1320" t="s">
        <v>35</v>
      </c>
      <c r="CM146" s="1320" t="s">
        <v>35</v>
      </c>
      <c r="CN146" s="1320" t="s">
        <v>35</v>
      </c>
      <c r="CO146" s="1320" t="s">
        <v>35</v>
      </c>
      <c r="CP146" s="1320" t="s">
        <v>35</v>
      </c>
      <c r="CQ146" s="1320" t="s">
        <v>35</v>
      </c>
      <c r="CR146" s="1320" t="s">
        <v>35</v>
      </c>
      <c r="CS146" s="1320" t="s">
        <v>35</v>
      </c>
      <c r="CT146" s="1320" t="s">
        <v>35</v>
      </c>
      <c r="CU146" s="1320" t="s">
        <v>35</v>
      </c>
      <c r="CV146" s="1320" t="s">
        <v>35</v>
      </c>
      <c r="CW146" s="1320" t="s">
        <v>35</v>
      </c>
      <c r="CX146" s="1320" t="s">
        <v>35</v>
      </c>
      <c r="CY146" s="1320" t="s">
        <v>35</v>
      </c>
      <c r="CZ146" s="1342" t="s">
        <v>35</v>
      </c>
    </row>
    <row r="147" s="130" customFormat="true" ht="15" customHeight="true" x14ac:dyDescent="0.2">
      <c r="A147" s="2485"/>
      <c r="B147" s="251" t="s">
        <v>67</v>
      </c>
      <c r="C147" s="1148" t="s">
        <v>35</v>
      </c>
      <c r="D147" s="1160" t="s">
        <v>35</v>
      </c>
      <c r="E147" s="1160" t="s">
        <v>35</v>
      </c>
      <c r="F147" s="1160" t="s">
        <v>35</v>
      </c>
      <c r="G147" s="1172" t="s">
        <v>35</v>
      </c>
      <c r="H147" s="1184" t="s">
        <v>35</v>
      </c>
      <c r="I147" s="1160" t="s">
        <v>35</v>
      </c>
      <c r="J147" s="1160" t="s">
        <v>35</v>
      </c>
      <c r="K147" s="1160" t="s">
        <v>35</v>
      </c>
      <c r="L147" s="1196" t="s">
        <v>35</v>
      </c>
      <c r="M147" s="1203" t="s">
        <v>35</v>
      </c>
      <c r="N147" s="1160" t="s">
        <v>35</v>
      </c>
      <c r="O147" s="1160" t="s">
        <v>35</v>
      </c>
      <c r="P147" s="1160" t="s">
        <v>35</v>
      </c>
      <c r="Q147" s="1172" t="s">
        <v>35</v>
      </c>
      <c r="R147" s="1184" t="s">
        <v>35</v>
      </c>
      <c r="S147" s="1160" t="s">
        <v>35</v>
      </c>
      <c r="T147" s="1160" t="s">
        <v>35</v>
      </c>
      <c r="U147" s="1160" t="s">
        <v>35</v>
      </c>
      <c r="V147" s="1160" t="s">
        <v>35</v>
      </c>
      <c r="W147" s="1160" t="s">
        <v>35</v>
      </c>
      <c r="X147" s="1160" t="s">
        <v>35</v>
      </c>
      <c r="Y147" s="1221" t="s">
        <v>35</v>
      </c>
      <c r="Z147" s="1221" t="s">
        <v>35</v>
      </c>
      <c r="AA147" s="1221" t="s">
        <v>35</v>
      </c>
      <c r="AB147" s="1221" t="s">
        <v>35</v>
      </c>
      <c r="AC147" s="1221" t="s">
        <v>35</v>
      </c>
      <c r="AD147" s="1221" t="s">
        <v>35</v>
      </c>
      <c r="AE147" s="1221" t="s">
        <v>35</v>
      </c>
      <c r="AF147" s="1221" t="s">
        <v>35</v>
      </c>
      <c r="AG147" s="1221" t="s">
        <v>35</v>
      </c>
      <c r="AH147" s="1221" t="s">
        <v>35</v>
      </c>
      <c r="AI147" s="1221" t="s">
        <v>35</v>
      </c>
      <c r="AJ147" s="1221" t="s">
        <v>35</v>
      </c>
      <c r="AK147" s="1221" t="s">
        <v>35</v>
      </c>
      <c r="AL147" s="1221" t="s">
        <v>35</v>
      </c>
      <c r="AM147" s="1221" t="s">
        <v>35</v>
      </c>
      <c r="AN147" s="1221" t="s">
        <v>35</v>
      </c>
      <c r="AO147" s="1221" t="s">
        <v>35</v>
      </c>
      <c r="AP147" s="1221" t="s">
        <v>35</v>
      </c>
      <c r="AQ147" s="1221" t="s">
        <v>35</v>
      </c>
      <c r="AR147" s="1221" t="s">
        <v>35</v>
      </c>
      <c r="AS147" s="1221" t="s">
        <v>35</v>
      </c>
      <c r="AT147" s="1221" t="s">
        <v>35</v>
      </c>
      <c r="AU147" s="1221" t="s">
        <v>35</v>
      </c>
      <c r="AV147" s="1221" t="s">
        <v>35</v>
      </c>
      <c r="AW147" s="1221" t="s">
        <v>35</v>
      </c>
      <c r="AX147" s="1221" t="s">
        <v>35</v>
      </c>
      <c r="AY147" s="1225" t="s">
        <v>35</v>
      </c>
      <c r="AZ147" s="215"/>
      <c r="BA147" s="2486"/>
      <c r="BB147" s="159" t="s">
        <v>67</v>
      </c>
      <c r="BC147" s="1237" t="s">
        <v>35</v>
      </c>
      <c r="BD147" s="1257" t="s">
        <v>35</v>
      </c>
      <c r="BE147" s="1257" t="s">
        <v>35</v>
      </c>
      <c r="BF147" s="1257" t="s">
        <v>35</v>
      </c>
      <c r="BG147" s="1278" t="s">
        <v>35</v>
      </c>
      <c r="BH147" s="1299" t="s">
        <v>35</v>
      </c>
      <c r="BI147" s="1257" t="s">
        <v>35</v>
      </c>
      <c r="BJ147" s="1257" t="s">
        <v>35</v>
      </c>
      <c r="BK147" s="1257" t="s">
        <v>35</v>
      </c>
      <c r="BL147" s="1278" t="s">
        <v>35</v>
      </c>
      <c r="BM147" s="1299" t="s">
        <v>35</v>
      </c>
      <c r="BN147" s="1257" t="s">
        <v>35</v>
      </c>
      <c r="BO147" s="1257" t="s">
        <v>35</v>
      </c>
      <c r="BP147" s="1257" t="s">
        <v>35</v>
      </c>
      <c r="BQ147" s="1278" t="s">
        <v>35</v>
      </c>
      <c r="BR147" s="1299" t="s">
        <v>35</v>
      </c>
      <c r="BS147" s="1257" t="s">
        <v>35</v>
      </c>
      <c r="BT147" s="1257" t="s">
        <v>35</v>
      </c>
      <c r="BU147" s="1257" t="s">
        <v>35</v>
      </c>
      <c r="BV147" s="1257" t="s">
        <v>35</v>
      </c>
      <c r="BW147" s="1257" t="s">
        <v>35</v>
      </c>
      <c r="BX147" s="1257" t="s">
        <v>35</v>
      </c>
      <c r="BY147" s="1320" t="s">
        <v>35</v>
      </c>
      <c r="BZ147" s="1320" t="s">
        <v>35</v>
      </c>
      <c r="CA147" s="1320" t="s">
        <v>35</v>
      </c>
      <c r="CB147" s="1320" t="s">
        <v>35</v>
      </c>
      <c r="CC147" s="1320" t="s">
        <v>35</v>
      </c>
      <c r="CD147" s="1320" t="s">
        <v>35</v>
      </c>
      <c r="CE147" s="1320" t="s">
        <v>35</v>
      </c>
      <c r="CF147" s="1320" t="s">
        <v>35</v>
      </c>
      <c r="CG147" s="1320" t="s">
        <v>35</v>
      </c>
      <c r="CH147" s="1320" t="s">
        <v>35</v>
      </c>
      <c r="CI147" s="1320" t="s">
        <v>35</v>
      </c>
      <c r="CJ147" s="1320" t="s">
        <v>35</v>
      </c>
      <c r="CK147" s="1320" t="s">
        <v>35</v>
      </c>
      <c r="CL147" s="1320" t="s">
        <v>35</v>
      </c>
      <c r="CM147" s="1320" t="s">
        <v>35</v>
      </c>
      <c r="CN147" s="1320" t="s">
        <v>35</v>
      </c>
      <c r="CO147" s="1320" t="s">
        <v>35</v>
      </c>
      <c r="CP147" s="1320" t="s">
        <v>35</v>
      </c>
      <c r="CQ147" s="1320" t="s">
        <v>35</v>
      </c>
      <c r="CR147" s="1320" t="s">
        <v>35</v>
      </c>
      <c r="CS147" s="1320" t="s">
        <v>35</v>
      </c>
      <c r="CT147" s="1320" t="s">
        <v>35</v>
      </c>
      <c r="CU147" s="1320" t="s">
        <v>35</v>
      </c>
      <c r="CV147" s="1320" t="s">
        <v>35</v>
      </c>
      <c r="CW147" s="1320" t="s">
        <v>35</v>
      </c>
      <c r="CX147" s="1320" t="s">
        <v>35</v>
      </c>
      <c r="CY147" s="1320" t="s">
        <v>35</v>
      </c>
      <c r="CZ147" s="1342" t="s">
        <v>35</v>
      </c>
    </row>
    <row r="148" s="130" customFormat="true" ht="15" customHeight="true" x14ac:dyDescent="0.2">
      <c r="A148" s="2485" t="s">
        <v>108</v>
      </c>
      <c r="B148" s="251" t="s">
        <v>49</v>
      </c>
      <c r="C148" s="1148" t="s">
        <v>35</v>
      </c>
      <c r="D148" s="1160" t="s">
        <v>35</v>
      </c>
      <c r="E148" s="1160" t="s">
        <v>35</v>
      </c>
      <c r="F148" s="1160" t="s">
        <v>35</v>
      </c>
      <c r="G148" s="1172" t="s">
        <v>35</v>
      </c>
      <c r="H148" s="1184" t="s">
        <v>35</v>
      </c>
      <c r="I148" s="1160" t="s">
        <v>35</v>
      </c>
      <c r="J148" s="1160" t="s">
        <v>35</v>
      </c>
      <c r="K148" s="1160" t="s">
        <v>35</v>
      </c>
      <c r="L148" s="1196" t="s">
        <v>35</v>
      </c>
      <c r="M148" s="1203" t="s">
        <v>35</v>
      </c>
      <c r="N148" s="1160" t="s">
        <v>35</v>
      </c>
      <c r="O148" s="1160" t="s">
        <v>35</v>
      </c>
      <c r="P148" s="1160" t="s">
        <v>35</v>
      </c>
      <c r="Q148" s="1172" t="s">
        <v>35</v>
      </c>
      <c r="R148" s="1184" t="s">
        <v>35</v>
      </c>
      <c r="S148" s="1160" t="s">
        <v>35</v>
      </c>
      <c r="T148" s="1160" t="s">
        <v>35</v>
      </c>
      <c r="U148" s="1160" t="s">
        <v>35</v>
      </c>
      <c r="V148" s="1160" t="s">
        <v>35</v>
      </c>
      <c r="W148" s="1160" t="s">
        <v>35</v>
      </c>
      <c r="X148" s="1160" t="s">
        <v>35</v>
      </c>
      <c r="Y148" s="1221" t="s">
        <v>35</v>
      </c>
      <c r="Z148" s="1221" t="s">
        <v>35</v>
      </c>
      <c r="AA148" s="1221" t="s">
        <v>35</v>
      </c>
      <c r="AB148" s="1221" t="s">
        <v>35</v>
      </c>
      <c r="AC148" s="1221" t="s">
        <v>35</v>
      </c>
      <c r="AD148" s="1221" t="s">
        <v>35</v>
      </c>
      <c r="AE148" s="1221" t="s">
        <v>35</v>
      </c>
      <c r="AF148" s="1221" t="s">
        <v>35</v>
      </c>
      <c r="AG148" s="1221" t="s">
        <v>35</v>
      </c>
      <c r="AH148" s="1221" t="s">
        <v>35</v>
      </c>
      <c r="AI148" s="1221" t="s">
        <v>35</v>
      </c>
      <c r="AJ148" s="1221" t="s">
        <v>35</v>
      </c>
      <c r="AK148" s="1221" t="s">
        <v>35</v>
      </c>
      <c r="AL148" s="1221" t="s">
        <v>35</v>
      </c>
      <c r="AM148" s="1221" t="s">
        <v>35</v>
      </c>
      <c r="AN148" s="1221" t="s">
        <v>35</v>
      </c>
      <c r="AO148" s="1221" t="s">
        <v>35</v>
      </c>
      <c r="AP148" s="1221" t="s">
        <v>35</v>
      </c>
      <c r="AQ148" s="1221" t="s">
        <v>35</v>
      </c>
      <c r="AR148" s="1221" t="s">
        <v>35</v>
      </c>
      <c r="AS148" s="1221" t="s">
        <v>35</v>
      </c>
      <c r="AT148" s="1221" t="s">
        <v>35</v>
      </c>
      <c r="AU148" s="1221" t="s">
        <v>35</v>
      </c>
      <c r="AV148" s="1221" t="s">
        <v>35</v>
      </c>
      <c r="AW148" s="1221" t="s">
        <v>35</v>
      </c>
      <c r="AX148" s="1221" t="s">
        <v>35</v>
      </c>
      <c r="AY148" s="1225" t="s">
        <v>35</v>
      </c>
      <c r="AZ148" s="215"/>
      <c r="BA148" s="2486" t="s">
        <v>108</v>
      </c>
      <c r="BB148" s="159" t="s">
        <v>49</v>
      </c>
      <c r="BC148" s="1237" t="s">
        <v>35</v>
      </c>
      <c r="BD148" s="1257" t="s">
        <v>35</v>
      </c>
      <c r="BE148" s="1257" t="s">
        <v>35</v>
      </c>
      <c r="BF148" s="1257" t="s">
        <v>35</v>
      </c>
      <c r="BG148" s="1278" t="s">
        <v>35</v>
      </c>
      <c r="BH148" s="1299" t="s">
        <v>35</v>
      </c>
      <c r="BI148" s="1257" t="s">
        <v>35</v>
      </c>
      <c r="BJ148" s="1257" t="s">
        <v>35</v>
      </c>
      <c r="BK148" s="1257" t="s">
        <v>35</v>
      </c>
      <c r="BL148" s="1278" t="s">
        <v>35</v>
      </c>
      <c r="BM148" s="1299" t="s">
        <v>35</v>
      </c>
      <c r="BN148" s="1257" t="s">
        <v>35</v>
      </c>
      <c r="BO148" s="1257" t="s">
        <v>35</v>
      </c>
      <c r="BP148" s="1257" t="s">
        <v>35</v>
      </c>
      <c r="BQ148" s="1278" t="s">
        <v>35</v>
      </c>
      <c r="BR148" s="1299" t="s">
        <v>35</v>
      </c>
      <c r="BS148" s="1257" t="s">
        <v>35</v>
      </c>
      <c r="BT148" s="1257" t="s">
        <v>35</v>
      </c>
      <c r="BU148" s="1257" t="s">
        <v>35</v>
      </c>
      <c r="BV148" s="1257" t="s">
        <v>35</v>
      </c>
      <c r="BW148" s="1257" t="s">
        <v>35</v>
      </c>
      <c r="BX148" s="1257" t="s">
        <v>35</v>
      </c>
      <c r="BY148" s="1320" t="s">
        <v>35</v>
      </c>
      <c r="BZ148" s="1320" t="s">
        <v>35</v>
      </c>
      <c r="CA148" s="1320" t="s">
        <v>35</v>
      </c>
      <c r="CB148" s="1320" t="s">
        <v>35</v>
      </c>
      <c r="CC148" s="1320" t="s">
        <v>35</v>
      </c>
      <c r="CD148" s="1320" t="s">
        <v>35</v>
      </c>
      <c r="CE148" s="1320" t="s">
        <v>35</v>
      </c>
      <c r="CF148" s="1320" t="s">
        <v>35</v>
      </c>
      <c r="CG148" s="1320" t="s">
        <v>35</v>
      </c>
      <c r="CH148" s="1320" t="s">
        <v>35</v>
      </c>
      <c r="CI148" s="1320" t="s">
        <v>35</v>
      </c>
      <c r="CJ148" s="1320" t="s">
        <v>35</v>
      </c>
      <c r="CK148" s="1320" t="s">
        <v>35</v>
      </c>
      <c r="CL148" s="1320" t="s">
        <v>35</v>
      </c>
      <c r="CM148" s="1320" t="s">
        <v>35</v>
      </c>
      <c r="CN148" s="1320" t="s">
        <v>35</v>
      </c>
      <c r="CO148" s="1320" t="s">
        <v>35</v>
      </c>
      <c r="CP148" s="1320" t="s">
        <v>35</v>
      </c>
      <c r="CQ148" s="1320" t="s">
        <v>35</v>
      </c>
      <c r="CR148" s="1320" t="s">
        <v>35</v>
      </c>
      <c r="CS148" s="1320" t="s">
        <v>35</v>
      </c>
      <c r="CT148" s="1320" t="s">
        <v>35</v>
      </c>
      <c r="CU148" s="1320" t="s">
        <v>35</v>
      </c>
      <c r="CV148" s="1320" t="s">
        <v>35</v>
      </c>
      <c r="CW148" s="1320" t="s">
        <v>35</v>
      </c>
      <c r="CX148" s="1320" t="s">
        <v>35</v>
      </c>
      <c r="CY148" s="1320" t="s">
        <v>35</v>
      </c>
      <c r="CZ148" s="1342" t="s">
        <v>35</v>
      </c>
    </row>
    <row r="149" s="130" customFormat="true" ht="15" customHeight="true" x14ac:dyDescent="0.2">
      <c r="A149" s="2485"/>
      <c r="B149" s="251" t="s">
        <v>48</v>
      </c>
      <c r="C149" s="1148" t="s">
        <v>35</v>
      </c>
      <c r="D149" s="1160" t="s">
        <v>35</v>
      </c>
      <c r="E149" s="1160" t="s">
        <v>35</v>
      </c>
      <c r="F149" s="1160" t="s">
        <v>35</v>
      </c>
      <c r="G149" s="1172" t="s">
        <v>35</v>
      </c>
      <c r="H149" s="1184" t="s">
        <v>35</v>
      </c>
      <c r="I149" s="1160" t="s">
        <v>35</v>
      </c>
      <c r="J149" s="1160" t="s">
        <v>35</v>
      </c>
      <c r="K149" s="1160" t="s">
        <v>35</v>
      </c>
      <c r="L149" s="1196" t="s">
        <v>35</v>
      </c>
      <c r="M149" s="1203" t="s">
        <v>35</v>
      </c>
      <c r="N149" s="1160" t="s">
        <v>35</v>
      </c>
      <c r="O149" s="1160" t="s">
        <v>35</v>
      </c>
      <c r="P149" s="1160" t="s">
        <v>35</v>
      </c>
      <c r="Q149" s="1172" t="s">
        <v>35</v>
      </c>
      <c r="R149" s="1184" t="s">
        <v>35</v>
      </c>
      <c r="S149" s="1160" t="s">
        <v>35</v>
      </c>
      <c r="T149" s="1160" t="s">
        <v>35</v>
      </c>
      <c r="U149" s="1160" t="s">
        <v>35</v>
      </c>
      <c r="V149" s="1160" t="s">
        <v>35</v>
      </c>
      <c r="W149" s="1160" t="s">
        <v>35</v>
      </c>
      <c r="X149" s="1160" t="s">
        <v>35</v>
      </c>
      <c r="Y149" s="1221" t="s">
        <v>35</v>
      </c>
      <c r="Z149" s="1221" t="s">
        <v>35</v>
      </c>
      <c r="AA149" s="1221" t="s">
        <v>35</v>
      </c>
      <c r="AB149" s="1221" t="s">
        <v>35</v>
      </c>
      <c r="AC149" s="1221" t="s">
        <v>35</v>
      </c>
      <c r="AD149" s="1221" t="s">
        <v>35</v>
      </c>
      <c r="AE149" s="1221" t="s">
        <v>35</v>
      </c>
      <c r="AF149" s="1221" t="s">
        <v>35</v>
      </c>
      <c r="AG149" s="1221" t="s">
        <v>35</v>
      </c>
      <c r="AH149" s="1221" t="s">
        <v>35</v>
      </c>
      <c r="AI149" s="1221" t="s">
        <v>35</v>
      </c>
      <c r="AJ149" s="1221" t="s">
        <v>35</v>
      </c>
      <c r="AK149" s="1221" t="s">
        <v>35</v>
      </c>
      <c r="AL149" s="1221" t="s">
        <v>35</v>
      </c>
      <c r="AM149" s="1221" t="s">
        <v>35</v>
      </c>
      <c r="AN149" s="1221" t="s">
        <v>35</v>
      </c>
      <c r="AO149" s="1221" t="s">
        <v>35</v>
      </c>
      <c r="AP149" s="1221" t="s">
        <v>35</v>
      </c>
      <c r="AQ149" s="1221" t="s">
        <v>35</v>
      </c>
      <c r="AR149" s="1221" t="s">
        <v>35</v>
      </c>
      <c r="AS149" s="1221" t="s">
        <v>35</v>
      </c>
      <c r="AT149" s="1221" t="s">
        <v>35</v>
      </c>
      <c r="AU149" s="1221" t="s">
        <v>35</v>
      </c>
      <c r="AV149" s="1221" t="s">
        <v>35</v>
      </c>
      <c r="AW149" s="1221" t="s">
        <v>35</v>
      </c>
      <c r="AX149" s="1221" t="s">
        <v>35</v>
      </c>
      <c r="AY149" s="1225" t="s">
        <v>35</v>
      </c>
      <c r="AZ149" s="215"/>
      <c r="BA149" s="2486"/>
      <c r="BB149" s="159" t="s">
        <v>48</v>
      </c>
      <c r="BC149" s="1237" t="s">
        <v>35</v>
      </c>
      <c r="BD149" s="1257" t="s">
        <v>35</v>
      </c>
      <c r="BE149" s="1257" t="s">
        <v>35</v>
      </c>
      <c r="BF149" s="1257" t="s">
        <v>35</v>
      </c>
      <c r="BG149" s="1278" t="s">
        <v>35</v>
      </c>
      <c r="BH149" s="1299" t="s">
        <v>35</v>
      </c>
      <c r="BI149" s="1257" t="s">
        <v>35</v>
      </c>
      <c r="BJ149" s="1257" t="s">
        <v>35</v>
      </c>
      <c r="BK149" s="1257" t="s">
        <v>35</v>
      </c>
      <c r="BL149" s="1278" t="s">
        <v>35</v>
      </c>
      <c r="BM149" s="1299" t="s">
        <v>35</v>
      </c>
      <c r="BN149" s="1257" t="s">
        <v>35</v>
      </c>
      <c r="BO149" s="1257" t="s">
        <v>35</v>
      </c>
      <c r="BP149" s="1257" t="s">
        <v>35</v>
      </c>
      <c r="BQ149" s="1278" t="s">
        <v>35</v>
      </c>
      <c r="BR149" s="1299" t="s">
        <v>35</v>
      </c>
      <c r="BS149" s="1257" t="s">
        <v>35</v>
      </c>
      <c r="BT149" s="1257" t="s">
        <v>35</v>
      </c>
      <c r="BU149" s="1257" t="s">
        <v>35</v>
      </c>
      <c r="BV149" s="1257" t="s">
        <v>35</v>
      </c>
      <c r="BW149" s="1257" t="s">
        <v>35</v>
      </c>
      <c r="BX149" s="1257" t="s">
        <v>35</v>
      </c>
      <c r="BY149" s="1320" t="s">
        <v>35</v>
      </c>
      <c r="BZ149" s="1320" t="s">
        <v>35</v>
      </c>
      <c r="CA149" s="1320" t="s">
        <v>35</v>
      </c>
      <c r="CB149" s="1320" t="s">
        <v>35</v>
      </c>
      <c r="CC149" s="1320" t="s">
        <v>35</v>
      </c>
      <c r="CD149" s="1320" t="s">
        <v>35</v>
      </c>
      <c r="CE149" s="1320" t="s">
        <v>35</v>
      </c>
      <c r="CF149" s="1320" t="s">
        <v>35</v>
      </c>
      <c r="CG149" s="1320" t="s">
        <v>35</v>
      </c>
      <c r="CH149" s="1320" t="s">
        <v>35</v>
      </c>
      <c r="CI149" s="1320" t="s">
        <v>35</v>
      </c>
      <c r="CJ149" s="1320" t="s">
        <v>35</v>
      </c>
      <c r="CK149" s="1320" t="s">
        <v>35</v>
      </c>
      <c r="CL149" s="1320" t="s">
        <v>35</v>
      </c>
      <c r="CM149" s="1320" t="s">
        <v>35</v>
      </c>
      <c r="CN149" s="1320" t="s">
        <v>35</v>
      </c>
      <c r="CO149" s="1320" t="s">
        <v>35</v>
      </c>
      <c r="CP149" s="1320" t="s">
        <v>35</v>
      </c>
      <c r="CQ149" s="1320" t="s">
        <v>35</v>
      </c>
      <c r="CR149" s="1320" t="s">
        <v>35</v>
      </c>
      <c r="CS149" s="1320" t="s">
        <v>35</v>
      </c>
      <c r="CT149" s="1320" t="s">
        <v>35</v>
      </c>
      <c r="CU149" s="1320" t="s">
        <v>35</v>
      </c>
      <c r="CV149" s="1320" t="s">
        <v>35</v>
      </c>
      <c r="CW149" s="1320" t="s">
        <v>35</v>
      </c>
      <c r="CX149" s="1320" t="s">
        <v>35</v>
      </c>
      <c r="CY149" s="1320" t="s">
        <v>35</v>
      </c>
      <c r="CZ149" s="1342" t="s">
        <v>35</v>
      </c>
    </row>
    <row r="150" s="130" customFormat="true" ht="15" customHeight="true" x14ac:dyDescent="0.2">
      <c r="A150" s="2485"/>
      <c r="B150" s="251" t="s">
        <v>110</v>
      </c>
      <c r="C150" s="1148" t="s">
        <v>35</v>
      </c>
      <c r="D150" s="1160" t="s">
        <v>35</v>
      </c>
      <c r="E150" s="1160" t="s">
        <v>35</v>
      </c>
      <c r="F150" s="1160" t="s">
        <v>35</v>
      </c>
      <c r="G150" s="1172" t="s">
        <v>35</v>
      </c>
      <c r="H150" s="1184" t="s">
        <v>35</v>
      </c>
      <c r="I150" s="1160" t="s">
        <v>35</v>
      </c>
      <c r="J150" s="1160" t="s">
        <v>35</v>
      </c>
      <c r="K150" s="1160" t="s">
        <v>35</v>
      </c>
      <c r="L150" s="1196" t="s">
        <v>35</v>
      </c>
      <c r="M150" s="1203" t="s">
        <v>35</v>
      </c>
      <c r="N150" s="1160" t="s">
        <v>35</v>
      </c>
      <c r="O150" s="1160" t="s">
        <v>35</v>
      </c>
      <c r="P150" s="1160" t="s">
        <v>35</v>
      </c>
      <c r="Q150" s="1172" t="s">
        <v>35</v>
      </c>
      <c r="R150" s="1184" t="s">
        <v>35</v>
      </c>
      <c r="S150" s="1160" t="s">
        <v>35</v>
      </c>
      <c r="T150" s="1160" t="s">
        <v>35</v>
      </c>
      <c r="U150" s="1160" t="s">
        <v>35</v>
      </c>
      <c r="V150" s="1160" t="s">
        <v>35</v>
      </c>
      <c r="W150" s="1160" t="s">
        <v>35</v>
      </c>
      <c r="X150" s="1160" t="s">
        <v>35</v>
      </c>
      <c r="Y150" s="1221" t="s">
        <v>35</v>
      </c>
      <c r="Z150" s="1221" t="s">
        <v>35</v>
      </c>
      <c r="AA150" s="1221" t="s">
        <v>35</v>
      </c>
      <c r="AB150" s="1221" t="s">
        <v>35</v>
      </c>
      <c r="AC150" s="1221" t="s">
        <v>35</v>
      </c>
      <c r="AD150" s="1221" t="s">
        <v>35</v>
      </c>
      <c r="AE150" s="1221" t="s">
        <v>35</v>
      </c>
      <c r="AF150" s="1221" t="s">
        <v>35</v>
      </c>
      <c r="AG150" s="1221" t="s">
        <v>35</v>
      </c>
      <c r="AH150" s="1221" t="s">
        <v>35</v>
      </c>
      <c r="AI150" s="1221" t="s">
        <v>35</v>
      </c>
      <c r="AJ150" s="1221" t="s">
        <v>35</v>
      </c>
      <c r="AK150" s="1221" t="s">
        <v>35</v>
      </c>
      <c r="AL150" s="1221" t="s">
        <v>35</v>
      </c>
      <c r="AM150" s="1221" t="s">
        <v>35</v>
      </c>
      <c r="AN150" s="1221" t="s">
        <v>35</v>
      </c>
      <c r="AO150" s="1221" t="s">
        <v>35</v>
      </c>
      <c r="AP150" s="1221" t="s">
        <v>35</v>
      </c>
      <c r="AQ150" s="1221" t="s">
        <v>35</v>
      </c>
      <c r="AR150" s="1221" t="s">
        <v>35</v>
      </c>
      <c r="AS150" s="1221" t="s">
        <v>35</v>
      </c>
      <c r="AT150" s="1221" t="s">
        <v>35</v>
      </c>
      <c r="AU150" s="1221" t="s">
        <v>35</v>
      </c>
      <c r="AV150" s="1221" t="s">
        <v>35</v>
      </c>
      <c r="AW150" s="1221" t="s">
        <v>35</v>
      </c>
      <c r="AX150" s="1221" t="s">
        <v>35</v>
      </c>
      <c r="AY150" s="1225" t="s">
        <v>35</v>
      </c>
      <c r="AZ150" s="215"/>
      <c r="BA150" s="2486"/>
      <c r="BB150" s="159" t="s">
        <v>110</v>
      </c>
      <c r="BC150" s="1237" t="s">
        <v>35</v>
      </c>
      <c r="BD150" s="1257" t="s">
        <v>35</v>
      </c>
      <c r="BE150" s="1257" t="s">
        <v>35</v>
      </c>
      <c r="BF150" s="1257" t="s">
        <v>35</v>
      </c>
      <c r="BG150" s="1278" t="s">
        <v>35</v>
      </c>
      <c r="BH150" s="1299" t="s">
        <v>35</v>
      </c>
      <c r="BI150" s="1257" t="s">
        <v>35</v>
      </c>
      <c r="BJ150" s="1257" t="s">
        <v>35</v>
      </c>
      <c r="BK150" s="1257" t="s">
        <v>35</v>
      </c>
      <c r="BL150" s="1278" t="s">
        <v>35</v>
      </c>
      <c r="BM150" s="1299" t="s">
        <v>35</v>
      </c>
      <c r="BN150" s="1257" t="s">
        <v>35</v>
      </c>
      <c r="BO150" s="1257" t="s">
        <v>35</v>
      </c>
      <c r="BP150" s="1257" t="s">
        <v>35</v>
      </c>
      <c r="BQ150" s="1278" t="s">
        <v>35</v>
      </c>
      <c r="BR150" s="1299" t="s">
        <v>35</v>
      </c>
      <c r="BS150" s="1257" t="s">
        <v>35</v>
      </c>
      <c r="BT150" s="1257" t="s">
        <v>35</v>
      </c>
      <c r="BU150" s="1257" t="s">
        <v>35</v>
      </c>
      <c r="BV150" s="1257" t="s">
        <v>35</v>
      </c>
      <c r="BW150" s="1257" t="s">
        <v>35</v>
      </c>
      <c r="BX150" s="1257" t="s">
        <v>35</v>
      </c>
      <c r="BY150" s="1320" t="s">
        <v>35</v>
      </c>
      <c r="BZ150" s="1320" t="s">
        <v>35</v>
      </c>
      <c r="CA150" s="1320" t="s">
        <v>35</v>
      </c>
      <c r="CB150" s="1320" t="s">
        <v>35</v>
      </c>
      <c r="CC150" s="1320" t="s">
        <v>35</v>
      </c>
      <c r="CD150" s="1320" t="s">
        <v>35</v>
      </c>
      <c r="CE150" s="1320" t="s">
        <v>35</v>
      </c>
      <c r="CF150" s="1320" t="s">
        <v>35</v>
      </c>
      <c r="CG150" s="1320" t="s">
        <v>35</v>
      </c>
      <c r="CH150" s="1320" t="s">
        <v>35</v>
      </c>
      <c r="CI150" s="1320" t="s">
        <v>35</v>
      </c>
      <c r="CJ150" s="1320" t="s">
        <v>35</v>
      </c>
      <c r="CK150" s="1320" t="s">
        <v>35</v>
      </c>
      <c r="CL150" s="1320" t="s">
        <v>35</v>
      </c>
      <c r="CM150" s="1320" t="s">
        <v>35</v>
      </c>
      <c r="CN150" s="1320" t="s">
        <v>35</v>
      </c>
      <c r="CO150" s="1320" t="s">
        <v>35</v>
      </c>
      <c r="CP150" s="1320" t="s">
        <v>35</v>
      </c>
      <c r="CQ150" s="1320" t="s">
        <v>35</v>
      </c>
      <c r="CR150" s="1320" t="s">
        <v>35</v>
      </c>
      <c r="CS150" s="1320" t="s">
        <v>35</v>
      </c>
      <c r="CT150" s="1320" t="s">
        <v>35</v>
      </c>
      <c r="CU150" s="1320" t="s">
        <v>35</v>
      </c>
      <c r="CV150" s="1320" t="s">
        <v>35</v>
      </c>
      <c r="CW150" s="1320" t="s">
        <v>35</v>
      </c>
      <c r="CX150" s="1320" t="s">
        <v>35</v>
      </c>
      <c r="CY150" s="1320" t="s">
        <v>35</v>
      </c>
      <c r="CZ150" s="1342" t="s">
        <v>35</v>
      </c>
    </row>
    <row r="151" s="130" customFormat="true" ht="15" customHeight="true" x14ac:dyDescent="0.2">
      <c r="A151" s="2485" t="s">
        <v>109</v>
      </c>
      <c r="B151" s="251" t="s">
        <v>49</v>
      </c>
      <c r="C151" s="829">
        <v>33.838560099165505</v>
      </c>
      <c r="D151" s="830">
        <v>19.068941458129785</v>
      </c>
      <c r="E151" s="830">
        <v>13.256248700265999</v>
      </c>
      <c r="F151" s="830">
        <v>9.1656016048590132</v>
      </c>
      <c r="G151" s="887">
        <v>2.4639579511913636</v>
      </c>
      <c r="H151" s="875">
        <v>24.518702104473761</v>
      </c>
      <c r="I151" s="830">
        <v>16.037610090716612</v>
      </c>
      <c r="J151" s="830">
        <v>8.52262811672467</v>
      </c>
      <c r="K151" s="830">
        <v>4.758940858245559</v>
      </c>
      <c r="L151" s="851">
        <v>0.78752309088169248</v>
      </c>
      <c r="M151" s="862">
        <v>39.903662657108967</v>
      </c>
      <c r="N151" s="830">
        <v>23.286502142323521</v>
      </c>
      <c r="O151" s="830">
        <v>16.416542213784716</v>
      </c>
      <c r="P151" s="830">
        <v>10.696434413495851</v>
      </c>
      <c r="Q151" s="887">
        <v>4.6482813964936467</v>
      </c>
      <c r="R151" s="875">
        <v>12.078028867404035</v>
      </c>
      <c r="S151" s="830">
        <v>6.7315758609459024</v>
      </c>
      <c r="T151" s="830">
        <v>8.623215674825925</v>
      </c>
      <c r="U151" s="830">
        <v>6.4345198425625485</v>
      </c>
      <c r="V151" s="830">
        <v>19.839245747232368</v>
      </c>
      <c r="W151" s="830">
        <v>10.587156189670413</v>
      </c>
      <c r="X151" s="830">
        <v>8.5807608035146394</v>
      </c>
      <c r="Y151" s="831">
        <v>24.973948058279102</v>
      </c>
      <c r="Z151" s="831">
        <v>13.95098011272321</v>
      </c>
      <c r="AA151" s="831">
        <v>14.751999318690375</v>
      </c>
      <c r="AB151" s="831">
        <v>8.513587799345796</v>
      </c>
      <c r="AC151" s="831">
        <v>11.686722660280823</v>
      </c>
      <c r="AD151" s="831">
        <v>15.416703991897137</v>
      </c>
      <c r="AE151" s="831">
        <v>20.757145714809784</v>
      </c>
      <c r="AF151" s="831">
        <v>3.1082047310620742</v>
      </c>
      <c r="AG151" s="831">
        <v>11.067870685829865</v>
      </c>
      <c r="AH151" s="831">
        <v>9.5988336350295</v>
      </c>
      <c r="AI151" s="831">
        <v>7.2943418637788495</v>
      </c>
      <c r="AJ151" s="831">
        <v>31.893563213970349</v>
      </c>
      <c r="AK151" s="831">
        <v>17.252389975740858</v>
      </c>
      <c r="AL151" s="831">
        <v>6.650967909648017</v>
      </c>
      <c r="AM151" s="831">
        <v>17.174345794892851</v>
      </c>
      <c r="AN151" s="831">
        <v>12.848292743549337</v>
      </c>
      <c r="AO151" s="831">
        <v>5.6751615269258799</v>
      </c>
      <c r="AP151" s="831">
        <v>14.521866101704658</v>
      </c>
      <c r="AQ151" s="831">
        <v>9.2031363788944454</v>
      </c>
      <c r="AR151" s="831">
        <v>8.6149906766817121</v>
      </c>
      <c r="AS151" s="831">
        <v>13.151213516021176</v>
      </c>
      <c r="AT151" s="831">
        <v>10.87912940281592</v>
      </c>
      <c r="AU151" s="831">
        <v>16.286071730943039</v>
      </c>
      <c r="AV151" s="831">
        <v>5.3455145646180426</v>
      </c>
      <c r="AW151" s="831">
        <v>13.339918235277734</v>
      </c>
      <c r="AX151" s="831">
        <v>11.678607203270884</v>
      </c>
      <c r="AY151" s="832"/>
      <c r="AZ151" s="215"/>
      <c r="BA151" s="2486" t="s">
        <v>109</v>
      </c>
      <c r="BB151" s="159" t="s">
        <v>49</v>
      </c>
      <c r="BC151" s="1237" t="s">
        <v>35</v>
      </c>
      <c r="BD151" s="1257" t="s">
        <v>35</v>
      </c>
      <c r="BE151" s="1257" t="s">
        <v>35</v>
      </c>
      <c r="BF151" s="1257" t="s">
        <v>35</v>
      </c>
      <c r="BG151" s="1278" t="s">
        <v>35</v>
      </c>
      <c r="BH151" s="1299" t="s">
        <v>35</v>
      </c>
      <c r="BI151" s="1257" t="s">
        <v>35</v>
      </c>
      <c r="BJ151" s="1257" t="s">
        <v>35</v>
      </c>
      <c r="BK151" s="1257" t="s">
        <v>35</v>
      </c>
      <c r="BL151" s="1278" t="s">
        <v>35</v>
      </c>
      <c r="BM151" s="1299" t="s">
        <v>35</v>
      </c>
      <c r="BN151" s="1257" t="s">
        <v>35</v>
      </c>
      <c r="BO151" s="1257" t="s">
        <v>35</v>
      </c>
      <c r="BP151" s="1257" t="s">
        <v>35</v>
      </c>
      <c r="BQ151" s="1278" t="s">
        <v>35</v>
      </c>
      <c r="BR151" s="1299" t="s">
        <v>35</v>
      </c>
      <c r="BS151" s="1257" t="s">
        <v>35</v>
      </c>
      <c r="BT151" s="1257" t="s">
        <v>35</v>
      </c>
      <c r="BU151" s="1257" t="s">
        <v>35</v>
      </c>
      <c r="BV151" s="1257" t="s">
        <v>35</v>
      </c>
      <c r="BW151" s="1257" t="s">
        <v>35</v>
      </c>
      <c r="BX151" s="1257" t="s">
        <v>35</v>
      </c>
      <c r="BY151" s="1320" t="s">
        <v>35</v>
      </c>
      <c r="BZ151" s="1320" t="s">
        <v>35</v>
      </c>
      <c r="CA151" s="1320" t="s">
        <v>35</v>
      </c>
      <c r="CB151" s="1320" t="s">
        <v>35</v>
      </c>
      <c r="CC151" s="1320" t="s">
        <v>35</v>
      </c>
      <c r="CD151" s="1320" t="s">
        <v>35</v>
      </c>
      <c r="CE151" s="1320" t="s">
        <v>35</v>
      </c>
      <c r="CF151" s="1320" t="s">
        <v>35</v>
      </c>
      <c r="CG151" s="1320" t="s">
        <v>35</v>
      </c>
      <c r="CH151" s="1320" t="s">
        <v>35</v>
      </c>
      <c r="CI151" s="1320" t="s">
        <v>35</v>
      </c>
      <c r="CJ151" s="1320" t="s">
        <v>35</v>
      </c>
      <c r="CK151" s="1320" t="s">
        <v>35</v>
      </c>
      <c r="CL151" s="1320" t="s">
        <v>35</v>
      </c>
      <c r="CM151" s="1320" t="s">
        <v>35</v>
      </c>
      <c r="CN151" s="1320" t="s">
        <v>35</v>
      </c>
      <c r="CO151" s="1320" t="s">
        <v>35</v>
      </c>
      <c r="CP151" s="1320" t="s">
        <v>35</v>
      </c>
      <c r="CQ151" s="1320" t="s">
        <v>35</v>
      </c>
      <c r="CR151" s="1320" t="s">
        <v>35</v>
      </c>
      <c r="CS151" s="1320" t="s">
        <v>35</v>
      </c>
      <c r="CT151" s="1320" t="s">
        <v>35</v>
      </c>
      <c r="CU151" s="1320" t="s">
        <v>35</v>
      </c>
      <c r="CV151" s="1320" t="s">
        <v>35</v>
      </c>
      <c r="CW151" s="1320" t="s">
        <v>35</v>
      </c>
      <c r="CX151" s="1320" t="s">
        <v>35</v>
      </c>
      <c r="CY151" s="1320" t="s">
        <v>35</v>
      </c>
      <c r="CZ151" s="1342" t="s">
        <v>35</v>
      </c>
    </row>
    <row r="152" s="130" customFormat="true" ht="15" customHeight="true" x14ac:dyDescent="0.2">
      <c r="A152" s="2646"/>
      <c r="B152" s="1449" t="s">
        <v>48</v>
      </c>
      <c r="C152" s="833">
        <v>65.140147818348495</v>
      </c>
      <c r="D152" s="834">
        <v>80.558255678342078</v>
      </c>
      <c r="E152" s="834">
        <v>86.593383402547346</v>
      </c>
      <c r="F152" s="834">
        <v>90.695585399682756</v>
      </c>
      <c r="G152" s="888">
        <v>97.479676011173908</v>
      </c>
      <c r="H152" s="876">
        <v>74.882693395746102</v>
      </c>
      <c r="I152" s="834">
        <v>83.686932604358546</v>
      </c>
      <c r="J152" s="834">
        <v>91.318117061678024</v>
      </c>
      <c r="K152" s="834">
        <v>95.096031458653272</v>
      </c>
      <c r="L152" s="852">
        <v>99.212476909118308</v>
      </c>
      <c r="M152" s="863">
        <v>58.772624608272828</v>
      </c>
      <c r="N152" s="834">
        <v>76.21503146153637</v>
      </c>
      <c r="O152" s="834">
        <v>83.294187258904628</v>
      </c>
      <c r="P152" s="834">
        <v>89.296208998118516</v>
      </c>
      <c r="Q152" s="888">
        <v>95.318170935728673</v>
      </c>
      <c r="R152" s="876">
        <v>87.780219006710709</v>
      </c>
      <c r="S152" s="834">
        <v>93.26842413905419</v>
      </c>
      <c r="T152" s="834">
        <v>91.219659055938024</v>
      </c>
      <c r="U152" s="834">
        <v>93.174811872744456</v>
      </c>
      <c r="V152" s="834">
        <v>79.609634326285374</v>
      </c>
      <c r="W152" s="834">
        <v>89.412843810329846</v>
      </c>
      <c r="X152" s="834">
        <v>91.316569868704107</v>
      </c>
      <c r="Y152" s="835">
        <v>74.490497807128492</v>
      </c>
      <c r="Z152" s="835">
        <v>86.049019887277197</v>
      </c>
      <c r="AA152" s="835">
        <v>84.787486195536928</v>
      </c>
      <c r="AB152" s="835">
        <v>91.486412200654158</v>
      </c>
      <c r="AC152" s="835">
        <v>87.918400886683287</v>
      </c>
      <c r="AD152" s="835">
        <v>83.687997412136568</v>
      </c>
      <c r="AE152" s="835">
        <v>77.816677852152267</v>
      </c>
      <c r="AF152" s="835">
        <v>96.708869339738442</v>
      </c>
      <c r="AG152" s="835">
        <v>88.370323244310782</v>
      </c>
      <c r="AH152" s="835">
        <v>90.028930361083212</v>
      </c>
      <c r="AI152" s="835">
        <v>90.98165481327031</v>
      </c>
      <c r="AJ152" s="835">
        <v>67.815362089884744</v>
      </c>
      <c r="AK152" s="835">
        <v>82.638481579649678</v>
      </c>
      <c r="AL152" s="835">
        <v>92.933969523793849</v>
      </c>
      <c r="AM152" s="835">
        <v>80.639816398323234</v>
      </c>
      <c r="AN152" s="835">
        <v>82.935075247800199</v>
      </c>
      <c r="AO152" s="835">
        <v>94.201601749980597</v>
      </c>
      <c r="AP152" s="835">
        <v>85.14017520791279</v>
      </c>
      <c r="AQ152" s="835">
        <v>90.594189441919212</v>
      </c>
      <c r="AR152" s="835">
        <v>90.811374548667771</v>
      </c>
      <c r="AS152" s="835">
        <v>86.712571917835788</v>
      </c>
      <c r="AT152" s="835">
        <v>88.89442297490892</v>
      </c>
      <c r="AU152" s="835">
        <v>83.627742672510891</v>
      </c>
      <c r="AV152" s="835">
        <v>93.752550279949844</v>
      </c>
      <c r="AW152" s="835">
        <v>85.669290880470911</v>
      </c>
      <c r="AX152" s="835">
        <v>88.005102603463953</v>
      </c>
      <c r="AY152" s="836"/>
      <c r="AZ152" s="215"/>
      <c r="BA152" s="2488"/>
      <c r="BB152" s="234" t="s">
        <v>48</v>
      </c>
      <c r="BC152" s="1238" t="s">
        <v>35</v>
      </c>
      <c r="BD152" s="1258" t="s">
        <v>35</v>
      </c>
      <c r="BE152" s="1258" t="s">
        <v>35</v>
      </c>
      <c r="BF152" s="1258" t="s">
        <v>35</v>
      </c>
      <c r="BG152" s="1279" t="s">
        <v>35</v>
      </c>
      <c r="BH152" s="1300" t="s">
        <v>35</v>
      </c>
      <c r="BI152" s="1258" t="s">
        <v>35</v>
      </c>
      <c r="BJ152" s="1258" t="s">
        <v>35</v>
      </c>
      <c r="BK152" s="1258" t="s">
        <v>35</v>
      </c>
      <c r="BL152" s="1279" t="s">
        <v>35</v>
      </c>
      <c r="BM152" s="1300" t="s">
        <v>35</v>
      </c>
      <c r="BN152" s="1258" t="s">
        <v>35</v>
      </c>
      <c r="BO152" s="1258" t="s">
        <v>35</v>
      </c>
      <c r="BP152" s="1258" t="s">
        <v>35</v>
      </c>
      <c r="BQ152" s="1279" t="s">
        <v>35</v>
      </c>
      <c r="BR152" s="1300" t="s">
        <v>35</v>
      </c>
      <c r="BS152" s="1258" t="s">
        <v>35</v>
      </c>
      <c r="BT152" s="1258" t="s">
        <v>35</v>
      </c>
      <c r="BU152" s="1258" t="s">
        <v>35</v>
      </c>
      <c r="BV152" s="1258" t="s">
        <v>35</v>
      </c>
      <c r="BW152" s="1258" t="s">
        <v>35</v>
      </c>
      <c r="BX152" s="1258" t="s">
        <v>35</v>
      </c>
      <c r="BY152" s="1321" t="s">
        <v>35</v>
      </c>
      <c r="BZ152" s="1321" t="s">
        <v>35</v>
      </c>
      <c r="CA152" s="1321" t="s">
        <v>35</v>
      </c>
      <c r="CB152" s="1321" t="s">
        <v>35</v>
      </c>
      <c r="CC152" s="1321" t="s">
        <v>35</v>
      </c>
      <c r="CD152" s="1321" t="s">
        <v>35</v>
      </c>
      <c r="CE152" s="1321" t="s">
        <v>35</v>
      </c>
      <c r="CF152" s="1321" t="s">
        <v>35</v>
      </c>
      <c r="CG152" s="1321" t="s">
        <v>35</v>
      </c>
      <c r="CH152" s="1321" t="s">
        <v>35</v>
      </c>
      <c r="CI152" s="1321" t="s">
        <v>35</v>
      </c>
      <c r="CJ152" s="1321" t="s">
        <v>35</v>
      </c>
      <c r="CK152" s="1321" t="s">
        <v>35</v>
      </c>
      <c r="CL152" s="1321" t="s">
        <v>35</v>
      </c>
      <c r="CM152" s="1321" t="s">
        <v>35</v>
      </c>
      <c r="CN152" s="1321" t="s">
        <v>35</v>
      </c>
      <c r="CO152" s="1321" t="s">
        <v>35</v>
      </c>
      <c r="CP152" s="1321" t="s">
        <v>35</v>
      </c>
      <c r="CQ152" s="1321" t="s">
        <v>35</v>
      </c>
      <c r="CR152" s="1321" t="s">
        <v>35</v>
      </c>
      <c r="CS152" s="1321" t="s">
        <v>35</v>
      </c>
      <c r="CT152" s="1321" t="s">
        <v>35</v>
      </c>
      <c r="CU152" s="1321" t="s">
        <v>35</v>
      </c>
      <c r="CV152" s="1321" t="s">
        <v>35</v>
      </c>
      <c r="CW152" s="1321" t="s">
        <v>35</v>
      </c>
      <c r="CX152" s="1321" t="s">
        <v>35</v>
      </c>
      <c r="CY152" s="1321" t="s">
        <v>35</v>
      </c>
      <c r="CZ152" s="1343" t="s">
        <v>35</v>
      </c>
    </row>
    <row r="153" s="437" customFormat="true" ht="15" customHeight="true" x14ac:dyDescent="0.2">
      <c r="A153" s="2642" t="s">
        <v>62</v>
      </c>
      <c r="B153" s="1651" t="s">
        <v>280</v>
      </c>
      <c r="C153" s="1547">
        <v>12.905232820386317</v>
      </c>
      <c r="D153" s="1548">
        <v>30.359499065127455</v>
      </c>
      <c r="E153" s="1548">
        <v>47.210319369500482</v>
      </c>
      <c r="F153" s="1548">
        <v>65.282566260273285</v>
      </c>
      <c r="G153" s="1549">
        <v>83.967102661616707</v>
      </c>
      <c r="H153" s="1550">
        <v>39.924010599227621</v>
      </c>
      <c r="I153" s="1548">
        <v>57.701805205981891</v>
      </c>
      <c r="J153" s="1548">
        <v>68.757574574598664</v>
      </c>
      <c r="K153" s="1548">
        <v>77.986427275272519</v>
      </c>
      <c r="L153" s="1551">
        <v>90.358094875950584</v>
      </c>
      <c r="M153" s="1552">
        <v>8.238141064703612</v>
      </c>
      <c r="N153" s="1548">
        <v>20.133990809730896</v>
      </c>
      <c r="O153" s="1548">
        <v>28.363759797110554</v>
      </c>
      <c r="P153" s="1548">
        <v>43.934992380921045</v>
      </c>
      <c r="Q153" s="1549">
        <v>68.377444797859582</v>
      </c>
      <c r="R153" s="1550">
        <v>68.324785754579679</v>
      </c>
      <c r="S153" s="1548">
        <v>54.138126650075101</v>
      </c>
      <c r="T153" s="1548">
        <v>49.255939944438907</v>
      </c>
      <c r="U153" s="1548">
        <v>44.014338612700101</v>
      </c>
      <c r="V153" s="1548">
        <v>39.027731174694431</v>
      </c>
      <c r="W153" s="1548">
        <v>50.755041231503697</v>
      </c>
      <c r="X153" s="1548">
        <v>32.148810546895355</v>
      </c>
      <c r="Y153" s="1548">
        <v>30.25667964390842</v>
      </c>
      <c r="Z153" s="1548">
        <v>61.998023512105839</v>
      </c>
      <c r="AA153" s="1548">
        <v>77.194061668419039</v>
      </c>
      <c r="AB153" s="1548">
        <v>42.811948926842213</v>
      </c>
      <c r="AC153" s="1548">
        <v>55.719621557779398</v>
      </c>
      <c r="AD153" s="1548">
        <v>25.502390125120467</v>
      </c>
      <c r="AE153" s="1548">
        <v>31.375076253574324</v>
      </c>
      <c r="AF153" s="1548">
        <v>42.561698355600058</v>
      </c>
      <c r="AG153" s="1548">
        <v>61.96726242336009</v>
      </c>
      <c r="AH153" s="1548">
        <v>43.543695933907486</v>
      </c>
      <c r="AI153" s="1548">
        <v>41.34837908413688</v>
      </c>
      <c r="AJ153" s="1548">
        <v>44.863544478647157</v>
      </c>
      <c r="AK153" s="1548">
        <v>62.620021932672152</v>
      </c>
      <c r="AL153" s="1548">
        <v>46.399154425573379</v>
      </c>
      <c r="AM153" s="1548">
        <v>26.860721542952344</v>
      </c>
      <c r="AN153" s="1548">
        <v>50.795877738895101</v>
      </c>
      <c r="AO153" s="1548">
        <v>44.045726134676435</v>
      </c>
      <c r="AP153" s="1548">
        <v>43.672780088637438</v>
      </c>
      <c r="AQ153" s="1548">
        <v>52.642372505785914</v>
      </c>
      <c r="AR153" s="1548">
        <v>38.327778576602</v>
      </c>
      <c r="AS153" s="1548">
        <v>44.863613697267191</v>
      </c>
      <c r="AT153" s="1548">
        <v>40.265443594025626</v>
      </c>
      <c r="AU153" s="1548">
        <v>50.006286675476886</v>
      </c>
      <c r="AV153" s="1548">
        <v>47.473067174771607</v>
      </c>
      <c r="AW153" s="1548">
        <v>46.750321546980629</v>
      </c>
      <c r="AX153" s="1553">
        <v>33.04368923976584</v>
      </c>
      <c r="AY153" s="1004"/>
      <c r="BA153" s="2639" t="s">
        <v>62</v>
      </c>
      <c r="BB153" s="1670" t="s">
        <v>280</v>
      </c>
      <c r="BC153" s="355">
        <v>4386.0428600000032</v>
      </c>
      <c r="BD153" s="304">
        <v>10291.187655999998</v>
      </c>
      <c r="BE153" s="304">
        <v>16034.885885999973</v>
      </c>
      <c r="BF153" s="304">
        <v>22246.800610999959</v>
      </c>
      <c r="BG153" s="356">
        <v>28542.300036000037</v>
      </c>
      <c r="BH153" s="367">
        <v>5796.1670159999921</v>
      </c>
      <c r="BI153" s="304">
        <v>8379.4348110000174</v>
      </c>
      <c r="BJ153" s="304">
        <v>10036.397090000029</v>
      </c>
      <c r="BK153" s="304">
        <v>11264.073300999966</v>
      </c>
      <c r="BL153" s="356">
        <v>13112.363883999962</v>
      </c>
      <c r="BM153" s="367">
        <v>1601.9879040000017</v>
      </c>
      <c r="BN153" s="304">
        <v>3921.5273810000012</v>
      </c>
      <c r="BO153" s="304">
        <v>5517.4331699999993</v>
      </c>
      <c r="BP153" s="304">
        <v>8560.0783880000217</v>
      </c>
      <c r="BQ153" s="356">
        <v>13311.754104000052</v>
      </c>
      <c r="BR153" s="367">
        <v>1966.6395290000039</v>
      </c>
      <c r="BS153" s="304">
        <v>540.8246799999996</v>
      </c>
      <c r="BT153" s="304">
        <v>3365.152412000004</v>
      </c>
      <c r="BU153" s="304">
        <v>487.65913800000033</v>
      </c>
      <c r="BV153" s="304">
        <v>736.80090999999913</v>
      </c>
      <c r="BW153" s="304">
        <v>13935.788047000004</v>
      </c>
      <c r="BX153" s="304">
        <v>463.74545599999954</v>
      </c>
      <c r="BY153" s="305">
        <v>859.1198069999989</v>
      </c>
      <c r="BZ153" s="305">
        <v>1876.6918230000024</v>
      </c>
      <c r="CA153" s="305">
        <v>5734.8236780000097</v>
      </c>
      <c r="CB153" s="305">
        <v>12092.77556900001</v>
      </c>
      <c r="CC153" s="305">
        <v>1289.1905880000027</v>
      </c>
      <c r="CD153" s="305">
        <v>936.79603699999996</v>
      </c>
      <c r="CE153" s="305">
        <v>248.19865099999981</v>
      </c>
      <c r="CF153" s="305">
        <v>712.29247199999975</v>
      </c>
      <c r="CG153" s="305">
        <v>447.24095700000055</v>
      </c>
      <c r="CH153" s="305">
        <v>2295.0567559999959</v>
      </c>
      <c r="CI153" s="305">
        <v>454.01096299999926</v>
      </c>
      <c r="CJ153" s="305">
        <v>338.48569200000003</v>
      </c>
      <c r="CK153" s="305">
        <v>1265.301377999999</v>
      </c>
      <c r="CL153" s="305">
        <v>4287.8606130000026</v>
      </c>
      <c r="CM153" s="305">
        <v>357.94086099999976</v>
      </c>
      <c r="CN153" s="305">
        <v>237.28388899999987</v>
      </c>
      <c r="CO153" s="305">
        <v>1159.0889500000001</v>
      </c>
      <c r="CP153" s="305">
        <v>1155.8428510000026</v>
      </c>
      <c r="CQ153" s="305">
        <v>3233.7363420000047</v>
      </c>
      <c r="CR153" s="305">
        <v>1827.4368510000004</v>
      </c>
      <c r="CS153" s="305">
        <v>684.43669699999998</v>
      </c>
      <c r="CT153" s="305">
        <v>328.08007299999963</v>
      </c>
      <c r="CU153" s="305">
        <v>13820.293117000048</v>
      </c>
      <c r="CV153" s="305">
        <v>1611.5025209999976</v>
      </c>
      <c r="CW153" s="305">
        <v>1659.3077839999992</v>
      </c>
      <c r="CX153" s="305">
        <v>1091.811956999999</v>
      </c>
      <c r="CY153" s="305"/>
      <c r="CZ153" s="375"/>
    </row>
    <row r="154" s="437" customFormat="true" ht="15" customHeight="true" x14ac:dyDescent="0.2">
      <c r="A154" s="2634"/>
      <c r="B154" s="1650" t="s">
        <v>281</v>
      </c>
      <c r="C154" s="1547">
        <v>7.684946732198866</v>
      </c>
      <c r="D154" s="1548">
        <v>11.582199758772468</v>
      </c>
      <c r="E154" s="1548">
        <v>11.674190747805032</v>
      </c>
      <c r="F154" s="1548">
        <v>11.762363458344415</v>
      </c>
      <c r="G154" s="1549">
        <v>10.725945983679551</v>
      </c>
      <c r="H154" s="1550">
        <v>10.598842256106652</v>
      </c>
      <c r="I154" s="1548">
        <v>9.8059862466878993</v>
      </c>
      <c r="J154" s="1548">
        <v>11.295407695437204</v>
      </c>
      <c r="K154" s="1548">
        <v>12.764354987943044</v>
      </c>
      <c r="L154" s="1551">
        <v>8.2896449132222614</v>
      </c>
      <c r="M154" s="1552">
        <v>7.027962776147084</v>
      </c>
      <c r="N154" s="1548">
        <v>9.0990333026284986</v>
      </c>
      <c r="O154" s="1548">
        <v>11.816542478346689</v>
      </c>
      <c r="P154" s="1548">
        <v>12.40531315697098</v>
      </c>
      <c r="Q154" s="1549">
        <v>13.585330339840528</v>
      </c>
      <c r="R154" s="1550">
        <v>1.878100823644463</v>
      </c>
      <c r="S154" s="1548">
        <v>3.5020545132162741</v>
      </c>
      <c r="T154" s="1548">
        <v>3.9876675826073336</v>
      </c>
      <c r="U154" s="1548">
        <v>8.8155754028187534</v>
      </c>
      <c r="V154" s="1548">
        <v>7.020577648301324</v>
      </c>
      <c r="W154" s="1548">
        <v>7.0377602058691453</v>
      </c>
      <c r="X154" s="1548">
        <v>10.623928280736626</v>
      </c>
      <c r="Y154" s="1548">
        <v>6.5586891488243992</v>
      </c>
      <c r="Z154" s="1548">
        <v>7.3065029695704258</v>
      </c>
      <c r="AA154" s="1548">
        <v>3.9963499818699519</v>
      </c>
      <c r="AB154" s="1548">
        <v>9.9160249830712814</v>
      </c>
      <c r="AC154" s="1548">
        <v>12.96753401536683</v>
      </c>
      <c r="AD154" s="1548">
        <v>22.37362040357058</v>
      </c>
      <c r="AE154" s="1548">
        <v>8.9453570433873786</v>
      </c>
      <c r="AF154" s="1548">
        <v>14.210437491516947</v>
      </c>
      <c r="AG154" s="1548">
        <v>9.8630358225626278</v>
      </c>
      <c r="AH154" s="1548">
        <v>6.000745020094568</v>
      </c>
      <c r="AI154" s="1548">
        <v>1.8505783403848377</v>
      </c>
      <c r="AJ154" s="1548">
        <v>5.4146393468339378</v>
      </c>
      <c r="AK154" s="1548">
        <v>7.9701451241801777</v>
      </c>
      <c r="AL154" s="1548">
        <v>16.784611535224897</v>
      </c>
      <c r="AM154" s="1548">
        <v>7.7681105394152139</v>
      </c>
      <c r="AN154" s="1548">
        <v>9.7582102757999838</v>
      </c>
      <c r="AO154" s="1548">
        <v>17.441627483960346</v>
      </c>
      <c r="AP154" s="1548">
        <v>11.409814228246551</v>
      </c>
      <c r="AQ154" s="1548">
        <v>5.6399238460884424</v>
      </c>
      <c r="AR154" s="1548">
        <v>12.272734135166836</v>
      </c>
      <c r="AS154" s="1548">
        <v>5.8583711111978252</v>
      </c>
      <c r="AT154" s="1548">
        <v>4.0172433115545241</v>
      </c>
      <c r="AU154" s="1548">
        <v>20.543920519200217</v>
      </c>
      <c r="AV154" s="1548">
        <v>6.3418813301579542</v>
      </c>
      <c r="AW154" s="1548">
        <v>3.3405774522759195</v>
      </c>
      <c r="AX154" s="1553">
        <v>12.356341592037316</v>
      </c>
      <c r="AY154" s="1004"/>
      <c r="BA154" s="2640"/>
      <c r="BB154" s="1671" t="s">
        <v>281</v>
      </c>
      <c r="BC154" s="357">
        <v>2611.847939000003</v>
      </c>
      <c r="BD154" s="306">
        <v>3926.1053329999995</v>
      </c>
      <c r="BE154" s="306">
        <v>3965.1143849999976</v>
      </c>
      <c r="BF154" s="306">
        <v>4008.343567999998</v>
      </c>
      <c r="BG154" s="358">
        <v>3645.9894260000042</v>
      </c>
      <c r="BH154" s="368">
        <v>1538.7396950000009</v>
      </c>
      <c r="BI154" s="306">
        <v>1424.0216960000002</v>
      </c>
      <c r="BJ154" s="306">
        <v>1648.7666650000008</v>
      </c>
      <c r="BK154" s="306">
        <v>1843.6365819999999</v>
      </c>
      <c r="BL154" s="358">
        <v>1202.9563119999998</v>
      </c>
      <c r="BM154" s="368">
        <v>1366.6567820000009</v>
      </c>
      <c r="BN154" s="306">
        <v>1772.2322699999997</v>
      </c>
      <c r="BO154" s="306">
        <v>2298.6015920000036</v>
      </c>
      <c r="BP154" s="306">
        <v>2416.9903599999998</v>
      </c>
      <c r="BQ154" s="358">
        <v>2644.7986970000024</v>
      </c>
      <c r="BR154" s="368">
        <v>54.058673999999989</v>
      </c>
      <c r="BS154" s="306">
        <v>34.984541000000007</v>
      </c>
      <c r="BT154" s="306">
        <v>272.43636399999991</v>
      </c>
      <c r="BU154" s="306">
        <v>97.672622999999987</v>
      </c>
      <c r="BV154" s="306">
        <v>132.54083300000002</v>
      </c>
      <c r="BW154" s="306">
        <v>1932.3545439999998</v>
      </c>
      <c r="BX154" s="306">
        <v>153.24978999999999</v>
      </c>
      <c r="BY154" s="307">
        <v>186.22994399999999</v>
      </c>
      <c r="BZ154" s="307">
        <v>221.16921799999989</v>
      </c>
      <c r="CA154" s="307">
        <v>296.89281800000003</v>
      </c>
      <c r="CB154" s="307">
        <v>2800.9064680000024</v>
      </c>
      <c r="CC154" s="307">
        <v>300.03116199999994</v>
      </c>
      <c r="CD154" s="307">
        <v>821.86488499999962</v>
      </c>
      <c r="CE154" s="307">
        <v>70.763988999999995</v>
      </c>
      <c r="CF154" s="307">
        <v>237.81916700000016</v>
      </c>
      <c r="CG154" s="307">
        <v>71.185226000000029</v>
      </c>
      <c r="CH154" s="307">
        <v>316.28115400000007</v>
      </c>
      <c r="CI154" s="307">
        <v>20.319608000000002</v>
      </c>
      <c r="CJ154" s="307">
        <v>40.852276999999987</v>
      </c>
      <c r="CK154" s="307">
        <v>161.04490700000008</v>
      </c>
      <c r="CL154" s="307">
        <v>1551.1074629999998</v>
      </c>
      <c r="CM154" s="307">
        <v>103.51636200000003</v>
      </c>
      <c r="CN154" s="307">
        <v>45.583739999999985</v>
      </c>
      <c r="CO154" s="307">
        <v>458.98659099999992</v>
      </c>
      <c r="CP154" s="307">
        <v>301.97189599999984</v>
      </c>
      <c r="CQ154" s="307">
        <v>346.45145799999989</v>
      </c>
      <c r="CR154" s="307">
        <v>585.15383499999984</v>
      </c>
      <c r="CS154" s="307">
        <v>89.374971000000016</v>
      </c>
      <c r="CT154" s="307">
        <v>32.732223000000005</v>
      </c>
      <c r="CU154" s="307">
        <v>5677.7461839999978</v>
      </c>
      <c r="CV154" s="307">
        <v>215.27907000000002</v>
      </c>
      <c r="CW154" s="307">
        <v>118.56701700000001</v>
      </c>
      <c r="CX154" s="307">
        <v>408.27164899999968</v>
      </c>
      <c r="CY154" s="307"/>
      <c r="CZ154" s="376"/>
    </row>
    <row r="155" s="437" customFormat="true" ht="15" customHeight="true" x14ac:dyDescent="0.2">
      <c r="A155" s="2634"/>
      <c r="B155" s="1650" t="s">
        <v>204</v>
      </c>
      <c r="C155" s="1547">
        <v>11.638693973405374</v>
      </c>
      <c r="D155" s="1548">
        <v>10.555286848617332</v>
      </c>
      <c r="E155" s="1548">
        <v>9.5252467721461205</v>
      </c>
      <c r="F155" s="1548">
        <v>8.1126004264194123</v>
      </c>
      <c r="G155" s="1549">
        <v>2.5230713615996319</v>
      </c>
      <c r="H155" s="1550">
        <v>17.682828483844286</v>
      </c>
      <c r="I155" s="1548">
        <v>13.669662103873668</v>
      </c>
      <c r="J155" s="1548">
        <v>7.9216946022173236</v>
      </c>
      <c r="K155" s="1548">
        <v>4.7551305389054583</v>
      </c>
      <c r="L155" s="1551">
        <v>0.78304035306392406</v>
      </c>
      <c r="M155" s="1552">
        <v>11.174358287114382</v>
      </c>
      <c r="N155" s="1548">
        <v>9.7617571401109196</v>
      </c>
      <c r="O155" s="1548">
        <v>8.4138138282547583</v>
      </c>
      <c r="P155" s="1548">
        <v>7.0378488291481149</v>
      </c>
      <c r="Q155" s="1549">
        <v>4.1083856902221685</v>
      </c>
      <c r="R155" s="1550">
        <v>9.9377737138529607</v>
      </c>
      <c r="S155" s="1548">
        <v>4.2747690301931733</v>
      </c>
      <c r="T155" s="1548">
        <v>5.8822541694302295</v>
      </c>
      <c r="U155" s="1548">
        <v>3.9366953986806821</v>
      </c>
      <c r="V155" s="1548">
        <v>11.817313161868308</v>
      </c>
      <c r="W155" s="1548">
        <v>7.0338029605695853</v>
      </c>
      <c r="X155" s="1548">
        <v>4.522823142916466</v>
      </c>
      <c r="Y155" s="1548">
        <v>15.581349477009661</v>
      </c>
      <c r="Z155" s="1548">
        <v>11.285036478463685</v>
      </c>
      <c r="AA155" s="1548">
        <v>15.008783573927747</v>
      </c>
      <c r="AB155" s="1548">
        <v>5.154906033004365</v>
      </c>
      <c r="AC155" s="1548">
        <v>9.6580091329733655</v>
      </c>
      <c r="AD155" s="1548">
        <v>9.1473655948276118</v>
      </c>
      <c r="AE155" s="1548">
        <v>11.99895445339995</v>
      </c>
      <c r="AF155" s="1548">
        <v>1.9429329645144402</v>
      </c>
      <c r="AG155" s="1548">
        <v>9.552786449590478</v>
      </c>
      <c r="AH155" s="1548">
        <v>5.7808884134108016</v>
      </c>
      <c r="AI155" s="1548">
        <v>4.4976066842838325</v>
      </c>
      <c r="AJ155" s="1548">
        <v>26.384134206967513</v>
      </c>
      <c r="AK155" s="1548">
        <v>14.873895498684911</v>
      </c>
      <c r="AL155" s="1548">
        <v>5.0069572989231235</v>
      </c>
      <c r="AM155" s="1548">
        <v>7.9431330010898833</v>
      </c>
      <c r="AN155" s="1548">
        <v>11.173463032869755</v>
      </c>
      <c r="AO155" s="1548">
        <v>3.7429651097070757</v>
      </c>
      <c r="AP155" s="1548">
        <v>9.886816570172444</v>
      </c>
      <c r="AQ155" s="1548">
        <v>6.1637790614958696</v>
      </c>
      <c r="AR155" s="1548">
        <v>5.0915988054861243</v>
      </c>
      <c r="AS155" s="1548">
        <v>7.7723992083375926</v>
      </c>
      <c r="AT155" s="1548">
        <v>5.6447059540910978</v>
      </c>
      <c r="AU155" s="1548">
        <v>14.630410004662862</v>
      </c>
      <c r="AV155" s="1548">
        <v>3.2816857454217909</v>
      </c>
      <c r="AW155" s="1548">
        <v>8.5157916809144663</v>
      </c>
      <c r="AX155" s="1553">
        <v>6.3138874560395237</v>
      </c>
      <c r="AY155" s="1004"/>
      <c r="BA155" s="2640"/>
      <c r="BB155" s="1671" t="s">
        <v>204</v>
      </c>
      <c r="BC155" s="357">
        <v>3955.5900549999997</v>
      </c>
      <c r="BD155" s="306">
        <v>3578.0049429999967</v>
      </c>
      <c r="BE155" s="306">
        <v>3235.2300739999987</v>
      </c>
      <c r="BF155" s="306">
        <v>2764.5880739999939</v>
      </c>
      <c r="BG155" s="358">
        <v>857.64850200000058</v>
      </c>
      <c r="BH155" s="368">
        <v>2567.1926659999999</v>
      </c>
      <c r="BI155" s="306">
        <v>1985.1032750000006</v>
      </c>
      <c r="BJ155" s="306">
        <v>1156.3129320000007</v>
      </c>
      <c r="BK155" s="306">
        <v>686.81360100000018</v>
      </c>
      <c r="BL155" s="358">
        <v>113.63132500000002</v>
      </c>
      <c r="BM155" s="368">
        <v>2172.9643459999988</v>
      </c>
      <c r="BN155" s="306">
        <v>1901.3119789999987</v>
      </c>
      <c r="BO155" s="306">
        <v>1636.6890650000005</v>
      </c>
      <c r="BP155" s="306">
        <v>1371.2199410000007</v>
      </c>
      <c r="BQ155" s="358">
        <v>799.82251800000006</v>
      </c>
      <c r="BR155" s="368">
        <v>286.04580899999985</v>
      </c>
      <c r="BS155" s="306">
        <v>42.703741999999998</v>
      </c>
      <c r="BT155" s="306">
        <v>401.8740040000003</v>
      </c>
      <c r="BU155" s="306">
        <v>43.616819999999976</v>
      </c>
      <c r="BV155" s="306">
        <v>223.09795699999998</v>
      </c>
      <c r="BW155" s="306">
        <v>1931.2680049999994</v>
      </c>
      <c r="BX155" s="306">
        <v>65.241563999999983</v>
      </c>
      <c r="BY155" s="307">
        <v>442.42283400000002</v>
      </c>
      <c r="BZ155" s="307">
        <v>341.60017500000117</v>
      </c>
      <c r="CA155" s="307">
        <v>1115.0174709999978</v>
      </c>
      <c r="CB155" s="307">
        <v>1456.0683010000005</v>
      </c>
      <c r="CC155" s="307">
        <v>223.45834600000003</v>
      </c>
      <c r="CD155" s="307">
        <v>336.01618500000006</v>
      </c>
      <c r="CE155" s="307">
        <v>94.920066000000006</v>
      </c>
      <c r="CF155" s="307">
        <v>32.516007999999999</v>
      </c>
      <c r="CG155" s="307">
        <v>68.946040000000011</v>
      </c>
      <c r="CH155" s="307">
        <v>304.69317599999999</v>
      </c>
      <c r="CI155" s="307">
        <v>49.384347999999989</v>
      </c>
      <c r="CJ155" s="307">
        <v>199.06255799999983</v>
      </c>
      <c r="CK155" s="307">
        <v>300.54222099999998</v>
      </c>
      <c r="CL155" s="307">
        <v>462.70530700000006</v>
      </c>
      <c r="CM155" s="307">
        <v>105.84867799999996</v>
      </c>
      <c r="CN155" s="307">
        <v>52.19484099999999</v>
      </c>
      <c r="CO155" s="307">
        <v>98.498308000000009</v>
      </c>
      <c r="CP155" s="307">
        <v>261.66427299999987</v>
      </c>
      <c r="CQ155" s="307">
        <v>378.63104200000009</v>
      </c>
      <c r="CR155" s="307">
        <v>242.76322900000002</v>
      </c>
      <c r="CS155" s="307">
        <v>118.575273</v>
      </c>
      <c r="CT155" s="307">
        <v>45.992677</v>
      </c>
      <c r="CU155" s="307">
        <v>4043.4227000000005</v>
      </c>
      <c r="CV155" s="307">
        <v>111.39884500000005</v>
      </c>
      <c r="CW155" s="307">
        <v>302.25074300000011</v>
      </c>
      <c r="CX155" s="307">
        <v>208.62010200000017</v>
      </c>
      <c r="CY155" s="307"/>
      <c r="CZ155" s="376"/>
    </row>
    <row r="156" s="437" customFormat="true" ht="15" customHeight="true" x14ac:dyDescent="0.2">
      <c r="A156" s="2634"/>
      <c r="B156" s="1650" t="s">
        <v>282</v>
      </c>
      <c r="C156" s="1547">
        <v>17.70902642083183</v>
      </c>
      <c r="D156" s="1548">
        <v>16.206126952929413</v>
      </c>
      <c r="E156" s="1548">
        <v>9.082435877407196</v>
      </c>
      <c r="F156" s="1548">
        <v>2.6887429511775718</v>
      </c>
      <c r="G156" s="1549">
        <v>0.32568141495179764</v>
      </c>
      <c r="H156" s="1550">
        <v>6.7224629075023703</v>
      </c>
      <c r="I156" s="1548">
        <v>2.7583356436471465</v>
      </c>
      <c r="J156" s="1548">
        <v>1.0598097108415685</v>
      </c>
      <c r="K156" s="1548">
        <v>0.44407245914598836</v>
      </c>
      <c r="L156" s="1551">
        <v>3.5419362668817442E-2</v>
      </c>
      <c r="M156" s="1552">
        <v>17.851900653650702</v>
      </c>
      <c r="N156" s="1548">
        <v>19.878955839727507</v>
      </c>
      <c r="O156" s="1548">
        <v>18.325837840179133</v>
      </c>
      <c r="P156" s="1548">
        <v>12.272148589879508</v>
      </c>
      <c r="Q156" s="1549">
        <v>3.7204262084598714</v>
      </c>
      <c r="R156" s="1550">
        <v>0.27791953320544016</v>
      </c>
      <c r="S156" s="1548">
        <v>1.3542075418148336</v>
      </c>
      <c r="T156" s="1548">
        <v>2.9070322474945338</v>
      </c>
      <c r="U156" s="1548">
        <v>7.3834396538961036</v>
      </c>
      <c r="V156" s="1548">
        <v>3.7021749056154385</v>
      </c>
      <c r="W156" s="1548">
        <v>8.147027639705783</v>
      </c>
      <c r="X156" s="1548">
        <v>21.583986951688036</v>
      </c>
      <c r="Y156" s="1548">
        <v>9.6987821769639773</v>
      </c>
      <c r="Z156" s="1548">
        <v>11.172425945358189</v>
      </c>
      <c r="AA156" s="1548">
        <v>7.8158678196210613E-2</v>
      </c>
      <c r="AB156" s="1548">
        <v>19.632550617996607</v>
      </c>
      <c r="AC156" s="1548">
        <v>3.4077344578045317</v>
      </c>
      <c r="AD156" s="1548">
        <v>15.122576486731736</v>
      </c>
      <c r="AE156" s="1548">
        <v>5.2478099979777433</v>
      </c>
      <c r="AF156" s="1548">
        <v>12.783001216035144</v>
      </c>
      <c r="AG156" s="1548">
        <v>5.8537521311869618</v>
      </c>
      <c r="AH156" s="1548">
        <v>32.520160748709657</v>
      </c>
      <c r="AI156" s="1548">
        <v>1.0911896152516158</v>
      </c>
      <c r="AJ156" s="1548">
        <v>2.3595945471007065</v>
      </c>
      <c r="AK156" s="1548">
        <v>1.3868463374829776</v>
      </c>
      <c r="AL156" s="1548">
        <v>10.286326450263767</v>
      </c>
      <c r="AM156" s="1548">
        <v>11.841852970794415</v>
      </c>
      <c r="AN156" s="1548">
        <v>10.471689922725444</v>
      </c>
      <c r="AO156" s="1548">
        <v>18.098871109437166</v>
      </c>
      <c r="AP156" s="1548">
        <v>2.5171072157063641</v>
      </c>
      <c r="AQ156" s="1548">
        <v>5.8675014097808855</v>
      </c>
      <c r="AR156" s="1548">
        <v>12.504081742735371</v>
      </c>
      <c r="AS156" s="1548">
        <v>8.5648369253554506</v>
      </c>
      <c r="AT156" s="1548">
        <v>6.2991405246756376</v>
      </c>
      <c r="AU156" s="1548">
        <v>1.8506925742790683</v>
      </c>
      <c r="AV156" s="1548">
        <v>7.5329003910680647</v>
      </c>
      <c r="AW156" s="1548">
        <v>0.37500820046183325</v>
      </c>
      <c r="AX156" s="1553">
        <v>6.5324564157634351</v>
      </c>
      <c r="AY156" s="1004"/>
      <c r="BA156" s="2640"/>
      <c r="BB156" s="1671" t="s">
        <v>282</v>
      </c>
      <c r="BC156" s="357">
        <v>6018.686370999988</v>
      </c>
      <c r="BD156" s="306">
        <v>5493.5126989999917</v>
      </c>
      <c r="BE156" s="306">
        <v>3084.8302829999975</v>
      </c>
      <c r="BF156" s="306">
        <v>916.26190200000008</v>
      </c>
      <c r="BG156" s="358">
        <v>110.70641200000001</v>
      </c>
      <c r="BH156" s="368">
        <v>975.96702300000038</v>
      </c>
      <c r="BI156" s="306">
        <v>400.56448199999994</v>
      </c>
      <c r="BJ156" s="306">
        <v>154.698172</v>
      </c>
      <c r="BK156" s="306">
        <v>64.140196000000003</v>
      </c>
      <c r="BL156" s="358">
        <v>5.1398999999999999</v>
      </c>
      <c r="BM156" s="368">
        <v>3471.478418000002</v>
      </c>
      <c r="BN156" s="306">
        <v>3871.8538399999998</v>
      </c>
      <c r="BO156" s="306">
        <v>3564.8160289999996</v>
      </c>
      <c r="BP156" s="306">
        <v>2391.045228999998</v>
      </c>
      <c r="BQ156" s="358">
        <v>724.29437800000017</v>
      </c>
      <c r="BR156" s="368">
        <v>7.9995499999999993</v>
      </c>
      <c r="BS156" s="306">
        <v>13.528153</v>
      </c>
      <c r="BT156" s="306">
        <v>198.60765200000003</v>
      </c>
      <c r="BU156" s="306">
        <v>81.805201000000054</v>
      </c>
      <c r="BV156" s="306">
        <v>69.893015999999989</v>
      </c>
      <c r="BW156" s="306">
        <v>2236.9255869999979</v>
      </c>
      <c r="BX156" s="306">
        <v>311.34824900000024</v>
      </c>
      <c r="BY156" s="307">
        <v>275.39095400000002</v>
      </c>
      <c r="BZ156" s="307">
        <v>338.1914330000003</v>
      </c>
      <c r="CA156" s="307">
        <v>5.8064859999999996</v>
      </c>
      <c r="CB156" s="307">
        <v>5545.4618260000052</v>
      </c>
      <c r="CC156" s="307">
        <v>78.845101000000014</v>
      </c>
      <c r="CD156" s="307">
        <v>555.50752900000009</v>
      </c>
      <c r="CE156" s="307">
        <v>41.513823000000002</v>
      </c>
      <c r="CF156" s="307">
        <v>213.9302679999999</v>
      </c>
      <c r="CG156" s="307">
        <v>42.248723000000005</v>
      </c>
      <c r="CH156" s="307">
        <v>1714.039495999999</v>
      </c>
      <c r="CI156" s="307">
        <v>11.981413999999999</v>
      </c>
      <c r="CJ156" s="307">
        <v>17.802628000000002</v>
      </c>
      <c r="CK156" s="307">
        <v>28.022643999999993</v>
      </c>
      <c r="CL156" s="307">
        <v>950.58486700000003</v>
      </c>
      <c r="CM156" s="307">
        <v>157.80227800000011</v>
      </c>
      <c r="CN156" s="307">
        <v>48.916632999999997</v>
      </c>
      <c r="CO156" s="307">
        <v>476.28234000000032</v>
      </c>
      <c r="CP156" s="307">
        <v>66.617705000000001</v>
      </c>
      <c r="CQ156" s="307">
        <v>360.43118199999986</v>
      </c>
      <c r="CR156" s="307">
        <v>596.18429800000047</v>
      </c>
      <c r="CS156" s="307">
        <v>130.66465700000001</v>
      </c>
      <c r="CT156" s="307">
        <v>51.324964999999999</v>
      </c>
      <c r="CU156" s="307">
        <v>511.47796700000004</v>
      </c>
      <c r="CV156" s="307">
        <v>255.70894600000014</v>
      </c>
      <c r="CW156" s="307">
        <v>13.310155</v>
      </c>
      <c r="CX156" s="307">
        <v>215.84194100000005</v>
      </c>
      <c r="CY156" s="307"/>
      <c r="CZ156" s="376"/>
    </row>
    <row r="157" s="437" customFormat="true" ht="15" customHeight="true" x14ac:dyDescent="0.2">
      <c r="A157" s="2634"/>
      <c r="B157" s="1650" t="s">
        <v>283</v>
      </c>
      <c r="C157" s="1547">
        <v>15.842406217115901</v>
      </c>
      <c r="D157" s="1548">
        <v>4.883353587355959</v>
      </c>
      <c r="E157" s="1548">
        <v>2.1849715381992043</v>
      </c>
      <c r="F157" s="1548">
        <v>1.0018567651268728</v>
      </c>
      <c r="G157" s="1549">
        <v>0.12763740051560019</v>
      </c>
      <c r="H157" s="1550">
        <v>3.5221645361130607</v>
      </c>
      <c r="I157" s="1548">
        <v>1.0697778450443216</v>
      </c>
      <c r="J157" s="1548">
        <v>0.89940254653525875</v>
      </c>
      <c r="K157" s="1548">
        <v>0.13266300850774851</v>
      </c>
      <c r="L157" s="1551">
        <v>0</v>
      </c>
      <c r="M157" s="1552">
        <v>20.843224621608133</v>
      </c>
      <c r="N157" s="1548">
        <v>8.5602846426903323</v>
      </c>
      <c r="O157" s="1548">
        <v>4.8040317629661207</v>
      </c>
      <c r="P157" s="1548">
        <v>2.6212578671863782</v>
      </c>
      <c r="Q157" s="1549">
        <v>0.94371338334126764</v>
      </c>
      <c r="R157" s="1550">
        <v>9.1316963103931208</v>
      </c>
      <c r="S157" s="1548">
        <v>26.123991009420894</v>
      </c>
      <c r="T157" s="1548">
        <v>13.383235615450451</v>
      </c>
      <c r="U157" s="1548">
        <v>1.990313570134401</v>
      </c>
      <c r="V157" s="1548">
        <v>10.748958678994107</v>
      </c>
      <c r="W157" s="1548">
        <v>1.2189719902775742</v>
      </c>
      <c r="X157" s="1548">
        <v>0.7340893547811318</v>
      </c>
      <c r="Y157" s="1548">
        <v>13.397434478953892</v>
      </c>
      <c r="Z157" s="1548">
        <v>0.3138039982429669</v>
      </c>
      <c r="AA157" s="1548">
        <v>8.1337071470173286E-2</v>
      </c>
      <c r="AB157" s="1548">
        <v>1.8987058760139743</v>
      </c>
      <c r="AC157" s="1548">
        <v>2.1627276916439526</v>
      </c>
      <c r="AD157" s="1548">
        <v>23.252870092790833</v>
      </c>
      <c r="AE157" s="1548">
        <v>27.475959933860462</v>
      </c>
      <c r="AF157" s="1548">
        <v>0.37634846056035243</v>
      </c>
      <c r="AG157" s="1548">
        <v>3.4039579139050904</v>
      </c>
      <c r="AH157" s="1548">
        <v>0.77161611607265435</v>
      </c>
      <c r="AI157" s="1548">
        <v>4.4628615878072253</v>
      </c>
      <c r="AJ157" s="1548">
        <v>4.3601108906695991</v>
      </c>
      <c r="AK157" s="1548">
        <v>1.7509861937477895</v>
      </c>
      <c r="AL157" s="1548">
        <v>9.8565903157136017</v>
      </c>
      <c r="AM157" s="1548">
        <v>24.492225297891164</v>
      </c>
      <c r="AN157" s="1548">
        <v>4.1582656896663943</v>
      </c>
      <c r="AO157" s="1548">
        <v>4.5566873905208825</v>
      </c>
      <c r="AP157" s="1548">
        <v>2.5313841487345483</v>
      </c>
      <c r="AQ157" s="1548">
        <v>16.790893610242705</v>
      </c>
      <c r="AR157" s="1548">
        <v>5.0516339778314956</v>
      </c>
      <c r="AS157" s="1548">
        <v>15.946981180845723</v>
      </c>
      <c r="AT157" s="1548">
        <v>16.888647425557224</v>
      </c>
      <c r="AU157" s="1548">
        <v>0.58524484382488229</v>
      </c>
      <c r="AV157" s="1548">
        <v>9.7979888905985213</v>
      </c>
      <c r="AW157" s="1548">
        <v>7.7074791450021234</v>
      </c>
      <c r="AX157" s="1553">
        <v>1.5380755791558565</v>
      </c>
      <c r="AY157" s="1004"/>
      <c r="BA157" s="2640"/>
      <c r="BB157" s="1671" t="s">
        <v>283</v>
      </c>
      <c r="BC157" s="357">
        <v>5384.2866410000042</v>
      </c>
      <c r="BD157" s="306">
        <v>1655.3470809999999</v>
      </c>
      <c r="BE157" s="306">
        <v>742.12099699999931</v>
      </c>
      <c r="BF157" s="306">
        <v>341.40979699999997</v>
      </c>
      <c r="BG157" s="358">
        <v>43.386813000000004</v>
      </c>
      <c r="BH157" s="368">
        <v>511.34777299999996</v>
      </c>
      <c r="BI157" s="306">
        <v>155.35274300000006</v>
      </c>
      <c r="BJ157" s="306">
        <v>131.28387899999998</v>
      </c>
      <c r="BK157" s="306">
        <v>19.161358</v>
      </c>
      <c r="BL157" s="358">
        <v>0</v>
      </c>
      <c r="BM157" s="368">
        <v>4053.1709109999993</v>
      </c>
      <c r="BN157" s="306">
        <v>1667.2993910000014</v>
      </c>
      <c r="BO157" s="306">
        <v>934.49967100000038</v>
      </c>
      <c r="BP157" s="306">
        <v>510.71302400000002</v>
      </c>
      <c r="BQ157" s="358">
        <v>183.722579</v>
      </c>
      <c r="BR157" s="368">
        <v>262.84392600000012</v>
      </c>
      <c r="BS157" s="306">
        <v>260.97133299999996</v>
      </c>
      <c r="BT157" s="306">
        <v>914.33901500000024</v>
      </c>
      <c r="BU157" s="306">
        <v>22.051782000000003</v>
      </c>
      <c r="BV157" s="306">
        <v>202.92859200000001</v>
      </c>
      <c r="BW157" s="306">
        <v>334.69257200000004</v>
      </c>
      <c r="BX157" s="306">
        <v>10.589213000000001</v>
      </c>
      <c r="BY157" s="307">
        <v>380.41191099999992</v>
      </c>
      <c r="BZ157" s="307">
        <v>9.4989059999999981</v>
      </c>
      <c r="CA157" s="307">
        <v>6.0426120000000001</v>
      </c>
      <c r="CB157" s="307">
        <v>536.3134500000001</v>
      </c>
      <c r="CC157" s="307">
        <v>50.039251999999998</v>
      </c>
      <c r="CD157" s="307">
        <v>854.16294100000073</v>
      </c>
      <c r="CE157" s="307">
        <v>217.35393200000007</v>
      </c>
      <c r="CF157" s="307">
        <v>6.2983900000000004</v>
      </c>
      <c r="CG157" s="307">
        <v>24.567639999999997</v>
      </c>
      <c r="CH157" s="307">
        <v>40.669555999999993</v>
      </c>
      <c r="CI157" s="307">
        <v>49.002842000000001</v>
      </c>
      <c r="CJ157" s="307">
        <v>32.896089000000003</v>
      </c>
      <c r="CK157" s="307">
        <v>35.380460999999997</v>
      </c>
      <c r="CL157" s="307">
        <v>910.87188800000069</v>
      </c>
      <c r="CM157" s="307">
        <v>326.37873099999968</v>
      </c>
      <c r="CN157" s="307">
        <v>19.424596999999999</v>
      </c>
      <c r="CO157" s="307">
        <v>119.91188400000001</v>
      </c>
      <c r="CP157" s="307">
        <v>66.995558000000017</v>
      </c>
      <c r="CQ157" s="307">
        <v>1031.4376099999993</v>
      </c>
      <c r="CR157" s="307">
        <v>240.85773899999995</v>
      </c>
      <c r="CS157" s="307">
        <v>243.28622300000012</v>
      </c>
      <c r="CT157" s="307">
        <v>137.60754100000003</v>
      </c>
      <c r="CU157" s="307">
        <v>161.74476900000005</v>
      </c>
      <c r="CV157" s="307">
        <v>332.59877100000011</v>
      </c>
      <c r="CW157" s="307">
        <v>273.56133000000005</v>
      </c>
      <c r="CX157" s="307">
        <v>50.820273</v>
      </c>
      <c r="CY157" s="307"/>
      <c r="CZ157" s="376"/>
    </row>
    <row r="158" s="437" customFormat="true" ht="15" customHeight="true" x14ac:dyDescent="0.2">
      <c r="A158" s="2634"/>
      <c r="B158" s="1650" t="s">
        <v>205</v>
      </c>
      <c r="C158" s="1547">
        <v>26.934923432155088</v>
      </c>
      <c r="D158" s="1548">
        <v>21.481143290037974</v>
      </c>
      <c r="E158" s="1548">
        <v>15.171583388869431</v>
      </c>
      <c r="F158" s="1548">
        <v>8.7864958670622819</v>
      </c>
      <c r="G158" s="1549">
        <v>1.7879489853283896</v>
      </c>
      <c r="H158" s="1550">
        <v>16.971838154535789</v>
      </c>
      <c r="I158" s="1548">
        <v>12.661504571391468</v>
      </c>
      <c r="J158" s="1548">
        <v>8.3873761553300259</v>
      </c>
      <c r="K158" s="1548">
        <v>3.135707586777889</v>
      </c>
      <c r="L158" s="1551">
        <v>0.53380049509430405</v>
      </c>
      <c r="M158" s="1552">
        <v>27.217215897322173</v>
      </c>
      <c r="N158" s="1548">
        <v>26.393734315783412</v>
      </c>
      <c r="O158" s="1548">
        <v>22.355085944909842</v>
      </c>
      <c r="P158" s="1548">
        <v>16.180818279727774</v>
      </c>
      <c r="Q158" s="1549">
        <v>6.1585244361217679</v>
      </c>
      <c r="R158" s="1550">
        <v>9.4525578691659859</v>
      </c>
      <c r="S158" s="1548">
        <v>6.9241576295207015</v>
      </c>
      <c r="T158" s="1548">
        <v>13.855510359735748</v>
      </c>
      <c r="U158" s="1548">
        <v>26.701968937524651</v>
      </c>
      <c r="V158" s="1548">
        <v>12.788292569311308</v>
      </c>
      <c r="W158" s="1548">
        <v>19.336912610139436</v>
      </c>
      <c r="X158" s="1548">
        <v>30.191916879191925</v>
      </c>
      <c r="Y158" s="1548">
        <v>21.98614478314413</v>
      </c>
      <c r="Z158" s="1548">
        <v>7.2451613616394202</v>
      </c>
      <c r="AA158" s="1548">
        <v>0.82919039774873915</v>
      </c>
      <c r="AB158" s="1548">
        <v>18.400369024762707</v>
      </c>
      <c r="AC158" s="1548">
        <v>15.30292265374972</v>
      </c>
      <c r="AD158" s="1548">
        <v>0.17307648129489514</v>
      </c>
      <c r="AE158" s="1548">
        <v>11.140839810561532</v>
      </c>
      <c r="AF158" s="1548">
        <v>27.153021368139697</v>
      </c>
      <c r="AG158" s="1548">
        <v>3.8550217839733709</v>
      </c>
      <c r="AH158" s="1548">
        <v>8.7684207837527488</v>
      </c>
      <c r="AI158" s="1548">
        <v>3.6462622953312214</v>
      </c>
      <c r="AJ158" s="1548">
        <v>2.5075675307889775</v>
      </c>
      <c r="AK158" s="1548">
        <v>10.202943683207584</v>
      </c>
      <c r="AL158" s="1548">
        <v>9.453062266686759</v>
      </c>
      <c r="AM158" s="1548">
        <v>11.851625435200635</v>
      </c>
      <c r="AN158" s="1548">
        <v>8.621777104902332</v>
      </c>
      <c r="AO158" s="1548">
        <v>11.409800424358686</v>
      </c>
      <c r="AP158" s="1548">
        <v>29.887469204274741</v>
      </c>
      <c r="AQ158" s="1548">
        <v>6.6389703145499315</v>
      </c>
      <c r="AR158" s="1548">
        <v>25.991664506308705</v>
      </c>
      <c r="AS158" s="1548">
        <v>5.2195995506718713</v>
      </c>
      <c r="AT158" s="1548">
        <v>19.719077728810792</v>
      </c>
      <c r="AU158" s="1548">
        <v>10.969680237445708</v>
      </c>
      <c r="AV158" s="1548">
        <v>23.006947201022761</v>
      </c>
      <c r="AW158" s="1548">
        <v>30.183674784226998</v>
      </c>
      <c r="AX158" s="1553">
        <v>28.019017617047208</v>
      </c>
      <c r="AY158" s="1004"/>
      <c r="BA158" s="2640"/>
      <c r="BB158" s="1671" t="s">
        <v>205</v>
      </c>
      <c r="BC158" s="357">
        <v>9154.2500820000059</v>
      </c>
      <c r="BD158" s="306">
        <v>7281.6246470000151</v>
      </c>
      <c r="BE158" s="306">
        <v>5152.996455000005</v>
      </c>
      <c r="BF158" s="306">
        <v>2994.2361769999984</v>
      </c>
      <c r="BG158" s="358">
        <v>607.76393099999996</v>
      </c>
      <c r="BH158" s="368">
        <v>2463.9711049999983</v>
      </c>
      <c r="BI158" s="306">
        <v>1838.6990109999992</v>
      </c>
      <c r="BJ158" s="306">
        <v>1224.2874790000001</v>
      </c>
      <c r="BK158" s="306">
        <v>452.91009400000007</v>
      </c>
      <c r="BL158" s="358">
        <v>77.462748000000005</v>
      </c>
      <c r="BM158" s="368">
        <v>5292.6564749999643</v>
      </c>
      <c r="BN158" s="306">
        <v>5140.7469479999909</v>
      </c>
      <c r="BO158" s="306">
        <v>4348.6016520000067</v>
      </c>
      <c r="BP158" s="306">
        <v>3152.5912570000028</v>
      </c>
      <c r="BQ158" s="358">
        <v>1198.9445229999997</v>
      </c>
      <c r="BR158" s="368">
        <v>272.07950600000004</v>
      </c>
      <c r="BS158" s="306">
        <v>69.170390000000012</v>
      </c>
      <c r="BT158" s="306">
        <v>946.60469700000021</v>
      </c>
      <c r="BU158" s="306">
        <v>295.84584400000011</v>
      </c>
      <c r="BV158" s="306">
        <v>241.42898700000006</v>
      </c>
      <c r="BW158" s="306">
        <v>5309.3270950000006</v>
      </c>
      <c r="BX158" s="306">
        <v>435.51733399999989</v>
      </c>
      <c r="BY158" s="307">
        <v>624.28305699999999</v>
      </c>
      <c r="BZ158" s="307">
        <v>219.31239599999995</v>
      </c>
      <c r="CA158" s="307">
        <v>61.601380000000006</v>
      </c>
      <c r="CB158" s="307">
        <v>5197.4165759999969</v>
      </c>
      <c r="CC158" s="307">
        <v>354.06528799999984</v>
      </c>
      <c r="CD158" s="307">
        <v>6.3577320000000004</v>
      </c>
      <c r="CE158" s="307">
        <v>88.131783000000027</v>
      </c>
      <c r="CF158" s="307">
        <v>454.42013499999962</v>
      </c>
      <c r="CG158" s="307">
        <v>27.823136999999999</v>
      </c>
      <c r="CH158" s="307">
        <v>462.1569879999999</v>
      </c>
      <c r="CI158" s="307">
        <v>40.036467999999999</v>
      </c>
      <c r="CJ158" s="307">
        <v>18.919052000000001</v>
      </c>
      <c r="CK158" s="307">
        <v>206.16087799999991</v>
      </c>
      <c r="CL158" s="307">
        <v>873.58086300000036</v>
      </c>
      <c r="CM158" s="307">
        <v>157.93250400000019</v>
      </c>
      <c r="CN158" s="307">
        <v>40.275094999999993</v>
      </c>
      <c r="CO158" s="307">
        <v>300.25554699999986</v>
      </c>
      <c r="CP158" s="307">
        <v>791.0011120000006</v>
      </c>
      <c r="CQ158" s="307">
        <v>407.82127700000029</v>
      </c>
      <c r="CR158" s="307">
        <v>1239.2611129999975</v>
      </c>
      <c r="CS158" s="307">
        <v>79.629908999999984</v>
      </c>
      <c r="CT158" s="307">
        <v>160.66969299999994</v>
      </c>
      <c r="CU158" s="307">
        <v>3031.702738999998</v>
      </c>
      <c r="CV158" s="307">
        <v>780.98500099999887</v>
      </c>
      <c r="CW158" s="307">
        <v>1071.3082789999983</v>
      </c>
      <c r="CX158" s="307">
        <v>925.78943699999957</v>
      </c>
      <c r="CY158" s="307"/>
      <c r="CZ158" s="376"/>
    </row>
    <row r="159" s="437" customFormat="true" ht="15" customHeight="true" x14ac:dyDescent="0.2">
      <c r="A159" s="2634"/>
      <c r="B159" s="1650" t="s">
        <v>284</v>
      </c>
      <c r="C159" s="1547">
        <v>2.4666824999673782</v>
      </c>
      <c r="D159" s="1548">
        <v>1.5192952832947195</v>
      </c>
      <c r="E159" s="1548">
        <v>0.38821203533847243</v>
      </c>
      <c r="F159" s="1548">
        <v>0.18785544754021771</v>
      </c>
      <c r="G159" s="1549">
        <v>3.9859387129645082E-2</v>
      </c>
      <c r="H159" s="1550">
        <v>1.4098439989103673</v>
      </c>
      <c r="I159" s="1548">
        <v>0.36855925706955889</v>
      </c>
      <c r="J159" s="1548">
        <v>0.2376289773660912</v>
      </c>
      <c r="K159" s="1548">
        <v>0.13155619555680409</v>
      </c>
      <c r="L159" s="1551">
        <v>0</v>
      </c>
      <c r="M159" s="1552">
        <v>2.4004724856205808</v>
      </c>
      <c r="N159" s="1548">
        <v>2.3377094512405914</v>
      </c>
      <c r="O159" s="1548">
        <v>1.2970810696278954</v>
      </c>
      <c r="P159" s="1548">
        <v>0.31707596206035493</v>
      </c>
      <c r="Q159" s="1549">
        <v>7.5363917516260273E-2</v>
      </c>
      <c r="R159" s="1550">
        <v>0</v>
      </c>
      <c r="S159" s="1548">
        <v>0.68311269860185453</v>
      </c>
      <c r="T159" s="1548">
        <v>0</v>
      </c>
      <c r="U159" s="1548">
        <v>0</v>
      </c>
      <c r="V159" s="1548">
        <v>9.088859188923367</v>
      </c>
      <c r="W159" s="1548">
        <v>0</v>
      </c>
      <c r="X159" s="1548">
        <v>0</v>
      </c>
      <c r="Y159" s="1548">
        <v>0.48737755927748666</v>
      </c>
      <c r="Z159" s="1548">
        <v>0</v>
      </c>
      <c r="AA159" s="1548">
        <v>2.2109817237195015</v>
      </c>
      <c r="AB159" s="1548">
        <v>0.11889644422732611</v>
      </c>
      <c r="AC159" s="1548">
        <v>0.37043817600570128</v>
      </c>
      <c r="AD159" s="1548">
        <v>2.813898099062718</v>
      </c>
      <c r="AE159" s="1548">
        <v>3.0725506125742017</v>
      </c>
      <c r="AF159" s="1548">
        <v>0.15384229774742772</v>
      </c>
      <c r="AG159" s="1548">
        <v>0</v>
      </c>
      <c r="AH159" s="1548">
        <v>0</v>
      </c>
      <c r="AI159" s="1548">
        <v>29.109855046902837</v>
      </c>
      <c r="AJ159" s="1548">
        <v>12.116171696476924</v>
      </c>
      <c r="AK159" s="1548">
        <v>7.2961426534114873E-2</v>
      </c>
      <c r="AL159" s="1548">
        <v>0</v>
      </c>
      <c r="AM159" s="1548">
        <v>3.4726492715309529</v>
      </c>
      <c r="AN159" s="1548">
        <v>3.9436559814282699</v>
      </c>
      <c r="AO159" s="1548">
        <v>0.37790612892880471</v>
      </c>
      <c r="AP159" s="1548">
        <v>0</v>
      </c>
      <c r="AQ159" s="1548">
        <v>4.2379316577826334</v>
      </c>
      <c r="AR159" s="1548">
        <v>0</v>
      </c>
      <c r="AS159" s="1548">
        <v>9.1124189033125926</v>
      </c>
      <c r="AT159" s="1548">
        <v>5.8559929558169905</v>
      </c>
      <c r="AU159" s="1548">
        <v>0</v>
      </c>
      <c r="AV159" s="1548">
        <v>0</v>
      </c>
      <c r="AW159" s="1548">
        <v>1.1685469377186837</v>
      </c>
      <c r="AX159" s="1553">
        <v>1.7603107804898421</v>
      </c>
      <c r="AY159" s="1004"/>
      <c r="BA159" s="2640"/>
      <c r="BB159" s="1671" t="s">
        <v>284</v>
      </c>
      <c r="BC159" s="357">
        <v>838.34017700000027</v>
      </c>
      <c r="BD159" s="306">
        <v>515.00694499999975</v>
      </c>
      <c r="BE159" s="306">
        <v>131.85540300000005</v>
      </c>
      <c r="BF159" s="306">
        <v>64.016825999999995</v>
      </c>
      <c r="BG159" s="358">
        <v>13.549099</v>
      </c>
      <c r="BH159" s="368">
        <v>204.68112199999996</v>
      </c>
      <c r="BI159" s="306">
        <v>53.522038999999999</v>
      </c>
      <c r="BJ159" s="306">
        <v>34.686197</v>
      </c>
      <c r="BK159" s="306">
        <v>19.001494000000001</v>
      </c>
      <c r="BL159" s="358">
        <v>0</v>
      </c>
      <c r="BM159" s="368">
        <v>466.79558600000024</v>
      </c>
      <c r="BN159" s="306">
        <v>455.31915200000003</v>
      </c>
      <c r="BO159" s="306">
        <v>252.31345100000016</v>
      </c>
      <c r="BP159" s="306">
        <v>61.777524999999997</v>
      </c>
      <c r="BQ159" s="358">
        <v>14.671884</v>
      </c>
      <c r="BR159" s="368">
        <v>0</v>
      </c>
      <c r="BS159" s="306">
        <v>6.8241040000000002</v>
      </c>
      <c r="BT159" s="306">
        <v>0</v>
      </c>
      <c r="BU159" s="306">
        <v>0</v>
      </c>
      <c r="BV159" s="306">
        <v>171.58772800000006</v>
      </c>
      <c r="BW159" s="306">
        <v>0</v>
      </c>
      <c r="BX159" s="306">
        <v>0</v>
      </c>
      <c r="BY159" s="307">
        <v>13.838786000000001</v>
      </c>
      <c r="BZ159" s="307">
        <v>0</v>
      </c>
      <c r="CA159" s="307">
        <v>164.25603300000003</v>
      </c>
      <c r="CB159" s="307">
        <v>33.583801999999999</v>
      </c>
      <c r="CC159" s="307">
        <v>8.5708660000000005</v>
      </c>
      <c r="CD159" s="307">
        <v>103.364766</v>
      </c>
      <c r="CE159" s="307">
        <v>24.306009999999997</v>
      </c>
      <c r="CF159" s="307">
        <v>2.5746319999999998</v>
      </c>
      <c r="CG159" s="307">
        <v>0</v>
      </c>
      <c r="CH159" s="307">
        <v>0</v>
      </c>
      <c r="CI159" s="307">
        <v>319.6302639999999</v>
      </c>
      <c r="CJ159" s="307">
        <v>91.413882000000072</v>
      </c>
      <c r="CK159" s="307">
        <v>1.4742599999999999</v>
      </c>
      <c r="CL159" s="307">
        <v>0</v>
      </c>
      <c r="CM159" s="307">
        <v>46.275863000000001</v>
      </c>
      <c r="CN159" s="307">
        <v>18.422086</v>
      </c>
      <c r="CO159" s="307">
        <v>9.94482</v>
      </c>
      <c r="CP159" s="307">
        <v>0</v>
      </c>
      <c r="CQ159" s="307">
        <v>260.3293309999998</v>
      </c>
      <c r="CR159" s="307">
        <v>0</v>
      </c>
      <c r="CS159" s="307">
        <v>139.01853600000001</v>
      </c>
      <c r="CT159" s="307">
        <v>47.714229000000003</v>
      </c>
      <c r="CU159" s="307">
        <v>0</v>
      </c>
      <c r="CV159" s="307">
        <v>0</v>
      </c>
      <c r="CW159" s="307">
        <v>41.475201999999996</v>
      </c>
      <c r="CX159" s="307">
        <v>58.163249999999998</v>
      </c>
      <c r="CY159" s="307"/>
      <c r="CZ159" s="376"/>
    </row>
    <row r="160" s="437" customFormat="true" ht="15" customHeight="true" x14ac:dyDescent="0.2">
      <c r="A160" s="2634"/>
      <c r="B160" s="1650" t="s">
        <v>277</v>
      </c>
      <c r="C160" s="1547">
        <v>1.6820651847581742</v>
      </c>
      <c r="D160" s="1548">
        <v>1.9392126324743224</v>
      </c>
      <c r="E160" s="1548">
        <v>2.7406269194530055</v>
      </c>
      <c r="F160" s="1548">
        <v>0.98949932805782026</v>
      </c>
      <c r="G160" s="1549">
        <v>0.34195930311204409</v>
      </c>
      <c r="H160" s="1550">
        <v>0.19572983972900518</v>
      </c>
      <c r="I160" s="1548">
        <v>0.12557985432935659</v>
      </c>
      <c r="J160" s="1548">
        <v>0.10759305729888809</v>
      </c>
      <c r="K160" s="1548">
        <v>1.558502634955812E-2</v>
      </c>
      <c r="L160" s="1551">
        <v>0</v>
      </c>
      <c r="M160" s="1552">
        <v>1.7714368848555742</v>
      </c>
      <c r="N160" s="1548">
        <v>1.7975755320912488</v>
      </c>
      <c r="O160" s="1548">
        <v>3.1819717873003475</v>
      </c>
      <c r="P160" s="1548">
        <v>4.0043062437113006</v>
      </c>
      <c r="Q160" s="1549">
        <v>2.3369762584095519</v>
      </c>
      <c r="R160" s="1550">
        <v>0</v>
      </c>
      <c r="S160" s="1548">
        <v>0</v>
      </c>
      <c r="T160" s="1548">
        <v>0.11819808500598433</v>
      </c>
      <c r="U160" s="1548">
        <v>0.35436641517890288</v>
      </c>
      <c r="V160" s="1548">
        <v>9.3654574040974783E-2</v>
      </c>
      <c r="W160" s="1548">
        <v>5.3058759719560538</v>
      </c>
      <c r="X160" s="1548">
        <v>0</v>
      </c>
      <c r="Y160" s="1548">
        <v>0</v>
      </c>
      <c r="Z160" s="1548">
        <v>0.59036210945651713</v>
      </c>
      <c r="AA160" s="1548">
        <v>0.16703518290738989</v>
      </c>
      <c r="AB160" s="1548">
        <v>1.6737229052323099</v>
      </c>
      <c r="AC160" s="1548">
        <v>0</v>
      </c>
      <c r="AD160" s="1548">
        <v>0</v>
      </c>
      <c r="AE160" s="1548">
        <v>0.24415352393669371</v>
      </c>
      <c r="AF160" s="1548">
        <v>0.17595943750675194</v>
      </c>
      <c r="AG160" s="1548">
        <v>0</v>
      </c>
      <c r="AH160" s="1548">
        <v>2.4959593284267427</v>
      </c>
      <c r="AI160" s="1548">
        <v>0.13576494400983544</v>
      </c>
      <c r="AJ160" s="1548">
        <v>7.800039143606087E-2</v>
      </c>
      <c r="AK160" s="1548">
        <v>0</v>
      </c>
      <c r="AL160" s="1548">
        <v>0</v>
      </c>
      <c r="AM160" s="1548">
        <v>0</v>
      </c>
      <c r="AN160" s="1548">
        <v>0</v>
      </c>
      <c r="AO160" s="1548">
        <v>4.0450405788905006E-2</v>
      </c>
      <c r="AP160" s="1548">
        <v>0</v>
      </c>
      <c r="AQ160" s="1548">
        <v>0</v>
      </c>
      <c r="AR160" s="1548">
        <v>0.21179018012411413</v>
      </c>
      <c r="AS160" s="1548">
        <v>4.4748858608515775E-2</v>
      </c>
      <c r="AT160" s="1548">
        <v>0</v>
      </c>
      <c r="AU160" s="1548">
        <v>1.2648728729803234</v>
      </c>
      <c r="AV160" s="1548">
        <v>4.9981947212408687E-2</v>
      </c>
      <c r="AW160" s="1548">
        <v>0</v>
      </c>
      <c r="AX160" s="1553">
        <v>4.1777977453874877</v>
      </c>
      <c r="AY160" s="1004"/>
      <c r="BA160" s="2640"/>
      <c r="BB160" s="1671" t="s">
        <v>277</v>
      </c>
      <c r="BC160" s="357">
        <v>571.67585400000007</v>
      </c>
      <c r="BD160" s="306">
        <v>657.34948599999984</v>
      </c>
      <c r="BE160" s="306">
        <v>930.84818099999984</v>
      </c>
      <c r="BF160" s="306">
        <v>337.198666</v>
      </c>
      <c r="BG160" s="358">
        <v>116.23963099999999</v>
      </c>
      <c r="BH160" s="368">
        <v>28.416054000000003</v>
      </c>
      <c r="BI160" s="306">
        <v>18.236660000000001</v>
      </c>
      <c r="BJ160" s="306">
        <v>15.70513</v>
      </c>
      <c r="BK160" s="306">
        <v>2.2510440000000003</v>
      </c>
      <c r="BL160" s="358">
        <v>0</v>
      </c>
      <c r="BM160" s="368">
        <v>344.47340000000003</v>
      </c>
      <c r="BN160" s="306">
        <v>350.11646399999995</v>
      </c>
      <c r="BO160" s="306">
        <v>618.97001</v>
      </c>
      <c r="BP160" s="306">
        <v>780.1793849999998</v>
      </c>
      <c r="BQ160" s="358">
        <v>454.96367099999998</v>
      </c>
      <c r="BR160" s="368">
        <v>0</v>
      </c>
      <c r="BS160" s="306">
        <v>0</v>
      </c>
      <c r="BT160" s="306">
        <v>8.0752609999999994</v>
      </c>
      <c r="BU160" s="306">
        <v>3.926221</v>
      </c>
      <c r="BV160" s="306">
        <v>1.7680959999999999</v>
      </c>
      <c r="BW160" s="306">
        <v>1456.8318959999999</v>
      </c>
      <c r="BX160" s="306">
        <v>0</v>
      </c>
      <c r="BY160" s="307">
        <v>0</v>
      </c>
      <c r="BZ160" s="307">
        <v>17.870372000000003</v>
      </c>
      <c r="CA160" s="307">
        <v>12.40921</v>
      </c>
      <c r="CB160" s="307">
        <v>472.76416899999992</v>
      </c>
      <c r="CC160" s="307">
        <v>0</v>
      </c>
      <c r="CD160" s="307">
        <v>0</v>
      </c>
      <c r="CE160" s="307">
        <v>1.9314240000000003</v>
      </c>
      <c r="CF160" s="307">
        <v>2.9447740000000002</v>
      </c>
      <c r="CG160" s="307">
        <v>0</v>
      </c>
      <c r="CH160" s="307">
        <v>131.55448099999998</v>
      </c>
      <c r="CI160" s="307">
        <v>1.490718</v>
      </c>
      <c r="CJ160" s="307">
        <v>0.58849600000000002</v>
      </c>
      <c r="CK160" s="307">
        <v>0</v>
      </c>
      <c r="CL160" s="307">
        <v>0</v>
      </c>
      <c r="CM160" s="307">
        <v>0</v>
      </c>
      <c r="CN160" s="307">
        <v>0</v>
      </c>
      <c r="CO160" s="307">
        <v>1.064476</v>
      </c>
      <c r="CP160" s="307">
        <v>0</v>
      </c>
      <c r="CQ160" s="307">
        <v>0</v>
      </c>
      <c r="CR160" s="307">
        <v>10.097980999999999</v>
      </c>
      <c r="CS160" s="307">
        <v>0.68268600000000002</v>
      </c>
      <c r="CT160" s="307">
        <v>0</v>
      </c>
      <c r="CU160" s="307">
        <v>349.57432399999999</v>
      </c>
      <c r="CV160" s="307">
        <v>1.6966680000000001</v>
      </c>
      <c r="CW160" s="307">
        <v>0</v>
      </c>
      <c r="CX160" s="307">
        <v>138.04056499999999</v>
      </c>
      <c r="CY160" s="307"/>
      <c r="CZ160" s="376"/>
    </row>
    <row r="161" s="437" customFormat="true" ht="15" customHeight="true" x14ac:dyDescent="0.2">
      <c r="A161" s="2634"/>
      <c r="B161" s="1650" t="s">
        <v>285</v>
      </c>
      <c r="C161" s="1547">
        <v>0.96500385817848755</v>
      </c>
      <c r="D161" s="1548">
        <v>0.69246157101713368</v>
      </c>
      <c r="E161" s="1548">
        <v>0.36676279636026027</v>
      </c>
      <c r="F161" s="1548">
        <v>0.19024916798091476</v>
      </c>
      <c r="G161" s="1549">
        <v>4.6962784602848986E-2</v>
      </c>
      <c r="H161" s="1550">
        <v>0.6217622132897126</v>
      </c>
      <c r="I161" s="1548">
        <v>0.12313111513595217</v>
      </c>
      <c r="J161" s="1548">
        <v>0.12253990085251448</v>
      </c>
      <c r="K161" s="1548">
        <v>8.8110900146959215E-2</v>
      </c>
      <c r="L161" s="1551">
        <v>0</v>
      </c>
      <c r="M161" s="1552">
        <v>1.1985197344799816</v>
      </c>
      <c r="N161" s="1548">
        <v>0.71168279970555648</v>
      </c>
      <c r="O161" s="1548">
        <v>0.61132193978774996</v>
      </c>
      <c r="P161" s="1548">
        <v>0.45285533015349883</v>
      </c>
      <c r="Q161" s="1549">
        <v>0.25927931115782055</v>
      </c>
      <c r="R161" s="1550">
        <v>0.60418109433908973</v>
      </c>
      <c r="S161" s="1548">
        <v>2.8004791333903295E-2</v>
      </c>
      <c r="T161" s="1548">
        <v>0.63643122372303318</v>
      </c>
      <c r="U161" s="1548">
        <v>2.651847107910724</v>
      </c>
      <c r="V161" s="1548">
        <v>3.5557001128879384</v>
      </c>
      <c r="W161" s="1548">
        <v>0.34385004933170277</v>
      </c>
      <c r="X161" s="1548">
        <v>0</v>
      </c>
      <c r="Y161" s="1548">
        <v>1.27671443326579</v>
      </c>
      <c r="Z161" s="1548">
        <v>0</v>
      </c>
      <c r="AA161" s="1548">
        <v>0.34612498960249177</v>
      </c>
      <c r="AB161" s="1548">
        <v>4.2047672352813197E-2</v>
      </c>
      <c r="AC161" s="1548">
        <v>0</v>
      </c>
      <c r="AD161" s="1548">
        <v>0</v>
      </c>
      <c r="AE161" s="1548">
        <v>6.6735604985895897E-2</v>
      </c>
      <c r="AF161" s="1548">
        <v>0.19871665269956348</v>
      </c>
      <c r="AG161" s="1548">
        <v>0</v>
      </c>
      <c r="AH161" s="1548">
        <v>2.4226695872239905E-2</v>
      </c>
      <c r="AI161" s="1548">
        <v>0</v>
      </c>
      <c r="AJ161" s="1548">
        <v>0</v>
      </c>
      <c r="AK161" s="1548">
        <v>0.11734245885164298</v>
      </c>
      <c r="AL161" s="1548">
        <v>1.9361344511386274</v>
      </c>
      <c r="AM161" s="1548">
        <v>0</v>
      </c>
      <c r="AN161" s="1548">
        <v>0</v>
      </c>
      <c r="AO161" s="1548">
        <v>3.7079475305998692E-2</v>
      </c>
      <c r="AP161" s="1548">
        <v>0</v>
      </c>
      <c r="AQ161" s="1548">
        <v>0.87005704476600942</v>
      </c>
      <c r="AR161" s="1548">
        <v>0.1846356203425151</v>
      </c>
      <c r="AS161" s="1548">
        <v>4.6541995974881213E-2</v>
      </c>
      <c r="AT161" s="1548">
        <v>0.80089640715213484</v>
      </c>
      <c r="AU161" s="1548">
        <v>3.1140269688162907E-2</v>
      </c>
      <c r="AV161" s="1548">
        <v>0.14800750593296214</v>
      </c>
      <c r="AW161" s="1548">
        <v>0.71953799958233011</v>
      </c>
      <c r="AX161" s="1553">
        <v>4.4216909441381915</v>
      </c>
      <c r="AY161" s="1004"/>
      <c r="BA161" s="2640"/>
      <c r="BB161" s="1671" t="s">
        <v>285</v>
      </c>
      <c r="BC161" s="357">
        <v>327.97147800000016</v>
      </c>
      <c r="BD161" s="306">
        <v>234.72890500000005</v>
      </c>
      <c r="BE161" s="306">
        <v>124.57021399999999</v>
      </c>
      <c r="BF161" s="306">
        <v>64.832551000000009</v>
      </c>
      <c r="BG161" s="358">
        <v>15.963703000000001</v>
      </c>
      <c r="BH161" s="368">
        <v>90.267425000000003</v>
      </c>
      <c r="BI161" s="306">
        <v>17.881055</v>
      </c>
      <c r="BJ161" s="306">
        <v>17.886889</v>
      </c>
      <c r="BK161" s="306">
        <v>12.726414999999999</v>
      </c>
      <c r="BL161" s="358">
        <v>0</v>
      </c>
      <c r="BM161" s="368">
        <v>233.06400100000008</v>
      </c>
      <c r="BN161" s="306">
        <v>138.61551900000003</v>
      </c>
      <c r="BO161" s="306">
        <v>118.91681400000002</v>
      </c>
      <c r="BP161" s="306">
        <v>88.232111000000003</v>
      </c>
      <c r="BQ161" s="358">
        <v>50.476621999999999</v>
      </c>
      <c r="BR161" s="368">
        <v>17.390561999999996</v>
      </c>
      <c r="BS161" s="306">
        <v>0.27976000000000001</v>
      </c>
      <c r="BT161" s="306">
        <v>43.480808000000003</v>
      </c>
      <c r="BU161" s="306">
        <v>29.381277000000004</v>
      </c>
      <c r="BV161" s="306">
        <v>67.127731999999995</v>
      </c>
      <c r="BW161" s="306">
        <v>94.410747999999998</v>
      </c>
      <c r="BX161" s="306">
        <v>0</v>
      </c>
      <c r="BY161" s="307">
        <v>36.251520999999997</v>
      </c>
      <c r="BZ161" s="307">
        <v>0</v>
      </c>
      <c r="CA161" s="307">
        <v>25.713970000000003</v>
      </c>
      <c r="CB161" s="307">
        <v>11.876896</v>
      </c>
      <c r="CC161" s="307">
        <v>0</v>
      </c>
      <c r="CD161" s="307">
        <v>0</v>
      </c>
      <c r="CE161" s="307">
        <v>0.52792499999999998</v>
      </c>
      <c r="CF161" s="307">
        <v>3.325628</v>
      </c>
      <c r="CG161" s="307">
        <v>0</v>
      </c>
      <c r="CH161" s="307">
        <v>1.2769159999999999</v>
      </c>
      <c r="CI161" s="307">
        <v>0</v>
      </c>
      <c r="CJ161" s="307">
        <v>0</v>
      </c>
      <c r="CK161" s="307">
        <v>2.3710239999999998</v>
      </c>
      <c r="CL161" s="307">
        <v>178.92297300000001</v>
      </c>
      <c r="CM161" s="307">
        <v>0</v>
      </c>
      <c r="CN161" s="307">
        <v>0</v>
      </c>
      <c r="CO161" s="307">
        <v>0.97576799999999997</v>
      </c>
      <c r="CP161" s="307">
        <v>0</v>
      </c>
      <c r="CQ161" s="307">
        <v>53.446205999999989</v>
      </c>
      <c r="CR161" s="307">
        <v>8.803274</v>
      </c>
      <c r="CS161" s="307">
        <v>0.71004199999999995</v>
      </c>
      <c r="CT161" s="307">
        <v>6.5256490000000014</v>
      </c>
      <c r="CU161" s="307">
        <v>8.6062709999999996</v>
      </c>
      <c r="CV161" s="307">
        <v>5.0242059999999995</v>
      </c>
      <c r="CW161" s="307">
        <v>25.538541000000002</v>
      </c>
      <c r="CX161" s="307">
        <v>146.099154</v>
      </c>
      <c r="CY161" s="307"/>
      <c r="CZ161" s="376"/>
    </row>
    <row r="162" s="437" customFormat="true" ht="15" customHeight="true" x14ac:dyDescent="0.2">
      <c r="A162" s="2634"/>
      <c r="B162" s="1650" t="s">
        <v>286</v>
      </c>
      <c r="C162" s="1547">
        <v>0.40495177387867259</v>
      </c>
      <c r="D162" s="1548">
        <v>0.17636402633586407</v>
      </c>
      <c r="E162" s="1548">
        <v>0.78682120249535781</v>
      </c>
      <c r="F162" s="1548">
        <v>0.46712961189177604</v>
      </c>
      <c r="G162" s="1549">
        <v>5.2981893463804802E-2</v>
      </c>
      <c r="H162" s="1550">
        <v>0.97884079531154011</v>
      </c>
      <c r="I162" s="1548">
        <v>0.7508519880361384</v>
      </c>
      <c r="J162" s="1548">
        <v>0.61532714406689393</v>
      </c>
      <c r="K162" s="1548">
        <v>0.31092591578052353</v>
      </c>
      <c r="L162" s="1551">
        <v>0</v>
      </c>
      <c r="M162" s="1552">
        <v>0.57784159037461458</v>
      </c>
      <c r="N162" s="1548">
        <v>0.16829123231724025</v>
      </c>
      <c r="O162" s="1548">
        <v>0.14323132439254671</v>
      </c>
      <c r="P162" s="1548">
        <v>0.19819818456689731</v>
      </c>
      <c r="Q162" s="1549">
        <v>0.22783357582559013</v>
      </c>
      <c r="R162" s="1550">
        <v>0.17420156362489425</v>
      </c>
      <c r="S162" s="1548">
        <v>2.6711932163490224</v>
      </c>
      <c r="T162" s="1548">
        <v>6.9432326932198238</v>
      </c>
      <c r="U162" s="1548">
        <v>0.34659019798874247</v>
      </c>
      <c r="V162" s="1548">
        <v>0.17700113611502591</v>
      </c>
      <c r="W162" s="1548">
        <v>0</v>
      </c>
      <c r="X162" s="1548">
        <v>0.13477773054038145</v>
      </c>
      <c r="Y162" s="1548">
        <v>0</v>
      </c>
      <c r="Z162" s="1548">
        <v>0</v>
      </c>
      <c r="AA162" s="1548">
        <v>0</v>
      </c>
      <c r="AB162" s="1548">
        <v>0</v>
      </c>
      <c r="AC162" s="1548">
        <v>0</v>
      </c>
      <c r="AD162" s="1548">
        <v>1.2656089134114004</v>
      </c>
      <c r="AE162" s="1548">
        <v>0</v>
      </c>
      <c r="AF162" s="1548">
        <v>0</v>
      </c>
      <c r="AG162" s="1548">
        <v>0</v>
      </c>
      <c r="AH162" s="1548">
        <v>3.6340043808359854E-2</v>
      </c>
      <c r="AI162" s="1548">
        <v>6.3734255058613992E-2</v>
      </c>
      <c r="AJ162" s="1548">
        <v>0.82509905040140608</v>
      </c>
      <c r="AK162" s="1548">
        <v>0</v>
      </c>
      <c r="AL162" s="1548">
        <v>0</v>
      </c>
      <c r="AM162" s="1548">
        <v>0.80190842588656241</v>
      </c>
      <c r="AN162" s="1548">
        <v>0.7843390346975383</v>
      </c>
      <c r="AO162" s="1548">
        <v>0</v>
      </c>
      <c r="AP162" s="1548">
        <v>0</v>
      </c>
      <c r="AQ162" s="1548">
        <v>0</v>
      </c>
      <c r="AR162" s="1548">
        <v>6.1620089229099034E-2</v>
      </c>
      <c r="AS162" s="1548">
        <v>1.7864731434197982</v>
      </c>
      <c r="AT162" s="1548">
        <v>6.9598033018299407E-2</v>
      </c>
      <c r="AU162" s="1548">
        <v>0</v>
      </c>
      <c r="AV162" s="1548">
        <v>0.10261849345491907</v>
      </c>
      <c r="AW162" s="1548">
        <v>0.64079291401073624</v>
      </c>
      <c r="AX162" s="1553">
        <v>0</v>
      </c>
      <c r="AY162" s="1004"/>
      <c r="BA162" s="2640"/>
      <c r="BB162" s="1671" t="s">
        <v>286</v>
      </c>
      <c r="BC162" s="357">
        <v>137.62912000000009</v>
      </c>
      <c r="BD162" s="306">
        <v>59.783439999999985</v>
      </c>
      <c r="BE162" s="306">
        <v>267.24216999999999</v>
      </c>
      <c r="BF162" s="306">
        <v>159.18705299999999</v>
      </c>
      <c r="BG162" s="358">
        <v>18.009732999999997</v>
      </c>
      <c r="BH162" s="368">
        <v>142.10808599999996</v>
      </c>
      <c r="BI162" s="306">
        <v>109.038448</v>
      </c>
      <c r="BJ162" s="306">
        <v>89.817995999999994</v>
      </c>
      <c r="BK162" s="306">
        <v>44.908997999999997</v>
      </c>
      <c r="BL162" s="358">
        <v>0</v>
      </c>
      <c r="BM162" s="368">
        <v>112.36700500000003</v>
      </c>
      <c r="BN162" s="306">
        <v>32.778334000000001</v>
      </c>
      <c r="BO162" s="306">
        <v>27.861936</v>
      </c>
      <c r="BP162" s="306">
        <v>38.61596200000001</v>
      </c>
      <c r="BQ162" s="358">
        <v>44.354751</v>
      </c>
      <c r="BR162" s="368">
        <v>5.0141640000000001</v>
      </c>
      <c r="BS162" s="306">
        <v>26.684470000000001</v>
      </c>
      <c r="BT162" s="306">
        <v>474.35976799999997</v>
      </c>
      <c r="BU162" s="306">
        <v>3.8400639999999999</v>
      </c>
      <c r="BV162" s="306">
        <v>3.3415879999999998</v>
      </c>
      <c r="BW162" s="306">
        <v>0</v>
      </c>
      <c r="BX162" s="306">
        <v>1.944164</v>
      </c>
      <c r="BY162" s="307">
        <v>0</v>
      </c>
      <c r="BZ162" s="307">
        <v>0</v>
      </c>
      <c r="CA162" s="307">
        <v>0</v>
      </c>
      <c r="CB162" s="307">
        <v>0</v>
      </c>
      <c r="CC162" s="307">
        <v>0</v>
      </c>
      <c r="CD162" s="307">
        <v>46.490442999999999</v>
      </c>
      <c r="CE162" s="307">
        <v>0</v>
      </c>
      <c r="CF162" s="307">
        <v>0</v>
      </c>
      <c r="CG162" s="307">
        <v>0</v>
      </c>
      <c r="CH162" s="307">
        <v>1.9153739999999999</v>
      </c>
      <c r="CI162" s="307">
        <v>0.69981099999999996</v>
      </c>
      <c r="CJ162" s="307">
        <v>6.2251929999999991</v>
      </c>
      <c r="CK162" s="307">
        <v>0</v>
      </c>
      <c r="CL162" s="307">
        <v>0</v>
      </c>
      <c r="CM162" s="307">
        <v>10.686079000000001</v>
      </c>
      <c r="CN162" s="307">
        <v>3.663899999999999</v>
      </c>
      <c r="CO162" s="307">
        <v>0</v>
      </c>
      <c r="CP162" s="307">
        <v>0</v>
      </c>
      <c r="CQ162" s="307">
        <v>0</v>
      </c>
      <c r="CR162" s="307">
        <v>2.9379949999999999</v>
      </c>
      <c r="CS162" s="307">
        <v>27.254331000000001</v>
      </c>
      <c r="CT162" s="307">
        <v>0.56708000000000003</v>
      </c>
      <c r="CU162" s="307">
        <v>0</v>
      </c>
      <c r="CV162" s="307">
        <v>3.4834480000000001</v>
      </c>
      <c r="CW162" s="307">
        <v>22.743644</v>
      </c>
      <c r="CX162" s="307">
        <v>0</v>
      </c>
      <c r="CY162" s="307"/>
      <c r="CZ162" s="376"/>
    </row>
    <row r="163" s="437" customFormat="true" ht="15" customHeight="true" x14ac:dyDescent="0.2">
      <c r="A163" s="2643"/>
      <c r="B163" s="1652" t="s">
        <v>287</v>
      </c>
      <c r="C163" s="1547">
        <v>1.7660670871231994</v>
      </c>
      <c r="D163" s="1548">
        <v>0.60505698403712727</v>
      </c>
      <c r="E163" s="1548">
        <v>0.8688293524250662</v>
      </c>
      <c r="F163" s="1548">
        <v>0.530640716124822</v>
      </c>
      <c r="G163" s="1549">
        <v>6.0848823999568993E-2</v>
      </c>
      <c r="H163" s="1550">
        <v>1.3716762154297093</v>
      </c>
      <c r="I163" s="1548">
        <v>0.96480616880293235</v>
      </c>
      <c r="J163" s="1548">
        <v>0.59564563545562221</v>
      </c>
      <c r="K163" s="1548">
        <v>0.2354661056135654</v>
      </c>
      <c r="L163" s="1551">
        <v>0</v>
      </c>
      <c r="M163" s="1552">
        <v>1.6989260041224892</v>
      </c>
      <c r="N163" s="1548">
        <v>1.1569849339731506</v>
      </c>
      <c r="O163" s="1548">
        <v>0.68732222712436752</v>
      </c>
      <c r="P163" s="1548">
        <v>0.57518517567438876</v>
      </c>
      <c r="Q163" s="1549">
        <v>0.20672208124615102</v>
      </c>
      <c r="R163" s="1550">
        <v>0.21878333719417636</v>
      </c>
      <c r="S163" s="1548">
        <v>0.30038291947415041</v>
      </c>
      <c r="T163" s="1548">
        <v>3.0304980788942126</v>
      </c>
      <c r="U163" s="1548">
        <v>3.8048647031669351</v>
      </c>
      <c r="V163" s="1548">
        <v>1.9797368492475951</v>
      </c>
      <c r="W163" s="1548">
        <v>0.82075734064721051</v>
      </c>
      <c r="X163" s="1548">
        <v>5.9667113250314353E-2</v>
      </c>
      <c r="Y163" s="1548">
        <v>0.75682829865198176</v>
      </c>
      <c r="Z163" s="1548">
        <v>8.8683625163076416E-2</v>
      </c>
      <c r="AA163" s="1548">
        <v>8.7976732138916866E-2</v>
      </c>
      <c r="AB163" s="1548">
        <v>0.35082751649598692</v>
      </c>
      <c r="AC163" s="1548">
        <v>0.41101231467646338</v>
      </c>
      <c r="AD163" s="1548">
        <v>0.34859380318976857</v>
      </c>
      <c r="AE163" s="1548">
        <v>0.43256276574190944</v>
      </c>
      <c r="AF163" s="1548">
        <v>0.4440417556794215</v>
      </c>
      <c r="AG163" s="1548">
        <v>5.504183475421522</v>
      </c>
      <c r="AH163" s="1548">
        <v>5.7946915944248653E-2</v>
      </c>
      <c r="AI163" s="1548">
        <v>13.793768146832514</v>
      </c>
      <c r="AJ163" s="1548">
        <v>1.0911378606778035</v>
      </c>
      <c r="AK163" s="1548">
        <v>1.0048573446385982</v>
      </c>
      <c r="AL163" s="1548">
        <v>0.27716325647571233</v>
      </c>
      <c r="AM163" s="1548">
        <v>4.9677735152391982</v>
      </c>
      <c r="AN163" s="1548">
        <v>0.29272121901532261</v>
      </c>
      <c r="AO163" s="1548">
        <v>0.24888633731577656</v>
      </c>
      <c r="AP163" s="1548">
        <v>9.4628544228324896E-2</v>
      </c>
      <c r="AQ163" s="1548">
        <v>1.1485705495074761</v>
      </c>
      <c r="AR163" s="1548">
        <v>0.30246236617378758</v>
      </c>
      <c r="AS163" s="1548">
        <v>0.78401542500863441</v>
      </c>
      <c r="AT163" s="1548">
        <v>0.43925406529747091</v>
      </c>
      <c r="AU163" s="1548">
        <v>0.11775200244215492</v>
      </c>
      <c r="AV163" s="1548">
        <v>2.2649213203590279</v>
      </c>
      <c r="AW163" s="1548">
        <v>0.59826933882632716</v>
      </c>
      <c r="AX163" s="1553">
        <v>1.8367326301751177</v>
      </c>
      <c r="AY163" s="1004"/>
      <c r="BA163" s="2640"/>
      <c r="BB163" s="1671" t="s">
        <v>287</v>
      </c>
      <c r="BC163" s="357">
        <v>600.22519900000032</v>
      </c>
      <c r="BD163" s="306">
        <v>205.10071499999998</v>
      </c>
      <c r="BE163" s="306">
        <v>295.09606599999995</v>
      </c>
      <c r="BF163" s="306">
        <v>180.83018000000001</v>
      </c>
      <c r="BG163" s="358">
        <v>20.683879000000001</v>
      </c>
      <c r="BH163" s="368">
        <v>199.13992399999995</v>
      </c>
      <c r="BI163" s="306">
        <v>140.10879500000001</v>
      </c>
      <c r="BJ163" s="306">
        <v>86.945127999999983</v>
      </c>
      <c r="BK163" s="306">
        <v>34.009860000000003</v>
      </c>
      <c r="BL163" s="358">
        <v>0</v>
      </c>
      <c r="BM163" s="368">
        <v>330.37294299999985</v>
      </c>
      <c r="BN163" s="306">
        <v>225.347679</v>
      </c>
      <c r="BO163" s="306">
        <v>133.70069699999996</v>
      </c>
      <c r="BP163" s="306">
        <v>112.06625799999998</v>
      </c>
      <c r="BQ163" s="358">
        <v>40.244754999999998</v>
      </c>
      <c r="BR163" s="368">
        <v>6.2973920000000003</v>
      </c>
      <c r="BS163" s="306">
        <v>3.0007410000000005</v>
      </c>
      <c r="BT163" s="306">
        <v>207.04280400000005</v>
      </c>
      <c r="BU163" s="306">
        <v>42.156194999999997</v>
      </c>
      <c r="BV163" s="306">
        <v>37.375268000000005</v>
      </c>
      <c r="BW163" s="306">
        <v>225.35496099999997</v>
      </c>
      <c r="BX163" s="306">
        <v>0.86069600000000002</v>
      </c>
      <c r="BY163" s="307">
        <v>21.489674000000001</v>
      </c>
      <c r="BZ163" s="307">
        <v>2.6844700000000001</v>
      </c>
      <c r="CA163" s="307">
        <v>6.5358790000000004</v>
      </c>
      <c r="CB163" s="307">
        <v>99.095662000000004</v>
      </c>
      <c r="CC163" s="307">
        <v>9.5096340000000001</v>
      </c>
      <c r="CD163" s="307">
        <v>12.805124999999999</v>
      </c>
      <c r="CE163" s="307">
        <v>3.4218719999999996</v>
      </c>
      <c r="CF163" s="307">
        <v>7.4312729999999991</v>
      </c>
      <c r="CG163" s="307">
        <v>39.725755000000014</v>
      </c>
      <c r="CH163" s="307">
        <v>3.0542069999999999</v>
      </c>
      <c r="CI163" s="307">
        <v>151.45749599999999</v>
      </c>
      <c r="CJ163" s="307">
        <v>8.2323980000000017</v>
      </c>
      <c r="CK163" s="307">
        <v>20.304167</v>
      </c>
      <c r="CL163" s="307">
        <v>25.613342000000003</v>
      </c>
      <c r="CM163" s="307">
        <v>66.199603999999994</v>
      </c>
      <c r="CN163" s="307">
        <v>1.3673949999999999</v>
      </c>
      <c r="CO163" s="307">
        <v>6.5495890000000001</v>
      </c>
      <c r="CP163" s="307">
        <v>2.5044370000000002</v>
      </c>
      <c r="CQ163" s="307">
        <v>70.554842999999991</v>
      </c>
      <c r="CR163" s="307">
        <v>14.421156</v>
      </c>
      <c r="CS163" s="307">
        <v>11.960894</v>
      </c>
      <c r="CT163" s="307">
        <v>3.5790120000000005</v>
      </c>
      <c r="CU163" s="307">
        <v>32.543252000000003</v>
      </c>
      <c r="CV163" s="307">
        <v>76.884150000000005</v>
      </c>
      <c r="CW163" s="307">
        <v>21.234356000000002</v>
      </c>
      <c r="CX163" s="307">
        <v>60.68833999999999</v>
      </c>
      <c r="CY163" s="307"/>
      <c r="CZ163" s="376"/>
    </row>
    <row r="164" s="437" customFormat="true" ht="15" customHeight="true" x14ac:dyDescent="0.2">
      <c r="A164" s="2644" t="s">
        <v>279</v>
      </c>
      <c r="B164" s="1653" t="s">
        <v>49</v>
      </c>
      <c r="C164" s="1547">
        <v>33.838560099165505</v>
      </c>
      <c r="D164" s="1548">
        <v>19.068941458129785</v>
      </c>
      <c r="E164" s="1548">
        <v>13.256248700265999</v>
      </c>
      <c r="F164" s="1548">
        <v>9.1656016048590132</v>
      </c>
      <c r="G164" s="1549">
        <v>2.4639579511913636</v>
      </c>
      <c r="H164" s="1550">
        <v>24.518702104473761</v>
      </c>
      <c r="I164" s="1548">
        <v>16.037610090716612</v>
      </c>
      <c r="J164" s="1548">
        <v>8.52262811672467</v>
      </c>
      <c r="K164" s="1548">
        <v>4.758940858245559</v>
      </c>
      <c r="L164" s="1551">
        <v>0.78752309088169248</v>
      </c>
      <c r="M164" s="1552">
        <v>39.903662657108967</v>
      </c>
      <c r="N164" s="1548">
        <v>23.286502142323521</v>
      </c>
      <c r="O164" s="1548">
        <v>16.416542213784716</v>
      </c>
      <c r="P164" s="1548">
        <v>10.696434413495851</v>
      </c>
      <c r="Q164" s="1549">
        <v>4.6482813964936467</v>
      </c>
      <c r="R164" s="1550">
        <v>12.078028867404035</v>
      </c>
      <c r="S164" s="1548">
        <v>6.7315758609459024</v>
      </c>
      <c r="T164" s="1548">
        <v>8.623215674825925</v>
      </c>
      <c r="U164" s="1548">
        <v>6.4345198425625485</v>
      </c>
      <c r="V164" s="1548">
        <v>19.839245747232368</v>
      </c>
      <c r="W164" s="1548">
        <v>10.587156189670413</v>
      </c>
      <c r="X164" s="1548">
        <v>8.5807608035146394</v>
      </c>
      <c r="Y164" s="1548">
        <v>24.973948058279102</v>
      </c>
      <c r="Z164" s="1548">
        <v>13.95098011272321</v>
      </c>
      <c r="AA164" s="1548">
        <v>14.751999318690375</v>
      </c>
      <c r="AB164" s="1548">
        <v>8.513587799345796</v>
      </c>
      <c r="AC164" s="1548">
        <v>11.686722660280823</v>
      </c>
      <c r="AD164" s="1548">
        <v>15.416703991897137</v>
      </c>
      <c r="AE164" s="1548">
        <v>20.757145714809784</v>
      </c>
      <c r="AF164" s="1548">
        <v>3.1082047310620742</v>
      </c>
      <c r="AG164" s="1548">
        <v>11.067870685829865</v>
      </c>
      <c r="AH164" s="1548">
        <v>9.5988336350295</v>
      </c>
      <c r="AI164" s="1548">
        <v>7.2943418637788495</v>
      </c>
      <c r="AJ164" s="1548">
        <v>31.893563213970349</v>
      </c>
      <c r="AK164" s="1548">
        <v>17.252389975740858</v>
      </c>
      <c r="AL164" s="1548">
        <v>6.650967909648017</v>
      </c>
      <c r="AM164" s="1548">
        <v>17.174345794892851</v>
      </c>
      <c r="AN164" s="1548">
        <v>12.848292743549337</v>
      </c>
      <c r="AO164" s="1548">
        <v>5.6751615269258799</v>
      </c>
      <c r="AP164" s="1548">
        <v>14.521866101704658</v>
      </c>
      <c r="AQ164" s="1548">
        <v>9.2031363788944454</v>
      </c>
      <c r="AR164" s="1548">
        <v>8.6149906766817121</v>
      </c>
      <c r="AS164" s="1548">
        <v>13.151213516021176</v>
      </c>
      <c r="AT164" s="1548">
        <v>10.87912940281592</v>
      </c>
      <c r="AU164" s="1548">
        <v>16.286071730943039</v>
      </c>
      <c r="AV164" s="1548">
        <v>5.3455145646180426</v>
      </c>
      <c r="AW164" s="1548">
        <v>13.339918235277734</v>
      </c>
      <c r="AX164" s="1553">
        <v>11.678607203270884</v>
      </c>
      <c r="AY164" s="1004"/>
      <c r="BA164" s="2641"/>
      <c r="BB164" s="1672" t="s">
        <v>208</v>
      </c>
      <c r="BC164" s="357">
        <v>33986.545776000246</v>
      </c>
      <c r="BD164" s="306">
        <v>33897.751850000081</v>
      </c>
      <c r="BE164" s="306">
        <v>33964.790114000098</v>
      </c>
      <c r="BF164" s="306">
        <v>34077.705405000153</v>
      </c>
      <c r="BG164" s="358">
        <v>33992.241165000181</v>
      </c>
      <c r="BH164" s="368">
        <v>14517.997888999975</v>
      </c>
      <c r="BI164" s="306">
        <v>14521.963014999968</v>
      </c>
      <c r="BJ164" s="306">
        <v>14596.787557000023</v>
      </c>
      <c r="BK164" s="306">
        <v>14443.632942999957</v>
      </c>
      <c r="BL164" s="358">
        <v>14511.554168999979</v>
      </c>
      <c r="BM164" s="368">
        <v>19445.987771000098</v>
      </c>
      <c r="BN164" s="306">
        <v>19477.148957000118</v>
      </c>
      <c r="BO164" s="306">
        <v>19452.40408700001</v>
      </c>
      <c r="BP164" s="306">
        <v>19483.509439999976</v>
      </c>
      <c r="BQ164" s="358">
        <v>19468.048481999947</v>
      </c>
      <c r="BR164" s="368">
        <v>2878.3691120000094</v>
      </c>
      <c r="BS164" s="306">
        <v>998.97191400000042</v>
      </c>
      <c r="BT164" s="306">
        <v>6831.9727849999872</v>
      </c>
      <c r="BU164" s="306">
        <v>1107.9551650000005</v>
      </c>
      <c r="BV164" s="306">
        <v>1887.8907070000027</v>
      </c>
      <c r="BW164" s="306">
        <v>27456.953454999952</v>
      </c>
      <c r="BX164" s="306">
        <v>1442.4964659999962</v>
      </c>
      <c r="BY164" s="307">
        <v>2839.4384880000061</v>
      </c>
      <c r="BZ164" s="307">
        <v>3027.0187930000002</v>
      </c>
      <c r="CA164" s="307">
        <v>7429.0995369999964</v>
      </c>
      <c r="CB164" s="307">
        <v>28246.262719000133</v>
      </c>
      <c r="CC164" s="307">
        <v>2313.7102370000034</v>
      </c>
      <c r="CD164" s="307">
        <v>3673.3656430000001</v>
      </c>
      <c r="CE164" s="307">
        <v>791.06947499999922</v>
      </c>
      <c r="CF164" s="307">
        <v>1673.5527470000027</v>
      </c>
      <c r="CG164" s="307">
        <v>721.73747799999956</v>
      </c>
      <c r="CH164" s="307">
        <v>5270.698104000021</v>
      </c>
      <c r="CI164" s="307">
        <v>1098.0139320000055</v>
      </c>
      <c r="CJ164" s="307">
        <v>754.47826499999928</v>
      </c>
      <c r="CK164" s="307">
        <v>2020.60194</v>
      </c>
      <c r="CL164" s="307">
        <v>9241.2473160000154</v>
      </c>
      <c r="CM164" s="307">
        <v>1332.5809599999948</v>
      </c>
      <c r="CN164" s="307">
        <v>467.13217599999916</v>
      </c>
      <c r="CO164" s="307">
        <v>2631.5582729999983</v>
      </c>
      <c r="CP164" s="307">
        <v>2646.5978319999922</v>
      </c>
      <c r="CQ164" s="307">
        <v>6142.8392910000121</v>
      </c>
      <c r="CR164" s="307">
        <v>4767.9174709999961</v>
      </c>
      <c r="CS164" s="307">
        <v>1525.5942189999989</v>
      </c>
      <c r="CT164" s="307">
        <v>814.79314200000124</v>
      </c>
      <c r="CU164" s="307">
        <v>27637.111322999972</v>
      </c>
      <c r="CV164" s="307">
        <v>3394.5616259999961</v>
      </c>
      <c r="CW164" s="307">
        <v>3549.2970509999959</v>
      </c>
      <c r="CX164" s="307">
        <v>3304.1466680000044</v>
      </c>
      <c r="CY164" s="307"/>
      <c r="CZ164" s="376"/>
    </row>
    <row r="165" s="437" customFormat="true" ht="15" customHeight="true" x14ac:dyDescent="0.2">
      <c r="A165" s="2634"/>
      <c r="B165" s="1650" t="s">
        <v>48</v>
      </c>
      <c r="C165" s="1547">
        <v>65.140147818348495</v>
      </c>
      <c r="D165" s="1548">
        <v>80.558255678342078</v>
      </c>
      <c r="E165" s="1548">
        <v>86.593383402547346</v>
      </c>
      <c r="F165" s="1548">
        <v>90.695585399682756</v>
      </c>
      <c r="G165" s="1549">
        <v>97.479676011173908</v>
      </c>
      <c r="H165" s="1550">
        <v>74.882693395746102</v>
      </c>
      <c r="I165" s="1548">
        <v>83.686932604358546</v>
      </c>
      <c r="J165" s="1548">
        <v>91.318117061678024</v>
      </c>
      <c r="K165" s="1548">
        <v>95.096031458653272</v>
      </c>
      <c r="L165" s="1551">
        <v>99.212476909118308</v>
      </c>
      <c r="M165" s="1552">
        <v>58.772624608272828</v>
      </c>
      <c r="N165" s="1548">
        <v>76.21503146153637</v>
      </c>
      <c r="O165" s="1548">
        <v>83.294187258904628</v>
      </c>
      <c r="P165" s="1548">
        <v>89.296208998118516</v>
      </c>
      <c r="Q165" s="1549">
        <v>95.318170935728673</v>
      </c>
      <c r="R165" s="1550">
        <v>87.780219006710709</v>
      </c>
      <c r="S165" s="1548">
        <v>93.26842413905419</v>
      </c>
      <c r="T165" s="1548">
        <v>91.219659055938024</v>
      </c>
      <c r="U165" s="1548">
        <v>93.174811872744456</v>
      </c>
      <c r="V165" s="1548">
        <v>79.609634326285374</v>
      </c>
      <c r="W165" s="1548">
        <v>89.412843810329846</v>
      </c>
      <c r="X165" s="1548">
        <v>91.316569868704107</v>
      </c>
      <c r="Y165" s="1548">
        <v>74.490497807128492</v>
      </c>
      <c r="Z165" s="1548">
        <v>86.049019887277197</v>
      </c>
      <c r="AA165" s="1548">
        <v>84.787486195536928</v>
      </c>
      <c r="AB165" s="1548">
        <v>91.486412200654158</v>
      </c>
      <c r="AC165" s="1548">
        <v>87.918400886683287</v>
      </c>
      <c r="AD165" s="1548">
        <v>83.687997412136568</v>
      </c>
      <c r="AE165" s="1548">
        <v>77.816677852152267</v>
      </c>
      <c r="AF165" s="1548">
        <v>96.708869339738442</v>
      </c>
      <c r="AG165" s="1548">
        <v>88.370323244310782</v>
      </c>
      <c r="AH165" s="1548">
        <v>90.028930361083212</v>
      </c>
      <c r="AI165" s="1548">
        <v>90.98165481327031</v>
      </c>
      <c r="AJ165" s="1548">
        <v>67.815362089884744</v>
      </c>
      <c r="AK165" s="1548">
        <v>82.638481579649678</v>
      </c>
      <c r="AL165" s="1548">
        <v>92.933969523793849</v>
      </c>
      <c r="AM165" s="1548">
        <v>80.639816398323234</v>
      </c>
      <c r="AN165" s="1548">
        <v>82.935075247800199</v>
      </c>
      <c r="AO165" s="1548">
        <v>94.201601749980597</v>
      </c>
      <c r="AP165" s="1548">
        <v>85.14017520791279</v>
      </c>
      <c r="AQ165" s="1548">
        <v>90.594189441919212</v>
      </c>
      <c r="AR165" s="1548">
        <v>90.811374548667771</v>
      </c>
      <c r="AS165" s="1548">
        <v>86.712571917835788</v>
      </c>
      <c r="AT165" s="1548">
        <v>88.89442297490892</v>
      </c>
      <c r="AU165" s="1548">
        <v>83.627742672510891</v>
      </c>
      <c r="AV165" s="1548">
        <v>93.752550279949844</v>
      </c>
      <c r="AW165" s="1548">
        <v>85.669290880470911</v>
      </c>
      <c r="AX165" s="1553">
        <v>88.005102603463953</v>
      </c>
      <c r="AY165" s="1004"/>
      <c r="BA165" s="516"/>
      <c r="BB165" s="159"/>
      <c r="BC165" s="357"/>
      <c r="BD165" s="306"/>
      <c r="BE165" s="306"/>
      <c r="BF165" s="306"/>
      <c r="BG165" s="358"/>
      <c r="BH165" s="368"/>
      <c r="BI165" s="306"/>
      <c r="BJ165" s="306"/>
      <c r="BK165" s="306"/>
      <c r="BL165" s="358"/>
      <c r="BM165" s="368"/>
      <c r="BN165" s="306"/>
      <c r="BO165" s="306"/>
      <c r="BP165" s="306"/>
      <c r="BQ165" s="358"/>
      <c r="BR165" s="368"/>
      <c r="BS165" s="306"/>
      <c r="BT165" s="306"/>
      <c r="BU165" s="306"/>
      <c r="BV165" s="306"/>
      <c r="BW165" s="306"/>
      <c r="BX165" s="306"/>
      <c r="BY165" s="307"/>
      <c r="BZ165" s="307"/>
      <c r="CA165" s="307"/>
      <c r="CB165" s="307"/>
      <c r="CC165" s="307"/>
      <c r="CD165" s="307"/>
      <c r="CE165" s="307"/>
      <c r="CF165" s="307"/>
      <c r="CG165" s="307"/>
      <c r="CH165" s="307"/>
      <c r="CI165" s="307"/>
      <c r="CJ165" s="307"/>
      <c r="CK165" s="307"/>
      <c r="CL165" s="307"/>
      <c r="CM165" s="307"/>
      <c r="CN165" s="307"/>
      <c r="CO165" s="307"/>
      <c r="CP165" s="307"/>
      <c r="CQ165" s="307"/>
      <c r="CR165" s="307"/>
      <c r="CS165" s="307"/>
      <c r="CT165" s="307"/>
      <c r="CU165" s="307"/>
      <c r="CV165" s="307"/>
      <c r="CW165" s="307"/>
      <c r="CX165" s="307"/>
      <c r="CY165" s="307"/>
      <c r="CZ165" s="376"/>
    </row>
    <row r="166" s="437" customFormat="true" ht="15" customHeight="true" x14ac:dyDescent="0.2">
      <c r="A166" s="2645"/>
      <c r="B166" s="1654" t="s">
        <v>199</v>
      </c>
      <c r="C166" s="1554">
        <v>1.0212920824858049</v>
      </c>
      <c r="D166" s="1555">
        <v>0.37280286352769504</v>
      </c>
      <c r="E166" s="1555">
        <v>0.15036789718649748</v>
      </c>
      <c r="F166" s="1555">
        <v>0.13881299545799769</v>
      </c>
      <c r="G166" s="1556">
        <v>5.6366037634489989E-2</v>
      </c>
      <c r="H166" s="1557">
        <v>0.59860449978018437</v>
      </c>
      <c r="I166" s="1555">
        <v>0.27545730492486109</v>
      </c>
      <c r="J166" s="1555">
        <v>0.15925482159729346</v>
      </c>
      <c r="K166" s="1555">
        <v>0.14502768310119804</v>
      </c>
      <c r="L166" s="1558">
        <v>0</v>
      </c>
      <c r="M166" s="1559">
        <v>1.3237127346185003</v>
      </c>
      <c r="N166" s="1555">
        <v>0.49846639614000882</v>
      </c>
      <c r="O166" s="1555">
        <v>0.28927052731071451</v>
      </c>
      <c r="P166" s="1555">
        <v>7.3565883856959212E-3</v>
      </c>
      <c r="Q166" s="1556">
        <v>3.3547667777869133E-2</v>
      </c>
      <c r="R166" s="1557">
        <v>0.14175212588505848</v>
      </c>
      <c r="S166" s="1555">
        <v>0</v>
      </c>
      <c r="T166" s="1555">
        <v>0.15712526923602665</v>
      </c>
      <c r="U166" s="1555">
        <v>0.39066828469300791</v>
      </c>
      <c r="V166" s="1555">
        <v>0.55111992648228891</v>
      </c>
      <c r="W166" s="1555">
        <v>0</v>
      </c>
      <c r="X166" s="1555">
        <v>0.10266932778127086</v>
      </c>
      <c r="Y166" s="1555">
        <v>0.53555413459245016</v>
      </c>
      <c r="Z166" s="1555">
        <v>0</v>
      </c>
      <c r="AA166" s="1555">
        <v>0.46051448577265369</v>
      </c>
      <c r="AB166" s="1555">
        <v>0</v>
      </c>
      <c r="AC166" s="1555">
        <v>0.39487645303582741</v>
      </c>
      <c r="AD166" s="1555">
        <v>0.89529859596624206</v>
      </c>
      <c r="AE166" s="1555">
        <v>1.4261764330379727</v>
      </c>
      <c r="AF166" s="1555">
        <v>0.18292592919946624</v>
      </c>
      <c r="AG166" s="1555">
        <v>0.56180606985945514</v>
      </c>
      <c r="AH166" s="1555">
        <v>0.3722360038874073</v>
      </c>
      <c r="AI166" s="1555">
        <v>1.7240033229507064</v>
      </c>
      <c r="AJ166" s="1555">
        <v>0.29107469614482662</v>
      </c>
      <c r="AK166" s="1555">
        <v>0.10912844460948901</v>
      </c>
      <c r="AL166" s="1555">
        <v>0.41506256655818297</v>
      </c>
      <c r="AM166" s="1555">
        <v>2.1858378067838502</v>
      </c>
      <c r="AN166" s="1555">
        <v>4.2166320086505635</v>
      </c>
      <c r="AO166" s="1555">
        <v>0.12323672309361366</v>
      </c>
      <c r="AP166" s="1555">
        <v>0.33795869038268123</v>
      </c>
      <c r="AQ166" s="1555">
        <v>0.20267417918628355</v>
      </c>
      <c r="AR166" s="1555">
        <v>0.57363477465051615</v>
      </c>
      <c r="AS166" s="1555">
        <v>0.1362145661430067</v>
      </c>
      <c r="AT166" s="1555">
        <v>0.22644762227508253</v>
      </c>
      <c r="AU166" s="1555">
        <v>8.6185596546096754E-2</v>
      </c>
      <c r="AV166" s="1555">
        <v>0.90193515543210079</v>
      </c>
      <c r="AW166" s="1555">
        <v>0.99079088425136941</v>
      </c>
      <c r="AX166" s="1560">
        <v>0.3162901932653015</v>
      </c>
      <c r="AY166" s="1004"/>
      <c r="BA166" s="516"/>
      <c r="BB166" s="159"/>
      <c r="BC166" s="357"/>
      <c r="BD166" s="306"/>
      <c r="BE166" s="306"/>
      <c r="BF166" s="306"/>
      <c r="BG166" s="358"/>
      <c r="BH166" s="368"/>
      <c r="BI166" s="306"/>
      <c r="BJ166" s="306"/>
      <c r="BK166" s="306"/>
      <c r="BL166" s="358"/>
      <c r="BM166" s="368"/>
      <c r="BN166" s="306"/>
      <c r="BO166" s="306"/>
      <c r="BP166" s="306"/>
      <c r="BQ166" s="358"/>
      <c r="BR166" s="368"/>
      <c r="BS166" s="306"/>
      <c r="BT166" s="306"/>
      <c r="BU166" s="306"/>
      <c r="BV166" s="306"/>
      <c r="BW166" s="306"/>
      <c r="BX166" s="306"/>
      <c r="BY166" s="307"/>
      <c r="BZ166" s="307"/>
      <c r="CA166" s="307"/>
      <c r="CB166" s="307"/>
      <c r="CC166" s="307"/>
      <c r="CD166" s="307"/>
      <c r="CE166" s="307"/>
      <c r="CF166" s="307"/>
      <c r="CG166" s="307"/>
      <c r="CH166" s="307"/>
      <c r="CI166" s="307"/>
      <c r="CJ166" s="307"/>
      <c r="CK166" s="307"/>
      <c r="CL166" s="307"/>
      <c r="CM166" s="307"/>
      <c r="CN166" s="307"/>
      <c r="CO166" s="307"/>
      <c r="CP166" s="307"/>
      <c r="CQ166" s="307"/>
      <c r="CR166" s="307"/>
      <c r="CS166" s="307"/>
      <c r="CT166" s="307"/>
      <c r="CU166" s="307"/>
      <c r="CV166" s="307"/>
      <c r="CW166" s="307"/>
      <c r="CX166" s="307"/>
      <c r="CY166" s="307"/>
      <c r="CZ166" s="376"/>
    </row>
    <row r="167" s="437" customFormat="true" ht="15" customHeight="true" x14ac:dyDescent="0.2">
      <c r="A167" s="906"/>
      <c r="B167" s="923"/>
      <c r="C167" s="1561"/>
      <c r="D167" s="1562"/>
      <c r="E167" s="1562"/>
      <c r="F167" s="1562"/>
      <c r="G167" s="1563"/>
      <c r="H167" s="1564"/>
      <c r="I167" s="1562"/>
      <c r="J167" s="1562"/>
      <c r="K167" s="1562"/>
      <c r="L167" s="1565"/>
      <c r="M167" s="1566"/>
      <c r="N167" s="1562"/>
      <c r="O167" s="1562"/>
      <c r="P167" s="1562"/>
      <c r="Q167" s="1563"/>
      <c r="R167" s="1564"/>
      <c r="S167" s="1562"/>
      <c r="T167" s="1562"/>
      <c r="U167" s="1562"/>
      <c r="V167" s="1562"/>
      <c r="W167" s="1562"/>
      <c r="X167" s="1562"/>
      <c r="Y167" s="1562"/>
      <c r="Z167" s="1562"/>
      <c r="AA167" s="1562"/>
      <c r="AB167" s="1567"/>
      <c r="AC167" s="1003"/>
      <c r="AD167" s="1003"/>
      <c r="AE167" s="1003"/>
      <c r="AF167" s="1003"/>
      <c r="AG167" s="1003"/>
      <c r="AH167" s="1003"/>
      <c r="AI167" s="1003"/>
      <c r="AJ167" s="1003"/>
      <c r="AK167" s="1003"/>
      <c r="AL167" s="1003"/>
      <c r="AM167" s="1003"/>
      <c r="AN167" s="1003"/>
      <c r="AO167" s="1003"/>
      <c r="AP167" s="1003"/>
      <c r="AQ167" s="1003"/>
      <c r="AR167" s="1003"/>
      <c r="AS167" s="1003"/>
      <c r="AT167" s="1003"/>
      <c r="AU167" s="1003"/>
      <c r="AV167" s="1003"/>
      <c r="AW167" s="1003"/>
      <c r="AX167" s="1003"/>
      <c r="AY167" s="1004"/>
      <c r="BA167" s="516"/>
      <c r="BB167" s="159"/>
      <c r="BC167" s="357"/>
      <c r="BD167" s="306"/>
      <c r="BE167" s="306"/>
      <c r="BF167" s="306"/>
      <c r="BG167" s="358"/>
      <c r="BH167" s="368"/>
      <c r="BI167" s="306"/>
      <c r="BJ167" s="306"/>
      <c r="BK167" s="306"/>
      <c r="BL167" s="358"/>
      <c r="BM167" s="368"/>
      <c r="BN167" s="306"/>
      <c r="BO167" s="306"/>
      <c r="BP167" s="306"/>
      <c r="BQ167" s="358"/>
      <c r="BR167" s="368"/>
      <c r="BS167" s="306"/>
      <c r="BT167" s="306"/>
      <c r="BU167" s="306"/>
      <c r="BV167" s="306"/>
      <c r="BW167" s="306"/>
      <c r="BX167" s="306"/>
      <c r="BY167" s="307"/>
      <c r="BZ167" s="307"/>
      <c r="CA167" s="307"/>
      <c r="CB167" s="307"/>
      <c r="CC167" s="307"/>
      <c r="CD167" s="307"/>
      <c r="CE167" s="307"/>
      <c r="CF167" s="307"/>
      <c r="CG167" s="307"/>
      <c r="CH167" s="307"/>
      <c r="CI167" s="307"/>
      <c r="CJ167" s="307"/>
      <c r="CK167" s="307"/>
      <c r="CL167" s="307"/>
      <c r="CM167" s="307"/>
      <c r="CN167" s="307"/>
      <c r="CO167" s="307"/>
      <c r="CP167" s="307"/>
      <c r="CQ167" s="307"/>
      <c r="CR167" s="307"/>
      <c r="CS167" s="307"/>
      <c r="CT167" s="307"/>
      <c r="CU167" s="307"/>
      <c r="CV167" s="307"/>
      <c r="CW167" s="307"/>
      <c r="CX167" s="307"/>
      <c r="CY167" s="307"/>
      <c r="CZ167" s="376"/>
    </row>
    <row r="168" s="437" customFormat="true" ht="15" customHeight="true" x14ac:dyDescent="0.2">
      <c r="A168" s="1432"/>
      <c r="B168" s="1655"/>
      <c r="C168" s="1370"/>
      <c r="D168" s="1371"/>
      <c r="E168" s="1371"/>
      <c r="F168" s="1371"/>
      <c r="G168" s="1421"/>
      <c r="H168" s="1411"/>
      <c r="I168" s="1371"/>
      <c r="J168" s="1371"/>
      <c r="K168" s="1371"/>
      <c r="L168" s="1388"/>
      <c r="M168" s="1399"/>
      <c r="N168" s="1371"/>
      <c r="O168" s="1371"/>
      <c r="P168" s="1371"/>
      <c r="Q168" s="1421"/>
      <c r="R168" s="1411"/>
      <c r="S168" s="1371"/>
      <c r="T168" s="1371"/>
      <c r="U168" s="1371"/>
      <c r="V168" s="1371"/>
      <c r="W168" s="1371"/>
      <c r="X168" s="1371"/>
      <c r="Y168" s="1371"/>
      <c r="Z168" s="1371"/>
      <c r="AA168" s="1371"/>
      <c r="AB168" s="1371"/>
      <c r="AC168" s="1371"/>
      <c r="AD168" s="1371"/>
      <c r="AE168" s="1371"/>
      <c r="AF168" s="1371"/>
      <c r="AG168" s="1371"/>
      <c r="AH168" s="1371"/>
      <c r="AI168" s="1371"/>
      <c r="AJ168" s="1371"/>
      <c r="AK168" s="1371"/>
      <c r="AL168" s="1371"/>
      <c r="AM168" s="1371"/>
      <c r="AN168" s="1371"/>
      <c r="AO168" s="1371"/>
      <c r="AP168" s="1371"/>
      <c r="AQ168" s="1371"/>
      <c r="AR168" s="1371"/>
      <c r="AS168" s="1371"/>
      <c r="AT168" s="1371"/>
      <c r="AU168" s="1371"/>
      <c r="AV168" s="1371"/>
      <c r="AW168" s="1371"/>
      <c r="AX168" s="1372"/>
      <c r="AY168" s="1004"/>
      <c r="BA168" s="516"/>
      <c r="BB168" s="159"/>
      <c r="BC168" s="357"/>
      <c r="BD168" s="306"/>
      <c r="BE168" s="306"/>
      <c r="BF168" s="306"/>
      <c r="BG168" s="358"/>
      <c r="BH168" s="368"/>
      <c r="BI168" s="306"/>
      <c r="BJ168" s="306"/>
      <c r="BK168" s="306"/>
      <c r="BL168" s="358"/>
      <c r="BM168" s="368"/>
      <c r="BN168" s="306"/>
      <c r="BO168" s="306"/>
      <c r="BP168" s="306"/>
      <c r="BQ168" s="358"/>
      <c r="BR168" s="368"/>
      <c r="BS168" s="306"/>
      <c r="BT168" s="306"/>
      <c r="BU168" s="306"/>
      <c r="BV168" s="306"/>
      <c r="BW168" s="306"/>
      <c r="BX168" s="306"/>
      <c r="BY168" s="307"/>
      <c r="BZ168" s="307"/>
      <c r="CA168" s="307"/>
      <c r="CB168" s="307"/>
      <c r="CC168" s="307"/>
      <c r="CD168" s="307"/>
      <c r="CE168" s="307"/>
      <c r="CF168" s="307"/>
      <c r="CG168" s="307"/>
      <c r="CH168" s="307"/>
      <c r="CI168" s="307"/>
      <c r="CJ168" s="307"/>
      <c r="CK168" s="307"/>
      <c r="CL168" s="307"/>
      <c r="CM168" s="307"/>
      <c r="CN168" s="307"/>
      <c r="CO168" s="307"/>
      <c r="CP168" s="307"/>
      <c r="CQ168" s="307"/>
      <c r="CR168" s="307"/>
      <c r="CS168" s="307"/>
      <c r="CT168" s="307"/>
      <c r="CU168" s="307"/>
      <c r="CV168" s="307"/>
      <c r="CW168" s="307"/>
      <c r="CX168" s="307"/>
      <c r="CY168" s="307"/>
      <c r="CZ168" s="376"/>
    </row>
    <row r="169" s="437" customFormat="true" ht="15" customHeight="true" x14ac:dyDescent="0.2">
      <c r="A169" s="1433"/>
      <c r="B169" s="1656"/>
      <c r="C169" s="1373"/>
      <c r="D169" s="1374"/>
      <c r="E169" s="1374"/>
      <c r="F169" s="1374"/>
      <c r="G169" s="1422"/>
      <c r="H169" s="1412"/>
      <c r="I169" s="1374"/>
      <c r="J169" s="1374"/>
      <c r="K169" s="1374"/>
      <c r="L169" s="1389"/>
      <c r="M169" s="1400"/>
      <c r="N169" s="1374"/>
      <c r="O169" s="1374"/>
      <c r="P169" s="1374"/>
      <c r="Q169" s="1422"/>
      <c r="R169" s="1412"/>
      <c r="S169" s="1374"/>
      <c r="T169" s="1374"/>
      <c r="U169" s="1374"/>
      <c r="V169" s="1374"/>
      <c r="W169" s="1374"/>
      <c r="X169" s="1374"/>
      <c r="Y169" s="1374"/>
      <c r="Z169" s="1374"/>
      <c r="AA169" s="1374"/>
      <c r="AB169" s="1374"/>
      <c r="AC169" s="1374"/>
      <c r="AD169" s="1374"/>
      <c r="AE169" s="1374"/>
      <c r="AF169" s="1374"/>
      <c r="AG169" s="1374"/>
      <c r="AH169" s="1374"/>
      <c r="AI169" s="1374"/>
      <c r="AJ169" s="1374"/>
      <c r="AK169" s="1374"/>
      <c r="AL169" s="1374"/>
      <c r="AM169" s="1374"/>
      <c r="AN169" s="1374"/>
      <c r="AO169" s="1374"/>
      <c r="AP169" s="1374"/>
      <c r="AQ169" s="1374"/>
      <c r="AR169" s="1374"/>
      <c r="AS169" s="1374"/>
      <c r="AT169" s="1374"/>
      <c r="AU169" s="1374"/>
      <c r="AV169" s="1374"/>
      <c r="AW169" s="1374"/>
      <c r="AX169" s="1375"/>
      <c r="AY169" s="1004"/>
      <c r="BA169" s="516"/>
      <c r="BB169" s="159"/>
      <c r="BC169" s="357"/>
      <c r="BD169" s="306"/>
      <c r="BE169" s="306"/>
      <c r="BF169" s="306"/>
      <c r="BG169" s="358"/>
      <c r="BH169" s="368"/>
      <c r="BI169" s="306"/>
      <c r="BJ169" s="306"/>
      <c r="BK169" s="306"/>
      <c r="BL169" s="358"/>
      <c r="BM169" s="368"/>
      <c r="BN169" s="306"/>
      <c r="BO169" s="306"/>
      <c r="BP169" s="306"/>
      <c r="BQ169" s="358"/>
      <c r="BR169" s="368"/>
      <c r="BS169" s="306"/>
      <c r="BT169" s="306"/>
      <c r="BU169" s="306"/>
      <c r="BV169" s="306"/>
      <c r="BW169" s="306"/>
      <c r="BX169" s="306"/>
      <c r="BY169" s="307"/>
      <c r="BZ169" s="307"/>
      <c r="CA169" s="307"/>
      <c r="CB169" s="307"/>
      <c r="CC169" s="307"/>
      <c r="CD169" s="307"/>
      <c r="CE169" s="307"/>
      <c r="CF169" s="307"/>
      <c r="CG169" s="307"/>
      <c r="CH169" s="307"/>
      <c r="CI169" s="307"/>
      <c r="CJ169" s="307"/>
      <c r="CK169" s="307"/>
      <c r="CL169" s="307"/>
      <c r="CM169" s="307"/>
      <c r="CN169" s="307"/>
      <c r="CO169" s="307"/>
      <c r="CP169" s="307"/>
      <c r="CQ169" s="307"/>
      <c r="CR169" s="307"/>
      <c r="CS169" s="307"/>
      <c r="CT169" s="307"/>
      <c r="CU169" s="307"/>
      <c r="CV169" s="307"/>
      <c r="CW169" s="307"/>
      <c r="CX169" s="307"/>
      <c r="CY169" s="307"/>
      <c r="CZ169" s="376"/>
    </row>
    <row r="170" s="437" customFormat="true" ht="15" customHeight="true" x14ac:dyDescent="0.2">
      <c r="A170" s="1434"/>
      <c r="B170" s="1657"/>
      <c r="C170" s="1568"/>
      <c r="D170" s="1569"/>
      <c r="E170" s="1569"/>
      <c r="F170" s="1569"/>
      <c r="G170" s="1570"/>
      <c r="H170" s="1571"/>
      <c r="I170" s="1569"/>
      <c r="J170" s="1569"/>
      <c r="K170" s="1569"/>
      <c r="L170" s="1572"/>
      <c r="M170" s="1573"/>
      <c r="N170" s="1569"/>
      <c r="O170" s="1569"/>
      <c r="P170" s="1569"/>
      <c r="Q170" s="1570"/>
      <c r="R170" s="1571"/>
      <c r="S170" s="1569"/>
      <c r="T170" s="1569"/>
      <c r="U170" s="1569"/>
      <c r="V170" s="1569"/>
      <c r="W170" s="1569"/>
      <c r="X170" s="1569"/>
      <c r="Y170" s="1569"/>
      <c r="Z170" s="1569"/>
      <c r="AA170" s="1569"/>
      <c r="AB170" s="1569"/>
      <c r="AC170" s="1569"/>
      <c r="AD170" s="1569"/>
      <c r="AE170" s="1569"/>
      <c r="AF170" s="1569"/>
      <c r="AG170" s="1569"/>
      <c r="AH170" s="1569"/>
      <c r="AI170" s="1569"/>
      <c r="AJ170" s="1569"/>
      <c r="AK170" s="1569"/>
      <c r="AL170" s="1569"/>
      <c r="AM170" s="1569"/>
      <c r="AN170" s="1569"/>
      <c r="AO170" s="1569"/>
      <c r="AP170" s="1569"/>
      <c r="AQ170" s="1569"/>
      <c r="AR170" s="1569"/>
      <c r="AS170" s="1569"/>
      <c r="AT170" s="1569"/>
      <c r="AU170" s="1569"/>
      <c r="AV170" s="1569"/>
      <c r="AW170" s="1569"/>
      <c r="AX170" s="1574"/>
      <c r="AY170" s="1004"/>
      <c r="BA170" s="516"/>
      <c r="BB170" s="159"/>
      <c r="BC170" s="357"/>
      <c r="BD170" s="306"/>
      <c r="BE170" s="306"/>
      <c r="BF170" s="306"/>
      <c r="BG170" s="358"/>
      <c r="BH170" s="368"/>
      <c r="BI170" s="306"/>
      <c r="BJ170" s="306"/>
      <c r="BK170" s="306"/>
      <c r="BL170" s="358"/>
      <c r="BM170" s="368"/>
      <c r="BN170" s="306"/>
      <c r="BO170" s="306"/>
      <c r="BP170" s="306"/>
      <c r="BQ170" s="358"/>
      <c r="BR170" s="368"/>
      <c r="BS170" s="306"/>
      <c r="BT170" s="306"/>
      <c r="BU170" s="306"/>
      <c r="BV170" s="306"/>
      <c r="BW170" s="306"/>
      <c r="BX170" s="306"/>
      <c r="BY170" s="307"/>
      <c r="BZ170" s="307"/>
      <c r="CA170" s="307"/>
      <c r="CB170" s="307"/>
      <c r="CC170" s="307"/>
      <c r="CD170" s="307"/>
      <c r="CE170" s="307"/>
      <c r="CF170" s="307"/>
      <c r="CG170" s="307"/>
      <c r="CH170" s="307"/>
      <c r="CI170" s="307"/>
      <c r="CJ170" s="307"/>
      <c r="CK170" s="307"/>
      <c r="CL170" s="307"/>
      <c r="CM170" s="307"/>
      <c r="CN170" s="307"/>
      <c r="CO170" s="307"/>
      <c r="CP170" s="307"/>
      <c r="CQ170" s="307"/>
      <c r="CR170" s="307"/>
      <c r="CS170" s="307"/>
      <c r="CT170" s="307"/>
      <c r="CU170" s="307"/>
      <c r="CV170" s="307"/>
      <c r="CW170" s="307"/>
      <c r="CX170" s="307"/>
      <c r="CY170" s="307"/>
      <c r="CZ170" s="376"/>
    </row>
    <row r="171" s="437" customFormat="true" ht="15" customHeight="true" x14ac:dyDescent="0.2">
      <c r="A171" s="1435"/>
      <c r="B171" s="1658"/>
      <c r="C171" s="1575"/>
      <c r="D171" s="1576"/>
      <c r="E171" s="1576"/>
      <c r="F171" s="1576"/>
      <c r="G171" s="1577"/>
      <c r="H171" s="1578"/>
      <c r="I171" s="1576"/>
      <c r="J171" s="1576"/>
      <c r="K171" s="1576"/>
      <c r="L171" s="1579"/>
      <c r="M171" s="1580"/>
      <c r="N171" s="1576"/>
      <c r="O171" s="1576"/>
      <c r="P171" s="1576"/>
      <c r="Q171" s="1577"/>
      <c r="R171" s="1578"/>
      <c r="S171" s="1576"/>
      <c r="T171" s="1576"/>
      <c r="U171" s="1576"/>
      <c r="V171" s="1576"/>
      <c r="W171" s="1576"/>
      <c r="X171" s="1576"/>
      <c r="Y171" s="1576"/>
      <c r="Z171" s="1576"/>
      <c r="AA171" s="1576"/>
      <c r="AB171" s="1576"/>
      <c r="AC171" s="1576"/>
      <c r="AD171" s="1576"/>
      <c r="AE171" s="1576"/>
      <c r="AF171" s="1576"/>
      <c r="AG171" s="1576"/>
      <c r="AH171" s="1576"/>
      <c r="AI171" s="1576"/>
      <c r="AJ171" s="1576"/>
      <c r="AK171" s="1576"/>
      <c r="AL171" s="1576"/>
      <c r="AM171" s="1576"/>
      <c r="AN171" s="1576"/>
      <c r="AO171" s="1576"/>
      <c r="AP171" s="1576"/>
      <c r="AQ171" s="1576"/>
      <c r="AR171" s="1576"/>
      <c r="AS171" s="1576"/>
      <c r="AT171" s="1576"/>
      <c r="AU171" s="1576"/>
      <c r="AV171" s="1576"/>
      <c r="AW171" s="1576"/>
      <c r="AX171" s="1581"/>
      <c r="AY171" s="1004"/>
      <c r="BA171" s="516"/>
      <c r="BB171" s="159"/>
      <c r="BC171" s="357"/>
      <c r="BD171" s="306"/>
      <c r="BE171" s="306"/>
      <c r="BF171" s="306"/>
      <c r="BG171" s="358"/>
      <c r="BH171" s="368"/>
      <c r="BI171" s="306"/>
      <c r="BJ171" s="306"/>
      <c r="BK171" s="306"/>
      <c r="BL171" s="358"/>
      <c r="BM171" s="368"/>
      <c r="BN171" s="306"/>
      <c r="BO171" s="306"/>
      <c r="BP171" s="306"/>
      <c r="BQ171" s="358"/>
      <c r="BR171" s="368"/>
      <c r="BS171" s="306"/>
      <c r="BT171" s="306"/>
      <c r="BU171" s="306"/>
      <c r="BV171" s="306"/>
      <c r="BW171" s="306"/>
      <c r="BX171" s="306"/>
      <c r="BY171" s="307"/>
      <c r="BZ171" s="307"/>
      <c r="CA171" s="307"/>
      <c r="CB171" s="307"/>
      <c r="CC171" s="307"/>
      <c r="CD171" s="307"/>
      <c r="CE171" s="307"/>
      <c r="CF171" s="307"/>
      <c r="CG171" s="307"/>
      <c r="CH171" s="307"/>
      <c r="CI171" s="307"/>
      <c r="CJ171" s="307"/>
      <c r="CK171" s="307"/>
      <c r="CL171" s="307"/>
      <c r="CM171" s="307"/>
      <c r="CN171" s="307"/>
      <c r="CO171" s="307"/>
      <c r="CP171" s="307"/>
      <c r="CQ171" s="307"/>
      <c r="CR171" s="307"/>
      <c r="CS171" s="307"/>
      <c r="CT171" s="307"/>
      <c r="CU171" s="307"/>
      <c r="CV171" s="307"/>
      <c r="CW171" s="307"/>
      <c r="CX171" s="307"/>
      <c r="CY171" s="307"/>
      <c r="CZ171" s="376"/>
    </row>
    <row r="172" s="437" customFormat="true" ht="15" customHeight="true" x14ac:dyDescent="0.2">
      <c r="A172" s="1435"/>
      <c r="B172" s="1658"/>
      <c r="C172" s="1575"/>
      <c r="D172" s="1576"/>
      <c r="E172" s="1576"/>
      <c r="F172" s="1576"/>
      <c r="G172" s="1577"/>
      <c r="H172" s="1578"/>
      <c r="I172" s="1576"/>
      <c r="J172" s="1576"/>
      <c r="K172" s="1576"/>
      <c r="L172" s="1579"/>
      <c r="M172" s="1580"/>
      <c r="N172" s="1576"/>
      <c r="O172" s="1576"/>
      <c r="P172" s="1576"/>
      <c r="Q172" s="1577"/>
      <c r="R172" s="1578"/>
      <c r="S172" s="1576"/>
      <c r="T172" s="1576"/>
      <c r="U172" s="1576"/>
      <c r="V172" s="1576"/>
      <c r="W172" s="1576"/>
      <c r="X172" s="1576"/>
      <c r="Y172" s="1576"/>
      <c r="Z172" s="1576"/>
      <c r="AA172" s="1576"/>
      <c r="AB172" s="1576"/>
      <c r="AC172" s="1576"/>
      <c r="AD172" s="1576"/>
      <c r="AE172" s="1576"/>
      <c r="AF172" s="1576"/>
      <c r="AG172" s="1576"/>
      <c r="AH172" s="1576"/>
      <c r="AI172" s="1576"/>
      <c r="AJ172" s="1576"/>
      <c r="AK172" s="1576"/>
      <c r="AL172" s="1576"/>
      <c r="AM172" s="1576"/>
      <c r="AN172" s="1576"/>
      <c r="AO172" s="1576"/>
      <c r="AP172" s="1576"/>
      <c r="AQ172" s="1576"/>
      <c r="AR172" s="1576"/>
      <c r="AS172" s="1576"/>
      <c r="AT172" s="1576"/>
      <c r="AU172" s="1576"/>
      <c r="AV172" s="1576"/>
      <c r="AW172" s="1576"/>
      <c r="AX172" s="1581"/>
      <c r="AY172" s="1004"/>
      <c r="BA172" s="516"/>
      <c r="BB172" s="159"/>
      <c r="BC172" s="357"/>
      <c r="BD172" s="306"/>
      <c r="BE172" s="306"/>
      <c r="BF172" s="306"/>
      <c r="BG172" s="358"/>
      <c r="BH172" s="368"/>
      <c r="BI172" s="306"/>
      <c r="BJ172" s="306"/>
      <c r="BK172" s="306"/>
      <c r="BL172" s="358"/>
      <c r="BM172" s="368"/>
      <c r="BN172" s="306"/>
      <c r="BO172" s="306"/>
      <c r="BP172" s="306"/>
      <c r="BQ172" s="358"/>
      <c r="BR172" s="368"/>
      <c r="BS172" s="306"/>
      <c r="BT172" s="306"/>
      <c r="BU172" s="306"/>
      <c r="BV172" s="306"/>
      <c r="BW172" s="306"/>
      <c r="BX172" s="306"/>
      <c r="BY172" s="307"/>
      <c r="BZ172" s="307"/>
      <c r="CA172" s="307"/>
      <c r="CB172" s="307"/>
      <c r="CC172" s="307"/>
      <c r="CD172" s="307"/>
      <c r="CE172" s="307"/>
      <c r="CF172" s="307"/>
      <c r="CG172" s="307"/>
      <c r="CH172" s="307"/>
      <c r="CI172" s="307"/>
      <c r="CJ172" s="307"/>
      <c r="CK172" s="307"/>
      <c r="CL172" s="307"/>
      <c r="CM172" s="307"/>
      <c r="CN172" s="307"/>
      <c r="CO172" s="307"/>
      <c r="CP172" s="307"/>
      <c r="CQ172" s="307"/>
      <c r="CR172" s="307"/>
      <c r="CS172" s="307"/>
      <c r="CT172" s="307"/>
      <c r="CU172" s="307"/>
      <c r="CV172" s="307"/>
      <c r="CW172" s="307"/>
      <c r="CX172" s="307"/>
      <c r="CY172" s="307"/>
      <c r="CZ172" s="376"/>
    </row>
    <row r="173" s="437" customFormat="true" ht="15" customHeight="true" x14ac:dyDescent="0.2">
      <c r="A173" s="1435"/>
      <c r="B173" s="1658"/>
      <c r="C173" s="1575"/>
      <c r="D173" s="1576"/>
      <c r="E173" s="1576"/>
      <c r="F173" s="1576"/>
      <c r="G173" s="1577"/>
      <c r="H173" s="1578"/>
      <c r="I173" s="1576"/>
      <c r="J173" s="1576"/>
      <c r="K173" s="1576"/>
      <c r="L173" s="1579"/>
      <c r="M173" s="1580"/>
      <c r="N173" s="1576"/>
      <c r="O173" s="1576"/>
      <c r="P173" s="1576"/>
      <c r="Q173" s="1577"/>
      <c r="R173" s="1578"/>
      <c r="S173" s="1576"/>
      <c r="T173" s="1576"/>
      <c r="U173" s="1576"/>
      <c r="V173" s="1576"/>
      <c r="W173" s="1576"/>
      <c r="X173" s="1576"/>
      <c r="Y173" s="1576"/>
      <c r="Z173" s="1576"/>
      <c r="AA173" s="1576"/>
      <c r="AB173" s="1576"/>
      <c r="AC173" s="1576"/>
      <c r="AD173" s="1576"/>
      <c r="AE173" s="1576"/>
      <c r="AF173" s="1576"/>
      <c r="AG173" s="1576"/>
      <c r="AH173" s="1576"/>
      <c r="AI173" s="1576"/>
      <c r="AJ173" s="1576"/>
      <c r="AK173" s="1576"/>
      <c r="AL173" s="1576"/>
      <c r="AM173" s="1576"/>
      <c r="AN173" s="1576"/>
      <c r="AO173" s="1576"/>
      <c r="AP173" s="1576"/>
      <c r="AQ173" s="1576"/>
      <c r="AR173" s="1576"/>
      <c r="AS173" s="1576"/>
      <c r="AT173" s="1576"/>
      <c r="AU173" s="1576"/>
      <c r="AV173" s="1576"/>
      <c r="AW173" s="1576"/>
      <c r="AX173" s="1581"/>
      <c r="AY173" s="1004"/>
      <c r="BA173" s="516"/>
      <c r="BB173" s="159"/>
      <c r="BC173" s="357"/>
      <c r="BD173" s="306"/>
      <c r="BE173" s="306"/>
      <c r="BF173" s="306"/>
      <c r="BG173" s="358"/>
      <c r="BH173" s="368"/>
      <c r="BI173" s="306"/>
      <c r="BJ173" s="306"/>
      <c r="BK173" s="306"/>
      <c r="BL173" s="358"/>
      <c r="BM173" s="368"/>
      <c r="BN173" s="306"/>
      <c r="BO173" s="306"/>
      <c r="BP173" s="306"/>
      <c r="BQ173" s="358"/>
      <c r="BR173" s="368"/>
      <c r="BS173" s="306"/>
      <c r="BT173" s="306"/>
      <c r="BU173" s="306"/>
      <c r="BV173" s="306"/>
      <c r="BW173" s="306"/>
      <c r="BX173" s="306"/>
      <c r="BY173" s="307"/>
      <c r="BZ173" s="307"/>
      <c r="CA173" s="307"/>
      <c r="CB173" s="307"/>
      <c r="CC173" s="307"/>
      <c r="CD173" s="307"/>
      <c r="CE173" s="307"/>
      <c r="CF173" s="307"/>
      <c r="CG173" s="307"/>
      <c r="CH173" s="307"/>
      <c r="CI173" s="307"/>
      <c r="CJ173" s="307"/>
      <c r="CK173" s="307"/>
      <c r="CL173" s="307"/>
      <c r="CM173" s="307"/>
      <c r="CN173" s="307"/>
      <c r="CO173" s="307"/>
      <c r="CP173" s="307"/>
      <c r="CQ173" s="307"/>
      <c r="CR173" s="307"/>
      <c r="CS173" s="307"/>
      <c r="CT173" s="307"/>
      <c r="CU173" s="307"/>
      <c r="CV173" s="307"/>
      <c r="CW173" s="307"/>
      <c r="CX173" s="307"/>
      <c r="CY173" s="307"/>
      <c r="CZ173" s="376"/>
    </row>
    <row r="174" s="437" customFormat="true" ht="15" customHeight="true" x14ac:dyDescent="0.2">
      <c r="A174" s="1435"/>
      <c r="B174" s="1658"/>
      <c r="C174" s="1575"/>
      <c r="D174" s="1576"/>
      <c r="E174" s="1576"/>
      <c r="F174" s="1576"/>
      <c r="G174" s="1577"/>
      <c r="H174" s="1578"/>
      <c r="I174" s="1576"/>
      <c r="J174" s="1576"/>
      <c r="K174" s="1576"/>
      <c r="L174" s="1579"/>
      <c r="M174" s="1580"/>
      <c r="N174" s="1576"/>
      <c r="O174" s="1576"/>
      <c r="P174" s="1576"/>
      <c r="Q174" s="1577"/>
      <c r="R174" s="1578"/>
      <c r="S174" s="1576"/>
      <c r="T174" s="1576"/>
      <c r="U174" s="1576"/>
      <c r="V174" s="1576"/>
      <c r="W174" s="1576"/>
      <c r="X174" s="1576"/>
      <c r="Y174" s="1576"/>
      <c r="Z174" s="1576"/>
      <c r="AA174" s="1576"/>
      <c r="AB174" s="1576"/>
      <c r="AC174" s="1576"/>
      <c r="AD174" s="1576"/>
      <c r="AE174" s="1576"/>
      <c r="AF174" s="1576"/>
      <c r="AG174" s="1576"/>
      <c r="AH174" s="1576"/>
      <c r="AI174" s="1576"/>
      <c r="AJ174" s="1576"/>
      <c r="AK174" s="1576"/>
      <c r="AL174" s="1576"/>
      <c r="AM174" s="1576"/>
      <c r="AN174" s="1576"/>
      <c r="AO174" s="1576"/>
      <c r="AP174" s="1576"/>
      <c r="AQ174" s="1576"/>
      <c r="AR174" s="1576"/>
      <c r="AS174" s="1576"/>
      <c r="AT174" s="1576"/>
      <c r="AU174" s="1576"/>
      <c r="AV174" s="1576"/>
      <c r="AW174" s="1576"/>
      <c r="AX174" s="1581"/>
      <c r="AY174" s="1004"/>
      <c r="BA174" s="516"/>
      <c r="BB174" s="159"/>
      <c r="BC174" s="357"/>
      <c r="BD174" s="306"/>
      <c r="BE174" s="306"/>
      <c r="BF174" s="306"/>
      <c r="BG174" s="358"/>
      <c r="BH174" s="368"/>
      <c r="BI174" s="306"/>
      <c r="BJ174" s="306"/>
      <c r="BK174" s="306"/>
      <c r="BL174" s="358"/>
      <c r="BM174" s="368"/>
      <c r="BN174" s="306"/>
      <c r="BO174" s="306"/>
      <c r="BP174" s="306"/>
      <c r="BQ174" s="358"/>
      <c r="BR174" s="368"/>
      <c r="BS174" s="306"/>
      <c r="BT174" s="306"/>
      <c r="BU174" s="306"/>
      <c r="BV174" s="306"/>
      <c r="BW174" s="306"/>
      <c r="BX174" s="306"/>
      <c r="BY174" s="307"/>
      <c r="BZ174" s="307"/>
      <c r="CA174" s="307"/>
      <c r="CB174" s="307"/>
      <c r="CC174" s="307"/>
      <c r="CD174" s="307"/>
      <c r="CE174" s="307"/>
      <c r="CF174" s="307"/>
      <c r="CG174" s="307"/>
      <c r="CH174" s="307"/>
      <c r="CI174" s="307"/>
      <c r="CJ174" s="307"/>
      <c r="CK174" s="307"/>
      <c r="CL174" s="307"/>
      <c r="CM174" s="307"/>
      <c r="CN174" s="307"/>
      <c r="CO174" s="307"/>
      <c r="CP174" s="307"/>
      <c r="CQ174" s="307"/>
      <c r="CR174" s="307"/>
      <c r="CS174" s="307"/>
      <c r="CT174" s="307"/>
      <c r="CU174" s="307"/>
      <c r="CV174" s="307"/>
      <c r="CW174" s="307"/>
      <c r="CX174" s="307"/>
      <c r="CY174" s="307"/>
      <c r="CZ174" s="376"/>
    </row>
    <row r="175" s="437" customFormat="true" ht="15" customHeight="true" x14ac:dyDescent="0.2">
      <c r="A175" s="1435"/>
      <c r="B175" s="1658"/>
      <c r="C175" s="1575"/>
      <c r="D175" s="1576"/>
      <c r="E175" s="1576"/>
      <c r="F175" s="1576"/>
      <c r="G175" s="1577"/>
      <c r="H175" s="1578"/>
      <c r="I175" s="1576"/>
      <c r="J175" s="1576"/>
      <c r="K175" s="1576"/>
      <c r="L175" s="1579"/>
      <c r="M175" s="1580"/>
      <c r="N175" s="1576"/>
      <c r="O175" s="1576"/>
      <c r="P175" s="1576"/>
      <c r="Q175" s="1577"/>
      <c r="R175" s="1578"/>
      <c r="S175" s="1576"/>
      <c r="T175" s="1576"/>
      <c r="U175" s="1576"/>
      <c r="V175" s="1576"/>
      <c r="W175" s="1576"/>
      <c r="X175" s="1576"/>
      <c r="Y175" s="1576"/>
      <c r="Z175" s="1576"/>
      <c r="AA175" s="1576"/>
      <c r="AB175" s="1576"/>
      <c r="AC175" s="1576"/>
      <c r="AD175" s="1576"/>
      <c r="AE175" s="1576"/>
      <c r="AF175" s="1576"/>
      <c r="AG175" s="1576"/>
      <c r="AH175" s="1576"/>
      <c r="AI175" s="1576"/>
      <c r="AJ175" s="1576"/>
      <c r="AK175" s="1576"/>
      <c r="AL175" s="1576"/>
      <c r="AM175" s="1576"/>
      <c r="AN175" s="1576"/>
      <c r="AO175" s="1576"/>
      <c r="AP175" s="1576"/>
      <c r="AQ175" s="1576"/>
      <c r="AR175" s="1576"/>
      <c r="AS175" s="1576"/>
      <c r="AT175" s="1576"/>
      <c r="AU175" s="1576"/>
      <c r="AV175" s="1576"/>
      <c r="AW175" s="1576"/>
      <c r="AX175" s="1581"/>
      <c r="AY175" s="1004"/>
      <c r="BA175" s="516"/>
      <c r="BB175" s="159"/>
      <c r="BC175" s="357"/>
      <c r="BD175" s="306"/>
      <c r="BE175" s="306"/>
      <c r="BF175" s="306"/>
      <c r="BG175" s="358"/>
      <c r="BH175" s="368"/>
      <c r="BI175" s="306"/>
      <c r="BJ175" s="306"/>
      <c r="BK175" s="306"/>
      <c r="BL175" s="358"/>
      <c r="BM175" s="368"/>
      <c r="BN175" s="306"/>
      <c r="BO175" s="306"/>
      <c r="BP175" s="306"/>
      <c r="BQ175" s="358"/>
      <c r="BR175" s="368"/>
      <c r="BS175" s="306"/>
      <c r="BT175" s="306"/>
      <c r="BU175" s="306"/>
      <c r="BV175" s="306"/>
      <c r="BW175" s="306"/>
      <c r="BX175" s="306"/>
      <c r="BY175" s="307"/>
      <c r="BZ175" s="307"/>
      <c r="CA175" s="307"/>
      <c r="CB175" s="307"/>
      <c r="CC175" s="307"/>
      <c r="CD175" s="307"/>
      <c r="CE175" s="307"/>
      <c r="CF175" s="307"/>
      <c r="CG175" s="307"/>
      <c r="CH175" s="307"/>
      <c r="CI175" s="307"/>
      <c r="CJ175" s="307"/>
      <c r="CK175" s="307"/>
      <c r="CL175" s="307"/>
      <c r="CM175" s="307"/>
      <c r="CN175" s="307"/>
      <c r="CO175" s="307"/>
      <c r="CP175" s="307"/>
      <c r="CQ175" s="307"/>
      <c r="CR175" s="307"/>
      <c r="CS175" s="307"/>
      <c r="CT175" s="307"/>
      <c r="CU175" s="307"/>
      <c r="CV175" s="307"/>
      <c r="CW175" s="307"/>
      <c r="CX175" s="307"/>
      <c r="CY175" s="307"/>
      <c r="CZ175" s="376"/>
    </row>
    <row r="176" s="437" customFormat="true" ht="15" customHeight="true" x14ac:dyDescent="0.2">
      <c r="A176" s="1435"/>
      <c r="B176" s="1658"/>
      <c r="C176" s="1575"/>
      <c r="D176" s="1576"/>
      <c r="E176" s="1576"/>
      <c r="F176" s="1576"/>
      <c r="G176" s="1577"/>
      <c r="H176" s="1578"/>
      <c r="I176" s="1576"/>
      <c r="J176" s="1576"/>
      <c r="K176" s="1576"/>
      <c r="L176" s="1579"/>
      <c r="M176" s="1580"/>
      <c r="N176" s="1576"/>
      <c r="O176" s="1576"/>
      <c r="P176" s="1576"/>
      <c r="Q176" s="1577"/>
      <c r="R176" s="1578"/>
      <c r="S176" s="1576"/>
      <c r="T176" s="1576"/>
      <c r="U176" s="1576"/>
      <c r="V176" s="1576"/>
      <c r="W176" s="1576"/>
      <c r="X176" s="1576"/>
      <c r="Y176" s="1576"/>
      <c r="Z176" s="1576"/>
      <c r="AA176" s="1576"/>
      <c r="AB176" s="1576"/>
      <c r="AC176" s="1576"/>
      <c r="AD176" s="1576"/>
      <c r="AE176" s="1576"/>
      <c r="AF176" s="1576"/>
      <c r="AG176" s="1576"/>
      <c r="AH176" s="1576"/>
      <c r="AI176" s="1576"/>
      <c r="AJ176" s="1576"/>
      <c r="AK176" s="1576"/>
      <c r="AL176" s="1576"/>
      <c r="AM176" s="1576"/>
      <c r="AN176" s="1576"/>
      <c r="AO176" s="1576"/>
      <c r="AP176" s="1576"/>
      <c r="AQ176" s="1576"/>
      <c r="AR176" s="1576"/>
      <c r="AS176" s="1576"/>
      <c r="AT176" s="1576"/>
      <c r="AU176" s="1576"/>
      <c r="AV176" s="1576"/>
      <c r="AW176" s="1576"/>
      <c r="AX176" s="1581"/>
      <c r="AY176" s="1004"/>
      <c r="BA176" s="516"/>
      <c r="BB176" s="159"/>
      <c r="BC176" s="357"/>
      <c r="BD176" s="306"/>
      <c r="BE176" s="306"/>
      <c r="BF176" s="306"/>
      <c r="BG176" s="358"/>
      <c r="BH176" s="368"/>
      <c r="BI176" s="306"/>
      <c r="BJ176" s="306"/>
      <c r="BK176" s="306"/>
      <c r="BL176" s="358"/>
      <c r="BM176" s="368"/>
      <c r="BN176" s="306"/>
      <c r="BO176" s="306"/>
      <c r="BP176" s="306"/>
      <c r="BQ176" s="358"/>
      <c r="BR176" s="368"/>
      <c r="BS176" s="306"/>
      <c r="BT176" s="306"/>
      <c r="BU176" s="306"/>
      <c r="BV176" s="306"/>
      <c r="BW176" s="306"/>
      <c r="BX176" s="306"/>
      <c r="BY176" s="307"/>
      <c r="BZ176" s="307"/>
      <c r="CA176" s="307"/>
      <c r="CB176" s="307"/>
      <c r="CC176" s="307"/>
      <c r="CD176" s="307"/>
      <c r="CE176" s="307"/>
      <c r="CF176" s="307"/>
      <c r="CG176" s="307"/>
      <c r="CH176" s="307"/>
      <c r="CI176" s="307"/>
      <c r="CJ176" s="307"/>
      <c r="CK176" s="307"/>
      <c r="CL176" s="307"/>
      <c r="CM176" s="307"/>
      <c r="CN176" s="307"/>
      <c r="CO176" s="307"/>
      <c r="CP176" s="307"/>
      <c r="CQ176" s="307"/>
      <c r="CR176" s="307"/>
      <c r="CS176" s="307"/>
      <c r="CT176" s="307"/>
      <c r="CU176" s="307"/>
      <c r="CV176" s="307"/>
      <c r="CW176" s="307"/>
      <c r="CX176" s="307"/>
      <c r="CY176" s="307"/>
      <c r="CZ176" s="376"/>
    </row>
    <row r="177" s="437" customFormat="true" ht="15" customHeight="true" x14ac:dyDescent="0.2">
      <c r="A177" s="1435"/>
      <c r="B177" s="1658"/>
      <c r="C177" s="1575"/>
      <c r="D177" s="1576"/>
      <c r="E177" s="1576"/>
      <c r="F177" s="1576"/>
      <c r="G177" s="1577"/>
      <c r="H177" s="1578"/>
      <c r="I177" s="1576"/>
      <c r="J177" s="1576"/>
      <c r="K177" s="1576"/>
      <c r="L177" s="1579"/>
      <c r="M177" s="1580"/>
      <c r="N177" s="1576"/>
      <c r="O177" s="1576"/>
      <c r="P177" s="1576"/>
      <c r="Q177" s="1577"/>
      <c r="R177" s="1578"/>
      <c r="S177" s="1576"/>
      <c r="T177" s="1576"/>
      <c r="U177" s="1576"/>
      <c r="V177" s="1576"/>
      <c r="W177" s="1576"/>
      <c r="X177" s="1576"/>
      <c r="Y177" s="1576"/>
      <c r="Z177" s="1576"/>
      <c r="AA177" s="1576"/>
      <c r="AB177" s="1576"/>
      <c r="AC177" s="1576"/>
      <c r="AD177" s="1576"/>
      <c r="AE177" s="1576"/>
      <c r="AF177" s="1576"/>
      <c r="AG177" s="1576"/>
      <c r="AH177" s="1576"/>
      <c r="AI177" s="1576"/>
      <c r="AJ177" s="1576"/>
      <c r="AK177" s="1576"/>
      <c r="AL177" s="1576"/>
      <c r="AM177" s="1576"/>
      <c r="AN177" s="1576"/>
      <c r="AO177" s="1576"/>
      <c r="AP177" s="1576"/>
      <c r="AQ177" s="1576"/>
      <c r="AR177" s="1576"/>
      <c r="AS177" s="1576"/>
      <c r="AT177" s="1576"/>
      <c r="AU177" s="1576"/>
      <c r="AV177" s="1576"/>
      <c r="AW177" s="1576"/>
      <c r="AX177" s="1581"/>
      <c r="AY177" s="1004"/>
      <c r="BA177" s="516"/>
      <c r="BB177" s="159"/>
      <c r="BC177" s="357"/>
      <c r="BD177" s="306"/>
      <c r="BE177" s="306"/>
      <c r="BF177" s="306"/>
      <c r="BG177" s="358"/>
      <c r="BH177" s="368"/>
      <c r="BI177" s="306"/>
      <c r="BJ177" s="306"/>
      <c r="BK177" s="306"/>
      <c r="BL177" s="358"/>
      <c r="BM177" s="368"/>
      <c r="BN177" s="306"/>
      <c r="BO177" s="306"/>
      <c r="BP177" s="306"/>
      <c r="BQ177" s="358"/>
      <c r="BR177" s="368"/>
      <c r="BS177" s="306"/>
      <c r="BT177" s="306"/>
      <c r="BU177" s="306"/>
      <c r="BV177" s="306"/>
      <c r="BW177" s="306"/>
      <c r="BX177" s="306"/>
      <c r="BY177" s="307"/>
      <c r="BZ177" s="307"/>
      <c r="CA177" s="307"/>
      <c r="CB177" s="307"/>
      <c r="CC177" s="307"/>
      <c r="CD177" s="307"/>
      <c r="CE177" s="307"/>
      <c r="CF177" s="307"/>
      <c r="CG177" s="307"/>
      <c r="CH177" s="307"/>
      <c r="CI177" s="307"/>
      <c r="CJ177" s="307"/>
      <c r="CK177" s="307"/>
      <c r="CL177" s="307"/>
      <c r="CM177" s="307"/>
      <c r="CN177" s="307"/>
      <c r="CO177" s="307"/>
      <c r="CP177" s="307"/>
      <c r="CQ177" s="307"/>
      <c r="CR177" s="307"/>
      <c r="CS177" s="307"/>
      <c r="CT177" s="307"/>
      <c r="CU177" s="307"/>
      <c r="CV177" s="307"/>
      <c r="CW177" s="307"/>
      <c r="CX177" s="307"/>
      <c r="CY177" s="307"/>
      <c r="CZ177" s="376"/>
    </row>
    <row r="178" s="437" customFormat="true" ht="15" customHeight="true" x14ac:dyDescent="0.2">
      <c r="A178" s="1435"/>
      <c r="B178" s="1658"/>
      <c r="C178" s="1575"/>
      <c r="D178" s="1576"/>
      <c r="E178" s="1576"/>
      <c r="F178" s="1576"/>
      <c r="G178" s="1577"/>
      <c r="H178" s="1578"/>
      <c r="I178" s="1576"/>
      <c r="J178" s="1576"/>
      <c r="K178" s="1576"/>
      <c r="L178" s="1579"/>
      <c r="M178" s="1580"/>
      <c r="N178" s="1576"/>
      <c r="O178" s="1576"/>
      <c r="P178" s="1576"/>
      <c r="Q178" s="1577"/>
      <c r="R178" s="1578"/>
      <c r="S178" s="1576"/>
      <c r="T178" s="1576"/>
      <c r="U178" s="1576"/>
      <c r="V178" s="1576"/>
      <c r="W178" s="1576"/>
      <c r="X178" s="1576"/>
      <c r="Y178" s="1576"/>
      <c r="Z178" s="1576"/>
      <c r="AA178" s="1576"/>
      <c r="AB178" s="1576"/>
      <c r="AC178" s="1576"/>
      <c r="AD178" s="1576"/>
      <c r="AE178" s="1576"/>
      <c r="AF178" s="1576"/>
      <c r="AG178" s="1576"/>
      <c r="AH178" s="1576"/>
      <c r="AI178" s="1576"/>
      <c r="AJ178" s="1576"/>
      <c r="AK178" s="1576"/>
      <c r="AL178" s="1576"/>
      <c r="AM178" s="1576"/>
      <c r="AN178" s="1576"/>
      <c r="AO178" s="1576"/>
      <c r="AP178" s="1576"/>
      <c r="AQ178" s="1576"/>
      <c r="AR178" s="1576"/>
      <c r="AS178" s="1576"/>
      <c r="AT178" s="1576"/>
      <c r="AU178" s="1576"/>
      <c r="AV178" s="1576"/>
      <c r="AW178" s="1576"/>
      <c r="AX178" s="1581"/>
      <c r="AY178" s="1004"/>
      <c r="BA178" s="516"/>
      <c r="BB178" s="159"/>
      <c r="BC178" s="357"/>
      <c r="BD178" s="306"/>
      <c r="BE178" s="306"/>
      <c r="BF178" s="306"/>
      <c r="BG178" s="358"/>
      <c r="BH178" s="368"/>
      <c r="BI178" s="306"/>
      <c r="BJ178" s="306"/>
      <c r="BK178" s="306"/>
      <c r="BL178" s="358"/>
      <c r="BM178" s="368"/>
      <c r="BN178" s="306"/>
      <c r="BO178" s="306"/>
      <c r="BP178" s="306"/>
      <c r="BQ178" s="358"/>
      <c r="BR178" s="368"/>
      <c r="BS178" s="306"/>
      <c r="BT178" s="306"/>
      <c r="BU178" s="306"/>
      <c r="BV178" s="306"/>
      <c r="BW178" s="306"/>
      <c r="BX178" s="306"/>
      <c r="BY178" s="307"/>
      <c r="BZ178" s="307"/>
      <c r="CA178" s="307"/>
      <c r="CB178" s="307"/>
      <c r="CC178" s="307"/>
      <c r="CD178" s="307"/>
      <c r="CE178" s="307"/>
      <c r="CF178" s="307"/>
      <c r="CG178" s="307"/>
      <c r="CH178" s="307"/>
      <c r="CI178" s="307"/>
      <c r="CJ178" s="307"/>
      <c r="CK178" s="307"/>
      <c r="CL178" s="307"/>
      <c r="CM178" s="307"/>
      <c r="CN178" s="307"/>
      <c r="CO178" s="307"/>
      <c r="CP178" s="307"/>
      <c r="CQ178" s="307"/>
      <c r="CR178" s="307"/>
      <c r="CS178" s="307"/>
      <c r="CT178" s="307"/>
      <c r="CU178" s="307"/>
      <c r="CV178" s="307"/>
      <c r="CW178" s="307"/>
      <c r="CX178" s="307"/>
      <c r="CY178" s="307"/>
      <c r="CZ178" s="376"/>
    </row>
    <row r="179" s="437" customFormat="true" ht="15" customHeight="true" x14ac:dyDescent="0.2">
      <c r="A179" s="1435"/>
      <c r="B179" s="1658"/>
      <c r="C179" s="1575"/>
      <c r="D179" s="1576"/>
      <c r="E179" s="1576"/>
      <c r="F179" s="1576"/>
      <c r="G179" s="1577"/>
      <c r="H179" s="1578"/>
      <c r="I179" s="1576"/>
      <c r="J179" s="1576"/>
      <c r="K179" s="1576"/>
      <c r="L179" s="1579"/>
      <c r="M179" s="1580"/>
      <c r="N179" s="1576"/>
      <c r="O179" s="1576"/>
      <c r="P179" s="1576"/>
      <c r="Q179" s="1577"/>
      <c r="R179" s="1578"/>
      <c r="S179" s="1576"/>
      <c r="T179" s="1576"/>
      <c r="U179" s="1576"/>
      <c r="V179" s="1576"/>
      <c r="W179" s="1576"/>
      <c r="X179" s="1576"/>
      <c r="Y179" s="1576"/>
      <c r="Z179" s="1576"/>
      <c r="AA179" s="1576"/>
      <c r="AB179" s="1576"/>
      <c r="AC179" s="1576"/>
      <c r="AD179" s="1576"/>
      <c r="AE179" s="1576"/>
      <c r="AF179" s="1576"/>
      <c r="AG179" s="1576"/>
      <c r="AH179" s="1576"/>
      <c r="AI179" s="1576"/>
      <c r="AJ179" s="1576"/>
      <c r="AK179" s="1576"/>
      <c r="AL179" s="1576"/>
      <c r="AM179" s="1576"/>
      <c r="AN179" s="1576"/>
      <c r="AO179" s="1576"/>
      <c r="AP179" s="1576"/>
      <c r="AQ179" s="1576"/>
      <c r="AR179" s="1576"/>
      <c r="AS179" s="1576"/>
      <c r="AT179" s="1576"/>
      <c r="AU179" s="1576"/>
      <c r="AV179" s="1576"/>
      <c r="AW179" s="1576"/>
      <c r="AX179" s="1581"/>
      <c r="AY179" s="1004"/>
      <c r="BA179" s="516"/>
      <c r="BB179" s="159"/>
      <c r="BC179" s="357"/>
      <c r="BD179" s="306"/>
      <c r="BE179" s="306"/>
      <c r="BF179" s="306"/>
      <c r="BG179" s="358"/>
      <c r="BH179" s="368"/>
      <c r="BI179" s="306"/>
      <c r="BJ179" s="306"/>
      <c r="BK179" s="306"/>
      <c r="BL179" s="358"/>
      <c r="BM179" s="368"/>
      <c r="BN179" s="306"/>
      <c r="BO179" s="306"/>
      <c r="BP179" s="306"/>
      <c r="BQ179" s="358"/>
      <c r="BR179" s="368"/>
      <c r="BS179" s="306"/>
      <c r="BT179" s="306"/>
      <c r="BU179" s="306"/>
      <c r="BV179" s="306"/>
      <c r="BW179" s="306"/>
      <c r="BX179" s="306"/>
      <c r="BY179" s="307"/>
      <c r="BZ179" s="307"/>
      <c r="CA179" s="307"/>
      <c r="CB179" s="307"/>
      <c r="CC179" s="307"/>
      <c r="CD179" s="307"/>
      <c r="CE179" s="307"/>
      <c r="CF179" s="307"/>
      <c r="CG179" s="307"/>
      <c r="CH179" s="307"/>
      <c r="CI179" s="307"/>
      <c r="CJ179" s="307"/>
      <c r="CK179" s="307"/>
      <c r="CL179" s="307"/>
      <c r="CM179" s="307"/>
      <c r="CN179" s="307"/>
      <c r="CO179" s="307"/>
      <c r="CP179" s="307"/>
      <c r="CQ179" s="307"/>
      <c r="CR179" s="307"/>
      <c r="CS179" s="307"/>
      <c r="CT179" s="307"/>
      <c r="CU179" s="307"/>
      <c r="CV179" s="307"/>
      <c r="CW179" s="307"/>
      <c r="CX179" s="307"/>
      <c r="CY179" s="307"/>
      <c r="CZ179" s="376"/>
    </row>
    <row r="180" s="437" customFormat="true" ht="15" customHeight="true" x14ac:dyDescent="0.2">
      <c r="A180" s="1435"/>
      <c r="B180" s="1658"/>
      <c r="C180" s="1575"/>
      <c r="D180" s="1576"/>
      <c r="E180" s="1576"/>
      <c r="F180" s="1576"/>
      <c r="G180" s="1577"/>
      <c r="H180" s="1578"/>
      <c r="I180" s="1576"/>
      <c r="J180" s="1576"/>
      <c r="K180" s="1576"/>
      <c r="L180" s="1579"/>
      <c r="M180" s="1580"/>
      <c r="N180" s="1576"/>
      <c r="O180" s="1576"/>
      <c r="P180" s="1576"/>
      <c r="Q180" s="1577"/>
      <c r="R180" s="1578"/>
      <c r="S180" s="1576"/>
      <c r="T180" s="1576"/>
      <c r="U180" s="1576"/>
      <c r="V180" s="1576"/>
      <c r="W180" s="1576"/>
      <c r="X180" s="1576"/>
      <c r="Y180" s="1576"/>
      <c r="Z180" s="1576"/>
      <c r="AA180" s="1576"/>
      <c r="AB180" s="1576"/>
      <c r="AC180" s="1576"/>
      <c r="AD180" s="1576"/>
      <c r="AE180" s="1576"/>
      <c r="AF180" s="1576"/>
      <c r="AG180" s="1576"/>
      <c r="AH180" s="1576"/>
      <c r="AI180" s="1576"/>
      <c r="AJ180" s="1576"/>
      <c r="AK180" s="1576"/>
      <c r="AL180" s="1576"/>
      <c r="AM180" s="1576"/>
      <c r="AN180" s="1576"/>
      <c r="AO180" s="1576"/>
      <c r="AP180" s="1576"/>
      <c r="AQ180" s="1576"/>
      <c r="AR180" s="1576"/>
      <c r="AS180" s="1576"/>
      <c r="AT180" s="1576"/>
      <c r="AU180" s="1576"/>
      <c r="AV180" s="1576"/>
      <c r="AW180" s="1576"/>
      <c r="AX180" s="1581"/>
      <c r="AY180" s="1004"/>
      <c r="BA180" s="516"/>
      <c r="BB180" s="159"/>
      <c r="BC180" s="357"/>
      <c r="BD180" s="306"/>
      <c r="BE180" s="306"/>
      <c r="BF180" s="306"/>
      <c r="BG180" s="358"/>
      <c r="BH180" s="368"/>
      <c r="BI180" s="306"/>
      <c r="BJ180" s="306"/>
      <c r="BK180" s="306"/>
      <c r="BL180" s="358"/>
      <c r="BM180" s="368"/>
      <c r="BN180" s="306"/>
      <c r="BO180" s="306"/>
      <c r="BP180" s="306"/>
      <c r="BQ180" s="358"/>
      <c r="BR180" s="368"/>
      <c r="BS180" s="306"/>
      <c r="BT180" s="306"/>
      <c r="BU180" s="306"/>
      <c r="BV180" s="306"/>
      <c r="BW180" s="306"/>
      <c r="BX180" s="306"/>
      <c r="BY180" s="307"/>
      <c r="BZ180" s="307"/>
      <c r="CA180" s="307"/>
      <c r="CB180" s="307"/>
      <c r="CC180" s="307"/>
      <c r="CD180" s="307"/>
      <c r="CE180" s="307"/>
      <c r="CF180" s="307"/>
      <c r="CG180" s="307"/>
      <c r="CH180" s="307"/>
      <c r="CI180" s="307"/>
      <c r="CJ180" s="307"/>
      <c r="CK180" s="307"/>
      <c r="CL180" s="307"/>
      <c r="CM180" s="307"/>
      <c r="CN180" s="307"/>
      <c r="CO180" s="307"/>
      <c r="CP180" s="307"/>
      <c r="CQ180" s="307"/>
      <c r="CR180" s="307"/>
      <c r="CS180" s="307"/>
      <c r="CT180" s="307"/>
      <c r="CU180" s="307"/>
      <c r="CV180" s="307"/>
      <c r="CW180" s="307"/>
      <c r="CX180" s="307"/>
      <c r="CY180" s="307"/>
      <c r="CZ180" s="376"/>
    </row>
    <row r="181" s="437" customFormat="true" ht="15" customHeight="true" x14ac:dyDescent="0.2">
      <c r="A181" s="1436"/>
      <c r="B181" s="1659"/>
      <c r="C181" s="1582"/>
      <c r="D181" s="1583"/>
      <c r="E181" s="1583"/>
      <c r="F181" s="1583"/>
      <c r="G181" s="1584"/>
      <c r="H181" s="1585"/>
      <c r="I181" s="1583"/>
      <c r="J181" s="1583"/>
      <c r="K181" s="1583"/>
      <c r="L181" s="1586"/>
      <c r="M181" s="1587"/>
      <c r="N181" s="1583"/>
      <c r="O181" s="1583"/>
      <c r="P181" s="1583"/>
      <c r="Q181" s="1584"/>
      <c r="R181" s="1585"/>
      <c r="S181" s="1583"/>
      <c r="T181" s="1583"/>
      <c r="U181" s="1583"/>
      <c r="V181" s="1583"/>
      <c r="W181" s="1583"/>
      <c r="X181" s="1583"/>
      <c r="Y181" s="1583"/>
      <c r="Z181" s="1583"/>
      <c r="AA181" s="1583"/>
      <c r="AB181" s="1583"/>
      <c r="AC181" s="1583"/>
      <c r="AD181" s="1583"/>
      <c r="AE181" s="1583"/>
      <c r="AF181" s="1583"/>
      <c r="AG181" s="1583"/>
      <c r="AH181" s="1583"/>
      <c r="AI181" s="1583"/>
      <c r="AJ181" s="1583"/>
      <c r="AK181" s="1583"/>
      <c r="AL181" s="1583"/>
      <c r="AM181" s="1583"/>
      <c r="AN181" s="1583"/>
      <c r="AO181" s="1583"/>
      <c r="AP181" s="1583"/>
      <c r="AQ181" s="1583"/>
      <c r="AR181" s="1583"/>
      <c r="AS181" s="1583"/>
      <c r="AT181" s="1583"/>
      <c r="AU181" s="1583"/>
      <c r="AV181" s="1583"/>
      <c r="AW181" s="1583"/>
      <c r="AX181" s="1588"/>
      <c r="AY181" s="1004"/>
      <c r="BA181" s="516"/>
      <c r="BB181" s="159"/>
      <c r="BC181" s="357"/>
      <c r="BD181" s="306"/>
      <c r="BE181" s="306"/>
      <c r="BF181" s="306"/>
      <c r="BG181" s="358"/>
      <c r="BH181" s="368"/>
      <c r="BI181" s="306"/>
      <c r="BJ181" s="306"/>
      <c r="BK181" s="306"/>
      <c r="BL181" s="358"/>
      <c r="BM181" s="368"/>
      <c r="BN181" s="306"/>
      <c r="BO181" s="306"/>
      <c r="BP181" s="306"/>
      <c r="BQ181" s="358"/>
      <c r="BR181" s="368"/>
      <c r="BS181" s="306"/>
      <c r="BT181" s="306"/>
      <c r="BU181" s="306"/>
      <c r="BV181" s="306"/>
      <c r="BW181" s="306"/>
      <c r="BX181" s="306"/>
      <c r="BY181" s="307"/>
      <c r="BZ181" s="307"/>
      <c r="CA181" s="307"/>
      <c r="CB181" s="307"/>
      <c r="CC181" s="307"/>
      <c r="CD181" s="307"/>
      <c r="CE181" s="307"/>
      <c r="CF181" s="307"/>
      <c r="CG181" s="307"/>
      <c r="CH181" s="307"/>
      <c r="CI181" s="307"/>
      <c r="CJ181" s="307"/>
      <c r="CK181" s="307"/>
      <c r="CL181" s="307"/>
      <c r="CM181" s="307"/>
      <c r="CN181" s="307"/>
      <c r="CO181" s="307"/>
      <c r="CP181" s="307"/>
      <c r="CQ181" s="307"/>
      <c r="CR181" s="307"/>
      <c r="CS181" s="307"/>
      <c r="CT181" s="307"/>
      <c r="CU181" s="307"/>
      <c r="CV181" s="307"/>
      <c r="CW181" s="307"/>
      <c r="CX181" s="307"/>
      <c r="CY181" s="307"/>
      <c r="CZ181" s="376"/>
    </row>
    <row r="182" s="437" customFormat="true" ht="15" customHeight="true" x14ac:dyDescent="0.2">
      <c r="A182" s="904"/>
      <c r="B182" s="921"/>
      <c r="C182" s="1067"/>
      <c r="D182" s="1068"/>
      <c r="E182" s="1068"/>
      <c r="F182" s="1068"/>
      <c r="G182" s="1069"/>
      <c r="H182" s="1070"/>
      <c r="I182" s="1068"/>
      <c r="J182" s="1068"/>
      <c r="K182" s="1068"/>
      <c r="L182" s="1071"/>
      <c r="M182" s="1072"/>
      <c r="N182" s="1068"/>
      <c r="O182" s="1068"/>
      <c r="P182" s="1068"/>
      <c r="Q182" s="1069"/>
      <c r="R182" s="1070"/>
      <c r="S182" s="1068"/>
      <c r="T182" s="1068"/>
      <c r="U182" s="1068"/>
      <c r="V182" s="1068"/>
      <c r="W182" s="1068"/>
      <c r="X182" s="1068"/>
      <c r="Y182" s="1068"/>
      <c r="Z182" s="1068"/>
      <c r="AA182" s="1068"/>
      <c r="AB182" s="1073"/>
      <c r="AC182" s="1003"/>
      <c r="AD182" s="1003"/>
      <c r="AE182" s="1003"/>
      <c r="AF182" s="1003"/>
      <c r="AG182" s="1003"/>
      <c r="AH182" s="1003"/>
      <c r="AI182" s="1003"/>
      <c r="AJ182" s="1003"/>
      <c r="AK182" s="1003"/>
      <c r="AL182" s="1003"/>
      <c r="AM182" s="1003"/>
      <c r="AN182" s="1003"/>
      <c r="AO182" s="1003"/>
      <c r="AP182" s="1003"/>
      <c r="AQ182" s="1003"/>
      <c r="AR182" s="1003"/>
      <c r="AS182" s="1003"/>
      <c r="AT182" s="1003"/>
      <c r="AU182" s="1003"/>
      <c r="AV182" s="1003"/>
      <c r="AW182" s="1003"/>
      <c r="AX182" s="1003"/>
      <c r="AY182" s="1004"/>
      <c r="BA182" s="516"/>
      <c r="BB182" s="159"/>
      <c r="BC182" s="357"/>
      <c r="BD182" s="306"/>
      <c r="BE182" s="306"/>
      <c r="BF182" s="306"/>
      <c r="BG182" s="358"/>
      <c r="BH182" s="368"/>
      <c r="BI182" s="306"/>
      <c r="BJ182" s="306"/>
      <c r="BK182" s="306"/>
      <c r="BL182" s="358"/>
      <c r="BM182" s="368"/>
      <c r="BN182" s="306"/>
      <c r="BO182" s="306"/>
      <c r="BP182" s="306"/>
      <c r="BQ182" s="358"/>
      <c r="BR182" s="368"/>
      <c r="BS182" s="306"/>
      <c r="BT182" s="306"/>
      <c r="BU182" s="306"/>
      <c r="BV182" s="306"/>
      <c r="BW182" s="306"/>
      <c r="BX182" s="306"/>
      <c r="BY182" s="307"/>
      <c r="BZ182" s="307"/>
      <c r="CA182" s="307"/>
      <c r="CB182" s="307"/>
      <c r="CC182" s="307"/>
      <c r="CD182" s="307"/>
      <c r="CE182" s="307"/>
      <c r="CF182" s="307"/>
      <c r="CG182" s="307"/>
      <c r="CH182" s="307"/>
      <c r="CI182" s="307"/>
      <c r="CJ182" s="307"/>
      <c r="CK182" s="307"/>
      <c r="CL182" s="307"/>
      <c r="CM182" s="307"/>
      <c r="CN182" s="307"/>
      <c r="CO182" s="307"/>
      <c r="CP182" s="307"/>
      <c r="CQ182" s="307"/>
      <c r="CR182" s="307"/>
      <c r="CS182" s="307"/>
      <c r="CT182" s="307"/>
      <c r="CU182" s="307"/>
      <c r="CV182" s="307"/>
      <c r="CW182" s="307"/>
      <c r="CX182" s="307"/>
      <c r="CY182" s="307"/>
      <c r="CZ182" s="376"/>
    </row>
    <row r="183" s="437" customFormat="true" ht="15" customHeight="true" x14ac:dyDescent="0.2">
      <c r="A183" s="904"/>
      <c r="B183" s="921"/>
      <c r="C183" s="1067"/>
      <c r="D183" s="1068"/>
      <c r="E183" s="1068"/>
      <c r="F183" s="1068"/>
      <c r="G183" s="1069"/>
      <c r="H183" s="1070"/>
      <c r="I183" s="1068"/>
      <c r="J183" s="1068"/>
      <c r="K183" s="1068"/>
      <c r="L183" s="1071"/>
      <c r="M183" s="1072"/>
      <c r="N183" s="1068"/>
      <c r="O183" s="1068"/>
      <c r="P183" s="1068"/>
      <c r="Q183" s="1069"/>
      <c r="R183" s="1070"/>
      <c r="S183" s="1068"/>
      <c r="T183" s="1068"/>
      <c r="U183" s="1068"/>
      <c r="V183" s="1068"/>
      <c r="W183" s="1068"/>
      <c r="X183" s="1068"/>
      <c r="Y183" s="1068"/>
      <c r="Z183" s="1068"/>
      <c r="AA183" s="1068"/>
      <c r="AB183" s="1073"/>
      <c r="AC183" s="1003"/>
      <c r="AD183" s="1003"/>
      <c r="AE183" s="1003"/>
      <c r="AF183" s="1003"/>
      <c r="AG183" s="1003"/>
      <c r="AH183" s="1003"/>
      <c r="AI183" s="1003"/>
      <c r="AJ183" s="1003"/>
      <c r="AK183" s="1003"/>
      <c r="AL183" s="1003"/>
      <c r="AM183" s="1003"/>
      <c r="AN183" s="1003"/>
      <c r="AO183" s="1003"/>
      <c r="AP183" s="1003"/>
      <c r="AQ183" s="1003"/>
      <c r="AR183" s="1003"/>
      <c r="AS183" s="1003"/>
      <c r="AT183" s="1003"/>
      <c r="AU183" s="1003"/>
      <c r="AV183" s="1003"/>
      <c r="AW183" s="1003"/>
      <c r="AX183" s="1003"/>
      <c r="AY183" s="1004"/>
      <c r="BA183" s="516"/>
      <c r="BB183" s="159"/>
      <c r="BC183" s="357"/>
      <c r="BD183" s="306"/>
      <c r="BE183" s="306"/>
      <c r="BF183" s="306"/>
      <c r="BG183" s="358"/>
      <c r="BH183" s="368"/>
      <c r="BI183" s="306"/>
      <c r="BJ183" s="306"/>
      <c r="BK183" s="306"/>
      <c r="BL183" s="358"/>
      <c r="BM183" s="368"/>
      <c r="BN183" s="306"/>
      <c r="BO183" s="306"/>
      <c r="BP183" s="306"/>
      <c r="BQ183" s="358"/>
      <c r="BR183" s="368"/>
      <c r="BS183" s="306"/>
      <c r="BT183" s="306"/>
      <c r="BU183" s="306"/>
      <c r="BV183" s="306"/>
      <c r="BW183" s="306"/>
      <c r="BX183" s="306"/>
      <c r="BY183" s="307"/>
      <c r="BZ183" s="307"/>
      <c r="CA183" s="307"/>
      <c r="CB183" s="307"/>
      <c r="CC183" s="307"/>
      <c r="CD183" s="307"/>
      <c r="CE183" s="307"/>
      <c r="CF183" s="307"/>
      <c r="CG183" s="307"/>
      <c r="CH183" s="307"/>
      <c r="CI183" s="307"/>
      <c r="CJ183" s="307"/>
      <c r="CK183" s="307"/>
      <c r="CL183" s="307"/>
      <c r="CM183" s="307"/>
      <c r="CN183" s="307"/>
      <c r="CO183" s="307"/>
      <c r="CP183" s="307"/>
      <c r="CQ183" s="307"/>
      <c r="CR183" s="307"/>
      <c r="CS183" s="307"/>
      <c r="CT183" s="307"/>
      <c r="CU183" s="307"/>
      <c r="CV183" s="307"/>
      <c r="CW183" s="307"/>
      <c r="CX183" s="307"/>
      <c r="CY183" s="307"/>
      <c r="CZ183" s="376"/>
    </row>
    <row r="184" s="437" customFormat="true" ht="15" customHeight="true" x14ac:dyDescent="0.2">
      <c r="A184" s="905"/>
      <c r="B184" s="922"/>
      <c r="C184" s="1067"/>
      <c r="D184" s="1068"/>
      <c r="E184" s="1068"/>
      <c r="F184" s="1068"/>
      <c r="G184" s="1069"/>
      <c r="H184" s="1070"/>
      <c r="I184" s="1068"/>
      <c r="J184" s="1068"/>
      <c r="K184" s="1068"/>
      <c r="L184" s="1071"/>
      <c r="M184" s="1072"/>
      <c r="N184" s="1068"/>
      <c r="O184" s="1068"/>
      <c r="P184" s="1068"/>
      <c r="Q184" s="1069"/>
      <c r="R184" s="1070"/>
      <c r="S184" s="1068"/>
      <c r="T184" s="1068"/>
      <c r="U184" s="1068"/>
      <c r="V184" s="1068"/>
      <c r="W184" s="1068"/>
      <c r="X184" s="1068"/>
      <c r="Y184" s="1068"/>
      <c r="Z184" s="1068"/>
      <c r="AA184" s="1068"/>
      <c r="AB184" s="1073"/>
      <c r="AC184" s="1003"/>
      <c r="AD184" s="1003"/>
      <c r="AE184" s="1003"/>
      <c r="AF184" s="1003"/>
      <c r="AG184" s="1003"/>
      <c r="AH184" s="1003"/>
      <c r="AI184" s="1003"/>
      <c r="AJ184" s="1003"/>
      <c r="AK184" s="1003"/>
      <c r="AL184" s="1003"/>
      <c r="AM184" s="1003"/>
      <c r="AN184" s="1003"/>
      <c r="AO184" s="1003"/>
      <c r="AP184" s="1003"/>
      <c r="AQ184" s="1003"/>
      <c r="AR184" s="1003"/>
      <c r="AS184" s="1003"/>
      <c r="AT184" s="1003"/>
      <c r="AU184" s="1003"/>
      <c r="AV184" s="1003"/>
      <c r="AW184" s="1003"/>
      <c r="AX184" s="1003"/>
      <c r="AY184" s="1004"/>
      <c r="BA184" s="516"/>
      <c r="BB184" s="159"/>
      <c r="BC184" s="357"/>
      <c r="BD184" s="306"/>
      <c r="BE184" s="306"/>
      <c r="BF184" s="306"/>
      <c r="BG184" s="358"/>
      <c r="BH184" s="368"/>
      <c r="BI184" s="306"/>
      <c r="BJ184" s="306"/>
      <c r="BK184" s="306"/>
      <c r="BL184" s="358"/>
      <c r="BM184" s="368"/>
      <c r="BN184" s="306"/>
      <c r="BO184" s="306"/>
      <c r="BP184" s="306"/>
      <c r="BQ184" s="358"/>
      <c r="BR184" s="368"/>
      <c r="BS184" s="306"/>
      <c r="BT184" s="306"/>
      <c r="BU184" s="306"/>
      <c r="BV184" s="306"/>
      <c r="BW184" s="306"/>
      <c r="BX184" s="306"/>
      <c r="BY184" s="307"/>
      <c r="BZ184" s="307"/>
      <c r="CA184" s="307"/>
      <c r="CB184" s="307"/>
      <c r="CC184" s="307"/>
      <c r="CD184" s="307"/>
      <c r="CE184" s="307"/>
      <c r="CF184" s="307"/>
      <c r="CG184" s="307"/>
      <c r="CH184" s="307"/>
      <c r="CI184" s="307"/>
      <c r="CJ184" s="307"/>
      <c r="CK184" s="307"/>
      <c r="CL184" s="307"/>
      <c r="CM184" s="307"/>
      <c r="CN184" s="307"/>
      <c r="CO184" s="307"/>
      <c r="CP184" s="307"/>
      <c r="CQ184" s="307"/>
      <c r="CR184" s="307"/>
      <c r="CS184" s="307"/>
      <c r="CT184" s="307"/>
      <c r="CU184" s="307"/>
      <c r="CV184" s="307"/>
      <c r="CW184" s="307"/>
      <c r="CX184" s="307"/>
      <c r="CY184" s="307"/>
      <c r="CZ184" s="376"/>
    </row>
    <row r="185" s="437" customFormat="true" ht="15" customHeight="true" x14ac:dyDescent="0.2">
      <c r="A185" s="905"/>
      <c r="B185" s="922"/>
      <c r="C185" s="1067"/>
      <c r="D185" s="1068"/>
      <c r="E185" s="1068"/>
      <c r="F185" s="1068"/>
      <c r="G185" s="1069"/>
      <c r="H185" s="1070"/>
      <c r="I185" s="1068"/>
      <c r="J185" s="1068"/>
      <c r="K185" s="1068"/>
      <c r="L185" s="1071"/>
      <c r="M185" s="1072"/>
      <c r="N185" s="1068"/>
      <c r="O185" s="1068"/>
      <c r="P185" s="1068"/>
      <c r="Q185" s="1069"/>
      <c r="R185" s="1070"/>
      <c r="S185" s="1068"/>
      <c r="T185" s="1068"/>
      <c r="U185" s="1068"/>
      <c r="V185" s="1068"/>
      <c r="W185" s="1068"/>
      <c r="X185" s="1068"/>
      <c r="Y185" s="1068"/>
      <c r="Z185" s="1068"/>
      <c r="AA185" s="1068"/>
      <c r="AB185" s="1073"/>
      <c r="AC185" s="1003"/>
      <c r="AD185" s="1003"/>
      <c r="AE185" s="1003"/>
      <c r="AF185" s="1003"/>
      <c r="AG185" s="1003"/>
      <c r="AH185" s="1003"/>
      <c r="AI185" s="1003"/>
      <c r="AJ185" s="1003"/>
      <c r="AK185" s="1003"/>
      <c r="AL185" s="1003"/>
      <c r="AM185" s="1003"/>
      <c r="AN185" s="1003"/>
      <c r="AO185" s="1003"/>
      <c r="AP185" s="1003"/>
      <c r="AQ185" s="1003"/>
      <c r="AR185" s="1003"/>
      <c r="AS185" s="1003"/>
      <c r="AT185" s="1003"/>
      <c r="AU185" s="1003"/>
      <c r="AV185" s="1003"/>
      <c r="AW185" s="1003"/>
      <c r="AX185" s="1003"/>
      <c r="AY185" s="1004"/>
      <c r="BA185" s="516"/>
      <c r="BB185" s="159"/>
      <c r="BC185" s="357"/>
      <c r="BD185" s="306"/>
      <c r="BE185" s="306"/>
      <c r="BF185" s="306"/>
      <c r="BG185" s="358"/>
      <c r="BH185" s="368"/>
      <c r="BI185" s="306"/>
      <c r="BJ185" s="306"/>
      <c r="BK185" s="306"/>
      <c r="BL185" s="358"/>
      <c r="BM185" s="368"/>
      <c r="BN185" s="306"/>
      <c r="BO185" s="306"/>
      <c r="BP185" s="306"/>
      <c r="BQ185" s="358"/>
      <c r="BR185" s="368"/>
      <c r="BS185" s="306"/>
      <c r="BT185" s="306"/>
      <c r="BU185" s="306"/>
      <c r="BV185" s="306"/>
      <c r="BW185" s="306"/>
      <c r="BX185" s="306"/>
      <c r="BY185" s="307"/>
      <c r="BZ185" s="307"/>
      <c r="CA185" s="307"/>
      <c r="CB185" s="307"/>
      <c r="CC185" s="307"/>
      <c r="CD185" s="307"/>
      <c r="CE185" s="307"/>
      <c r="CF185" s="307"/>
      <c r="CG185" s="307"/>
      <c r="CH185" s="307"/>
      <c r="CI185" s="307"/>
      <c r="CJ185" s="307"/>
      <c r="CK185" s="307"/>
      <c r="CL185" s="307"/>
      <c r="CM185" s="307"/>
      <c r="CN185" s="307"/>
      <c r="CO185" s="307"/>
      <c r="CP185" s="307"/>
      <c r="CQ185" s="307"/>
      <c r="CR185" s="307"/>
      <c r="CS185" s="307"/>
      <c r="CT185" s="307"/>
      <c r="CU185" s="307"/>
      <c r="CV185" s="307"/>
      <c r="CW185" s="307"/>
      <c r="CX185" s="307"/>
      <c r="CY185" s="307"/>
      <c r="CZ185" s="376"/>
    </row>
    <row r="186" s="437" customFormat="true" ht="15" customHeight="true" x14ac:dyDescent="0.2">
      <c r="A186" s="905"/>
      <c r="B186" s="922"/>
      <c r="C186" s="1067"/>
      <c r="D186" s="1068"/>
      <c r="E186" s="1068"/>
      <c r="F186" s="1068"/>
      <c r="G186" s="1069"/>
      <c r="H186" s="1070"/>
      <c r="I186" s="1068"/>
      <c r="J186" s="1068"/>
      <c r="K186" s="1068"/>
      <c r="L186" s="1071"/>
      <c r="M186" s="1072"/>
      <c r="N186" s="1068"/>
      <c r="O186" s="1068"/>
      <c r="P186" s="1068"/>
      <c r="Q186" s="1069"/>
      <c r="R186" s="1070"/>
      <c r="S186" s="1068"/>
      <c r="T186" s="1068"/>
      <c r="U186" s="1068"/>
      <c r="V186" s="1068"/>
      <c r="W186" s="1068"/>
      <c r="X186" s="1068"/>
      <c r="Y186" s="1068"/>
      <c r="Z186" s="1068"/>
      <c r="AA186" s="1068"/>
      <c r="AB186" s="1073"/>
      <c r="AC186" s="1003"/>
      <c r="AD186" s="1003"/>
      <c r="AE186" s="1003"/>
      <c r="AF186" s="1003"/>
      <c r="AG186" s="1003"/>
      <c r="AH186" s="1003"/>
      <c r="AI186" s="1003"/>
      <c r="AJ186" s="1003"/>
      <c r="AK186" s="1003"/>
      <c r="AL186" s="1003"/>
      <c r="AM186" s="1003"/>
      <c r="AN186" s="1003"/>
      <c r="AO186" s="1003"/>
      <c r="AP186" s="1003"/>
      <c r="AQ186" s="1003"/>
      <c r="AR186" s="1003"/>
      <c r="AS186" s="1003"/>
      <c r="AT186" s="1003"/>
      <c r="AU186" s="1003"/>
      <c r="AV186" s="1003"/>
      <c r="AW186" s="1003"/>
      <c r="AX186" s="1003"/>
      <c r="AY186" s="1004"/>
      <c r="BA186" s="516"/>
      <c r="BB186" s="159"/>
      <c r="BC186" s="357"/>
      <c r="BD186" s="306"/>
      <c r="BE186" s="306"/>
      <c r="BF186" s="306"/>
      <c r="BG186" s="358"/>
      <c r="BH186" s="368"/>
      <c r="BI186" s="306"/>
      <c r="BJ186" s="306"/>
      <c r="BK186" s="306"/>
      <c r="BL186" s="358"/>
      <c r="BM186" s="368"/>
      <c r="BN186" s="306"/>
      <c r="BO186" s="306"/>
      <c r="BP186" s="306"/>
      <c r="BQ186" s="358"/>
      <c r="BR186" s="368"/>
      <c r="BS186" s="306"/>
      <c r="BT186" s="306"/>
      <c r="BU186" s="306"/>
      <c r="BV186" s="306"/>
      <c r="BW186" s="306"/>
      <c r="BX186" s="306"/>
      <c r="BY186" s="307"/>
      <c r="BZ186" s="307"/>
      <c r="CA186" s="307"/>
      <c r="CB186" s="307"/>
      <c r="CC186" s="307"/>
      <c r="CD186" s="307"/>
      <c r="CE186" s="307"/>
      <c r="CF186" s="307"/>
      <c r="CG186" s="307"/>
      <c r="CH186" s="307"/>
      <c r="CI186" s="307"/>
      <c r="CJ186" s="307"/>
      <c r="CK186" s="307"/>
      <c r="CL186" s="307"/>
      <c r="CM186" s="307"/>
      <c r="CN186" s="307"/>
      <c r="CO186" s="307"/>
      <c r="CP186" s="307"/>
      <c r="CQ186" s="307"/>
      <c r="CR186" s="307"/>
      <c r="CS186" s="307"/>
      <c r="CT186" s="307"/>
      <c r="CU186" s="307"/>
      <c r="CV186" s="307"/>
      <c r="CW186" s="307"/>
      <c r="CX186" s="307"/>
      <c r="CY186" s="307"/>
      <c r="CZ186" s="376"/>
    </row>
    <row r="187" s="437" customFormat="true" ht="15" customHeight="true" x14ac:dyDescent="0.2">
      <c r="A187" s="905"/>
      <c r="B187" s="922"/>
      <c r="C187" s="1067"/>
      <c r="D187" s="1068"/>
      <c r="E187" s="1068"/>
      <c r="F187" s="1068"/>
      <c r="G187" s="1069"/>
      <c r="H187" s="1070"/>
      <c r="I187" s="1068"/>
      <c r="J187" s="1068"/>
      <c r="K187" s="1068"/>
      <c r="L187" s="1071"/>
      <c r="M187" s="1072"/>
      <c r="N187" s="1068"/>
      <c r="O187" s="1068"/>
      <c r="P187" s="1068"/>
      <c r="Q187" s="1069"/>
      <c r="R187" s="1070"/>
      <c r="S187" s="1068"/>
      <c r="T187" s="1068"/>
      <c r="U187" s="1068"/>
      <c r="V187" s="1068"/>
      <c r="W187" s="1068"/>
      <c r="X187" s="1068"/>
      <c r="Y187" s="1068"/>
      <c r="Z187" s="1068"/>
      <c r="AA187" s="1068"/>
      <c r="AB187" s="1073"/>
      <c r="AC187" s="1003"/>
      <c r="AD187" s="1003"/>
      <c r="AE187" s="1003"/>
      <c r="AF187" s="1003"/>
      <c r="AG187" s="1003"/>
      <c r="AH187" s="1003"/>
      <c r="AI187" s="1003"/>
      <c r="AJ187" s="1003"/>
      <c r="AK187" s="1003"/>
      <c r="AL187" s="1003"/>
      <c r="AM187" s="1003"/>
      <c r="AN187" s="1003"/>
      <c r="AO187" s="1003"/>
      <c r="AP187" s="1003"/>
      <c r="AQ187" s="1003"/>
      <c r="AR187" s="1003"/>
      <c r="AS187" s="1003"/>
      <c r="AT187" s="1003"/>
      <c r="AU187" s="1003"/>
      <c r="AV187" s="1003"/>
      <c r="AW187" s="1003"/>
      <c r="AX187" s="1003"/>
      <c r="AY187" s="1004"/>
      <c r="BA187" s="516"/>
      <c r="BB187" s="159"/>
      <c r="BC187" s="357"/>
      <c r="BD187" s="306"/>
      <c r="BE187" s="306"/>
      <c r="BF187" s="306"/>
      <c r="BG187" s="358"/>
      <c r="BH187" s="368"/>
      <c r="BI187" s="306"/>
      <c r="BJ187" s="306"/>
      <c r="BK187" s="306"/>
      <c r="BL187" s="358"/>
      <c r="BM187" s="368"/>
      <c r="BN187" s="306"/>
      <c r="BO187" s="306"/>
      <c r="BP187" s="306"/>
      <c r="BQ187" s="358"/>
      <c r="BR187" s="368"/>
      <c r="BS187" s="306"/>
      <c r="BT187" s="306"/>
      <c r="BU187" s="306"/>
      <c r="BV187" s="306"/>
      <c r="BW187" s="306"/>
      <c r="BX187" s="306"/>
      <c r="BY187" s="307"/>
      <c r="BZ187" s="307"/>
      <c r="CA187" s="307"/>
      <c r="CB187" s="307"/>
      <c r="CC187" s="307"/>
      <c r="CD187" s="307"/>
      <c r="CE187" s="307"/>
      <c r="CF187" s="307"/>
      <c r="CG187" s="307"/>
      <c r="CH187" s="307"/>
      <c r="CI187" s="307"/>
      <c r="CJ187" s="307"/>
      <c r="CK187" s="307"/>
      <c r="CL187" s="307"/>
      <c r="CM187" s="307"/>
      <c r="CN187" s="307"/>
      <c r="CO187" s="307"/>
      <c r="CP187" s="307"/>
      <c r="CQ187" s="307"/>
      <c r="CR187" s="307"/>
      <c r="CS187" s="307"/>
      <c r="CT187" s="307"/>
      <c r="CU187" s="307"/>
      <c r="CV187" s="307"/>
      <c r="CW187" s="307"/>
      <c r="CX187" s="307"/>
      <c r="CY187" s="307"/>
      <c r="CZ187" s="376"/>
    </row>
    <row r="188" s="437" customFormat="true" ht="15" customHeight="true" x14ac:dyDescent="0.2">
      <c r="A188" s="905"/>
      <c r="B188" s="922"/>
      <c r="C188" s="1067"/>
      <c r="D188" s="1068"/>
      <c r="E188" s="1068"/>
      <c r="F188" s="1068"/>
      <c r="G188" s="1069"/>
      <c r="H188" s="1070"/>
      <c r="I188" s="1068"/>
      <c r="J188" s="1068"/>
      <c r="K188" s="1068"/>
      <c r="L188" s="1071"/>
      <c r="M188" s="1072"/>
      <c r="N188" s="1068"/>
      <c r="O188" s="1068"/>
      <c r="P188" s="1068"/>
      <c r="Q188" s="1069"/>
      <c r="R188" s="1070"/>
      <c r="S188" s="1068"/>
      <c r="T188" s="1068"/>
      <c r="U188" s="1068"/>
      <c r="V188" s="1068"/>
      <c r="W188" s="1068"/>
      <c r="X188" s="1068"/>
      <c r="Y188" s="1068"/>
      <c r="Z188" s="1068"/>
      <c r="AA188" s="1068"/>
      <c r="AB188" s="1073"/>
      <c r="AC188" s="1003"/>
      <c r="AD188" s="1003"/>
      <c r="AE188" s="1003"/>
      <c r="AF188" s="1003"/>
      <c r="AG188" s="1003"/>
      <c r="AH188" s="1003"/>
      <c r="AI188" s="1003"/>
      <c r="AJ188" s="1003"/>
      <c r="AK188" s="1003"/>
      <c r="AL188" s="1003"/>
      <c r="AM188" s="1003"/>
      <c r="AN188" s="1003"/>
      <c r="AO188" s="1003"/>
      <c r="AP188" s="1003"/>
      <c r="AQ188" s="1003"/>
      <c r="AR188" s="1003"/>
      <c r="AS188" s="1003"/>
      <c r="AT188" s="1003"/>
      <c r="AU188" s="1003"/>
      <c r="AV188" s="1003"/>
      <c r="AW188" s="1003"/>
      <c r="AX188" s="1003"/>
      <c r="AY188" s="1004"/>
      <c r="BA188" s="516"/>
      <c r="BB188" s="159"/>
      <c r="BC188" s="357"/>
      <c r="BD188" s="306"/>
      <c r="BE188" s="306"/>
      <c r="BF188" s="306"/>
      <c r="BG188" s="358"/>
      <c r="BH188" s="368"/>
      <c r="BI188" s="306"/>
      <c r="BJ188" s="306"/>
      <c r="BK188" s="306"/>
      <c r="BL188" s="358"/>
      <c r="BM188" s="368"/>
      <c r="BN188" s="306"/>
      <c r="BO188" s="306"/>
      <c r="BP188" s="306"/>
      <c r="BQ188" s="358"/>
      <c r="BR188" s="368"/>
      <c r="BS188" s="306"/>
      <c r="BT188" s="306"/>
      <c r="BU188" s="306"/>
      <c r="BV188" s="306"/>
      <c r="BW188" s="306"/>
      <c r="BX188" s="306"/>
      <c r="BY188" s="307"/>
      <c r="BZ188" s="307"/>
      <c r="CA188" s="307"/>
      <c r="CB188" s="307"/>
      <c r="CC188" s="307"/>
      <c r="CD188" s="307"/>
      <c r="CE188" s="307"/>
      <c r="CF188" s="307"/>
      <c r="CG188" s="307"/>
      <c r="CH188" s="307"/>
      <c r="CI188" s="307"/>
      <c r="CJ188" s="307"/>
      <c r="CK188" s="307"/>
      <c r="CL188" s="307"/>
      <c r="CM188" s="307"/>
      <c r="CN188" s="307"/>
      <c r="CO188" s="307"/>
      <c r="CP188" s="307"/>
      <c r="CQ188" s="307"/>
      <c r="CR188" s="307"/>
      <c r="CS188" s="307"/>
      <c r="CT188" s="307"/>
      <c r="CU188" s="307"/>
      <c r="CV188" s="307"/>
      <c r="CW188" s="307"/>
      <c r="CX188" s="307"/>
      <c r="CY188" s="307"/>
      <c r="CZ188" s="376"/>
    </row>
    <row r="189" s="437" customFormat="true" ht="15" customHeight="true" x14ac:dyDescent="0.2">
      <c r="A189" s="905"/>
      <c r="B189" s="922"/>
      <c r="C189" s="1067"/>
      <c r="D189" s="1068"/>
      <c r="E189" s="1068"/>
      <c r="F189" s="1068"/>
      <c r="G189" s="1069"/>
      <c r="H189" s="1070"/>
      <c r="I189" s="1068"/>
      <c r="J189" s="1068"/>
      <c r="K189" s="1068"/>
      <c r="L189" s="1071"/>
      <c r="M189" s="1072"/>
      <c r="N189" s="1068"/>
      <c r="O189" s="1068"/>
      <c r="P189" s="1068"/>
      <c r="Q189" s="1069"/>
      <c r="R189" s="1070"/>
      <c r="S189" s="1068"/>
      <c r="T189" s="1068"/>
      <c r="U189" s="1068"/>
      <c r="V189" s="1068"/>
      <c r="W189" s="1068"/>
      <c r="X189" s="1068"/>
      <c r="Y189" s="1068"/>
      <c r="Z189" s="1068"/>
      <c r="AA189" s="1068"/>
      <c r="AB189" s="1073"/>
      <c r="AC189" s="1003"/>
      <c r="AD189" s="1003"/>
      <c r="AE189" s="1003"/>
      <c r="AF189" s="1003"/>
      <c r="AG189" s="1003"/>
      <c r="AH189" s="1003"/>
      <c r="AI189" s="1003"/>
      <c r="AJ189" s="1003"/>
      <c r="AK189" s="1003"/>
      <c r="AL189" s="1003"/>
      <c r="AM189" s="1003"/>
      <c r="AN189" s="1003"/>
      <c r="AO189" s="1003"/>
      <c r="AP189" s="1003"/>
      <c r="AQ189" s="1003"/>
      <c r="AR189" s="1003"/>
      <c r="AS189" s="1003"/>
      <c r="AT189" s="1003"/>
      <c r="AU189" s="1003"/>
      <c r="AV189" s="1003"/>
      <c r="AW189" s="1003"/>
      <c r="AX189" s="1003"/>
      <c r="AY189" s="1004"/>
      <c r="BA189" s="516"/>
      <c r="BB189" s="159"/>
      <c r="BC189" s="357"/>
      <c r="BD189" s="306"/>
      <c r="BE189" s="306"/>
      <c r="BF189" s="306"/>
      <c r="BG189" s="358"/>
      <c r="BH189" s="368"/>
      <c r="BI189" s="306"/>
      <c r="BJ189" s="306"/>
      <c r="BK189" s="306"/>
      <c r="BL189" s="358"/>
      <c r="BM189" s="368"/>
      <c r="BN189" s="306"/>
      <c r="BO189" s="306"/>
      <c r="BP189" s="306"/>
      <c r="BQ189" s="358"/>
      <c r="BR189" s="368"/>
      <c r="BS189" s="306"/>
      <c r="BT189" s="306"/>
      <c r="BU189" s="306"/>
      <c r="BV189" s="306"/>
      <c r="BW189" s="306"/>
      <c r="BX189" s="306"/>
      <c r="BY189" s="307"/>
      <c r="BZ189" s="307"/>
      <c r="CA189" s="307"/>
      <c r="CB189" s="307"/>
      <c r="CC189" s="307"/>
      <c r="CD189" s="307"/>
      <c r="CE189" s="307"/>
      <c r="CF189" s="307"/>
      <c r="CG189" s="307"/>
      <c r="CH189" s="307"/>
      <c r="CI189" s="307"/>
      <c r="CJ189" s="307"/>
      <c r="CK189" s="307"/>
      <c r="CL189" s="307"/>
      <c r="CM189" s="307"/>
      <c r="CN189" s="307"/>
      <c r="CO189" s="307"/>
      <c r="CP189" s="307"/>
      <c r="CQ189" s="307"/>
      <c r="CR189" s="307"/>
      <c r="CS189" s="307"/>
      <c r="CT189" s="307"/>
      <c r="CU189" s="307"/>
      <c r="CV189" s="307"/>
      <c r="CW189" s="307"/>
      <c r="CX189" s="307"/>
      <c r="CY189" s="307"/>
      <c r="CZ189" s="376"/>
    </row>
    <row r="190" s="437" customFormat="true" ht="15" customHeight="true" x14ac:dyDescent="0.2">
      <c r="A190" s="905"/>
      <c r="B190" s="922"/>
      <c r="C190" s="1067"/>
      <c r="D190" s="1068"/>
      <c r="E190" s="1068"/>
      <c r="F190" s="1068"/>
      <c r="G190" s="1069"/>
      <c r="H190" s="1070"/>
      <c r="I190" s="1068"/>
      <c r="J190" s="1068"/>
      <c r="K190" s="1068"/>
      <c r="L190" s="1071"/>
      <c r="M190" s="1072"/>
      <c r="N190" s="1068"/>
      <c r="O190" s="1068"/>
      <c r="P190" s="1068"/>
      <c r="Q190" s="1069"/>
      <c r="R190" s="1070"/>
      <c r="S190" s="1068"/>
      <c r="T190" s="1068"/>
      <c r="U190" s="1068"/>
      <c r="V190" s="1068"/>
      <c r="W190" s="1068"/>
      <c r="X190" s="1068"/>
      <c r="Y190" s="1068"/>
      <c r="Z190" s="1068"/>
      <c r="AA190" s="1068"/>
      <c r="AB190" s="1073"/>
      <c r="AC190" s="1003"/>
      <c r="AD190" s="1003"/>
      <c r="AE190" s="1003"/>
      <c r="AF190" s="1003"/>
      <c r="AG190" s="1003"/>
      <c r="AH190" s="1003"/>
      <c r="AI190" s="1003"/>
      <c r="AJ190" s="1003"/>
      <c r="AK190" s="1003"/>
      <c r="AL190" s="1003"/>
      <c r="AM190" s="1003"/>
      <c r="AN190" s="1003"/>
      <c r="AO190" s="1003"/>
      <c r="AP190" s="1003"/>
      <c r="AQ190" s="1003"/>
      <c r="AR190" s="1003"/>
      <c r="AS190" s="1003"/>
      <c r="AT190" s="1003"/>
      <c r="AU190" s="1003"/>
      <c r="AV190" s="1003"/>
      <c r="AW190" s="1003"/>
      <c r="AX190" s="1003"/>
      <c r="AY190" s="1004"/>
      <c r="BA190" s="516"/>
      <c r="BB190" s="159"/>
      <c r="BC190" s="357"/>
      <c r="BD190" s="306"/>
      <c r="BE190" s="306"/>
      <c r="BF190" s="306"/>
      <c r="BG190" s="358"/>
      <c r="BH190" s="368"/>
      <c r="BI190" s="306"/>
      <c r="BJ190" s="306"/>
      <c r="BK190" s="306"/>
      <c r="BL190" s="358"/>
      <c r="BM190" s="368"/>
      <c r="BN190" s="306"/>
      <c r="BO190" s="306"/>
      <c r="BP190" s="306"/>
      <c r="BQ190" s="358"/>
      <c r="BR190" s="368"/>
      <c r="BS190" s="306"/>
      <c r="BT190" s="306"/>
      <c r="BU190" s="306"/>
      <c r="BV190" s="306"/>
      <c r="BW190" s="306"/>
      <c r="BX190" s="306"/>
      <c r="BY190" s="307"/>
      <c r="BZ190" s="307"/>
      <c r="CA190" s="307"/>
      <c r="CB190" s="307"/>
      <c r="CC190" s="307"/>
      <c r="CD190" s="307"/>
      <c r="CE190" s="307"/>
      <c r="CF190" s="307"/>
      <c r="CG190" s="307"/>
      <c r="CH190" s="307"/>
      <c r="CI190" s="307"/>
      <c r="CJ190" s="307"/>
      <c r="CK190" s="307"/>
      <c r="CL190" s="307"/>
      <c r="CM190" s="307"/>
      <c r="CN190" s="307"/>
      <c r="CO190" s="307"/>
      <c r="CP190" s="307"/>
      <c r="CQ190" s="307"/>
      <c r="CR190" s="307"/>
      <c r="CS190" s="307"/>
      <c r="CT190" s="307"/>
      <c r="CU190" s="307"/>
      <c r="CV190" s="307"/>
      <c r="CW190" s="307"/>
      <c r="CX190" s="307"/>
      <c r="CY190" s="307"/>
      <c r="CZ190" s="376"/>
    </row>
    <row r="191" s="437" customFormat="true" ht="15" customHeight="true" x14ac:dyDescent="0.2">
      <c r="A191" s="905"/>
      <c r="B191" s="922"/>
      <c r="C191" s="1067"/>
      <c r="D191" s="1068"/>
      <c r="E191" s="1068"/>
      <c r="F191" s="1068"/>
      <c r="G191" s="1069"/>
      <c r="H191" s="1070"/>
      <c r="I191" s="1068"/>
      <c r="J191" s="1068"/>
      <c r="K191" s="1068"/>
      <c r="L191" s="1071"/>
      <c r="M191" s="1072"/>
      <c r="N191" s="1068"/>
      <c r="O191" s="1068"/>
      <c r="P191" s="1068"/>
      <c r="Q191" s="1069"/>
      <c r="R191" s="1070"/>
      <c r="S191" s="1068"/>
      <c r="T191" s="1068"/>
      <c r="U191" s="1068"/>
      <c r="V191" s="1068"/>
      <c r="W191" s="1068"/>
      <c r="X191" s="1068"/>
      <c r="Y191" s="1068"/>
      <c r="Z191" s="1068"/>
      <c r="AA191" s="1068"/>
      <c r="AB191" s="1073"/>
      <c r="AC191" s="1003"/>
      <c r="AD191" s="1003"/>
      <c r="AE191" s="1003"/>
      <c r="AF191" s="1003"/>
      <c r="AG191" s="1003"/>
      <c r="AH191" s="1003"/>
      <c r="AI191" s="1003"/>
      <c r="AJ191" s="1003"/>
      <c r="AK191" s="1003"/>
      <c r="AL191" s="1003"/>
      <c r="AM191" s="1003"/>
      <c r="AN191" s="1003"/>
      <c r="AO191" s="1003"/>
      <c r="AP191" s="1003"/>
      <c r="AQ191" s="1003"/>
      <c r="AR191" s="1003"/>
      <c r="AS191" s="1003"/>
      <c r="AT191" s="1003"/>
      <c r="AU191" s="1003"/>
      <c r="AV191" s="1003"/>
      <c r="AW191" s="1003"/>
      <c r="AX191" s="1003"/>
      <c r="AY191" s="1004"/>
      <c r="BA191" s="516"/>
      <c r="BB191" s="159"/>
      <c r="BC191" s="357"/>
      <c r="BD191" s="306"/>
      <c r="BE191" s="306"/>
      <c r="BF191" s="306"/>
      <c r="BG191" s="358"/>
      <c r="BH191" s="368"/>
      <c r="BI191" s="306"/>
      <c r="BJ191" s="306"/>
      <c r="BK191" s="306"/>
      <c r="BL191" s="358"/>
      <c r="BM191" s="368"/>
      <c r="BN191" s="306"/>
      <c r="BO191" s="306"/>
      <c r="BP191" s="306"/>
      <c r="BQ191" s="358"/>
      <c r="BR191" s="368"/>
      <c r="BS191" s="306"/>
      <c r="BT191" s="306"/>
      <c r="BU191" s="306"/>
      <c r="BV191" s="306"/>
      <c r="BW191" s="306"/>
      <c r="BX191" s="306"/>
      <c r="BY191" s="307"/>
      <c r="BZ191" s="307"/>
      <c r="CA191" s="307"/>
      <c r="CB191" s="307"/>
      <c r="CC191" s="307"/>
      <c r="CD191" s="307"/>
      <c r="CE191" s="307"/>
      <c r="CF191" s="307"/>
      <c r="CG191" s="307"/>
      <c r="CH191" s="307"/>
      <c r="CI191" s="307"/>
      <c r="CJ191" s="307"/>
      <c r="CK191" s="307"/>
      <c r="CL191" s="307"/>
      <c r="CM191" s="307"/>
      <c r="CN191" s="307"/>
      <c r="CO191" s="307"/>
      <c r="CP191" s="307"/>
      <c r="CQ191" s="307"/>
      <c r="CR191" s="307"/>
      <c r="CS191" s="307"/>
      <c r="CT191" s="307"/>
      <c r="CU191" s="307"/>
      <c r="CV191" s="307"/>
      <c r="CW191" s="307"/>
      <c r="CX191" s="307"/>
      <c r="CY191" s="307"/>
      <c r="CZ191" s="376"/>
    </row>
    <row r="192" s="437" customFormat="true" ht="15" customHeight="true" x14ac:dyDescent="0.2">
      <c r="A192" s="906"/>
      <c r="B192" s="923"/>
      <c r="C192" s="1074"/>
      <c r="D192" s="1075"/>
      <c r="E192" s="1075"/>
      <c r="F192" s="1075"/>
      <c r="G192" s="1076"/>
      <c r="H192" s="1077"/>
      <c r="I192" s="1075"/>
      <c r="J192" s="1075"/>
      <c r="K192" s="1075"/>
      <c r="L192" s="1078"/>
      <c r="M192" s="1079"/>
      <c r="N192" s="1075"/>
      <c r="O192" s="1075"/>
      <c r="P192" s="1075"/>
      <c r="Q192" s="1076"/>
      <c r="R192" s="1077"/>
      <c r="S192" s="1075"/>
      <c r="T192" s="1075"/>
      <c r="U192" s="1075"/>
      <c r="V192" s="1075"/>
      <c r="W192" s="1075"/>
      <c r="X192" s="1075"/>
      <c r="Y192" s="1075"/>
      <c r="Z192" s="1075"/>
      <c r="AA192" s="1075"/>
      <c r="AB192" s="1080"/>
      <c r="AC192" s="1003"/>
      <c r="AD192" s="1003"/>
      <c r="AE192" s="1003"/>
      <c r="AF192" s="1003"/>
      <c r="AG192" s="1003"/>
      <c r="AH192" s="1003"/>
      <c r="AI192" s="1003"/>
      <c r="AJ192" s="1003"/>
      <c r="AK192" s="1003"/>
      <c r="AL192" s="1003"/>
      <c r="AM192" s="1003"/>
      <c r="AN192" s="1003"/>
      <c r="AO192" s="1003"/>
      <c r="AP192" s="1003"/>
      <c r="AQ192" s="1003"/>
      <c r="AR192" s="1003"/>
      <c r="AS192" s="1003"/>
      <c r="AT192" s="1003"/>
      <c r="AU192" s="1003"/>
      <c r="AV192" s="1003"/>
      <c r="AW192" s="1003"/>
      <c r="AX192" s="1003"/>
      <c r="AY192" s="1004"/>
      <c r="BA192" s="516"/>
      <c r="BB192" s="159"/>
      <c r="BC192" s="357"/>
      <c r="BD192" s="306"/>
      <c r="BE192" s="306"/>
      <c r="BF192" s="306"/>
      <c r="BG192" s="358"/>
      <c r="BH192" s="368"/>
      <c r="BI192" s="306"/>
      <c r="BJ192" s="306"/>
      <c r="BK192" s="306"/>
      <c r="BL192" s="358"/>
      <c r="BM192" s="368"/>
      <c r="BN192" s="306"/>
      <c r="BO192" s="306"/>
      <c r="BP192" s="306"/>
      <c r="BQ192" s="358"/>
      <c r="BR192" s="368"/>
      <c r="BS192" s="306"/>
      <c r="BT192" s="306"/>
      <c r="BU192" s="306"/>
      <c r="BV192" s="306"/>
      <c r="BW192" s="306"/>
      <c r="BX192" s="306"/>
      <c r="BY192" s="307"/>
      <c r="BZ192" s="307"/>
      <c r="CA192" s="307"/>
      <c r="CB192" s="307"/>
      <c r="CC192" s="307"/>
      <c r="CD192" s="307"/>
      <c r="CE192" s="307"/>
      <c r="CF192" s="307"/>
      <c r="CG192" s="307"/>
      <c r="CH192" s="307"/>
      <c r="CI192" s="307"/>
      <c r="CJ192" s="307"/>
      <c r="CK192" s="307"/>
      <c r="CL192" s="307"/>
      <c r="CM192" s="307"/>
      <c r="CN192" s="307"/>
      <c r="CO192" s="307"/>
      <c r="CP192" s="307"/>
      <c r="CQ192" s="307"/>
      <c r="CR192" s="307"/>
      <c r="CS192" s="307"/>
      <c r="CT192" s="307"/>
      <c r="CU192" s="307"/>
      <c r="CV192" s="307"/>
      <c r="CW192" s="307"/>
      <c r="CX192" s="307"/>
      <c r="CY192" s="307"/>
      <c r="CZ192" s="376"/>
    </row>
    <row r="193" s="437" customFormat="true" ht="15" customHeight="true" x14ac:dyDescent="0.2">
      <c r="A193" s="823"/>
      <c r="B193" s="924"/>
      <c r="C193" s="1012"/>
      <c r="D193" s="1003"/>
      <c r="E193" s="1003"/>
      <c r="F193" s="1003"/>
      <c r="G193" s="1004"/>
      <c r="H193" s="1013"/>
      <c r="I193" s="1003"/>
      <c r="J193" s="1003"/>
      <c r="K193" s="1003"/>
      <c r="L193" s="1014"/>
      <c r="M193" s="1012"/>
      <c r="N193" s="1003"/>
      <c r="O193" s="1003"/>
      <c r="P193" s="1003"/>
      <c r="Q193" s="1004"/>
      <c r="R193" s="1013"/>
      <c r="S193" s="1003"/>
      <c r="T193" s="1003"/>
      <c r="U193" s="1003"/>
      <c r="V193" s="1003"/>
      <c r="W193" s="1003"/>
      <c r="X193" s="1003"/>
      <c r="Y193" s="1003"/>
      <c r="Z193" s="1003"/>
      <c r="AA193" s="1003"/>
      <c r="AB193" s="1003"/>
      <c r="AC193" s="1003"/>
      <c r="AD193" s="1003"/>
      <c r="AE193" s="1003"/>
      <c r="AF193" s="1003"/>
      <c r="AG193" s="1003"/>
      <c r="AH193" s="1003"/>
      <c r="AI193" s="1003"/>
      <c r="AJ193" s="1003"/>
      <c r="AK193" s="1003"/>
      <c r="AL193" s="1003"/>
      <c r="AM193" s="1003"/>
      <c r="AN193" s="1003"/>
      <c r="AO193" s="1003"/>
      <c r="AP193" s="1003"/>
      <c r="AQ193" s="1003"/>
      <c r="AR193" s="1003"/>
      <c r="AS193" s="1003"/>
      <c r="AT193" s="1003"/>
      <c r="AU193" s="1003"/>
      <c r="AV193" s="1003"/>
      <c r="AW193" s="1003"/>
      <c r="AX193" s="1003"/>
      <c r="AY193" s="1004"/>
      <c r="BA193" s="516"/>
      <c r="BB193" s="159"/>
      <c r="BC193" s="357"/>
      <c r="BD193" s="306"/>
      <c r="BE193" s="306"/>
      <c r="BF193" s="306"/>
      <c r="BG193" s="358"/>
      <c r="BH193" s="368"/>
      <c r="BI193" s="306"/>
      <c r="BJ193" s="306"/>
      <c r="BK193" s="306"/>
      <c r="BL193" s="358"/>
      <c r="BM193" s="368"/>
      <c r="BN193" s="306"/>
      <c r="BO193" s="306"/>
      <c r="BP193" s="306"/>
      <c r="BQ193" s="358"/>
      <c r="BR193" s="368"/>
      <c r="BS193" s="306"/>
      <c r="BT193" s="306"/>
      <c r="BU193" s="306"/>
      <c r="BV193" s="306"/>
      <c r="BW193" s="306"/>
      <c r="BX193" s="306"/>
      <c r="BY193" s="307"/>
      <c r="BZ193" s="307"/>
      <c r="CA193" s="307"/>
      <c r="CB193" s="307"/>
      <c r="CC193" s="307"/>
      <c r="CD193" s="307"/>
      <c r="CE193" s="307"/>
      <c r="CF193" s="307"/>
      <c r="CG193" s="307"/>
      <c r="CH193" s="307"/>
      <c r="CI193" s="307"/>
      <c r="CJ193" s="307"/>
      <c r="CK193" s="307"/>
      <c r="CL193" s="307"/>
      <c r="CM193" s="307"/>
      <c r="CN193" s="307"/>
      <c r="CO193" s="307"/>
      <c r="CP193" s="307"/>
      <c r="CQ193" s="307"/>
      <c r="CR193" s="307"/>
      <c r="CS193" s="307"/>
      <c r="CT193" s="307"/>
      <c r="CU193" s="307"/>
      <c r="CV193" s="307"/>
      <c r="CW193" s="307"/>
      <c r="CX193" s="307"/>
      <c r="CY193" s="307"/>
      <c r="CZ193" s="376"/>
    </row>
    <row r="194" s="131" customFormat="true" ht="15" customHeight="true" x14ac:dyDescent="0.2">
      <c r="A194" s="824"/>
      <c r="B194" s="925"/>
      <c r="C194" s="1012"/>
      <c r="D194" s="1003"/>
      <c r="E194" s="1003"/>
      <c r="F194" s="1003"/>
      <c r="G194" s="1004"/>
      <c r="H194" s="1013"/>
      <c r="I194" s="1003"/>
      <c r="J194" s="1003"/>
      <c r="K194" s="1003"/>
      <c r="L194" s="1014"/>
      <c r="M194" s="1012"/>
      <c r="N194" s="1003"/>
      <c r="O194" s="1003"/>
      <c r="P194" s="1003"/>
      <c r="Q194" s="1004"/>
      <c r="R194" s="1013"/>
      <c r="S194" s="1003"/>
      <c r="T194" s="1003"/>
      <c r="U194" s="1003"/>
      <c r="V194" s="1003"/>
      <c r="W194" s="1003"/>
      <c r="X194" s="1003"/>
      <c r="Y194" s="1003"/>
      <c r="Z194" s="1003"/>
      <c r="AA194" s="1003"/>
      <c r="AB194" s="1003"/>
      <c r="AC194" s="1003"/>
      <c r="AD194" s="1003"/>
      <c r="AE194" s="1003"/>
      <c r="AF194" s="1003"/>
      <c r="AG194" s="1003"/>
      <c r="AH194" s="1003"/>
      <c r="AI194" s="1003"/>
      <c r="AJ194" s="1003"/>
      <c r="AK194" s="1003"/>
      <c r="AL194" s="1003"/>
      <c r="AM194" s="1003"/>
      <c r="AN194" s="1003"/>
      <c r="AO194" s="1003"/>
      <c r="AP194" s="1003"/>
      <c r="AQ194" s="1003"/>
      <c r="AR194" s="1003"/>
      <c r="AS194" s="1003"/>
      <c r="AT194" s="1003"/>
      <c r="AU194" s="1003"/>
      <c r="AV194" s="1003"/>
      <c r="AW194" s="1003"/>
      <c r="AX194" s="1003"/>
      <c r="AY194" s="1004"/>
      <c r="BA194" s="516"/>
      <c r="BB194" s="159"/>
      <c r="BC194" s="357"/>
      <c r="BD194" s="306"/>
      <c r="BE194" s="306"/>
      <c r="BF194" s="306"/>
      <c r="BG194" s="358"/>
      <c r="BH194" s="368"/>
      <c r="BI194" s="306"/>
      <c r="BJ194" s="306"/>
      <c r="BK194" s="306"/>
      <c r="BL194" s="358"/>
      <c r="BM194" s="368"/>
      <c r="BN194" s="306"/>
      <c r="BO194" s="306"/>
      <c r="BP194" s="306"/>
      <c r="BQ194" s="358"/>
      <c r="BR194" s="368"/>
      <c r="BS194" s="306"/>
      <c r="BT194" s="306"/>
      <c r="BU194" s="306"/>
      <c r="BV194" s="306"/>
      <c r="BW194" s="306"/>
      <c r="BX194" s="306"/>
      <c r="BY194" s="307"/>
      <c r="BZ194" s="307"/>
      <c r="CA194" s="307"/>
      <c r="CB194" s="307"/>
      <c r="CC194" s="307"/>
      <c r="CD194" s="307"/>
      <c r="CE194" s="307"/>
      <c r="CF194" s="307"/>
      <c r="CG194" s="307"/>
      <c r="CH194" s="307"/>
      <c r="CI194" s="307"/>
      <c r="CJ194" s="307"/>
      <c r="CK194" s="307"/>
      <c r="CL194" s="307"/>
      <c r="CM194" s="307"/>
      <c r="CN194" s="307"/>
      <c r="CO194" s="307"/>
      <c r="CP194" s="307"/>
      <c r="CQ194" s="307"/>
      <c r="CR194" s="307"/>
      <c r="CS194" s="307"/>
      <c r="CT194" s="307"/>
      <c r="CU194" s="307"/>
      <c r="CV194" s="307"/>
      <c r="CW194" s="307"/>
      <c r="CX194" s="307"/>
      <c r="CY194" s="307"/>
      <c r="CZ194" s="376"/>
    </row>
    <row r="195" s="131" customFormat="true" ht="15" customHeight="true" x14ac:dyDescent="0.2">
      <c r="A195" s="824"/>
      <c r="B195" s="925"/>
      <c r="C195" s="1012"/>
      <c r="D195" s="1003"/>
      <c r="E195" s="1003"/>
      <c r="F195" s="1003"/>
      <c r="G195" s="1004"/>
      <c r="H195" s="1013"/>
      <c r="I195" s="1003"/>
      <c r="J195" s="1003"/>
      <c r="K195" s="1003"/>
      <c r="L195" s="1014"/>
      <c r="M195" s="1012"/>
      <c r="N195" s="1003"/>
      <c r="O195" s="1003"/>
      <c r="P195" s="1003"/>
      <c r="Q195" s="1004"/>
      <c r="R195" s="1013"/>
      <c r="S195" s="1003"/>
      <c r="T195" s="1003"/>
      <c r="U195" s="1003"/>
      <c r="V195" s="1003"/>
      <c r="W195" s="1003"/>
      <c r="X195" s="1003"/>
      <c r="Y195" s="1003"/>
      <c r="Z195" s="1003"/>
      <c r="AA195" s="1003"/>
      <c r="AB195" s="1003"/>
      <c r="AC195" s="1003"/>
      <c r="AD195" s="1003"/>
      <c r="AE195" s="1003"/>
      <c r="AF195" s="1003"/>
      <c r="AG195" s="1003"/>
      <c r="AH195" s="1003"/>
      <c r="AI195" s="1003"/>
      <c r="AJ195" s="1003"/>
      <c r="AK195" s="1003"/>
      <c r="AL195" s="1003"/>
      <c r="AM195" s="1003"/>
      <c r="AN195" s="1003"/>
      <c r="AO195" s="1003"/>
      <c r="AP195" s="1003"/>
      <c r="AQ195" s="1003"/>
      <c r="AR195" s="1003"/>
      <c r="AS195" s="1003"/>
      <c r="AT195" s="1003"/>
      <c r="AU195" s="1003"/>
      <c r="AV195" s="1003"/>
      <c r="AW195" s="1003"/>
      <c r="AX195" s="1003"/>
      <c r="AY195" s="1004"/>
      <c r="BA195" s="516"/>
      <c r="BB195" s="159"/>
      <c r="BC195" s="357"/>
      <c r="BD195" s="306"/>
      <c r="BE195" s="306"/>
      <c r="BF195" s="306"/>
      <c r="BG195" s="358"/>
      <c r="BH195" s="368"/>
      <c r="BI195" s="306"/>
      <c r="BJ195" s="306"/>
      <c r="BK195" s="306"/>
      <c r="BL195" s="358"/>
      <c r="BM195" s="368"/>
      <c r="BN195" s="306"/>
      <c r="BO195" s="306"/>
      <c r="BP195" s="306"/>
      <c r="BQ195" s="358"/>
      <c r="BR195" s="368"/>
      <c r="BS195" s="306"/>
      <c r="BT195" s="306"/>
      <c r="BU195" s="306"/>
      <c r="BV195" s="306"/>
      <c r="BW195" s="306"/>
      <c r="BX195" s="306"/>
      <c r="BY195" s="307"/>
      <c r="BZ195" s="307"/>
      <c r="CA195" s="307"/>
      <c r="CB195" s="307"/>
      <c r="CC195" s="307"/>
      <c r="CD195" s="307"/>
      <c r="CE195" s="307"/>
      <c r="CF195" s="307"/>
      <c r="CG195" s="307"/>
      <c r="CH195" s="307"/>
      <c r="CI195" s="307"/>
      <c r="CJ195" s="307"/>
      <c r="CK195" s="307"/>
      <c r="CL195" s="307"/>
      <c r="CM195" s="307"/>
      <c r="CN195" s="307"/>
      <c r="CO195" s="307"/>
      <c r="CP195" s="307"/>
      <c r="CQ195" s="307"/>
      <c r="CR195" s="307"/>
      <c r="CS195" s="307"/>
      <c r="CT195" s="307"/>
      <c r="CU195" s="307"/>
      <c r="CV195" s="307"/>
      <c r="CW195" s="307"/>
      <c r="CX195" s="307"/>
      <c r="CY195" s="307"/>
      <c r="CZ195" s="376"/>
    </row>
    <row r="196" s="131" customFormat="true" ht="15" customHeight="true" x14ac:dyDescent="0.2">
      <c r="A196" s="824"/>
      <c r="B196" s="925"/>
      <c r="C196" s="1012"/>
      <c r="D196" s="1003"/>
      <c r="E196" s="1003"/>
      <c r="F196" s="1003"/>
      <c r="G196" s="1004"/>
      <c r="H196" s="1013"/>
      <c r="I196" s="1003"/>
      <c r="J196" s="1003"/>
      <c r="K196" s="1003"/>
      <c r="L196" s="1014"/>
      <c r="M196" s="1012"/>
      <c r="N196" s="1003"/>
      <c r="O196" s="1003"/>
      <c r="P196" s="1003"/>
      <c r="Q196" s="1004"/>
      <c r="R196" s="1013"/>
      <c r="S196" s="1003"/>
      <c r="T196" s="1003"/>
      <c r="U196" s="1003"/>
      <c r="V196" s="1003"/>
      <c r="W196" s="1003"/>
      <c r="X196" s="1003"/>
      <c r="Y196" s="1003"/>
      <c r="Z196" s="1003"/>
      <c r="AA196" s="1003"/>
      <c r="AB196" s="1003"/>
      <c r="AC196" s="1003"/>
      <c r="AD196" s="1003"/>
      <c r="AE196" s="1003"/>
      <c r="AF196" s="1003"/>
      <c r="AG196" s="1003"/>
      <c r="AH196" s="1003"/>
      <c r="AI196" s="1003"/>
      <c r="AJ196" s="1003"/>
      <c r="AK196" s="1003"/>
      <c r="AL196" s="1003"/>
      <c r="AM196" s="1003"/>
      <c r="AN196" s="1003"/>
      <c r="AO196" s="1003"/>
      <c r="AP196" s="1003"/>
      <c r="AQ196" s="1003"/>
      <c r="AR196" s="1003"/>
      <c r="AS196" s="1003"/>
      <c r="AT196" s="1003"/>
      <c r="AU196" s="1003"/>
      <c r="AV196" s="1003"/>
      <c r="AW196" s="1003"/>
      <c r="AX196" s="1003"/>
      <c r="AY196" s="1004"/>
      <c r="BA196" s="516"/>
      <c r="BB196" s="159"/>
      <c r="BC196" s="357"/>
      <c r="BD196" s="306"/>
      <c r="BE196" s="306"/>
      <c r="BF196" s="306"/>
      <c r="BG196" s="358"/>
      <c r="BH196" s="368"/>
      <c r="BI196" s="306"/>
      <c r="BJ196" s="306"/>
      <c r="BK196" s="306"/>
      <c r="BL196" s="358"/>
      <c r="BM196" s="368"/>
      <c r="BN196" s="306"/>
      <c r="BO196" s="306"/>
      <c r="BP196" s="306"/>
      <c r="BQ196" s="358"/>
      <c r="BR196" s="368"/>
      <c r="BS196" s="306"/>
      <c r="BT196" s="306"/>
      <c r="BU196" s="306"/>
      <c r="BV196" s="306"/>
      <c r="BW196" s="306"/>
      <c r="BX196" s="306"/>
      <c r="BY196" s="307"/>
      <c r="BZ196" s="307"/>
      <c r="CA196" s="307"/>
      <c r="CB196" s="307"/>
      <c r="CC196" s="307"/>
      <c r="CD196" s="307"/>
      <c r="CE196" s="307"/>
      <c r="CF196" s="307"/>
      <c r="CG196" s="307"/>
      <c r="CH196" s="307"/>
      <c r="CI196" s="307"/>
      <c r="CJ196" s="307"/>
      <c r="CK196" s="307"/>
      <c r="CL196" s="307"/>
      <c r="CM196" s="307"/>
      <c r="CN196" s="307"/>
      <c r="CO196" s="307"/>
      <c r="CP196" s="307"/>
      <c r="CQ196" s="307"/>
      <c r="CR196" s="307"/>
      <c r="CS196" s="307"/>
      <c r="CT196" s="307"/>
      <c r="CU196" s="307"/>
      <c r="CV196" s="307"/>
      <c r="CW196" s="307"/>
      <c r="CX196" s="307"/>
      <c r="CY196" s="307"/>
      <c r="CZ196" s="376"/>
    </row>
    <row r="197" s="131" customFormat="true" ht="15" customHeight="true" x14ac:dyDescent="0.2">
      <c r="A197" s="824"/>
      <c r="B197" s="925"/>
      <c r="C197" s="1012"/>
      <c r="D197" s="1003"/>
      <c r="E197" s="1003"/>
      <c r="F197" s="1003"/>
      <c r="G197" s="1004"/>
      <c r="H197" s="1013"/>
      <c r="I197" s="1003"/>
      <c r="J197" s="1003"/>
      <c r="K197" s="1003"/>
      <c r="L197" s="1014"/>
      <c r="M197" s="1012"/>
      <c r="N197" s="1003"/>
      <c r="O197" s="1003"/>
      <c r="P197" s="1003"/>
      <c r="Q197" s="1004"/>
      <c r="R197" s="1013"/>
      <c r="S197" s="1003"/>
      <c r="T197" s="1003"/>
      <c r="U197" s="1003"/>
      <c r="V197" s="1003"/>
      <c r="W197" s="1003"/>
      <c r="X197" s="1003"/>
      <c r="Y197" s="1003"/>
      <c r="Z197" s="1003"/>
      <c r="AA197" s="1003"/>
      <c r="AB197" s="1003"/>
      <c r="AC197" s="1003"/>
      <c r="AD197" s="1003"/>
      <c r="AE197" s="1003"/>
      <c r="AF197" s="1003"/>
      <c r="AG197" s="1003"/>
      <c r="AH197" s="1003"/>
      <c r="AI197" s="1003"/>
      <c r="AJ197" s="1003"/>
      <c r="AK197" s="1003"/>
      <c r="AL197" s="1003"/>
      <c r="AM197" s="1003"/>
      <c r="AN197" s="1003"/>
      <c r="AO197" s="1003"/>
      <c r="AP197" s="1003"/>
      <c r="AQ197" s="1003"/>
      <c r="AR197" s="1003"/>
      <c r="AS197" s="1003"/>
      <c r="AT197" s="1003"/>
      <c r="AU197" s="1003"/>
      <c r="AV197" s="1003"/>
      <c r="AW197" s="1003"/>
      <c r="AX197" s="1003"/>
      <c r="AY197" s="1004"/>
      <c r="BA197" s="516"/>
      <c r="BB197" s="159"/>
      <c r="BC197" s="357"/>
      <c r="BD197" s="306"/>
      <c r="BE197" s="306"/>
      <c r="BF197" s="306"/>
      <c r="BG197" s="358"/>
      <c r="BH197" s="368"/>
      <c r="BI197" s="306"/>
      <c r="BJ197" s="306"/>
      <c r="BK197" s="306"/>
      <c r="BL197" s="358"/>
      <c r="BM197" s="368"/>
      <c r="BN197" s="306"/>
      <c r="BO197" s="306"/>
      <c r="BP197" s="306"/>
      <c r="BQ197" s="358"/>
      <c r="BR197" s="368"/>
      <c r="BS197" s="306"/>
      <c r="BT197" s="306"/>
      <c r="BU197" s="306"/>
      <c r="BV197" s="306"/>
      <c r="BW197" s="306"/>
      <c r="BX197" s="306"/>
      <c r="BY197" s="307"/>
      <c r="BZ197" s="307"/>
      <c r="CA197" s="307"/>
      <c r="CB197" s="307"/>
      <c r="CC197" s="307"/>
      <c r="CD197" s="307"/>
      <c r="CE197" s="307"/>
      <c r="CF197" s="307"/>
      <c r="CG197" s="307"/>
      <c r="CH197" s="307"/>
      <c r="CI197" s="307"/>
      <c r="CJ197" s="307"/>
      <c r="CK197" s="307"/>
      <c r="CL197" s="307"/>
      <c r="CM197" s="307"/>
      <c r="CN197" s="307"/>
      <c r="CO197" s="307"/>
      <c r="CP197" s="307"/>
      <c r="CQ197" s="307"/>
      <c r="CR197" s="307"/>
      <c r="CS197" s="307"/>
      <c r="CT197" s="307"/>
      <c r="CU197" s="307"/>
      <c r="CV197" s="307"/>
      <c r="CW197" s="307"/>
      <c r="CX197" s="307"/>
      <c r="CY197" s="307"/>
      <c r="CZ197" s="376"/>
    </row>
    <row r="198" s="131" customFormat="true" ht="15" customHeight="true" x14ac:dyDescent="0.2">
      <c r="A198" s="824"/>
      <c r="B198" s="925"/>
      <c r="C198" s="1012"/>
      <c r="D198" s="1003"/>
      <c r="E198" s="1003"/>
      <c r="F198" s="1003"/>
      <c r="G198" s="1004"/>
      <c r="H198" s="1013"/>
      <c r="I198" s="1003"/>
      <c r="J198" s="1003"/>
      <c r="K198" s="1003"/>
      <c r="L198" s="1014"/>
      <c r="M198" s="1012"/>
      <c r="N198" s="1003"/>
      <c r="O198" s="1003"/>
      <c r="P198" s="1003"/>
      <c r="Q198" s="1004"/>
      <c r="R198" s="1013"/>
      <c r="S198" s="1003"/>
      <c r="T198" s="1003"/>
      <c r="U198" s="1003"/>
      <c r="V198" s="1003"/>
      <c r="W198" s="1003"/>
      <c r="X198" s="1003"/>
      <c r="Y198" s="1003"/>
      <c r="Z198" s="1003"/>
      <c r="AA198" s="1003"/>
      <c r="AB198" s="1003"/>
      <c r="AC198" s="1003"/>
      <c r="AD198" s="1003"/>
      <c r="AE198" s="1003"/>
      <c r="AF198" s="1003"/>
      <c r="AG198" s="1003"/>
      <c r="AH198" s="1003"/>
      <c r="AI198" s="1003"/>
      <c r="AJ198" s="1003"/>
      <c r="AK198" s="1003"/>
      <c r="AL198" s="1003"/>
      <c r="AM198" s="1003"/>
      <c r="AN198" s="1003"/>
      <c r="AO198" s="1003"/>
      <c r="AP198" s="1003"/>
      <c r="AQ198" s="1003"/>
      <c r="AR198" s="1003"/>
      <c r="AS198" s="1003"/>
      <c r="AT198" s="1003"/>
      <c r="AU198" s="1003"/>
      <c r="AV198" s="1003"/>
      <c r="AW198" s="1003"/>
      <c r="AX198" s="1003"/>
      <c r="AY198" s="1004"/>
      <c r="BA198" s="516"/>
      <c r="BB198" s="159"/>
      <c r="BC198" s="357"/>
      <c r="BD198" s="306"/>
      <c r="BE198" s="306"/>
      <c r="BF198" s="306"/>
      <c r="BG198" s="358"/>
      <c r="BH198" s="368"/>
      <c r="BI198" s="306"/>
      <c r="BJ198" s="306"/>
      <c r="BK198" s="306"/>
      <c r="BL198" s="358"/>
      <c r="BM198" s="368"/>
      <c r="BN198" s="306"/>
      <c r="BO198" s="306"/>
      <c r="BP198" s="306"/>
      <c r="BQ198" s="358"/>
      <c r="BR198" s="368"/>
      <c r="BS198" s="306"/>
      <c r="BT198" s="306"/>
      <c r="BU198" s="306"/>
      <c r="BV198" s="306"/>
      <c r="BW198" s="306"/>
      <c r="BX198" s="306"/>
      <c r="BY198" s="307"/>
      <c r="BZ198" s="307"/>
      <c r="CA198" s="307"/>
      <c r="CB198" s="307"/>
      <c r="CC198" s="307"/>
      <c r="CD198" s="307"/>
      <c r="CE198" s="307"/>
      <c r="CF198" s="307"/>
      <c r="CG198" s="307"/>
      <c r="CH198" s="307"/>
      <c r="CI198" s="307"/>
      <c r="CJ198" s="307"/>
      <c r="CK198" s="307"/>
      <c r="CL198" s="307"/>
      <c r="CM198" s="307"/>
      <c r="CN198" s="307"/>
      <c r="CO198" s="307"/>
      <c r="CP198" s="307"/>
      <c r="CQ198" s="307"/>
      <c r="CR198" s="307"/>
      <c r="CS198" s="307"/>
      <c r="CT198" s="307"/>
      <c r="CU198" s="307"/>
      <c r="CV198" s="307"/>
      <c r="CW198" s="307"/>
      <c r="CX198" s="307"/>
      <c r="CY198" s="307"/>
      <c r="CZ198" s="376"/>
    </row>
    <row r="199" s="131" customFormat="true" ht="15" customHeight="true" x14ac:dyDescent="0.2">
      <c r="A199" s="824"/>
      <c r="B199" s="925"/>
      <c r="C199" s="1012"/>
      <c r="D199" s="1003"/>
      <c r="E199" s="1003"/>
      <c r="F199" s="1003"/>
      <c r="G199" s="1004"/>
      <c r="H199" s="1013"/>
      <c r="I199" s="1003"/>
      <c r="J199" s="1003"/>
      <c r="K199" s="1003"/>
      <c r="L199" s="1014"/>
      <c r="M199" s="1012"/>
      <c r="N199" s="1003"/>
      <c r="O199" s="1003"/>
      <c r="P199" s="1003"/>
      <c r="Q199" s="1004"/>
      <c r="R199" s="1013"/>
      <c r="S199" s="1003"/>
      <c r="T199" s="1003"/>
      <c r="U199" s="1003"/>
      <c r="V199" s="1003"/>
      <c r="W199" s="1003"/>
      <c r="X199" s="1003"/>
      <c r="Y199" s="1003"/>
      <c r="Z199" s="1003"/>
      <c r="AA199" s="1003"/>
      <c r="AB199" s="1003"/>
      <c r="AC199" s="1003"/>
      <c r="AD199" s="1003"/>
      <c r="AE199" s="1003"/>
      <c r="AF199" s="1003"/>
      <c r="AG199" s="1003"/>
      <c r="AH199" s="1003"/>
      <c r="AI199" s="1003"/>
      <c r="AJ199" s="1003"/>
      <c r="AK199" s="1003"/>
      <c r="AL199" s="1003"/>
      <c r="AM199" s="1003"/>
      <c r="AN199" s="1003"/>
      <c r="AO199" s="1003"/>
      <c r="AP199" s="1003"/>
      <c r="AQ199" s="1003"/>
      <c r="AR199" s="1003"/>
      <c r="AS199" s="1003"/>
      <c r="AT199" s="1003"/>
      <c r="AU199" s="1003"/>
      <c r="AV199" s="1003"/>
      <c r="AW199" s="1003"/>
      <c r="AX199" s="1003"/>
      <c r="AY199" s="1004"/>
      <c r="BA199" s="516"/>
      <c r="BB199" s="159"/>
      <c r="BC199" s="357"/>
      <c r="BD199" s="306"/>
      <c r="BE199" s="306"/>
      <c r="BF199" s="306"/>
      <c r="BG199" s="358"/>
      <c r="BH199" s="368"/>
      <c r="BI199" s="306"/>
      <c r="BJ199" s="306"/>
      <c r="BK199" s="306"/>
      <c r="BL199" s="358"/>
      <c r="BM199" s="368"/>
      <c r="BN199" s="306"/>
      <c r="BO199" s="306"/>
      <c r="BP199" s="306"/>
      <c r="BQ199" s="358"/>
      <c r="BR199" s="368"/>
      <c r="BS199" s="306"/>
      <c r="BT199" s="306"/>
      <c r="BU199" s="306"/>
      <c r="BV199" s="306"/>
      <c r="BW199" s="306"/>
      <c r="BX199" s="306"/>
      <c r="BY199" s="307"/>
      <c r="BZ199" s="307"/>
      <c r="CA199" s="307"/>
      <c r="CB199" s="307"/>
      <c r="CC199" s="307"/>
      <c r="CD199" s="307"/>
      <c r="CE199" s="307"/>
      <c r="CF199" s="307"/>
      <c r="CG199" s="307"/>
      <c r="CH199" s="307"/>
      <c r="CI199" s="307"/>
      <c r="CJ199" s="307"/>
      <c r="CK199" s="307"/>
      <c r="CL199" s="307"/>
      <c r="CM199" s="307"/>
      <c r="CN199" s="307"/>
      <c r="CO199" s="307"/>
      <c r="CP199" s="307"/>
      <c r="CQ199" s="307"/>
      <c r="CR199" s="307"/>
      <c r="CS199" s="307"/>
      <c r="CT199" s="307"/>
      <c r="CU199" s="307"/>
      <c r="CV199" s="307"/>
      <c r="CW199" s="307"/>
      <c r="CX199" s="307"/>
      <c r="CY199" s="307"/>
      <c r="CZ199" s="376"/>
    </row>
    <row r="200" s="131" customFormat="true" ht="15" customHeight="true" x14ac:dyDescent="0.2">
      <c r="A200" s="824"/>
      <c r="B200" s="925"/>
      <c r="C200" s="1012"/>
      <c r="D200" s="1003"/>
      <c r="E200" s="1003"/>
      <c r="F200" s="1003"/>
      <c r="G200" s="1004"/>
      <c r="H200" s="1013"/>
      <c r="I200" s="1003"/>
      <c r="J200" s="1003"/>
      <c r="K200" s="1003"/>
      <c r="L200" s="1014"/>
      <c r="M200" s="1012"/>
      <c r="N200" s="1003"/>
      <c r="O200" s="1003"/>
      <c r="P200" s="1003"/>
      <c r="Q200" s="1004"/>
      <c r="R200" s="1013"/>
      <c r="S200" s="1003"/>
      <c r="T200" s="1003"/>
      <c r="U200" s="1003"/>
      <c r="V200" s="1003"/>
      <c r="W200" s="1003"/>
      <c r="X200" s="1003"/>
      <c r="Y200" s="1003"/>
      <c r="Z200" s="1003"/>
      <c r="AA200" s="1003"/>
      <c r="AB200" s="1003"/>
      <c r="AC200" s="1003"/>
      <c r="AD200" s="1003"/>
      <c r="AE200" s="1003"/>
      <c r="AF200" s="1003"/>
      <c r="AG200" s="1003"/>
      <c r="AH200" s="1003"/>
      <c r="AI200" s="1003"/>
      <c r="AJ200" s="1003"/>
      <c r="AK200" s="1003"/>
      <c r="AL200" s="1003"/>
      <c r="AM200" s="1003"/>
      <c r="AN200" s="1003"/>
      <c r="AO200" s="1003"/>
      <c r="AP200" s="1003"/>
      <c r="AQ200" s="1003"/>
      <c r="AR200" s="1003"/>
      <c r="AS200" s="1003"/>
      <c r="AT200" s="1003"/>
      <c r="AU200" s="1003"/>
      <c r="AV200" s="1003"/>
      <c r="AW200" s="1003"/>
      <c r="AX200" s="1003"/>
      <c r="AY200" s="1004"/>
      <c r="BA200" s="516"/>
      <c r="BB200" s="159"/>
      <c r="BC200" s="357"/>
      <c r="BD200" s="306"/>
      <c r="BE200" s="306"/>
      <c r="BF200" s="306"/>
      <c r="BG200" s="358"/>
      <c r="BH200" s="368"/>
      <c r="BI200" s="306"/>
      <c r="BJ200" s="306"/>
      <c r="BK200" s="306"/>
      <c r="BL200" s="358"/>
      <c r="BM200" s="368"/>
      <c r="BN200" s="306"/>
      <c r="BO200" s="306"/>
      <c r="BP200" s="306"/>
      <c r="BQ200" s="358"/>
      <c r="BR200" s="368"/>
      <c r="BS200" s="306"/>
      <c r="BT200" s="306"/>
      <c r="BU200" s="306"/>
      <c r="BV200" s="306"/>
      <c r="BW200" s="306"/>
      <c r="BX200" s="306"/>
      <c r="BY200" s="307"/>
      <c r="BZ200" s="307"/>
      <c r="CA200" s="307"/>
      <c r="CB200" s="307"/>
      <c r="CC200" s="307"/>
      <c r="CD200" s="307"/>
      <c r="CE200" s="307"/>
      <c r="CF200" s="307"/>
      <c r="CG200" s="307"/>
      <c r="CH200" s="307"/>
      <c r="CI200" s="307"/>
      <c r="CJ200" s="307"/>
      <c r="CK200" s="307"/>
      <c r="CL200" s="307"/>
      <c r="CM200" s="307"/>
      <c r="CN200" s="307"/>
      <c r="CO200" s="307"/>
      <c r="CP200" s="307"/>
      <c r="CQ200" s="307"/>
      <c r="CR200" s="307"/>
      <c r="CS200" s="307"/>
      <c r="CT200" s="307"/>
      <c r="CU200" s="307"/>
      <c r="CV200" s="307"/>
      <c r="CW200" s="307"/>
      <c r="CX200" s="307"/>
      <c r="CY200" s="307"/>
      <c r="CZ200" s="376"/>
    </row>
    <row r="201" s="131" customFormat="true" ht="15" customHeight="true" x14ac:dyDescent="0.2">
      <c r="A201" s="824"/>
      <c r="B201" s="925"/>
      <c r="C201" s="1012"/>
      <c r="D201" s="1003"/>
      <c r="E201" s="1003"/>
      <c r="F201" s="1003"/>
      <c r="G201" s="1004"/>
      <c r="H201" s="1013"/>
      <c r="I201" s="1003"/>
      <c r="J201" s="1003"/>
      <c r="K201" s="1003"/>
      <c r="L201" s="1014"/>
      <c r="M201" s="1012"/>
      <c r="N201" s="1003"/>
      <c r="O201" s="1003"/>
      <c r="P201" s="1003"/>
      <c r="Q201" s="1004"/>
      <c r="R201" s="1013"/>
      <c r="S201" s="1003"/>
      <c r="T201" s="1003"/>
      <c r="U201" s="1003"/>
      <c r="V201" s="1003"/>
      <c r="W201" s="1003"/>
      <c r="X201" s="1003"/>
      <c r="Y201" s="1003"/>
      <c r="Z201" s="1003"/>
      <c r="AA201" s="1003"/>
      <c r="AB201" s="1003"/>
      <c r="AC201" s="1003"/>
      <c r="AD201" s="1003"/>
      <c r="AE201" s="1003"/>
      <c r="AF201" s="1003"/>
      <c r="AG201" s="1003"/>
      <c r="AH201" s="1003"/>
      <c r="AI201" s="1003"/>
      <c r="AJ201" s="1003"/>
      <c r="AK201" s="1003"/>
      <c r="AL201" s="1003"/>
      <c r="AM201" s="1003"/>
      <c r="AN201" s="1003"/>
      <c r="AO201" s="1003"/>
      <c r="AP201" s="1003"/>
      <c r="AQ201" s="1003"/>
      <c r="AR201" s="1003"/>
      <c r="AS201" s="1003"/>
      <c r="AT201" s="1003"/>
      <c r="AU201" s="1003"/>
      <c r="AV201" s="1003"/>
      <c r="AW201" s="1003"/>
      <c r="AX201" s="1003"/>
      <c r="AY201" s="1004"/>
      <c r="BA201" s="516"/>
      <c r="BB201" s="159"/>
      <c r="BC201" s="357"/>
      <c r="BD201" s="306"/>
      <c r="BE201" s="306"/>
      <c r="BF201" s="306"/>
      <c r="BG201" s="358"/>
      <c r="BH201" s="368"/>
      <c r="BI201" s="306"/>
      <c r="BJ201" s="306"/>
      <c r="BK201" s="306"/>
      <c r="BL201" s="358"/>
      <c r="BM201" s="368"/>
      <c r="BN201" s="306"/>
      <c r="BO201" s="306"/>
      <c r="BP201" s="306"/>
      <c r="BQ201" s="358"/>
      <c r="BR201" s="368"/>
      <c r="BS201" s="306"/>
      <c r="BT201" s="306"/>
      <c r="BU201" s="306"/>
      <c r="BV201" s="306"/>
      <c r="BW201" s="306"/>
      <c r="BX201" s="306"/>
      <c r="BY201" s="307"/>
      <c r="BZ201" s="307"/>
      <c r="CA201" s="307"/>
      <c r="CB201" s="307"/>
      <c r="CC201" s="307"/>
      <c r="CD201" s="307"/>
      <c r="CE201" s="307"/>
      <c r="CF201" s="307"/>
      <c r="CG201" s="307"/>
      <c r="CH201" s="307"/>
      <c r="CI201" s="307"/>
      <c r="CJ201" s="307"/>
      <c r="CK201" s="307"/>
      <c r="CL201" s="307"/>
      <c r="CM201" s="307"/>
      <c r="CN201" s="307"/>
      <c r="CO201" s="307"/>
      <c r="CP201" s="307"/>
      <c r="CQ201" s="307"/>
      <c r="CR201" s="307"/>
      <c r="CS201" s="307"/>
      <c r="CT201" s="307"/>
      <c r="CU201" s="307"/>
      <c r="CV201" s="307"/>
      <c r="CW201" s="307"/>
      <c r="CX201" s="307"/>
      <c r="CY201" s="307"/>
      <c r="CZ201" s="376"/>
    </row>
    <row r="202" s="748" customFormat="true" ht="15" customHeight="true" x14ac:dyDescent="0.2">
      <c r="A202" s="2555"/>
      <c r="B202" s="1660"/>
      <c r="C202" s="1537"/>
      <c r="D202" s="1538"/>
      <c r="E202" s="1538"/>
      <c r="F202" s="1538"/>
      <c r="G202" s="1539"/>
      <c r="H202" s="1540"/>
      <c r="I202" s="1538"/>
      <c r="J202" s="1538"/>
      <c r="K202" s="1538"/>
      <c r="L202" s="1541"/>
      <c r="M202" s="1537"/>
      <c r="N202" s="1538"/>
      <c r="O202" s="1538"/>
      <c r="P202" s="1538"/>
      <c r="Q202" s="1539"/>
      <c r="R202" s="1540"/>
      <c r="S202" s="1538"/>
      <c r="T202" s="1538"/>
      <c r="U202" s="1538"/>
      <c r="V202" s="1538"/>
      <c r="W202" s="1538"/>
      <c r="X202" s="1538"/>
      <c r="Y202" s="1538"/>
      <c r="Z202" s="1538"/>
      <c r="AA202" s="1538"/>
      <c r="AB202" s="1538"/>
      <c r="AC202" s="1538"/>
      <c r="AD202" s="1538"/>
      <c r="AE202" s="1538"/>
      <c r="AF202" s="1538"/>
      <c r="AG202" s="1538"/>
      <c r="AH202" s="1538"/>
      <c r="AI202" s="1538"/>
      <c r="AJ202" s="1538"/>
      <c r="AK202" s="1538"/>
      <c r="AL202" s="1538"/>
      <c r="AM202" s="1538"/>
      <c r="AN202" s="1538"/>
      <c r="AO202" s="1538"/>
      <c r="AP202" s="1538"/>
      <c r="AQ202" s="1538"/>
      <c r="AR202" s="1538"/>
      <c r="AS202" s="1538"/>
      <c r="AT202" s="1538"/>
      <c r="AU202" s="1538"/>
      <c r="AV202" s="1538"/>
      <c r="AW202" s="1538"/>
      <c r="AX202" s="1538"/>
      <c r="AY202" s="1004"/>
      <c r="BA202" s="516"/>
      <c r="BB202" s="159"/>
      <c r="BC202" s="357"/>
      <c r="BD202" s="306"/>
      <c r="BE202" s="306"/>
      <c r="BF202" s="306"/>
      <c r="BG202" s="358"/>
      <c r="BH202" s="368"/>
      <c r="BI202" s="306"/>
      <c r="BJ202" s="306"/>
      <c r="BK202" s="306"/>
      <c r="BL202" s="358"/>
      <c r="BM202" s="368"/>
      <c r="BN202" s="306"/>
      <c r="BO202" s="306"/>
      <c r="BP202" s="306"/>
      <c r="BQ202" s="358"/>
      <c r="BR202" s="368"/>
      <c r="BS202" s="306"/>
      <c r="BT202" s="306"/>
      <c r="BU202" s="306"/>
      <c r="BV202" s="306"/>
      <c r="BW202" s="306"/>
      <c r="BX202" s="306"/>
      <c r="BY202" s="307"/>
      <c r="BZ202" s="307"/>
      <c r="CA202" s="307"/>
      <c r="CB202" s="307"/>
      <c r="CC202" s="307"/>
      <c r="CD202" s="307"/>
      <c r="CE202" s="307"/>
      <c r="CF202" s="307"/>
      <c r="CG202" s="307"/>
      <c r="CH202" s="307"/>
      <c r="CI202" s="307"/>
      <c r="CJ202" s="307"/>
      <c r="CK202" s="307"/>
      <c r="CL202" s="307"/>
      <c r="CM202" s="307"/>
      <c r="CN202" s="307"/>
      <c r="CO202" s="307"/>
      <c r="CP202" s="307"/>
      <c r="CQ202" s="307"/>
      <c r="CR202" s="307"/>
      <c r="CS202" s="307"/>
      <c r="CT202" s="307"/>
      <c r="CU202" s="307"/>
      <c r="CV202" s="307"/>
      <c r="CW202" s="307"/>
      <c r="CX202" s="307"/>
      <c r="CY202" s="307"/>
      <c r="CZ202" s="376"/>
    </row>
    <row r="203" s="748" customFormat="true" ht="15" customHeight="true" x14ac:dyDescent="0.2">
      <c r="A203" s="2556"/>
      <c r="B203" s="1661"/>
      <c r="C203" s="1589"/>
      <c r="D203" s="1590"/>
      <c r="E203" s="1590"/>
      <c r="F203" s="1590"/>
      <c r="G203" s="1591"/>
      <c r="H203" s="1592"/>
      <c r="I203" s="1590"/>
      <c r="J203" s="1590"/>
      <c r="K203" s="1590"/>
      <c r="L203" s="1593"/>
      <c r="M203" s="1589"/>
      <c r="N203" s="1590"/>
      <c r="O203" s="1590"/>
      <c r="P203" s="1590"/>
      <c r="Q203" s="1591"/>
      <c r="R203" s="1592"/>
      <c r="S203" s="1590"/>
      <c r="T203" s="1590"/>
      <c r="U203" s="1590"/>
      <c r="V203" s="1590"/>
      <c r="W203" s="1590"/>
      <c r="X203" s="1590"/>
      <c r="Y203" s="1590"/>
      <c r="Z203" s="1590"/>
      <c r="AA203" s="1590"/>
      <c r="AB203" s="1590"/>
      <c r="AC203" s="1590"/>
      <c r="AD203" s="1590"/>
      <c r="AE203" s="1590"/>
      <c r="AF203" s="1590"/>
      <c r="AG203" s="1590"/>
      <c r="AH203" s="1590"/>
      <c r="AI203" s="1590"/>
      <c r="AJ203" s="1590"/>
      <c r="AK203" s="1590"/>
      <c r="AL203" s="1590"/>
      <c r="AM203" s="1590"/>
      <c r="AN203" s="1590"/>
      <c r="AO203" s="1590"/>
      <c r="AP203" s="1590"/>
      <c r="AQ203" s="1590"/>
      <c r="AR203" s="1590"/>
      <c r="AS203" s="1590"/>
      <c r="AT203" s="1590"/>
      <c r="AU203" s="1590"/>
      <c r="AV203" s="1590"/>
      <c r="AW203" s="1590"/>
      <c r="AX203" s="1590"/>
      <c r="AY203" s="1004"/>
      <c r="BA203" s="516"/>
      <c r="BB203" s="159"/>
      <c r="BC203" s="357"/>
      <c r="BD203" s="306"/>
      <c r="BE203" s="306"/>
      <c r="BF203" s="306"/>
      <c r="BG203" s="358"/>
      <c r="BH203" s="368"/>
      <c r="BI203" s="306"/>
      <c r="BJ203" s="306"/>
      <c r="BK203" s="306"/>
      <c r="BL203" s="358"/>
      <c r="BM203" s="368"/>
      <c r="BN203" s="306"/>
      <c r="BO203" s="306"/>
      <c r="BP203" s="306"/>
      <c r="BQ203" s="358"/>
      <c r="BR203" s="368"/>
      <c r="BS203" s="306"/>
      <c r="BT203" s="306"/>
      <c r="BU203" s="306"/>
      <c r="BV203" s="306"/>
      <c r="BW203" s="306"/>
      <c r="BX203" s="306"/>
      <c r="BY203" s="307"/>
      <c r="BZ203" s="307"/>
      <c r="CA203" s="307"/>
      <c r="CB203" s="307"/>
      <c r="CC203" s="307"/>
      <c r="CD203" s="307"/>
      <c r="CE203" s="307"/>
      <c r="CF203" s="307"/>
      <c r="CG203" s="307"/>
      <c r="CH203" s="307"/>
      <c r="CI203" s="307"/>
      <c r="CJ203" s="307"/>
      <c r="CK203" s="307"/>
      <c r="CL203" s="307"/>
      <c r="CM203" s="307"/>
      <c r="CN203" s="307"/>
      <c r="CO203" s="307"/>
      <c r="CP203" s="307"/>
      <c r="CQ203" s="307"/>
      <c r="CR203" s="307"/>
      <c r="CS203" s="307"/>
      <c r="CT203" s="307"/>
      <c r="CU203" s="307"/>
      <c r="CV203" s="307"/>
      <c r="CW203" s="307"/>
      <c r="CX203" s="307"/>
      <c r="CY203" s="307"/>
      <c r="CZ203" s="376"/>
    </row>
    <row r="204" s="748" customFormat="true" ht="15" customHeight="true" x14ac:dyDescent="0.2">
      <c r="A204" s="1437"/>
      <c r="B204" s="1450"/>
      <c r="C204" s="1081"/>
      <c r="D204" s="1082"/>
      <c r="E204" s="1082"/>
      <c r="F204" s="1082"/>
      <c r="G204" s="1083"/>
      <c r="H204" s="1084"/>
      <c r="I204" s="1082"/>
      <c r="J204" s="1082"/>
      <c r="K204" s="1082"/>
      <c r="L204" s="1085"/>
      <c r="M204" s="1081"/>
      <c r="N204" s="1082"/>
      <c r="O204" s="1082"/>
      <c r="P204" s="1082"/>
      <c r="Q204" s="1083"/>
      <c r="R204" s="1084"/>
      <c r="S204" s="1082"/>
      <c r="T204" s="1082"/>
      <c r="U204" s="1082"/>
      <c r="V204" s="1003"/>
      <c r="W204" s="1003"/>
      <c r="X204" s="1003"/>
      <c r="Y204" s="1003"/>
      <c r="Z204" s="1003"/>
      <c r="AA204" s="1003"/>
      <c r="AB204" s="1003"/>
      <c r="AC204" s="1003"/>
      <c r="AD204" s="1003"/>
      <c r="AE204" s="1003"/>
      <c r="AF204" s="1003"/>
      <c r="AG204" s="1003"/>
      <c r="AH204" s="1003"/>
      <c r="AI204" s="1003"/>
      <c r="AJ204" s="1003"/>
      <c r="AK204" s="1003"/>
      <c r="AL204" s="1003"/>
      <c r="AM204" s="1003"/>
      <c r="AN204" s="1003"/>
      <c r="AO204" s="1003"/>
      <c r="AP204" s="1003"/>
      <c r="AQ204" s="1003"/>
      <c r="AR204" s="1003"/>
      <c r="AS204" s="1003"/>
      <c r="AT204" s="1003"/>
      <c r="AU204" s="1003"/>
      <c r="AV204" s="1003"/>
      <c r="AW204" s="1003"/>
      <c r="AX204" s="1003"/>
      <c r="AY204" s="1004"/>
      <c r="BA204" s="516"/>
      <c r="BB204" s="159"/>
      <c r="BC204" s="357"/>
      <c r="BD204" s="306"/>
      <c r="BE204" s="306"/>
      <c r="BF204" s="306"/>
      <c r="BG204" s="358"/>
      <c r="BH204" s="368"/>
      <c r="BI204" s="306"/>
      <c r="BJ204" s="306"/>
      <c r="BK204" s="306"/>
      <c r="BL204" s="358"/>
      <c r="BM204" s="368"/>
      <c r="BN204" s="306"/>
      <c r="BO204" s="306"/>
      <c r="BP204" s="306"/>
      <c r="BQ204" s="358"/>
      <c r="BR204" s="368"/>
      <c r="BS204" s="306"/>
      <c r="BT204" s="306"/>
      <c r="BU204" s="306"/>
      <c r="BV204" s="306"/>
      <c r="BW204" s="306"/>
      <c r="BX204" s="306"/>
      <c r="BY204" s="307"/>
      <c r="BZ204" s="307"/>
      <c r="CA204" s="307"/>
      <c r="CB204" s="307"/>
      <c r="CC204" s="307"/>
      <c r="CD204" s="307"/>
      <c r="CE204" s="307"/>
      <c r="CF204" s="307"/>
      <c r="CG204" s="307"/>
      <c r="CH204" s="307"/>
      <c r="CI204" s="307"/>
      <c r="CJ204" s="307"/>
      <c r="CK204" s="307"/>
      <c r="CL204" s="307"/>
      <c r="CM204" s="307"/>
      <c r="CN204" s="307"/>
      <c r="CO204" s="307"/>
      <c r="CP204" s="307"/>
      <c r="CQ204" s="307"/>
      <c r="CR204" s="307"/>
      <c r="CS204" s="307"/>
      <c r="CT204" s="307"/>
      <c r="CU204" s="307"/>
      <c r="CV204" s="307"/>
      <c r="CW204" s="307"/>
      <c r="CX204" s="307"/>
      <c r="CY204" s="307"/>
      <c r="CZ204" s="376"/>
    </row>
    <row r="205" s="131" customFormat="true" ht="15" customHeight="true" x14ac:dyDescent="0.2">
      <c r="A205" s="825"/>
      <c r="B205" s="927"/>
      <c r="C205" s="1086"/>
      <c r="D205" s="1025"/>
      <c r="E205" s="1025"/>
      <c r="F205" s="1025"/>
      <c r="G205" s="1026"/>
      <c r="H205" s="1087"/>
      <c r="I205" s="1025"/>
      <c r="J205" s="1025"/>
      <c r="K205" s="1025"/>
      <c r="L205" s="1088"/>
      <c r="M205" s="1086"/>
      <c r="N205" s="1025"/>
      <c r="O205" s="1025"/>
      <c r="P205" s="1025"/>
      <c r="Q205" s="1026"/>
      <c r="R205" s="1087"/>
      <c r="S205" s="1025"/>
      <c r="T205" s="1025"/>
      <c r="U205" s="1025"/>
      <c r="V205" s="1025"/>
      <c r="W205" s="1025"/>
      <c r="X205" s="1025"/>
      <c r="Y205" s="1025"/>
      <c r="Z205" s="1025"/>
      <c r="AA205" s="1025"/>
      <c r="AB205" s="1025"/>
      <c r="AC205" s="1025"/>
      <c r="AD205" s="1025"/>
      <c r="AE205" s="1025"/>
      <c r="AF205" s="1025"/>
      <c r="AG205" s="1025"/>
      <c r="AH205" s="1025"/>
      <c r="AI205" s="1025"/>
      <c r="AJ205" s="1025"/>
      <c r="AK205" s="1025"/>
      <c r="AL205" s="1025"/>
      <c r="AM205" s="1025"/>
      <c r="AN205" s="1025"/>
      <c r="AO205" s="1025"/>
      <c r="AP205" s="1025"/>
      <c r="AQ205" s="1025"/>
      <c r="AR205" s="1025"/>
      <c r="AS205" s="1025"/>
      <c r="AT205" s="1025"/>
      <c r="AU205" s="1025"/>
      <c r="AV205" s="1025"/>
      <c r="AW205" s="1025"/>
      <c r="AX205" s="1025"/>
      <c r="AY205" s="1026"/>
      <c r="BA205" s="516"/>
      <c r="BB205" s="159"/>
      <c r="BC205" s="382"/>
      <c r="BD205" s="378"/>
      <c r="BE205" s="378"/>
      <c r="BF205" s="378"/>
      <c r="BG205" s="381"/>
      <c r="BH205" s="377"/>
      <c r="BI205" s="378"/>
      <c r="BJ205" s="378"/>
      <c r="BK205" s="378"/>
      <c r="BL205" s="381"/>
      <c r="BM205" s="377"/>
      <c r="BN205" s="378"/>
      <c r="BO205" s="378"/>
      <c r="BP205" s="378"/>
      <c r="BQ205" s="381"/>
      <c r="BR205" s="377"/>
      <c r="BS205" s="378"/>
      <c r="BT205" s="378"/>
      <c r="BU205" s="378"/>
      <c r="BV205" s="378"/>
      <c r="BW205" s="378"/>
      <c r="BX205" s="378"/>
      <c r="BY205" s="379"/>
      <c r="BZ205" s="379"/>
      <c r="CA205" s="379"/>
      <c r="CB205" s="379"/>
      <c r="CC205" s="379"/>
      <c r="CD205" s="379"/>
      <c r="CE205" s="379"/>
      <c r="CF205" s="379"/>
      <c r="CG205" s="379"/>
      <c r="CH205" s="379"/>
      <c r="CI205" s="379"/>
      <c r="CJ205" s="379"/>
      <c r="CK205" s="379"/>
      <c r="CL205" s="379"/>
      <c r="CM205" s="379"/>
      <c r="CN205" s="379"/>
      <c r="CO205" s="379"/>
      <c r="CP205" s="379"/>
      <c r="CQ205" s="379"/>
      <c r="CR205" s="379"/>
      <c r="CS205" s="379"/>
      <c r="CT205" s="379"/>
      <c r="CU205" s="379"/>
      <c r="CV205" s="379"/>
      <c r="CW205" s="379"/>
      <c r="CX205" s="379"/>
      <c r="CY205" s="379"/>
      <c r="CZ205" s="380"/>
    </row>
    <row r="206" s="131" customFormat="true" ht="250.15" customHeight="true" x14ac:dyDescent="0.2">
      <c r="B206" s="133"/>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BB207" s="134"/>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2431" t="str">
        <f>A1026</f>
        <v>Indonesia</v>
      </c>
      <c r="B208" s="2432"/>
      <c r="BB208" s="134"/>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2007</v>
      </c>
      <c r="B209" s="139"/>
      <c r="BB209" s="134"/>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518" t="s">
        <v>111</v>
      </c>
      <c r="B210" s="141"/>
      <c r="BB210" s="134"/>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96</v>
      </c>
      <c r="B211" s="139"/>
      <c r="BB211" s="134"/>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519" t="s">
        <v>97</v>
      </c>
      <c r="B212" s="222"/>
      <c r="BB212" s="134"/>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40</v>
      </c>
      <c r="B213" s="145"/>
      <c r="BB213" s="134"/>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39</v>
      </c>
      <c r="B214" s="145"/>
      <c r="BB214" s="134"/>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133</v>
      </c>
      <c r="B215" s="221" t="str">
        <f>A1025</f>
        <v>DHS07</v>
      </c>
      <c r="BB215" s="134"/>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753"/>
      <c r="B216" s="751"/>
      <c r="BB216" s="134"/>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753"/>
      <c r="B217" s="752"/>
      <c r="BB217" s="134"/>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753"/>
      <c r="B218" s="751"/>
      <c r="BB218" s="134"/>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754"/>
      <c r="B219" s="755"/>
      <c r="BB219" s="134"/>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437" customFormat="true" ht="15" customHeight="true" x14ac:dyDescent="0.2">
      <c r="A220" s="114" t="s">
        <v>86</v>
      </c>
      <c r="B220" s="206"/>
      <c r="C220" s="2461" t="s">
        <v>114</v>
      </c>
      <c r="D220" s="2462"/>
      <c r="E220" s="2462"/>
      <c r="F220" s="2462"/>
      <c r="G220" s="2463"/>
      <c r="H220" s="2585" t="s">
        <v>38</v>
      </c>
      <c r="I220" s="2586"/>
      <c r="J220" s="2586"/>
      <c r="K220" s="2586"/>
      <c r="L220" s="2595"/>
      <c r="M220" s="2582" t="s">
        <v>37</v>
      </c>
      <c r="N220" s="2583"/>
      <c r="O220" s="2583"/>
      <c r="P220" s="2583"/>
      <c r="Q220" s="2584"/>
      <c r="R220" s="2585" t="s">
        <v>150</v>
      </c>
      <c r="S220" s="2586"/>
      <c r="T220" s="2586"/>
      <c r="U220" s="2586"/>
      <c r="V220" s="2586"/>
      <c r="W220" s="2586"/>
      <c r="X220" s="2586"/>
      <c r="Y220" s="2586"/>
      <c r="Z220" s="2586"/>
      <c r="AA220" s="2586"/>
      <c r="AB220" s="2586"/>
      <c r="AC220" s="2586"/>
      <c r="AD220" s="2586"/>
      <c r="AE220" s="2586"/>
      <c r="AF220" s="2586"/>
      <c r="AG220" s="2586"/>
      <c r="AH220" s="2586"/>
      <c r="AI220" s="2586"/>
      <c r="AJ220" s="2586"/>
      <c r="AK220" s="2586"/>
      <c r="AL220" s="2586"/>
      <c r="AM220" s="2586"/>
      <c r="AN220" s="2586"/>
      <c r="AO220" s="2586"/>
      <c r="AP220" s="2586"/>
      <c r="AQ220" s="2586"/>
      <c r="AR220" s="2586"/>
      <c r="AS220" s="2586"/>
      <c r="AT220" s="2586"/>
      <c r="AU220" s="2586"/>
      <c r="AV220" s="2586"/>
      <c r="AW220" s="2586"/>
      <c r="AX220" s="2587"/>
      <c r="AY220" s="1483"/>
      <c r="BA220" s="217" t="s">
        <v>128</v>
      </c>
      <c r="BB220" s="114" t="s">
        <v>86</v>
      </c>
      <c r="BC220" s="2529" t="s">
        <v>114</v>
      </c>
      <c r="BD220" s="2530"/>
      <c r="BE220" s="2530"/>
      <c r="BF220" s="2530"/>
      <c r="BG220" s="2531"/>
      <c r="BH220" s="2532" t="s">
        <v>38</v>
      </c>
      <c r="BI220" s="2530"/>
      <c r="BJ220" s="2530"/>
      <c r="BK220" s="2530"/>
      <c r="BL220" s="2531"/>
      <c r="BM220" s="2532" t="s">
        <v>37</v>
      </c>
      <c r="BN220" s="2530"/>
      <c r="BO220" s="2530"/>
      <c r="BP220" s="2530"/>
      <c r="BQ220" s="2531"/>
      <c r="BR220" s="421" t="s">
        <v>137</v>
      </c>
      <c r="BS220" s="383"/>
      <c r="BT220" s="383"/>
      <c r="BU220" s="383"/>
      <c r="BV220" s="383"/>
      <c r="BW220" s="383"/>
      <c r="BX220" s="383"/>
      <c r="BY220" s="384"/>
      <c r="BZ220" s="314"/>
      <c r="CA220" s="314"/>
      <c r="CB220" s="314"/>
      <c r="CC220" s="314"/>
      <c r="CD220" s="314"/>
      <c r="CE220" s="314"/>
      <c r="CF220" s="314"/>
      <c r="CG220" s="314"/>
      <c r="CH220" s="314"/>
      <c r="CI220" s="314"/>
      <c r="CJ220" s="314"/>
      <c r="CK220" s="314"/>
      <c r="CL220" s="314"/>
      <c r="CM220" s="314"/>
      <c r="CN220" s="314"/>
      <c r="CO220" s="314"/>
      <c r="CP220" s="314"/>
      <c r="CQ220" s="314"/>
      <c r="CR220" s="314"/>
      <c r="CS220" s="314"/>
      <c r="CT220" s="314"/>
      <c r="CU220" s="314"/>
      <c r="CV220" s="314"/>
      <c r="CW220" s="314"/>
      <c r="CX220" s="314"/>
      <c r="CY220" s="314"/>
      <c r="CZ220" s="315"/>
    </row>
    <row r="221" s="437" customFormat="true" ht="24" x14ac:dyDescent="0.2">
      <c r="A221" s="190" t="s">
        <v>87</v>
      </c>
      <c r="B221" s="246"/>
      <c r="C221" s="284" t="s">
        <v>0</v>
      </c>
      <c r="D221" s="285" t="s">
        <v>1</v>
      </c>
      <c r="E221" s="285" t="s">
        <v>2</v>
      </c>
      <c r="F221" s="285" t="s">
        <v>3</v>
      </c>
      <c r="G221" s="286" t="s">
        <v>4</v>
      </c>
      <c r="H221" s="1413" t="s">
        <v>0</v>
      </c>
      <c r="I221" s="1367" t="s">
        <v>1</v>
      </c>
      <c r="J221" s="1367" t="s">
        <v>2</v>
      </c>
      <c r="K221" s="1367" t="s">
        <v>3</v>
      </c>
      <c r="L221" s="1368" t="s">
        <v>4</v>
      </c>
      <c r="M221" s="1401" t="s">
        <v>0</v>
      </c>
      <c r="N221" s="1367" t="s">
        <v>1</v>
      </c>
      <c r="O221" s="1367" t="s">
        <v>2</v>
      </c>
      <c r="P221" s="1367" t="s">
        <v>3</v>
      </c>
      <c r="Q221" s="1429" t="s">
        <v>4</v>
      </c>
      <c r="R221" s="1413" t="s">
        <v>151</v>
      </c>
      <c r="S221" s="1367" t="s">
        <v>152</v>
      </c>
      <c r="T221" s="1367" t="s">
        <v>153</v>
      </c>
      <c r="U221" s="1367" t="s">
        <v>154</v>
      </c>
      <c r="V221" s="1367" t="s">
        <v>155</v>
      </c>
      <c r="W221" s="1367" t="s">
        <v>156</v>
      </c>
      <c r="X221" s="1367" t="s">
        <v>157</v>
      </c>
      <c r="Y221" s="1367" t="s">
        <v>158</v>
      </c>
      <c r="Z221" s="1367" t="s">
        <v>159</v>
      </c>
      <c r="AA221" s="1367" t="s">
        <v>160</v>
      </c>
      <c r="AB221" s="1367" t="s">
        <v>161</v>
      </c>
      <c r="AC221" s="1367" t="s">
        <v>162</v>
      </c>
      <c r="AD221" s="1367" t="s">
        <v>163</v>
      </c>
      <c r="AE221" s="1367" t="s">
        <v>165</v>
      </c>
      <c r="AF221" s="1367" t="s">
        <v>167</v>
      </c>
      <c r="AG221" s="1367" t="s">
        <v>263</v>
      </c>
      <c r="AH221" s="1367" t="s">
        <v>168</v>
      </c>
      <c r="AI221" s="1367" t="s">
        <v>169</v>
      </c>
      <c r="AJ221" s="1367" t="s">
        <v>264</v>
      </c>
      <c r="AK221" s="1367" t="s">
        <v>170</v>
      </c>
      <c r="AL221" s="1367" t="s">
        <v>171</v>
      </c>
      <c r="AM221" s="1367" t="s">
        <v>265</v>
      </c>
      <c r="AN221" s="1367" t="s">
        <v>266</v>
      </c>
      <c r="AO221" s="1367" t="s">
        <v>172</v>
      </c>
      <c r="AP221" s="1367" t="s">
        <v>173</v>
      </c>
      <c r="AQ221" s="1367" t="s">
        <v>174</v>
      </c>
      <c r="AR221" s="1367" t="s">
        <v>175</v>
      </c>
      <c r="AS221" s="1367" t="s">
        <v>176</v>
      </c>
      <c r="AT221" s="1367" t="s">
        <v>267</v>
      </c>
      <c r="AU221" s="1367" t="s">
        <v>177</v>
      </c>
      <c r="AV221" s="1367" t="s">
        <v>178</v>
      </c>
      <c r="AW221" s="1367" t="s">
        <v>179</v>
      </c>
      <c r="AX221" s="1369" t="s">
        <v>180</v>
      </c>
      <c r="AY221" s="1483"/>
      <c r="BA221" s="202" t="s">
        <v>117</v>
      </c>
      <c r="BB221" s="201"/>
      <c r="BC221" s="359" t="s">
        <v>0</v>
      </c>
      <c r="BD221" s="176" t="s">
        <v>1</v>
      </c>
      <c r="BE221" s="176" t="s">
        <v>2</v>
      </c>
      <c r="BF221" s="176" t="s">
        <v>3</v>
      </c>
      <c r="BG221" s="360" t="s">
        <v>4</v>
      </c>
      <c r="BH221" s="369" t="s">
        <v>0</v>
      </c>
      <c r="BI221" s="176" t="s">
        <v>1</v>
      </c>
      <c r="BJ221" s="176" t="s">
        <v>2</v>
      </c>
      <c r="BK221" s="176" t="s">
        <v>3</v>
      </c>
      <c r="BL221" s="360" t="s">
        <v>4</v>
      </c>
      <c r="BM221" s="369" t="s">
        <v>0</v>
      </c>
      <c r="BN221" s="176" t="s">
        <v>1</v>
      </c>
      <c r="BO221" s="176" t="s">
        <v>2</v>
      </c>
      <c r="BP221" s="176" t="s">
        <v>3</v>
      </c>
      <c r="BQ221" s="360" t="s">
        <v>4</v>
      </c>
      <c r="BR221" s="369"/>
      <c r="BS221" s="176"/>
      <c r="BT221" s="176"/>
      <c r="BU221" s="176"/>
      <c r="BV221" s="176"/>
      <c r="BW221" s="176"/>
      <c r="BX221" s="176"/>
      <c r="BY221" s="177"/>
      <c r="BZ221" s="177"/>
      <c r="CA221" s="177"/>
      <c r="CB221" s="177"/>
      <c r="CC221" s="177"/>
      <c r="CD221" s="177"/>
      <c r="CE221" s="177"/>
      <c r="CF221" s="177"/>
      <c r="CG221" s="177"/>
      <c r="CH221" s="177"/>
      <c r="CI221" s="177"/>
      <c r="CJ221" s="177"/>
      <c r="CK221" s="177"/>
      <c r="CL221" s="177"/>
      <c r="CM221" s="177"/>
      <c r="CN221" s="177"/>
      <c r="CO221" s="177"/>
      <c r="CP221" s="177"/>
      <c r="CQ221" s="177"/>
      <c r="CR221" s="177"/>
      <c r="CS221" s="177"/>
      <c r="CT221" s="177"/>
      <c r="CU221" s="177"/>
      <c r="CV221" s="177"/>
      <c r="CW221" s="177"/>
      <c r="CX221" s="177"/>
      <c r="CY221" s="177"/>
      <c r="CZ221" s="385"/>
    </row>
    <row r="222" s="437" customFormat="true" ht="15" customHeight="true" x14ac:dyDescent="0.2">
      <c r="A222" s="2588" t="s">
        <v>36</v>
      </c>
      <c r="B222" s="1662" t="s">
        <v>15</v>
      </c>
      <c r="C222" s="1677" t="s">
        <v>35</v>
      </c>
      <c r="D222" s="1684" t="s">
        <v>35</v>
      </c>
      <c r="E222" s="1684" t="s">
        <v>35</v>
      </c>
      <c r="F222" s="1684" t="s">
        <v>35</v>
      </c>
      <c r="G222" s="1691" t="s">
        <v>35</v>
      </c>
      <c r="H222" s="1698" t="s">
        <v>35</v>
      </c>
      <c r="I222" s="1684" t="s">
        <v>35</v>
      </c>
      <c r="J222" s="1684" t="s">
        <v>35</v>
      </c>
      <c r="K222" s="1684" t="s">
        <v>35</v>
      </c>
      <c r="L222" s="1705" t="s">
        <v>35</v>
      </c>
      <c r="M222" s="1677" t="s">
        <v>35</v>
      </c>
      <c r="N222" s="1684" t="s">
        <v>35</v>
      </c>
      <c r="O222" s="1684" t="s">
        <v>35</v>
      </c>
      <c r="P222" s="1684" t="s">
        <v>35</v>
      </c>
      <c r="Q222" s="1691" t="s">
        <v>35</v>
      </c>
      <c r="R222" s="1698" t="s">
        <v>35</v>
      </c>
      <c r="S222" s="1684" t="s">
        <v>35</v>
      </c>
      <c r="T222" s="1684" t="s">
        <v>35</v>
      </c>
      <c r="U222" s="1684" t="s">
        <v>35</v>
      </c>
      <c r="V222" s="1684" t="s">
        <v>35</v>
      </c>
      <c r="W222" s="1684" t="s">
        <v>35</v>
      </c>
      <c r="X222" s="1684" t="s">
        <v>35</v>
      </c>
      <c r="Y222" s="1684" t="s">
        <v>35</v>
      </c>
      <c r="Z222" s="1684" t="s">
        <v>35</v>
      </c>
      <c r="AA222" s="1684" t="s">
        <v>35</v>
      </c>
      <c r="AB222" s="1684" t="s">
        <v>35</v>
      </c>
      <c r="AC222" s="1684" t="s">
        <v>35</v>
      </c>
      <c r="AD222" s="1684" t="s">
        <v>35</v>
      </c>
      <c r="AE222" s="1684" t="s">
        <v>35</v>
      </c>
      <c r="AF222" s="1684" t="s">
        <v>35</v>
      </c>
      <c r="AG222" s="1684" t="s">
        <v>35</v>
      </c>
      <c r="AH222" s="1684" t="s">
        <v>35</v>
      </c>
      <c r="AI222" s="1684" t="s">
        <v>35</v>
      </c>
      <c r="AJ222" s="1684" t="s">
        <v>35</v>
      </c>
      <c r="AK222" s="1684" t="s">
        <v>35</v>
      </c>
      <c r="AL222" s="1684" t="s">
        <v>35</v>
      </c>
      <c r="AM222" s="1684" t="s">
        <v>35</v>
      </c>
      <c r="AN222" s="1684" t="s">
        <v>35</v>
      </c>
      <c r="AO222" s="1684" t="s">
        <v>35</v>
      </c>
      <c r="AP222" s="1684" t="s">
        <v>35</v>
      </c>
      <c r="AQ222" s="1684" t="s">
        <v>35</v>
      </c>
      <c r="AR222" s="1684" t="s">
        <v>35</v>
      </c>
      <c r="AS222" s="1684" t="s">
        <v>35</v>
      </c>
      <c r="AT222" s="1684" t="s">
        <v>35</v>
      </c>
      <c r="AU222" s="1684" t="s">
        <v>35</v>
      </c>
      <c r="AV222" s="1684" t="s">
        <v>35</v>
      </c>
      <c r="AW222" s="1684" t="s">
        <v>35</v>
      </c>
      <c r="AX222" s="1684" t="s">
        <v>35</v>
      </c>
      <c r="AY222" s="1491"/>
      <c r="BA222" s="2533" t="s">
        <v>36</v>
      </c>
      <c r="BB222" s="160" t="s">
        <v>15</v>
      </c>
      <c r="BC222" s="1239" t="s">
        <v>35</v>
      </c>
      <c r="BD222" s="1259" t="s">
        <v>35</v>
      </c>
      <c r="BE222" s="1259" t="s">
        <v>35</v>
      </c>
      <c r="BF222" s="1259" t="s">
        <v>35</v>
      </c>
      <c r="BG222" s="1280" t="s">
        <v>35</v>
      </c>
      <c r="BH222" s="1301" t="s">
        <v>35</v>
      </c>
      <c r="BI222" s="1259" t="s">
        <v>35</v>
      </c>
      <c r="BJ222" s="1259" t="s">
        <v>35</v>
      </c>
      <c r="BK222" s="1259" t="s">
        <v>35</v>
      </c>
      <c r="BL222" s="1280" t="s">
        <v>35</v>
      </c>
      <c r="BM222" s="1301" t="s">
        <v>35</v>
      </c>
      <c r="BN222" s="1259" t="s">
        <v>35</v>
      </c>
      <c r="BO222" s="1259" t="s">
        <v>35</v>
      </c>
      <c r="BP222" s="1259" t="s">
        <v>35</v>
      </c>
      <c r="BQ222" s="1280" t="s">
        <v>35</v>
      </c>
      <c r="BR222" s="1301" t="s">
        <v>35</v>
      </c>
      <c r="BS222" s="1259" t="s">
        <v>35</v>
      </c>
      <c r="BT222" s="1259" t="s">
        <v>35</v>
      </c>
      <c r="BU222" s="1259" t="s">
        <v>35</v>
      </c>
      <c r="BV222" s="1259" t="s">
        <v>35</v>
      </c>
      <c r="BW222" s="1259" t="s">
        <v>35</v>
      </c>
      <c r="BX222" s="1259" t="s">
        <v>35</v>
      </c>
      <c r="BY222" s="1322" t="s">
        <v>35</v>
      </c>
      <c r="BZ222" s="1322" t="s">
        <v>35</v>
      </c>
      <c r="CA222" s="1322" t="s">
        <v>35</v>
      </c>
      <c r="CB222" s="1322" t="s">
        <v>35</v>
      </c>
      <c r="CC222" s="1322" t="s">
        <v>35</v>
      </c>
      <c r="CD222" s="1322" t="s">
        <v>35</v>
      </c>
      <c r="CE222" s="1322" t="s">
        <v>35</v>
      </c>
      <c r="CF222" s="1322" t="s">
        <v>35</v>
      </c>
      <c r="CG222" s="1322" t="s">
        <v>35</v>
      </c>
      <c r="CH222" s="1322" t="s">
        <v>35</v>
      </c>
      <c r="CI222" s="1322" t="s">
        <v>35</v>
      </c>
      <c r="CJ222" s="1322" t="s">
        <v>35</v>
      </c>
      <c r="CK222" s="1322" t="s">
        <v>35</v>
      </c>
      <c r="CL222" s="1322" t="s">
        <v>35</v>
      </c>
      <c r="CM222" s="1322" t="s">
        <v>35</v>
      </c>
      <c r="CN222" s="1322" t="s">
        <v>35</v>
      </c>
      <c r="CO222" s="1322" t="s">
        <v>35</v>
      </c>
      <c r="CP222" s="1322" t="s">
        <v>35</v>
      </c>
      <c r="CQ222" s="1322" t="s">
        <v>35</v>
      </c>
      <c r="CR222" s="1322" t="s">
        <v>35</v>
      </c>
      <c r="CS222" s="1322" t="s">
        <v>35</v>
      </c>
      <c r="CT222" s="1322" t="s">
        <v>35</v>
      </c>
      <c r="CU222" s="1322" t="s">
        <v>35</v>
      </c>
      <c r="CV222" s="1322" t="s">
        <v>35</v>
      </c>
      <c r="CW222" s="1322" t="s">
        <v>35</v>
      </c>
      <c r="CX222" s="1322" t="s">
        <v>35</v>
      </c>
      <c r="CY222" s="417"/>
      <c r="CZ222" s="1344" t="s">
        <v>35</v>
      </c>
    </row>
    <row r="223" s="437" customFormat="true" ht="15" customHeight="true" x14ac:dyDescent="0.2">
      <c r="A223" s="2589"/>
      <c r="B223" s="1663" t="s">
        <v>16</v>
      </c>
      <c r="C223" s="1678" t="s">
        <v>35</v>
      </c>
      <c r="D223" s="1685" t="s">
        <v>35</v>
      </c>
      <c r="E223" s="1685" t="s">
        <v>35</v>
      </c>
      <c r="F223" s="1685" t="s">
        <v>35</v>
      </c>
      <c r="G223" s="1692" t="s">
        <v>35</v>
      </c>
      <c r="H223" s="1699" t="s">
        <v>35</v>
      </c>
      <c r="I223" s="1685" t="s">
        <v>35</v>
      </c>
      <c r="J223" s="1685" t="s">
        <v>35</v>
      </c>
      <c r="K223" s="1685" t="s">
        <v>35</v>
      </c>
      <c r="L223" s="1706" t="s">
        <v>35</v>
      </c>
      <c r="M223" s="1678" t="s">
        <v>35</v>
      </c>
      <c r="N223" s="1685" t="s">
        <v>35</v>
      </c>
      <c r="O223" s="1685" t="s">
        <v>35</v>
      </c>
      <c r="P223" s="1685" t="s">
        <v>35</v>
      </c>
      <c r="Q223" s="1692" t="s">
        <v>35</v>
      </c>
      <c r="R223" s="1699" t="s">
        <v>35</v>
      </c>
      <c r="S223" s="1685" t="s">
        <v>35</v>
      </c>
      <c r="T223" s="1685" t="s">
        <v>35</v>
      </c>
      <c r="U223" s="1685" t="s">
        <v>35</v>
      </c>
      <c r="V223" s="1685" t="s">
        <v>35</v>
      </c>
      <c r="W223" s="1685" t="s">
        <v>35</v>
      </c>
      <c r="X223" s="1685" t="s">
        <v>35</v>
      </c>
      <c r="Y223" s="1685" t="s">
        <v>35</v>
      </c>
      <c r="Z223" s="1685" t="s">
        <v>35</v>
      </c>
      <c r="AA223" s="1685" t="s">
        <v>35</v>
      </c>
      <c r="AB223" s="1685" t="s">
        <v>35</v>
      </c>
      <c r="AC223" s="1685" t="s">
        <v>35</v>
      </c>
      <c r="AD223" s="1685" t="s">
        <v>35</v>
      </c>
      <c r="AE223" s="1685" t="s">
        <v>35</v>
      </c>
      <c r="AF223" s="1685" t="s">
        <v>35</v>
      </c>
      <c r="AG223" s="1685" t="s">
        <v>35</v>
      </c>
      <c r="AH223" s="1685" t="s">
        <v>35</v>
      </c>
      <c r="AI223" s="1685" t="s">
        <v>35</v>
      </c>
      <c r="AJ223" s="1685" t="s">
        <v>35</v>
      </c>
      <c r="AK223" s="1685" t="s">
        <v>35</v>
      </c>
      <c r="AL223" s="1685" t="s">
        <v>35</v>
      </c>
      <c r="AM223" s="1685" t="s">
        <v>35</v>
      </c>
      <c r="AN223" s="1685" t="s">
        <v>35</v>
      </c>
      <c r="AO223" s="1685" t="s">
        <v>35</v>
      </c>
      <c r="AP223" s="1685" t="s">
        <v>35</v>
      </c>
      <c r="AQ223" s="1685" t="s">
        <v>35</v>
      </c>
      <c r="AR223" s="1685" t="s">
        <v>35</v>
      </c>
      <c r="AS223" s="1685" t="s">
        <v>35</v>
      </c>
      <c r="AT223" s="1685" t="s">
        <v>35</v>
      </c>
      <c r="AU223" s="1685" t="s">
        <v>35</v>
      </c>
      <c r="AV223" s="1685" t="s">
        <v>35</v>
      </c>
      <c r="AW223" s="1685" t="s">
        <v>35</v>
      </c>
      <c r="AX223" s="1685" t="s">
        <v>35</v>
      </c>
      <c r="AY223" s="1004"/>
      <c r="BA223" s="2534"/>
      <c r="BB223" s="161" t="s">
        <v>16</v>
      </c>
      <c r="BC223" s="1240" t="s">
        <v>35</v>
      </c>
      <c r="BD223" s="1260" t="s">
        <v>35</v>
      </c>
      <c r="BE223" s="1260" t="s">
        <v>35</v>
      </c>
      <c r="BF223" s="1260" t="s">
        <v>35</v>
      </c>
      <c r="BG223" s="1281" t="s">
        <v>35</v>
      </c>
      <c r="BH223" s="1302" t="s">
        <v>35</v>
      </c>
      <c r="BI223" s="1260" t="s">
        <v>35</v>
      </c>
      <c r="BJ223" s="1260" t="s">
        <v>35</v>
      </c>
      <c r="BK223" s="1260" t="s">
        <v>35</v>
      </c>
      <c r="BL223" s="1281" t="s">
        <v>35</v>
      </c>
      <c r="BM223" s="1302" t="s">
        <v>35</v>
      </c>
      <c r="BN223" s="1260" t="s">
        <v>35</v>
      </c>
      <c r="BO223" s="1260" t="s">
        <v>35</v>
      </c>
      <c r="BP223" s="1260" t="s">
        <v>35</v>
      </c>
      <c r="BQ223" s="1281" t="s">
        <v>35</v>
      </c>
      <c r="BR223" s="1302" t="s">
        <v>35</v>
      </c>
      <c r="BS223" s="1260" t="s">
        <v>35</v>
      </c>
      <c r="BT223" s="1260" t="s">
        <v>35</v>
      </c>
      <c r="BU223" s="1260" t="s">
        <v>35</v>
      </c>
      <c r="BV223" s="1260" t="s">
        <v>35</v>
      </c>
      <c r="BW223" s="1260" t="s">
        <v>35</v>
      </c>
      <c r="BX223" s="1260" t="s">
        <v>35</v>
      </c>
      <c r="BY223" s="1323" t="s">
        <v>35</v>
      </c>
      <c r="BZ223" s="1323" t="s">
        <v>35</v>
      </c>
      <c r="CA223" s="1323" t="s">
        <v>35</v>
      </c>
      <c r="CB223" s="1323" t="s">
        <v>35</v>
      </c>
      <c r="CC223" s="1323" t="s">
        <v>35</v>
      </c>
      <c r="CD223" s="1323" t="s">
        <v>35</v>
      </c>
      <c r="CE223" s="1323" t="s">
        <v>35</v>
      </c>
      <c r="CF223" s="1323" t="s">
        <v>35</v>
      </c>
      <c r="CG223" s="1323" t="s">
        <v>35</v>
      </c>
      <c r="CH223" s="1323" t="s">
        <v>35</v>
      </c>
      <c r="CI223" s="1323" t="s">
        <v>35</v>
      </c>
      <c r="CJ223" s="1323" t="s">
        <v>35</v>
      </c>
      <c r="CK223" s="1323" t="s">
        <v>35</v>
      </c>
      <c r="CL223" s="1323" t="s">
        <v>35</v>
      </c>
      <c r="CM223" s="1323" t="s">
        <v>35</v>
      </c>
      <c r="CN223" s="1323" t="s">
        <v>35</v>
      </c>
      <c r="CO223" s="1323" t="s">
        <v>35</v>
      </c>
      <c r="CP223" s="1323" t="s">
        <v>35</v>
      </c>
      <c r="CQ223" s="1323" t="s">
        <v>35</v>
      </c>
      <c r="CR223" s="1323" t="s">
        <v>35</v>
      </c>
      <c r="CS223" s="1323" t="s">
        <v>35</v>
      </c>
      <c r="CT223" s="1323" t="s">
        <v>35</v>
      </c>
      <c r="CU223" s="1323" t="s">
        <v>35</v>
      </c>
      <c r="CV223" s="1323" t="s">
        <v>35</v>
      </c>
      <c r="CW223" s="1323" t="s">
        <v>35</v>
      </c>
      <c r="CX223" s="1323" t="s">
        <v>35</v>
      </c>
      <c r="CY223" s="418"/>
      <c r="CZ223" s="1345" t="s">
        <v>35</v>
      </c>
    </row>
    <row r="224" s="437" customFormat="true" ht="15" customHeight="true" x14ac:dyDescent="0.2">
      <c r="A224" s="2590"/>
      <c r="B224" s="1664" t="s">
        <v>20</v>
      </c>
      <c r="C224" s="1679" t="s">
        <v>35</v>
      </c>
      <c r="D224" s="1686" t="s">
        <v>35</v>
      </c>
      <c r="E224" s="1686" t="s">
        <v>35</v>
      </c>
      <c r="F224" s="1686" t="s">
        <v>35</v>
      </c>
      <c r="G224" s="1693" t="s">
        <v>35</v>
      </c>
      <c r="H224" s="1700" t="s">
        <v>35</v>
      </c>
      <c r="I224" s="1686" t="s">
        <v>35</v>
      </c>
      <c r="J224" s="1686" t="s">
        <v>35</v>
      </c>
      <c r="K224" s="1686" t="s">
        <v>35</v>
      </c>
      <c r="L224" s="1707" t="s">
        <v>35</v>
      </c>
      <c r="M224" s="1679" t="s">
        <v>35</v>
      </c>
      <c r="N224" s="1686" t="s">
        <v>35</v>
      </c>
      <c r="O224" s="1686" t="s">
        <v>35</v>
      </c>
      <c r="P224" s="1686" t="s">
        <v>35</v>
      </c>
      <c r="Q224" s="1693" t="s">
        <v>35</v>
      </c>
      <c r="R224" s="1700" t="s">
        <v>35</v>
      </c>
      <c r="S224" s="1686" t="s">
        <v>35</v>
      </c>
      <c r="T224" s="1686" t="s">
        <v>35</v>
      </c>
      <c r="U224" s="1686" t="s">
        <v>35</v>
      </c>
      <c r="V224" s="1686" t="s">
        <v>35</v>
      </c>
      <c r="W224" s="1686" t="s">
        <v>35</v>
      </c>
      <c r="X224" s="1686" t="s">
        <v>35</v>
      </c>
      <c r="Y224" s="1686" t="s">
        <v>35</v>
      </c>
      <c r="Z224" s="1686" t="s">
        <v>35</v>
      </c>
      <c r="AA224" s="1686" t="s">
        <v>35</v>
      </c>
      <c r="AB224" s="1686" t="s">
        <v>35</v>
      </c>
      <c r="AC224" s="1686" t="s">
        <v>35</v>
      </c>
      <c r="AD224" s="1686" t="s">
        <v>35</v>
      </c>
      <c r="AE224" s="1686" t="s">
        <v>35</v>
      </c>
      <c r="AF224" s="1686" t="s">
        <v>35</v>
      </c>
      <c r="AG224" s="1686" t="s">
        <v>35</v>
      </c>
      <c r="AH224" s="1686" t="s">
        <v>35</v>
      </c>
      <c r="AI224" s="1686" t="s">
        <v>35</v>
      </c>
      <c r="AJ224" s="1686" t="s">
        <v>35</v>
      </c>
      <c r="AK224" s="1686" t="s">
        <v>35</v>
      </c>
      <c r="AL224" s="1686" t="s">
        <v>35</v>
      </c>
      <c r="AM224" s="1686" t="s">
        <v>35</v>
      </c>
      <c r="AN224" s="1686" t="s">
        <v>35</v>
      </c>
      <c r="AO224" s="1686" t="s">
        <v>35</v>
      </c>
      <c r="AP224" s="1686" t="s">
        <v>35</v>
      </c>
      <c r="AQ224" s="1686" t="s">
        <v>35</v>
      </c>
      <c r="AR224" s="1686" t="s">
        <v>35</v>
      </c>
      <c r="AS224" s="1686" t="s">
        <v>35</v>
      </c>
      <c r="AT224" s="1686" t="s">
        <v>35</v>
      </c>
      <c r="AU224" s="1686" t="s">
        <v>35</v>
      </c>
      <c r="AV224" s="1686" t="s">
        <v>35</v>
      </c>
      <c r="AW224" s="1686" t="s">
        <v>35</v>
      </c>
      <c r="AX224" s="1686" t="s">
        <v>35</v>
      </c>
      <c r="AY224" s="1004"/>
      <c r="BA224" s="2534"/>
      <c r="BB224" s="161" t="s">
        <v>20</v>
      </c>
      <c r="BC224" s="1240" t="s">
        <v>35</v>
      </c>
      <c r="BD224" s="1260" t="s">
        <v>35</v>
      </c>
      <c r="BE224" s="1260" t="s">
        <v>35</v>
      </c>
      <c r="BF224" s="1260" t="s">
        <v>35</v>
      </c>
      <c r="BG224" s="1281" t="s">
        <v>35</v>
      </c>
      <c r="BH224" s="1302" t="s">
        <v>35</v>
      </c>
      <c r="BI224" s="1260" t="s">
        <v>35</v>
      </c>
      <c r="BJ224" s="1260" t="s">
        <v>35</v>
      </c>
      <c r="BK224" s="1260" t="s">
        <v>35</v>
      </c>
      <c r="BL224" s="1281" t="s">
        <v>35</v>
      </c>
      <c r="BM224" s="1302" t="s">
        <v>35</v>
      </c>
      <c r="BN224" s="1260" t="s">
        <v>35</v>
      </c>
      <c r="BO224" s="1260" t="s">
        <v>35</v>
      </c>
      <c r="BP224" s="1260" t="s">
        <v>35</v>
      </c>
      <c r="BQ224" s="1281" t="s">
        <v>35</v>
      </c>
      <c r="BR224" s="1302" t="s">
        <v>35</v>
      </c>
      <c r="BS224" s="1260" t="s">
        <v>35</v>
      </c>
      <c r="BT224" s="1260" t="s">
        <v>35</v>
      </c>
      <c r="BU224" s="1260" t="s">
        <v>35</v>
      </c>
      <c r="BV224" s="1260" t="s">
        <v>35</v>
      </c>
      <c r="BW224" s="1260" t="s">
        <v>35</v>
      </c>
      <c r="BX224" s="1260" t="s">
        <v>35</v>
      </c>
      <c r="BY224" s="1323" t="s">
        <v>35</v>
      </c>
      <c r="BZ224" s="1323" t="s">
        <v>35</v>
      </c>
      <c r="CA224" s="1323" t="s">
        <v>35</v>
      </c>
      <c r="CB224" s="1323" t="s">
        <v>35</v>
      </c>
      <c r="CC224" s="1323" t="s">
        <v>35</v>
      </c>
      <c r="CD224" s="1323" t="s">
        <v>35</v>
      </c>
      <c r="CE224" s="1323" t="s">
        <v>35</v>
      </c>
      <c r="CF224" s="1323" t="s">
        <v>35</v>
      </c>
      <c r="CG224" s="1323" t="s">
        <v>35</v>
      </c>
      <c r="CH224" s="1323" t="s">
        <v>35</v>
      </c>
      <c r="CI224" s="1323" t="s">
        <v>35</v>
      </c>
      <c r="CJ224" s="1323" t="s">
        <v>35</v>
      </c>
      <c r="CK224" s="1323" t="s">
        <v>35</v>
      </c>
      <c r="CL224" s="1323" t="s">
        <v>35</v>
      </c>
      <c r="CM224" s="1323" t="s">
        <v>35</v>
      </c>
      <c r="CN224" s="1323" t="s">
        <v>35</v>
      </c>
      <c r="CO224" s="1323" t="s">
        <v>35</v>
      </c>
      <c r="CP224" s="1323" t="s">
        <v>35</v>
      </c>
      <c r="CQ224" s="1323" t="s">
        <v>35</v>
      </c>
      <c r="CR224" s="1323" t="s">
        <v>35</v>
      </c>
      <c r="CS224" s="1323" t="s">
        <v>35</v>
      </c>
      <c r="CT224" s="1323" t="s">
        <v>35</v>
      </c>
      <c r="CU224" s="1323" t="s">
        <v>35</v>
      </c>
      <c r="CV224" s="1323" t="s">
        <v>35</v>
      </c>
      <c r="CW224" s="1323" t="s">
        <v>35</v>
      </c>
      <c r="CX224" s="1323" t="s">
        <v>35</v>
      </c>
      <c r="CY224" s="418"/>
      <c r="CZ224" s="1345" t="s">
        <v>35</v>
      </c>
    </row>
    <row r="225" s="437" customFormat="true" ht="15" customHeight="true" x14ac:dyDescent="0.2">
      <c r="A225" s="1448"/>
      <c r="B225" s="1451"/>
      <c r="C225" s="1604"/>
      <c r="D225" s="1605"/>
      <c r="E225" s="1605"/>
      <c r="F225" s="1605"/>
      <c r="G225" s="1606"/>
      <c r="H225" s="1607"/>
      <c r="I225" s="1605"/>
      <c r="J225" s="1605"/>
      <c r="K225" s="1605"/>
      <c r="L225" s="1608"/>
      <c r="M225" s="1609"/>
      <c r="N225" s="1605"/>
      <c r="O225" s="1605"/>
      <c r="P225" s="1605"/>
      <c r="Q225" s="1606"/>
      <c r="R225" s="1607"/>
      <c r="S225" s="1605"/>
      <c r="T225" s="1605"/>
      <c r="U225" s="1605"/>
      <c r="V225" s="1605"/>
      <c r="W225" s="1605"/>
      <c r="X225" s="1605"/>
      <c r="Y225" s="1605"/>
      <c r="Z225" s="1605"/>
      <c r="AA225" s="1605"/>
      <c r="AB225" s="1610"/>
      <c r="AC225" s="1003"/>
      <c r="AD225" s="1003"/>
      <c r="AE225" s="1003"/>
      <c r="AF225" s="1003"/>
      <c r="AG225" s="1003"/>
      <c r="AH225" s="1003"/>
      <c r="AI225" s="1003"/>
      <c r="AJ225" s="1003"/>
      <c r="AK225" s="1003"/>
      <c r="AL225" s="1003"/>
      <c r="AM225" s="1003"/>
      <c r="AN225" s="1003"/>
      <c r="AO225" s="1003"/>
      <c r="AP225" s="1003"/>
      <c r="AQ225" s="1003"/>
      <c r="AR225" s="1003"/>
      <c r="AS225" s="1003"/>
      <c r="AT225" s="1003"/>
      <c r="AU225" s="1003"/>
      <c r="AV225" s="1003"/>
      <c r="AW225" s="1003"/>
      <c r="AX225" s="1003"/>
      <c r="AY225" s="1004"/>
      <c r="BA225" s="2534" t="s">
        <v>70</v>
      </c>
      <c r="BB225" s="161" t="s">
        <v>71</v>
      </c>
      <c r="BC225" s="1240" t="s">
        <v>35</v>
      </c>
      <c r="BD225" s="1260" t="s">
        <v>35</v>
      </c>
      <c r="BE225" s="1260" t="s">
        <v>35</v>
      </c>
      <c r="BF225" s="1260" t="s">
        <v>35</v>
      </c>
      <c r="BG225" s="1281" t="s">
        <v>35</v>
      </c>
      <c r="BH225" s="1302" t="s">
        <v>35</v>
      </c>
      <c r="BI225" s="1260" t="s">
        <v>35</v>
      </c>
      <c r="BJ225" s="1260" t="s">
        <v>35</v>
      </c>
      <c r="BK225" s="1260" t="s">
        <v>35</v>
      </c>
      <c r="BL225" s="1281" t="s">
        <v>35</v>
      </c>
      <c r="BM225" s="1302" t="s">
        <v>35</v>
      </c>
      <c r="BN225" s="1260" t="s">
        <v>35</v>
      </c>
      <c r="BO225" s="1260" t="s">
        <v>35</v>
      </c>
      <c r="BP225" s="1260" t="s">
        <v>35</v>
      </c>
      <c r="BQ225" s="1281" t="s">
        <v>35</v>
      </c>
      <c r="BR225" s="1302" t="s">
        <v>35</v>
      </c>
      <c r="BS225" s="1260" t="s">
        <v>35</v>
      </c>
      <c r="BT225" s="1260" t="s">
        <v>35</v>
      </c>
      <c r="BU225" s="1260" t="s">
        <v>35</v>
      </c>
      <c r="BV225" s="1260" t="s">
        <v>35</v>
      </c>
      <c r="BW225" s="1260" t="s">
        <v>35</v>
      </c>
      <c r="BX225" s="1260" t="s">
        <v>35</v>
      </c>
      <c r="BY225" s="1323" t="s">
        <v>35</v>
      </c>
      <c r="BZ225" s="1323" t="s">
        <v>35</v>
      </c>
      <c r="CA225" s="1323" t="s">
        <v>35</v>
      </c>
      <c r="CB225" s="1323" t="s">
        <v>35</v>
      </c>
      <c r="CC225" s="1323" t="s">
        <v>35</v>
      </c>
      <c r="CD225" s="1323" t="s">
        <v>35</v>
      </c>
      <c r="CE225" s="1323" t="s">
        <v>35</v>
      </c>
      <c r="CF225" s="1323" t="s">
        <v>35</v>
      </c>
      <c r="CG225" s="1323" t="s">
        <v>35</v>
      </c>
      <c r="CH225" s="1323" t="s">
        <v>35</v>
      </c>
      <c r="CI225" s="1323" t="s">
        <v>35</v>
      </c>
      <c r="CJ225" s="1323" t="s">
        <v>35</v>
      </c>
      <c r="CK225" s="1323" t="s">
        <v>35</v>
      </c>
      <c r="CL225" s="1323" t="s">
        <v>35</v>
      </c>
      <c r="CM225" s="1323" t="s">
        <v>35</v>
      </c>
      <c r="CN225" s="1323" t="s">
        <v>35</v>
      </c>
      <c r="CO225" s="1323" t="s">
        <v>35</v>
      </c>
      <c r="CP225" s="1323" t="s">
        <v>35</v>
      </c>
      <c r="CQ225" s="1323" t="s">
        <v>35</v>
      </c>
      <c r="CR225" s="1323" t="s">
        <v>35</v>
      </c>
      <c r="CS225" s="1323" t="s">
        <v>35</v>
      </c>
      <c r="CT225" s="1323" t="s">
        <v>35</v>
      </c>
      <c r="CU225" s="1323" t="s">
        <v>35</v>
      </c>
      <c r="CV225" s="1323" t="s">
        <v>35</v>
      </c>
      <c r="CW225" s="1323" t="s">
        <v>35</v>
      </c>
      <c r="CX225" s="1323" t="s">
        <v>35</v>
      </c>
      <c r="CY225" s="1323" t="s">
        <v>35</v>
      </c>
      <c r="CZ225" s="1345" t="s">
        <v>35</v>
      </c>
    </row>
    <row r="226" s="437" customFormat="true" ht="15" customHeight="true" x14ac:dyDescent="0.2">
      <c r="A226" s="1438"/>
      <c r="B226" s="1665"/>
      <c r="C226" s="1376"/>
      <c r="D226" s="1377"/>
      <c r="E226" s="1377"/>
      <c r="F226" s="1377"/>
      <c r="G226" s="1425"/>
      <c r="H226" s="1414"/>
      <c r="I226" s="1377"/>
      <c r="J226" s="1377"/>
      <c r="K226" s="1377"/>
      <c r="L226" s="1390"/>
      <c r="M226" s="1402"/>
      <c r="N226" s="1377"/>
      <c r="O226" s="1377"/>
      <c r="P226" s="1377"/>
      <c r="Q226" s="1425"/>
      <c r="R226" s="1414"/>
      <c r="S226" s="1377"/>
      <c r="T226" s="1377"/>
      <c r="U226" s="1377"/>
      <c r="V226" s="1377"/>
      <c r="W226" s="1377"/>
      <c r="X226" s="1377"/>
      <c r="Y226" s="1377"/>
      <c r="Z226" s="1377"/>
      <c r="AA226" s="1377"/>
      <c r="AB226" s="1377"/>
      <c r="AC226" s="1377"/>
      <c r="AD226" s="1377"/>
      <c r="AE226" s="1377"/>
      <c r="AF226" s="1377"/>
      <c r="AG226" s="1377"/>
      <c r="AH226" s="1377"/>
      <c r="AI226" s="1377"/>
      <c r="AJ226" s="1377"/>
      <c r="AK226" s="1377"/>
      <c r="AL226" s="1377"/>
      <c r="AM226" s="1377"/>
      <c r="AN226" s="1377"/>
      <c r="AO226" s="1377"/>
      <c r="AP226" s="1377"/>
      <c r="AQ226" s="1377"/>
      <c r="AR226" s="1377"/>
      <c r="AS226" s="1377"/>
      <c r="AT226" s="1377"/>
      <c r="AU226" s="1377"/>
      <c r="AV226" s="1377"/>
      <c r="AW226" s="1377"/>
      <c r="AX226" s="1378"/>
      <c r="AY226" s="1004"/>
      <c r="BA226" s="2534"/>
      <c r="BB226" s="161" t="s">
        <v>72</v>
      </c>
      <c r="BC226" s="1240" t="s">
        <v>35</v>
      </c>
      <c r="BD226" s="1260" t="s">
        <v>35</v>
      </c>
      <c r="BE226" s="1260" t="s">
        <v>35</v>
      </c>
      <c r="BF226" s="1260" t="s">
        <v>35</v>
      </c>
      <c r="BG226" s="1281" t="s">
        <v>35</v>
      </c>
      <c r="BH226" s="1302" t="s">
        <v>35</v>
      </c>
      <c r="BI226" s="1260" t="s">
        <v>35</v>
      </c>
      <c r="BJ226" s="1260" t="s">
        <v>35</v>
      </c>
      <c r="BK226" s="1260" t="s">
        <v>35</v>
      </c>
      <c r="BL226" s="1281" t="s">
        <v>35</v>
      </c>
      <c r="BM226" s="1302" t="s">
        <v>35</v>
      </c>
      <c r="BN226" s="1260" t="s">
        <v>35</v>
      </c>
      <c r="BO226" s="1260" t="s">
        <v>35</v>
      </c>
      <c r="BP226" s="1260" t="s">
        <v>35</v>
      </c>
      <c r="BQ226" s="1281" t="s">
        <v>35</v>
      </c>
      <c r="BR226" s="1302" t="s">
        <v>35</v>
      </c>
      <c r="BS226" s="1260" t="s">
        <v>35</v>
      </c>
      <c r="BT226" s="1260" t="s">
        <v>35</v>
      </c>
      <c r="BU226" s="1260" t="s">
        <v>35</v>
      </c>
      <c r="BV226" s="1260" t="s">
        <v>35</v>
      </c>
      <c r="BW226" s="1260" t="s">
        <v>35</v>
      </c>
      <c r="BX226" s="1260" t="s">
        <v>35</v>
      </c>
      <c r="BY226" s="1323" t="s">
        <v>35</v>
      </c>
      <c r="BZ226" s="1323" t="s">
        <v>35</v>
      </c>
      <c r="CA226" s="1323" t="s">
        <v>35</v>
      </c>
      <c r="CB226" s="1323" t="s">
        <v>35</v>
      </c>
      <c r="CC226" s="1323" t="s">
        <v>35</v>
      </c>
      <c r="CD226" s="1323" t="s">
        <v>35</v>
      </c>
      <c r="CE226" s="1323" t="s">
        <v>35</v>
      </c>
      <c r="CF226" s="1323" t="s">
        <v>35</v>
      </c>
      <c r="CG226" s="1323" t="s">
        <v>35</v>
      </c>
      <c r="CH226" s="1323" t="s">
        <v>35</v>
      </c>
      <c r="CI226" s="1323" t="s">
        <v>35</v>
      </c>
      <c r="CJ226" s="1323" t="s">
        <v>35</v>
      </c>
      <c r="CK226" s="1323" t="s">
        <v>35</v>
      </c>
      <c r="CL226" s="1323" t="s">
        <v>35</v>
      </c>
      <c r="CM226" s="1323" t="s">
        <v>35</v>
      </c>
      <c r="CN226" s="1323" t="s">
        <v>35</v>
      </c>
      <c r="CO226" s="1323" t="s">
        <v>35</v>
      </c>
      <c r="CP226" s="1323" t="s">
        <v>35</v>
      </c>
      <c r="CQ226" s="1323" t="s">
        <v>35</v>
      </c>
      <c r="CR226" s="1323" t="s">
        <v>35</v>
      </c>
      <c r="CS226" s="1323" t="s">
        <v>35</v>
      </c>
      <c r="CT226" s="1323" t="s">
        <v>35</v>
      </c>
      <c r="CU226" s="1323" t="s">
        <v>35</v>
      </c>
      <c r="CV226" s="1323" t="s">
        <v>35</v>
      </c>
      <c r="CW226" s="1323" t="s">
        <v>35</v>
      </c>
      <c r="CX226" s="1323" t="s">
        <v>35</v>
      </c>
      <c r="CY226" s="1323" t="s">
        <v>35</v>
      </c>
      <c r="CZ226" s="1345" t="s">
        <v>35</v>
      </c>
    </row>
    <row r="227" s="437" customFormat="true" ht="15" customHeight="true" x14ac:dyDescent="0.2">
      <c r="A227" s="1439"/>
      <c r="B227" s="1666"/>
      <c r="C227" s="1379"/>
      <c r="D227" s="1380"/>
      <c r="E227" s="1380"/>
      <c r="F227" s="1380"/>
      <c r="G227" s="1426"/>
      <c r="H227" s="1415"/>
      <c r="I227" s="1380"/>
      <c r="J227" s="1380"/>
      <c r="K227" s="1380"/>
      <c r="L227" s="1391"/>
      <c r="M227" s="1403"/>
      <c r="N227" s="1380"/>
      <c r="O227" s="1380"/>
      <c r="P227" s="1380"/>
      <c r="Q227" s="1426"/>
      <c r="R227" s="1415"/>
      <c r="S227" s="1380"/>
      <c r="T227" s="1380"/>
      <c r="U227" s="1380"/>
      <c r="V227" s="1380"/>
      <c r="W227" s="1380"/>
      <c r="X227" s="1380"/>
      <c r="Y227" s="1380"/>
      <c r="Z227" s="1380"/>
      <c r="AA227" s="1380"/>
      <c r="AB227" s="1380"/>
      <c r="AC227" s="1380"/>
      <c r="AD227" s="1380"/>
      <c r="AE227" s="1380"/>
      <c r="AF227" s="1380"/>
      <c r="AG227" s="1380"/>
      <c r="AH227" s="1380"/>
      <c r="AI227" s="1380"/>
      <c r="AJ227" s="1380"/>
      <c r="AK227" s="1380"/>
      <c r="AL227" s="1380"/>
      <c r="AM227" s="1380"/>
      <c r="AN227" s="1380"/>
      <c r="AO227" s="1380"/>
      <c r="AP227" s="1380"/>
      <c r="AQ227" s="1380"/>
      <c r="AR227" s="1380"/>
      <c r="AS227" s="1380"/>
      <c r="AT227" s="1380"/>
      <c r="AU227" s="1380"/>
      <c r="AV227" s="1380"/>
      <c r="AW227" s="1380"/>
      <c r="AX227" s="1381"/>
      <c r="AY227" s="1004"/>
      <c r="BA227" s="2534" t="s">
        <v>94</v>
      </c>
      <c r="BB227" s="161" t="s">
        <v>61</v>
      </c>
      <c r="BC227" s="1240" t="s">
        <v>35</v>
      </c>
      <c r="BD227" s="1260" t="s">
        <v>35</v>
      </c>
      <c r="BE227" s="1260" t="s">
        <v>35</v>
      </c>
      <c r="BF227" s="1260" t="s">
        <v>35</v>
      </c>
      <c r="BG227" s="1281" t="s">
        <v>35</v>
      </c>
      <c r="BH227" s="1302" t="s">
        <v>35</v>
      </c>
      <c r="BI227" s="1260" t="s">
        <v>35</v>
      </c>
      <c r="BJ227" s="1260" t="s">
        <v>35</v>
      </c>
      <c r="BK227" s="1260" t="s">
        <v>35</v>
      </c>
      <c r="BL227" s="1281" t="s">
        <v>35</v>
      </c>
      <c r="BM227" s="1302" t="s">
        <v>35</v>
      </c>
      <c r="BN227" s="1260" t="s">
        <v>35</v>
      </c>
      <c r="BO227" s="1260" t="s">
        <v>35</v>
      </c>
      <c r="BP227" s="1260" t="s">
        <v>35</v>
      </c>
      <c r="BQ227" s="1281" t="s">
        <v>35</v>
      </c>
      <c r="BR227" s="1302" t="s">
        <v>35</v>
      </c>
      <c r="BS227" s="1260" t="s">
        <v>35</v>
      </c>
      <c r="BT227" s="1260" t="s">
        <v>35</v>
      </c>
      <c r="BU227" s="1260" t="s">
        <v>35</v>
      </c>
      <c r="BV227" s="1260" t="s">
        <v>35</v>
      </c>
      <c r="BW227" s="1260" t="s">
        <v>35</v>
      </c>
      <c r="BX227" s="1260" t="s">
        <v>35</v>
      </c>
      <c r="BY227" s="1323" t="s">
        <v>35</v>
      </c>
      <c r="BZ227" s="1323" t="s">
        <v>35</v>
      </c>
      <c r="CA227" s="1323" t="s">
        <v>35</v>
      </c>
      <c r="CB227" s="1323" t="s">
        <v>35</v>
      </c>
      <c r="CC227" s="1323" t="s">
        <v>35</v>
      </c>
      <c r="CD227" s="1323" t="s">
        <v>35</v>
      </c>
      <c r="CE227" s="1323" t="s">
        <v>35</v>
      </c>
      <c r="CF227" s="1323" t="s">
        <v>35</v>
      </c>
      <c r="CG227" s="1323" t="s">
        <v>35</v>
      </c>
      <c r="CH227" s="1323" t="s">
        <v>35</v>
      </c>
      <c r="CI227" s="1323" t="s">
        <v>35</v>
      </c>
      <c r="CJ227" s="1323" t="s">
        <v>35</v>
      </c>
      <c r="CK227" s="1323" t="s">
        <v>35</v>
      </c>
      <c r="CL227" s="1323" t="s">
        <v>35</v>
      </c>
      <c r="CM227" s="1323" t="s">
        <v>35</v>
      </c>
      <c r="CN227" s="1323" t="s">
        <v>35</v>
      </c>
      <c r="CO227" s="1323" t="s">
        <v>35</v>
      </c>
      <c r="CP227" s="1323" t="s">
        <v>35</v>
      </c>
      <c r="CQ227" s="1323" t="s">
        <v>35</v>
      </c>
      <c r="CR227" s="1323" t="s">
        <v>35</v>
      </c>
      <c r="CS227" s="1323" t="s">
        <v>35</v>
      </c>
      <c r="CT227" s="1323" t="s">
        <v>35</v>
      </c>
      <c r="CU227" s="1323" t="s">
        <v>35</v>
      </c>
      <c r="CV227" s="1323" t="s">
        <v>35</v>
      </c>
      <c r="CW227" s="1323" t="s">
        <v>35</v>
      </c>
      <c r="CX227" s="1323" t="s">
        <v>35</v>
      </c>
      <c r="CY227" s="1323" t="s">
        <v>35</v>
      </c>
      <c r="CZ227" s="1345" t="s">
        <v>35</v>
      </c>
    </row>
    <row r="228" s="437" customFormat="true" ht="15" customHeight="true" x14ac:dyDescent="0.2">
      <c r="A228" s="1440"/>
      <c r="B228" s="1667"/>
      <c r="C228" s="1611"/>
      <c r="D228" s="1612"/>
      <c r="E228" s="1612"/>
      <c r="F228" s="1612"/>
      <c r="G228" s="1613"/>
      <c r="H228" s="1614"/>
      <c r="I228" s="1612"/>
      <c r="J228" s="1612"/>
      <c r="K228" s="1612"/>
      <c r="L228" s="1615"/>
      <c r="M228" s="1611"/>
      <c r="N228" s="1612"/>
      <c r="O228" s="1612"/>
      <c r="P228" s="1612"/>
      <c r="Q228" s="1613"/>
      <c r="R228" s="1614"/>
      <c r="S228" s="1612"/>
      <c r="T228" s="1612"/>
      <c r="U228" s="1612"/>
      <c r="V228" s="1612"/>
      <c r="W228" s="1612"/>
      <c r="X228" s="1612"/>
      <c r="Y228" s="1612"/>
      <c r="Z228" s="1612"/>
      <c r="AA228" s="1612"/>
      <c r="AB228" s="1612"/>
      <c r="AC228" s="1612"/>
      <c r="AD228" s="1612"/>
      <c r="AE228" s="1612"/>
      <c r="AF228" s="1612"/>
      <c r="AG228" s="1612"/>
      <c r="AH228" s="1612"/>
      <c r="AI228" s="1612"/>
      <c r="AJ228" s="1612"/>
      <c r="AK228" s="1612"/>
      <c r="AL228" s="1612"/>
      <c r="AM228" s="1612"/>
      <c r="AN228" s="1612"/>
      <c r="AO228" s="1612"/>
      <c r="AP228" s="1612"/>
      <c r="AQ228" s="1612"/>
      <c r="AR228" s="1612"/>
      <c r="AS228" s="1612"/>
      <c r="AT228" s="1612"/>
      <c r="AU228" s="1612"/>
      <c r="AV228" s="1612"/>
      <c r="AW228" s="1612"/>
      <c r="AX228" s="1612"/>
      <c r="AY228" s="1004"/>
      <c r="BA228" s="2534"/>
      <c r="BB228" s="161" t="s">
        <v>91</v>
      </c>
      <c r="BC228" s="1240" t="s">
        <v>35</v>
      </c>
      <c r="BD228" s="1260" t="s">
        <v>35</v>
      </c>
      <c r="BE228" s="1260" t="s">
        <v>35</v>
      </c>
      <c r="BF228" s="1260" t="s">
        <v>35</v>
      </c>
      <c r="BG228" s="1281" t="s">
        <v>35</v>
      </c>
      <c r="BH228" s="1302" t="s">
        <v>35</v>
      </c>
      <c r="BI228" s="1260" t="s">
        <v>35</v>
      </c>
      <c r="BJ228" s="1260" t="s">
        <v>35</v>
      </c>
      <c r="BK228" s="1260" t="s">
        <v>35</v>
      </c>
      <c r="BL228" s="1281" t="s">
        <v>35</v>
      </c>
      <c r="BM228" s="1302" t="s">
        <v>35</v>
      </c>
      <c r="BN228" s="1260" t="s">
        <v>35</v>
      </c>
      <c r="BO228" s="1260" t="s">
        <v>35</v>
      </c>
      <c r="BP228" s="1260" t="s">
        <v>35</v>
      </c>
      <c r="BQ228" s="1281" t="s">
        <v>35</v>
      </c>
      <c r="BR228" s="1302" t="s">
        <v>35</v>
      </c>
      <c r="BS228" s="1260" t="s">
        <v>35</v>
      </c>
      <c r="BT228" s="1260" t="s">
        <v>35</v>
      </c>
      <c r="BU228" s="1260" t="s">
        <v>35</v>
      </c>
      <c r="BV228" s="1260" t="s">
        <v>35</v>
      </c>
      <c r="BW228" s="1260" t="s">
        <v>35</v>
      </c>
      <c r="BX228" s="1260" t="s">
        <v>35</v>
      </c>
      <c r="BY228" s="1323" t="s">
        <v>35</v>
      </c>
      <c r="BZ228" s="1323" t="s">
        <v>35</v>
      </c>
      <c r="CA228" s="1323" t="s">
        <v>35</v>
      </c>
      <c r="CB228" s="1323" t="s">
        <v>35</v>
      </c>
      <c r="CC228" s="1323" t="s">
        <v>35</v>
      </c>
      <c r="CD228" s="1323" t="s">
        <v>35</v>
      </c>
      <c r="CE228" s="1323" t="s">
        <v>35</v>
      </c>
      <c r="CF228" s="1323" t="s">
        <v>35</v>
      </c>
      <c r="CG228" s="1323" t="s">
        <v>35</v>
      </c>
      <c r="CH228" s="1323" t="s">
        <v>35</v>
      </c>
      <c r="CI228" s="1323" t="s">
        <v>35</v>
      </c>
      <c r="CJ228" s="1323" t="s">
        <v>35</v>
      </c>
      <c r="CK228" s="1323" t="s">
        <v>35</v>
      </c>
      <c r="CL228" s="1323" t="s">
        <v>35</v>
      </c>
      <c r="CM228" s="1323" t="s">
        <v>35</v>
      </c>
      <c r="CN228" s="1323" t="s">
        <v>35</v>
      </c>
      <c r="CO228" s="1323" t="s">
        <v>35</v>
      </c>
      <c r="CP228" s="1323" t="s">
        <v>35</v>
      </c>
      <c r="CQ228" s="1323" t="s">
        <v>35</v>
      </c>
      <c r="CR228" s="1323" t="s">
        <v>35</v>
      </c>
      <c r="CS228" s="1323" t="s">
        <v>35</v>
      </c>
      <c r="CT228" s="1323" t="s">
        <v>35</v>
      </c>
      <c r="CU228" s="1323" t="s">
        <v>35</v>
      </c>
      <c r="CV228" s="1323" t="s">
        <v>35</v>
      </c>
      <c r="CW228" s="1323" t="s">
        <v>35</v>
      </c>
      <c r="CX228" s="1323" t="s">
        <v>35</v>
      </c>
      <c r="CY228" s="1323" t="s">
        <v>35</v>
      </c>
      <c r="CZ228" s="1345" t="s">
        <v>35</v>
      </c>
    </row>
    <row r="229" s="437" customFormat="true" ht="15" customHeight="true" x14ac:dyDescent="0.2">
      <c r="A229" s="1441"/>
      <c r="B229" s="1668"/>
      <c r="C229" s="1594"/>
      <c r="D229" s="1595"/>
      <c r="E229" s="1595"/>
      <c r="F229" s="1595"/>
      <c r="G229" s="1596"/>
      <c r="H229" s="1597"/>
      <c r="I229" s="1595"/>
      <c r="J229" s="1595"/>
      <c r="K229" s="1595"/>
      <c r="L229" s="1598"/>
      <c r="M229" s="1594"/>
      <c r="N229" s="1595"/>
      <c r="O229" s="1595"/>
      <c r="P229" s="1595"/>
      <c r="Q229" s="1596"/>
      <c r="R229" s="1597"/>
      <c r="S229" s="1595"/>
      <c r="T229" s="1595"/>
      <c r="U229" s="1595"/>
      <c r="V229" s="1595"/>
      <c r="W229" s="1595"/>
      <c r="X229" s="1595"/>
      <c r="Y229" s="1595"/>
      <c r="Z229" s="1595"/>
      <c r="AA229" s="1595"/>
      <c r="AB229" s="1595"/>
      <c r="AC229" s="1595"/>
      <c r="AD229" s="1595"/>
      <c r="AE229" s="1595"/>
      <c r="AF229" s="1595"/>
      <c r="AG229" s="1595"/>
      <c r="AH229" s="1595"/>
      <c r="AI229" s="1595"/>
      <c r="AJ229" s="1595"/>
      <c r="AK229" s="1595"/>
      <c r="AL229" s="1595"/>
      <c r="AM229" s="1595"/>
      <c r="AN229" s="1595"/>
      <c r="AO229" s="1595"/>
      <c r="AP229" s="1595"/>
      <c r="AQ229" s="1595"/>
      <c r="AR229" s="1595"/>
      <c r="AS229" s="1595"/>
      <c r="AT229" s="1595"/>
      <c r="AU229" s="1595"/>
      <c r="AV229" s="1595"/>
      <c r="AW229" s="1595"/>
      <c r="AX229" s="1595"/>
      <c r="AY229" s="1004"/>
      <c r="BA229" s="2534"/>
      <c r="BB229" s="161" t="s">
        <v>92</v>
      </c>
      <c r="BC229" s="1240" t="s">
        <v>35</v>
      </c>
      <c r="BD229" s="1260" t="s">
        <v>35</v>
      </c>
      <c r="BE229" s="1260" t="s">
        <v>35</v>
      </c>
      <c r="BF229" s="1260" t="s">
        <v>35</v>
      </c>
      <c r="BG229" s="1281" t="s">
        <v>35</v>
      </c>
      <c r="BH229" s="1302" t="s">
        <v>35</v>
      </c>
      <c r="BI229" s="1260" t="s">
        <v>35</v>
      </c>
      <c r="BJ229" s="1260" t="s">
        <v>35</v>
      </c>
      <c r="BK229" s="1260" t="s">
        <v>35</v>
      </c>
      <c r="BL229" s="1281" t="s">
        <v>35</v>
      </c>
      <c r="BM229" s="1302" t="s">
        <v>35</v>
      </c>
      <c r="BN229" s="1260" t="s">
        <v>35</v>
      </c>
      <c r="BO229" s="1260" t="s">
        <v>35</v>
      </c>
      <c r="BP229" s="1260" t="s">
        <v>35</v>
      </c>
      <c r="BQ229" s="1281" t="s">
        <v>35</v>
      </c>
      <c r="BR229" s="1302" t="s">
        <v>35</v>
      </c>
      <c r="BS229" s="1260" t="s">
        <v>35</v>
      </c>
      <c r="BT229" s="1260" t="s">
        <v>35</v>
      </c>
      <c r="BU229" s="1260" t="s">
        <v>35</v>
      </c>
      <c r="BV229" s="1260" t="s">
        <v>35</v>
      </c>
      <c r="BW229" s="1260" t="s">
        <v>35</v>
      </c>
      <c r="BX229" s="1260" t="s">
        <v>35</v>
      </c>
      <c r="BY229" s="1323" t="s">
        <v>35</v>
      </c>
      <c r="BZ229" s="1323" t="s">
        <v>35</v>
      </c>
      <c r="CA229" s="1323" t="s">
        <v>35</v>
      </c>
      <c r="CB229" s="1323" t="s">
        <v>35</v>
      </c>
      <c r="CC229" s="1323" t="s">
        <v>35</v>
      </c>
      <c r="CD229" s="1323" t="s">
        <v>35</v>
      </c>
      <c r="CE229" s="1323" t="s">
        <v>35</v>
      </c>
      <c r="CF229" s="1323" t="s">
        <v>35</v>
      </c>
      <c r="CG229" s="1323" t="s">
        <v>35</v>
      </c>
      <c r="CH229" s="1323" t="s">
        <v>35</v>
      </c>
      <c r="CI229" s="1323" t="s">
        <v>35</v>
      </c>
      <c r="CJ229" s="1323" t="s">
        <v>35</v>
      </c>
      <c r="CK229" s="1323" t="s">
        <v>35</v>
      </c>
      <c r="CL229" s="1323" t="s">
        <v>35</v>
      </c>
      <c r="CM229" s="1323" t="s">
        <v>35</v>
      </c>
      <c r="CN229" s="1323" t="s">
        <v>35</v>
      </c>
      <c r="CO229" s="1323" t="s">
        <v>35</v>
      </c>
      <c r="CP229" s="1323" t="s">
        <v>35</v>
      </c>
      <c r="CQ229" s="1323" t="s">
        <v>35</v>
      </c>
      <c r="CR229" s="1323" t="s">
        <v>35</v>
      </c>
      <c r="CS229" s="1323" t="s">
        <v>35</v>
      </c>
      <c r="CT229" s="1323" t="s">
        <v>35</v>
      </c>
      <c r="CU229" s="1323" t="s">
        <v>35</v>
      </c>
      <c r="CV229" s="1323" t="s">
        <v>35</v>
      </c>
      <c r="CW229" s="1323" t="s">
        <v>35</v>
      </c>
      <c r="CX229" s="1323" t="s">
        <v>35</v>
      </c>
      <c r="CY229" s="1323" t="s">
        <v>35</v>
      </c>
      <c r="CZ229" s="1345" t="s">
        <v>35</v>
      </c>
    </row>
    <row r="230" s="437" customFormat="true" ht="15" customHeight="true" x14ac:dyDescent="0.2">
      <c r="A230" s="1442"/>
      <c r="B230" s="1669"/>
      <c r="C230" s="1599"/>
      <c r="D230" s="1600"/>
      <c r="E230" s="1600"/>
      <c r="F230" s="1600"/>
      <c r="G230" s="1601"/>
      <c r="H230" s="1602"/>
      <c r="I230" s="1600"/>
      <c r="J230" s="1600"/>
      <c r="K230" s="1600"/>
      <c r="L230" s="1603"/>
      <c r="M230" s="1599"/>
      <c r="N230" s="1600"/>
      <c r="O230" s="1600"/>
      <c r="P230" s="1600"/>
      <c r="Q230" s="1601"/>
      <c r="R230" s="1602"/>
      <c r="S230" s="1600"/>
      <c r="T230" s="1600"/>
      <c r="U230" s="1600"/>
      <c r="V230" s="1600"/>
      <c r="W230" s="1600"/>
      <c r="X230" s="1600"/>
      <c r="Y230" s="1600"/>
      <c r="Z230" s="1600"/>
      <c r="AA230" s="1600"/>
      <c r="AB230" s="1600"/>
      <c r="AC230" s="1600"/>
      <c r="AD230" s="1600"/>
      <c r="AE230" s="1600"/>
      <c r="AF230" s="1600"/>
      <c r="AG230" s="1600"/>
      <c r="AH230" s="1600"/>
      <c r="AI230" s="1600"/>
      <c r="AJ230" s="1600"/>
      <c r="AK230" s="1600"/>
      <c r="AL230" s="1600"/>
      <c r="AM230" s="1600"/>
      <c r="AN230" s="1600"/>
      <c r="AO230" s="1600"/>
      <c r="AP230" s="1600"/>
      <c r="AQ230" s="1600"/>
      <c r="AR230" s="1600"/>
      <c r="AS230" s="1600"/>
      <c r="AT230" s="1600"/>
      <c r="AU230" s="1600"/>
      <c r="AV230" s="1600"/>
      <c r="AW230" s="1600"/>
      <c r="AX230" s="1600"/>
      <c r="AY230" s="1004"/>
      <c r="BA230" s="2534"/>
      <c r="BB230" s="161" t="s">
        <v>93</v>
      </c>
      <c r="BC230" s="1240" t="s">
        <v>35</v>
      </c>
      <c r="BD230" s="1260" t="s">
        <v>35</v>
      </c>
      <c r="BE230" s="1260" t="s">
        <v>35</v>
      </c>
      <c r="BF230" s="1260" t="s">
        <v>35</v>
      </c>
      <c r="BG230" s="1281" t="s">
        <v>35</v>
      </c>
      <c r="BH230" s="1302" t="s">
        <v>35</v>
      </c>
      <c r="BI230" s="1260" t="s">
        <v>35</v>
      </c>
      <c r="BJ230" s="1260" t="s">
        <v>35</v>
      </c>
      <c r="BK230" s="1260" t="s">
        <v>35</v>
      </c>
      <c r="BL230" s="1281" t="s">
        <v>35</v>
      </c>
      <c r="BM230" s="1302" t="s">
        <v>35</v>
      </c>
      <c r="BN230" s="1260" t="s">
        <v>35</v>
      </c>
      <c r="BO230" s="1260" t="s">
        <v>35</v>
      </c>
      <c r="BP230" s="1260" t="s">
        <v>35</v>
      </c>
      <c r="BQ230" s="1281" t="s">
        <v>35</v>
      </c>
      <c r="BR230" s="1302" t="s">
        <v>35</v>
      </c>
      <c r="BS230" s="1260" t="s">
        <v>35</v>
      </c>
      <c r="BT230" s="1260" t="s">
        <v>35</v>
      </c>
      <c r="BU230" s="1260" t="s">
        <v>35</v>
      </c>
      <c r="BV230" s="1260" t="s">
        <v>35</v>
      </c>
      <c r="BW230" s="1260" t="s">
        <v>35</v>
      </c>
      <c r="BX230" s="1260" t="s">
        <v>35</v>
      </c>
      <c r="BY230" s="1323" t="s">
        <v>35</v>
      </c>
      <c r="BZ230" s="1323" t="s">
        <v>35</v>
      </c>
      <c r="CA230" s="1323" t="s">
        <v>35</v>
      </c>
      <c r="CB230" s="1323" t="s">
        <v>35</v>
      </c>
      <c r="CC230" s="1323" t="s">
        <v>35</v>
      </c>
      <c r="CD230" s="1323" t="s">
        <v>35</v>
      </c>
      <c r="CE230" s="1323" t="s">
        <v>35</v>
      </c>
      <c r="CF230" s="1323" t="s">
        <v>35</v>
      </c>
      <c r="CG230" s="1323" t="s">
        <v>35</v>
      </c>
      <c r="CH230" s="1323" t="s">
        <v>35</v>
      </c>
      <c r="CI230" s="1323" t="s">
        <v>35</v>
      </c>
      <c r="CJ230" s="1323" t="s">
        <v>35</v>
      </c>
      <c r="CK230" s="1323" t="s">
        <v>35</v>
      </c>
      <c r="CL230" s="1323" t="s">
        <v>35</v>
      </c>
      <c r="CM230" s="1323" t="s">
        <v>35</v>
      </c>
      <c r="CN230" s="1323" t="s">
        <v>35</v>
      </c>
      <c r="CO230" s="1323" t="s">
        <v>35</v>
      </c>
      <c r="CP230" s="1323" t="s">
        <v>35</v>
      </c>
      <c r="CQ230" s="1323" t="s">
        <v>35</v>
      </c>
      <c r="CR230" s="1323" t="s">
        <v>35</v>
      </c>
      <c r="CS230" s="1323" t="s">
        <v>35</v>
      </c>
      <c r="CT230" s="1323" t="s">
        <v>35</v>
      </c>
      <c r="CU230" s="1323" t="s">
        <v>35</v>
      </c>
      <c r="CV230" s="1323" t="s">
        <v>35</v>
      </c>
      <c r="CW230" s="1323" t="s">
        <v>35</v>
      </c>
      <c r="CX230" s="1323" t="s">
        <v>35</v>
      </c>
      <c r="CY230" s="1323" t="s">
        <v>35</v>
      </c>
      <c r="CZ230" s="1345" t="s">
        <v>35</v>
      </c>
    </row>
    <row r="231" s="437" customFormat="true" ht="15" customHeight="true" x14ac:dyDescent="0.2">
      <c r="A231" s="1443"/>
      <c r="B231" s="1452"/>
      <c r="C231" s="1382"/>
      <c r="D231" s="1383"/>
      <c r="E231" s="1383"/>
      <c r="F231" s="1383"/>
      <c r="G231" s="1427"/>
      <c r="H231" s="1416"/>
      <c r="I231" s="1383"/>
      <c r="J231" s="1383"/>
      <c r="K231" s="1383"/>
      <c r="L231" s="1392"/>
      <c r="M231" s="1404"/>
      <c r="N231" s="1383"/>
      <c r="O231" s="1383"/>
      <c r="P231" s="1383"/>
      <c r="Q231" s="1427"/>
      <c r="R231" s="1416"/>
      <c r="S231" s="1383"/>
      <c r="T231" s="1383"/>
      <c r="U231" s="1383"/>
      <c r="V231" s="1383"/>
      <c r="W231" s="1383"/>
      <c r="X231" s="1383"/>
      <c r="Y231" s="1383"/>
      <c r="Z231" s="1383"/>
      <c r="AA231" s="1383"/>
      <c r="AB231" s="1384"/>
      <c r="AC231" s="1003"/>
      <c r="AD231" s="1003"/>
      <c r="AE231" s="1003"/>
      <c r="AF231" s="1003"/>
      <c r="AG231" s="1003"/>
      <c r="AH231" s="1003"/>
      <c r="AI231" s="1003"/>
      <c r="AJ231" s="1003"/>
      <c r="AK231" s="1003"/>
      <c r="AL231" s="1003"/>
      <c r="AM231" s="1003"/>
      <c r="AN231" s="1003"/>
      <c r="AO231" s="1003"/>
      <c r="AP231" s="1003"/>
      <c r="AQ231" s="1003"/>
      <c r="AR231" s="1003"/>
      <c r="AS231" s="1003"/>
      <c r="AT231" s="1003"/>
      <c r="AU231" s="1003"/>
      <c r="AV231" s="1003"/>
      <c r="AW231" s="1003"/>
      <c r="AX231" s="1003"/>
      <c r="AY231" s="1004"/>
      <c r="BA231" s="461"/>
      <c r="BB231" s="161"/>
      <c r="BC231" s="361"/>
      <c r="BD231" s="308"/>
      <c r="BE231" s="308"/>
      <c r="BF231" s="308"/>
      <c r="BG231" s="362"/>
      <c r="BH231" s="370"/>
      <c r="BI231" s="308"/>
      <c r="BJ231" s="308"/>
      <c r="BK231" s="308"/>
      <c r="BL231" s="362"/>
      <c r="BM231" s="370"/>
      <c r="BN231" s="308"/>
      <c r="BO231" s="308"/>
      <c r="BP231" s="308"/>
      <c r="BQ231" s="362"/>
      <c r="BR231" s="370"/>
      <c r="BS231" s="308"/>
      <c r="BT231" s="308"/>
      <c r="BU231" s="308"/>
      <c r="BV231" s="308"/>
      <c r="BW231" s="308"/>
      <c r="BX231" s="308"/>
      <c r="BY231" s="309"/>
      <c r="BZ231" s="309"/>
      <c r="CA231" s="309"/>
      <c r="CB231" s="309"/>
      <c r="CC231" s="309"/>
      <c r="CD231" s="309"/>
      <c r="CE231" s="309"/>
      <c r="CF231" s="309"/>
      <c r="CG231" s="309"/>
      <c r="CH231" s="309"/>
      <c r="CI231" s="309"/>
      <c r="CJ231" s="309"/>
      <c r="CK231" s="309"/>
      <c r="CL231" s="309"/>
      <c r="CM231" s="309"/>
      <c r="CN231" s="309"/>
      <c r="CO231" s="309"/>
      <c r="CP231" s="309"/>
      <c r="CQ231" s="309"/>
      <c r="CR231" s="309"/>
      <c r="CS231" s="309"/>
      <c r="CT231" s="309"/>
      <c r="CU231" s="309"/>
      <c r="CV231" s="309"/>
      <c r="CW231" s="309"/>
      <c r="CX231" s="309"/>
      <c r="CY231" s="309"/>
      <c r="CZ231" s="386"/>
    </row>
    <row r="232" s="437" customFormat="true" ht="15" customHeight="true" x14ac:dyDescent="0.2">
      <c r="A232" s="1444"/>
      <c r="B232" s="1453"/>
      <c r="C232" s="1385"/>
      <c r="D232" s="1386"/>
      <c r="E232" s="1386"/>
      <c r="F232" s="1386"/>
      <c r="G232" s="1428"/>
      <c r="H232" s="1417"/>
      <c r="I232" s="1386"/>
      <c r="J232" s="1386"/>
      <c r="K232" s="1386"/>
      <c r="L232" s="1393"/>
      <c r="M232" s="1405"/>
      <c r="N232" s="1386"/>
      <c r="O232" s="1386"/>
      <c r="P232" s="1386"/>
      <c r="Q232" s="1428"/>
      <c r="R232" s="1417"/>
      <c r="S232" s="1386"/>
      <c r="T232" s="1386"/>
      <c r="U232" s="1386"/>
      <c r="V232" s="1386"/>
      <c r="W232" s="1386"/>
      <c r="X232" s="1386"/>
      <c r="Y232" s="1386"/>
      <c r="Z232" s="1386"/>
      <c r="AA232" s="1386"/>
      <c r="AB232" s="1387"/>
      <c r="AC232" s="1003"/>
      <c r="AD232" s="1003"/>
      <c r="AE232" s="1003"/>
      <c r="AF232" s="1003"/>
      <c r="AG232" s="1003"/>
      <c r="AH232" s="1003"/>
      <c r="AI232" s="1003"/>
      <c r="AJ232" s="1003"/>
      <c r="AK232" s="1003"/>
      <c r="AL232" s="1003"/>
      <c r="AM232" s="1003"/>
      <c r="AN232" s="1003"/>
      <c r="AO232" s="1003"/>
      <c r="AP232" s="1003"/>
      <c r="AQ232" s="1003"/>
      <c r="AR232" s="1003"/>
      <c r="AS232" s="1003"/>
      <c r="AT232" s="1003"/>
      <c r="AU232" s="1003"/>
      <c r="AV232" s="1003"/>
      <c r="AW232" s="1003"/>
      <c r="AX232" s="1003"/>
      <c r="AY232" s="1004"/>
      <c r="BA232" s="517"/>
      <c r="BB232" s="161"/>
      <c r="BC232" s="361"/>
      <c r="BD232" s="308"/>
      <c r="BE232" s="308"/>
      <c r="BF232" s="308"/>
      <c r="BG232" s="362"/>
      <c r="BH232" s="370"/>
      <c r="BI232" s="308"/>
      <c r="BJ232" s="308"/>
      <c r="BK232" s="308"/>
      <c r="BL232" s="362"/>
      <c r="BM232" s="370"/>
      <c r="BN232" s="308"/>
      <c r="BO232" s="308"/>
      <c r="BP232" s="308"/>
      <c r="BQ232" s="362"/>
      <c r="BR232" s="370"/>
      <c r="BS232" s="308"/>
      <c r="BT232" s="308"/>
      <c r="BU232" s="308"/>
      <c r="BV232" s="308"/>
      <c r="BW232" s="308"/>
      <c r="BX232" s="308"/>
      <c r="BY232" s="309"/>
      <c r="BZ232" s="309"/>
      <c r="CA232" s="309"/>
      <c r="CB232" s="309"/>
      <c r="CC232" s="309"/>
      <c r="CD232" s="309"/>
      <c r="CE232" s="309"/>
      <c r="CF232" s="309"/>
      <c r="CG232" s="309"/>
      <c r="CH232" s="309"/>
      <c r="CI232" s="309"/>
      <c r="CJ232" s="309"/>
      <c r="CK232" s="309"/>
      <c r="CL232" s="309"/>
      <c r="CM232" s="309"/>
      <c r="CN232" s="309"/>
      <c r="CO232" s="309"/>
      <c r="CP232" s="309"/>
      <c r="CQ232" s="309"/>
      <c r="CR232" s="309"/>
      <c r="CS232" s="309"/>
      <c r="CT232" s="309"/>
      <c r="CU232" s="309"/>
      <c r="CV232" s="309"/>
      <c r="CW232" s="309"/>
      <c r="CX232" s="309"/>
      <c r="CY232" s="309"/>
      <c r="CZ232" s="386"/>
    </row>
    <row r="233" s="437" customFormat="true" ht="15" customHeight="true" x14ac:dyDescent="0.2">
      <c r="A233" s="1445"/>
      <c r="B233" s="1454"/>
      <c r="C233" s="1616"/>
      <c r="D233" s="1617"/>
      <c r="E233" s="1617"/>
      <c r="F233" s="1617"/>
      <c r="G233" s="1618"/>
      <c r="H233" s="1619"/>
      <c r="I233" s="1617"/>
      <c r="J233" s="1617"/>
      <c r="K233" s="1617"/>
      <c r="L233" s="1620"/>
      <c r="M233" s="1621"/>
      <c r="N233" s="1617"/>
      <c r="O233" s="1617"/>
      <c r="P233" s="1617"/>
      <c r="Q233" s="1618"/>
      <c r="R233" s="1619"/>
      <c r="S233" s="1617"/>
      <c r="T233" s="1617"/>
      <c r="U233" s="1617"/>
      <c r="V233" s="1617"/>
      <c r="W233" s="1617"/>
      <c r="X233" s="1617"/>
      <c r="Y233" s="1617"/>
      <c r="Z233" s="1617"/>
      <c r="AA233" s="1617"/>
      <c r="AB233" s="1622"/>
      <c r="AC233" s="1003"/>
      <c r="AD233" s="1003"/>
      <c r="AE233" s="1003"/>
      <c r="AF233" s="1003"/>
      <c r="AG233" s="1003"/>
      <c r="AH233" s="1003"/>
      <c r="AI233" s="1003"/>
      <c r="AJ233" s="1003"/>
      <c r="AK233" s="1003"/>
      <c r="AL233" s="1003"/>
      <c r="AM233" s="1003"/>
      <c r="AN233" s="1003"/>
      <c r="AO233" s="1003"/>
      <c r="AP233" s="1003"/>
      <c r="AQ233" s="1003"/>
      <c r="AR233" s="1003"/>
      <c r="AS233" s="1003"/>
      <c r="AT233" s="1003"/>
      <c r="AU233" s="1003"/>
      <c r="AV233" s="1003"/>
      <c r="AW233" s="1003"/>
      <c r="AX233" s="1003"/>
      <c r="AY233" s="1004"/>
      <c r="BA233" s="517"/>
      <c r="BB233" s="161"/>
      <c r="BC233" s="361"/>
      <c r="BD233" s="308"/>
      <c r="BE233" s="308"/>
      <c r="BF233" s="308"/>
      <c r="BG233" s="362"/>
      <c r="BH233" s="370"/>
      <c r="BI233" s="308"/>
      <c r="BJ233" s="308"/>
      <c r="BK233" s="308"/>
      <c r="BL233" s="362"/>
      <c r="BM233" s="370"/>
      <c r="BN233" s="308"/>
      <c r="BO233" s="308"/>
      <c r="BP233" s="308"/>
      <c r="BQ233" s="362"/>
      <c r="BR233" s="370"/>
      <c r="BS233" s="308"/>
      <c r="BT233" s="308"/>
      <c r="BU233" s="308"/>
      <c r="BV233" s="308"/>
      <c r="BW233" s="308"/>
      <c r="BX233" s="308"/>
      <c r="BY233" s="309"/>
      <c r="BZ233" s="309"/>
      <c r="CA233" s="309"/>
      <c r="CB233" s="309"/>
      <c r="CC233" s="309"/>
      <c r="CD233" s="309"/>
      <c r="CE233" s="309"/>
      <c r="CF233" s="309"/>
      <c r="CG233" s="309"/>
      <c r="CH233" s="309"/>
      <c r="CI233" s="309"/>
      <c r="CJ233" s="309"/>
      <c r="CK233" s="309"/>
      <c r="CL233" s="309"/>
      <c r="CM233" s="309"/>
      <c r="CN233" s="309"/>
      <c r="CO233" s="309"/>
      <c r="CP233" s="309"/>
      <c r="CQ233" s="309"/>
      <c r="CR233" s="309"/>
      <c r="CS233" s="309"/>
      <c r="CT233" s="309"/>
      <c r="CU233" s="309"/>
      <c r="CV233" s="309"/>
      <c r="CW233" s="309"/>
      <c r="CX233" s="309"/>
      <c r="CY233" s="309"/>
      <c r="CZ233" s="386"/>
    </row>
    <row r="234" s="437" customFormat="true" ht="15" customHeight="true" x14ac:dyDescent="0.2">
      <c r="A234" s="1446"/>
      <c r="B234" s="1455"/>
      <c r="C234" s="1623"/>
      <c r="D234" s="1624"/>
      <c r="E234" s="1624"/>
      <c r="F234" s="1624"/>
      <c r="G234" s="1625"/>
      <c r="H234" s="1626"/>
      <c r="I234" s="1624"/>
      <c r="J234" s="1624"/>
      <c r="K234" s="1624"/>
      <c r="L234" s="1627"/>
      <c r="M234" s="1628"/>
      <c r="N234" s="1624"/>
      <c r="O234" s="1624"/>
      <c r="P234" s="1624"/>
      <c r="Q234" s="1625"/>
      <c r="R234" s="1626"/>
      <c r="S234" s="1624"/>
      <c r="T234" s="1624"/>
      <c r="U234" s="1624"/>
      <c r="V234" s="1624"/>
      <c r="W234" s="1624"/>
      <c r="X234" s="1624"/>
      <c r="Y234" s="1624"/>
      <c r="Z234" s="1624"/>
      <c r="AA234" s="1624"/>
      <c r="AB234" s="1629"/>
      <c r="AC234" s="1003"/>
      <c r="AD234" s="1003"/>
      <c r="AE234" s="1003"/>
      <c r="AF234" s="1003"/>
      <c r="AG234" s="1003"/>
      <c r="AH234" s="1003"/>
      <c r="AI234" s="1003"/>
      <c r="AJ234" s="1003"/>
      <c r="AK234" s="1003"/>
      <c r="AL234" s="1003"/>
      <c r="AM234" s="1003"/>
      <c r="AN234" s="1003"/>
      <c r="AO234" s="1003"/>
      <c r="AP234" s="1003"/>
      <c r="AQ234" s="1003"/>
      <c r="AR234" s="1003"/>
      <c r="AS234" s="1003"/>
      <c r="AT234" s="1003"/>
      <c r="AU234" s="1003"/>
      <c r="AV234" s="1003"/>
      <c r="AW234" s="1003"/>
      <c r="AX234" s="1003"/>
      <c r="AY234" s="1004"/>
      <c r="BA234" s="517"/>
      <c r="BB234" s="161"/>
      <c r="BC234" s="361"/>
      <c r="BD234" s="308"/>
      <c r="BE234" s="308"/>
      <c r="BF234" s="308"/>
      <c r="BG234" s="362"/>
      <c r="BH234" s="370"/>
      <c r="BI234" s="308"/>
      <c r="BJ234" s="308"/>
      <c r="BK234" s="308"/>
      <c r="BL234" s="362"/>
      <c r="BM234" s="370"/>
      <c r="BN234" s="308"/>
      <c r="BO234" s="308"/>
      <c r="BP234" s="308"/>
      <c r="BQ234" s="362"/>
      <c r="BR234" s="370"/>
      <c r="BS234" s="308"/>
      <c r="BT234" s="308"/>
      <c r="BU234" s="308"/>
      <c r="BV234" s="308"/>
      <c r="BW234" s="308"/>
      <c r="BX234" s="308"/>
      <c r="BY234" s="309"/>
      <c r="BZ234" s="309"/>
      <c r="CA234" s="309"/>
      <c r="CB234" s="309"/>
      <c r="CC234" s="309"/>
      <c r="CD234" s="309"/>
      <c r="CE234" s="309"/>
      <c r="CF234" s="309"/>
      <c r="CG234" s="309"/>
      <c r="CH234" s="309"/>
      <c r="CI234" s="309"/>
      <c r="CJ234" s="309"/>
      <c r="CK234" s="309"/>
      <c r="CL234" s="309"/>
      <c r="CM234" s="309"/>
      <c r="CN234" s="309"/>
      <c r="CO234" s="309"/>
      <c r="CP234" s="309"/>
      <c r="CQ234" s="309"/>
      <c r="CR234" s="309"/>
      <c r="CS234" s="309"/>
      <c r="CT234" s="309"/>
      <c r="CU234" s="309"/>
      <c r="CV234" s="309"/>
      <c r="CW234" s="309"/>
      <c r="CX234" s="309"/>
      <c r="CY234" s="309"/>
      <c r="CZ234" s="386"/>
    </row>
    <row r="235" s="437" customFormat="true" ht="15" customHeight="true" x14ac:dyDescent="0.2">
      <c r="A235" s="1446"/>
      <c r="B235" s="1455"/>
      <c r="C235" s="1623"/>
      <c r="D235" s="1624"/>
      <c r="E235" s="1624"/>
      <c r="F235" s="1624"/>
      <c r="G235" s="1625"/>
      <c r="H235" s="1626"/>
      <c r="I235" s="1624"/>
      <c r="J235" s="1624"/>
      <c r="K235" s="1624"/>
      <c r="L235" s="1627"/>
      <c r="M235" s="1628"/>
      <c r="N235" s="1624"/>
      <c r="O235" s="1624"/>
      <c r="P235" s="1624"/>
      <c r="Q235" s="1625"/>
      <c r="R235" s="1626"/>
      <c r="S235" s="1624"/>
      <c r="T235" s="1624"/>
      <c r="U235" s="1624"/>
      <c r="V235" s="1624"/>
      <c r="W235" s="1624"/>
      <c r="X235" s="1624"/>
      <c r="Y235" s="1624"/>
      <c r="Z235" s="1624"/>
      <c r="AA235" s="1624"/>
      <c r="AB235" s="1629"/>
      <c r="AC235" s="1003"/>
      <c r="AD235" s="1003"/>
      <c r="AE235" s="1003"/>
      <c r="AF235" s="1003"/>
      <c r="AG235" s="1003"/>
      <c r="AH235" s="1003"/>
      <c r="AI235" s="1003"/>
      <c r="AJ235" s="1003"/>
      <c r="AK235" s="1003"/>
      <c r="AL235" s="1003"/>
      <c r="AM235" s="1003"/>
      <c r="AN235" s="1003"/>
      <c r="AO235" s="1003"/>
      <c r="AP235" s="1003"/>
      <c r="AQ235" s="1003"/>
      <c r="AR235" s="1003"/>
      <c r="AS235" s="1003"/>
      <c r="AT235" s="1003"/>
      <c r="AU235" s="1003"/>
      <c r="AV235" s="1003"/>
      <c r="AW235" s="1003"/>
      <c r="AX235" s="1003"/>
      <c r="AY235" s="1004"/>
      <c r="BA235" s="517"/>
      <c r="BB235" s="161"/>
      <c r="BC235" s="361"/>
      <c r="BD235" s="308"/>
      <c r="BE235" s="308"/>
      <c r="BF235" s="308"/>
      <c r="BG235" s="362"/>
      <c r="BH235" s="370"/>
      <c r="BI235" s="308"/>
      <c r="BJ235" s="308"/>
      <c r="BK235" s="308"/>
      <c r="BL235" s="362"/>
      <c r="BM235" s="370"/>
      <c r="BN235" s="308"/>
      <c r="BO235" s="308"/>
      <c r="BP235" s="308"/>
      <c r="BQ235" s="362"/>
      <c r="BR235" s="370"/>
      <c r="BS235" s="308"/>
      <c r="BT235" s="308"/>
      <c r="BU235" s="308"/>
      <c r="BV235" s="308"/>
      <c r="BW235" s="308"/>
      <c r="BX235" s="308"/>
      <c r="BY235" s="309"/>
      <c r="BZ235" s="309"/>
      <c r="CA235" s="309"/>
      <c r="CB235" s="309"/>
      <c r="CC235" s="309"/>
      <c r="CD235" s="309"/>
      <c r="CE235" s="309"/>
      <c r="CF235" s="309"/>
      <c r="CG235" s="309"/>
      <c r="CH235" s="309"/>
      <c r="CI235" s="309"/>
      <c r="CJ235" s="309"/>
      <c r="CK235" s="309"/>
      <c r="CL235" s="309"/>
      <c r="CM235" s="309"/>
      <c r="CN235" s="309"/>
      <c r="CO235" s="309"/>
      <c r="CP235" s="309"/>
      <c r="CQ235" s="309"/>
      <c r="CR235" s="309"/>
      <c r="CS235" s="309"/>
      <c r="CT235" s="309"/>
      <c r="CU235" s="309"/>
      <c r="CV235" s="309"/>
      <c r="CW235" s="309"/>
      <c r="CX235" s="309"/>
      <c r="CY235" s="309"/>
      <c r="CZ235" s="386"/>
    </row>
    <row r="236" s="437" customFormat="true" ht="15" customHeight="true" x14ac:dyDescent="0.2">
      <c r="A236" s="1446"/>
      <c r="B236" s="1455"/>
      <c r="C236" s="1623"/>
      <c r="D236" s="1624"/>
      <c r="E236" s="1624"/>
      <c r="F236" s="1624"/>
      <c r="G236" s="1625"/>
      <c r="H236" s="1626"/>
      <c r="I236" s="1624"/>
      <c r="J236" s="1624"/>
      <c r="K236" s="1624"/>
      <c r="L236" s="1627"/>
      <c r="M236" s="1628"/>
      <c r="N236" s="1624"/>
      <c r="O236" s="1624"/>
      <c r="P236" s="1624"/>
      <c r="Q236" s="1625"/>
      <c r="R236" s="1626"/>
      <c r="S236" s="1624"/>
      <c r="T236" s="1624"/>
      <c r="U236" s="1624"/>
      <c r="V236" s="1624"/>
      <c r="W236" s="1624"/>
      <c r="X236" s="1624"/>
      <c r="Y236" s="1624"/>
      <c r="Z236" s="1624"/>
      <c r="AA236" s="1624"/>
      <c r="AB236" s="1629"/>
      <c r="AC236" s="1003"/>
      <c r="AD236" s="1003"/>
      <c r="AE236" s="1003"/>
      <c r="AF236" s="1003"/>
      <c r="AG236" s="1003"/>
      <c r="AH236" s="1003"/>
      <c r="AI236" s="1003"/>
      <c r="AJ236" s="1003"/>
      <c r="AK236" s="1003"/>
      <c r="AL236" s="1003"/>
      <c r="AM236" s="1003"/>
      <c r="AN236" s="1003"/>
      <c r="AO236" s="1003"/>
      <c r="AP236" s="1003"/>
      <c r="AQ236" s="1003"/>
      <c r="AR236" s="1003"/>
      <c r="AS236" s="1003"/>
      <c r="AT236" s="1003"/>
      <c r="AU236" s="1003"/>
      <c r="AV236" s="1003"/>
      <c r="AW236" s="1003"/>
      <c r="AX236" s="1003"/>
      <c r="AY236" s="1004"/>
      <c r="BA236" s="517"/>
      <c r="BB236" s="161"/>
      <c r="BC236" s="361"/>
      <c r="BD236" s="308"/>
      <c r="BE236" s="308"/>
      <c r="BF236" s="308"/>
      <c r="BG236" s="362"/>
      <c r="BH236" s="370"/>
      <c r="BI236" s="308"/>
      <c r="BJ236" s="308"/>
      <c r="BK236" s="308"/>
      <c r="BL236" s="362"/>
      <c r="BM236" s="370"/>
      <c r="BN236" s="308"/>
      <c r="BO236" s="308"/>
      <c r="BP236" s="308"/>
      <c r="BQ236" s="362"/>
      <c r="BR236" s="370"/>
      <c r="BS236" s="308"/>
      <c r="BT236" s="308"/>
      <c r="BU236" s="308"/>
      <c r="BV236" s="308"/>
      <c r="BW236" s="308"/>
      <c r="BX236" s="308"/>
      <c r="BY236" s="309"/>
      <c r="BZ236" s="309"/>
      <c r="CA236" s="309"/>
      <c r="CB236" s="309"/>
      <c r="CC236" s="309"/>
      <c r="CD236" s="309"/>
      <c r="CE236" s="309"/>
      <c r="CF236" s="309"/>
      <c r="CG236" s="309"/>
      <c r="CH236" s="309"/>
      <c r="CI236" s="309"/>
      <c r="CJ236" s="309"/>
      <c r="CK236" s="309"/>
      <c r="CL236" s="309"/>
      <c r="CM236" s="309"/>
      <c r="CN236" s="309"/>
      <c r="CO236" s="309"/>
      <c r="CP236" s="309"/>
      <c r="CQ236" s="309"/>
      <c r="CR236" s="309"/>
      <c r="CS236" s="309"/>
      <c r="CT236" s="309"/>
      <c r="CU236" s="309"/>
      <c r="CV236" s="309"/>
      <c r="CW236" s="309"/>
      <c r="CX236" s="309"/>
      <c r="CY236" s="309"/>
      <c r="CZ236" s="386"/>
    </row>
    <row r="237" s="437" customFormat="true" ht="15" customHeight="true" x14ac:dyDescent="0.2">
      <c r="A237" s="1446"/>
      <c r="B237" s="1455"/>
      <c r="C237" s="1623"/>
      <c r="D237" s="1624"/>
      <c r="E237" s="1624"/>
      <c r="F237" s="1624"/>
      <c r="G237" s="1625"/>
      <c r="H237" s="1626"/>
      <c r="I237" s="1624"/>
      <c r="J237" s="1624"/>
      <c r="K237" s="1624"/>
      <c r="L237" s="1627"/>
      <c r="M237" s="1628"/>
      <c r="N237" s="1624"/>
      <c r="O237" s="1624"/>
      <c r="P237" s="1624"/>
      <c r="Q237" s="1625"/>
      <c r="R237" s="1626"/>
      <c r="S237" s="1624"/>
      <c r="T237" s="1624"/>
      <c r="U237" s="1624"/>
      <c r="V237" s="1624"/>
      <c r="W237" s="1624"/>
      <c r="X237" s="1624"/>
      <c r="Y237" s="1624"/>
      <c r="Z237" s="1624"/>
      <c r="AA237" s="1624"/>
      <c r="AB237" s="1629"/>
      <c r="AC237" s="1003"/>
      <c r="AD237" s="1003"/>
      <c r="AE237" s="1003"/>
      <c r="AF237" s="1003"/>
      <c r="AG237" s="1003"/>
      <c r="AH237" s="1003"/>
      <c r="AI237" s="1003"/>
      <c r="AJ237" s="1003"/>
      <c r="AK237" s="1003"/>
      <c r="AL237" s="1003"/>
      <c r="AM237" s="1003"/>
      <c r="AN237" s="1003"/>
      <c r="AO237" s="1003"/>
      <c r="AP237" s="1003"/>
      <c r="AQ237" s="1003"/>
      <c r="AR237" s="1003"/>
      <c r="AS237" s="1003"/>
      <c r="AT237" s="1003"/>
      <c r="AU237" s="1003"/>
      <c r="AV237" s="1003"/>
      <c r="AW237" s="1003"/>
      <c r="AX237" s="1003"/>
      <c r="AY237" s="1004"/>
      <c r="BA237" s="517"/>
      <c r="BB237" s="161"/>
      <c r="BC237" s="361"/>
      <c r="BD237" s="308"/>
      <c r="BE237" s="308"/>
      <c r="BF237" s="308"/>
      <c r="BG237" s="362"/>
      <c r="BH237" s="370"/>
      <c r="BI237" s="308"/>
      <c r="BJ237" s="308"/>
      <c r="BK237" s="308"/>
      <c r="BL237" s="362"/>
      <c r="BM237" s="370"/>
      <c r="BN237" s="308"/>
      <c r="BO237" s="308"/>
      <c r="BP237" s="308"/>
      <c r="BQ237" s="362"/>
      <c r="BR237" s="370"/>
      <c r="BS237" s="308"/>
      <c r="BT237" s="308"/>
      <c r="BU237" s="308"/>
      <c r="BV237" s="308"/>
      <c r="BW237" s="308"/>
      <c r="BX237" s="308"/>
      <c r="BY237" s="309"/>
      <c r="BZ237" s="309"/>
      <c r="CA237" s="309"/>
      <c r="CB237" s="309"/>
      <c r="CC237" s="309"/>
      <c r="CD237" s="309"/>
      <c r="CE237" s="309"/>
      <c r="CF237" s="309"/>
      <c r="CG237" s="309"/>
      <c r="CH237" s="309"/>
      <c r="CI237" s="309"/>
      <c r="CJ237" s="309"/>
      <c r="CK237" s="309"/>
      <c r="CL237" s="309"/>
      <c r="CM237" s="309"/>
      <c r="CN237" s="309"/>
      <c r="CO237" s="309"/>
      <c r="CP237" s="309"/>
      <c r="CQ237" s="309"/>
      <c r="CR237" s="309"/>
      <c r="CS237" s="309"/>
      <c r="CT237" s="309"/>
      <c r="CU237" s="309"/>
      <c r="CV237" s="309"/>
      <c r="CW237" s="309"/>
      <c r="CX237" s="309"/>
      <c r="CY237" s="309"/>
      <c r="CZ237" s="386"/>
    </row>
    <row r="238" s="437" customFormat="true" ht="15" customHeight="true" x14ac:dyDescent="0.2">
      <c r="A238" s="1446"/>
      <c r="B238" s="1455"/>
      <c r="C238" s="1623"/>
      <c r="D238" s="1624"/>
      <c r="E238" s="1624"/>
      <c r="F238" s="1624"/>
      <c r="G238" s="1625"/>
      <c r="H238" s="1626"/>
      <c r="I238" s="1624"/>
      <c r="J238" s="1624"/>
      <c r="K238" s="1624"/>
      <c r="L238" s="1627"/>
      <c r="M238" s="1628"/>
      <c r="N238" s="1624"/>
      <c r="O238" s="1624"/>
      <c r="P238" s="1624"/>
      <c r="Q238" s="1625"/>
      <c r="R238" s="1626"/>
      <c r="S238" s="1624"/>
      <c r="T238" s="1624"/>
      <c r="U238" s="1624"/>
      <c r="V238" s="1624"/>
      <c r="W238" s="1624"/>
      <c r="X238" s="1624"/>
      <c r="Y238" s="1624"/>
      <c r="Z238" s="1624"/>
      <c r="AA238" s="1624"/>
      <c r="AB238" s="1629"/>
      <c r="AC238" s="1003"/>
      <c r="AD238" s="1003"/>
      <c r="AE238" s="1003"/>
      <c r="AF238" s="1003"/>
      <c r="AG238" s="1003"/>
      <c r="AH238" s="1003"/>
      <c r="AI238" s="1003"/>
      <c r="AJ238" s="1003"/>
      <c r="AK238" s="1003"/>
      <c r="AL238" s="1003"/>
      <c r="AM238" s="1003"/>
      <c r="AN238" s="1003"/>
      <c r="AO238" s="1003"/>
      <c r="AP238" s="1003"/>
      <c r="AQ238" s="1003"/>
      <c r="AR238" s="1003"/>
      <c r="AS238" s="1003"/>
      <c r="AT238" s="1003"/>
      <c r="AU238" s="1003"/>
      <c r="AV238" s="1003"/>
      <c r="AW238" s="1003"/>
      <c r="AX238" s="1003"/>
      <c r="AY238" s="1004"/>
      <c r="BA238" s="517"/>
      <c r="BB238" s="161"/>
      <c r="BC238" s="361"/>
      <c r="BD238" s="308"/>
      <c r="BE238" s="308"/>
      <c r="BF238" s="308"/>
      <c r="BG238" s="362"/>
      <c r="BH238" s="370"/>
      <c r="BI238" s="308"/>
      <c r="BJ238" s="308"/>
      <c r="BK238" s="308"/>
      <c r="BL238" s="362"/>
      <c r="BM238" s="370"/>
      <c r="BN238" s="308"/>
      <c r="BO238" s="308"/>
      <c r="BP238" s="308"/>
      <c r="BQ238" s="362"/>
      <c r="BR238" s="370"/>
      <c r="BS238" s="308"/>
      <c r="BT238" s="308"/>
      <c r="BU238" s="308"/>
      <c r="BV238" s="308"/>
      <c r="BW238" s="308"/>
      <c r="BX238" s="308"/>
      <c r="BY238" s="309"/>
      <c r="BZ238" s="309"/>
      <c r="CA238" s="309"/>
      <c r="CB238" s="309"/>
      <c r="CC238" s="309"/>
      <c r="CD238" s="309"/>
      <c r="CE238" s="309"/>
      <c r="CF238" s="309"/>
      <c r="CG238" s="309"/>
      <c r="CH238" s="309"/>
      <c r="CI238" s="309"/>
      <c r="CJ238" s="309"/>
      <c r="CK238" s="309"/>
      <c r="CL238" s="309"/>
      <c r="CM238" s="309"/>
      <c r="CN238" s="309"/>
      <c r="CO238" s="309"/>
      <c r="CP238" s="309"/>
      <c r="CQ238" s="309"/>
      <c r="CR238" s="309"/>
      <c r="CS238" s="309"/>
      <c r="CT238" s="309"/>
      <c r="CU238" s="309"/>
      <c r="CV238" s="309"/>
      <c r="CW238" s="309"/>
      <c r="CX238" s="309"/>
      <c r="CY238" s="309"/>
      <c r="CZ238" s="386"/>
    </row>
    <row r="239" s="437" customFormat="true" ht="15" customHeight="true" x14ac:dyDescent="0.2">
      <c r="A239" s="1446"/>
      <c r="B239" s="1455"/>
      <c r="C239" s="1623"/>
      <c r="D239" s="1624"/>
      <c r="E239" s="1624"/>
      <c r="F239" s="1624"/>
      <c r="G239" s="1625"/>
      <c r="H239" s="1626"/>
      <c r="I239" s="1624"/>
      <c r="J239" s="1624"/>
      <c r="K239" s="1624"/>
      <c r="L239" s="1627"/>
      <c r="M239" s="1628"/>
      <c r="N239" s="1624"/>
      <c r="O239" s="1624"/>
      <c r="P239" s="1624"/>
      <c r="Q239" s="1625"/>
      <c r="R239" s="1626"/>
      <c r="S239" s="1624"/>
      <c r="T239" s="1624"/>
      <c r="U239" s="1624"/>
      <c r="V239" s="1624"/>
      <c r="W239" s="1624"/>
      <c r="X239" s="1624"/>
      <c r="Y239" s="1624"/>
      <c r="Z239" s="1624"/>
      <c r="AA239" s="1624"/>
      <c r="AB239" s="1629"/>
      <c r="AC239" s="1003"/>
      <c r="AD239" s="1003"/>
      <c r="AE239" s="1003"/>
      <c r="AF239" s="1003"/>
      <c r="AG239" s="1003"/>
      <c r="AH239" s="1003"/>
      <c r="AI239" s="1003"/>
      <c r="AJ239" s="1003"/>
      <c r="AK239" s="1003"/>
      <c r="AL239" s="1003"/>
      <c r="AM239" s="1003"/>
      <c r="AN239" s="1003"/>
      <c r="AO239" s="1003"/>
      <c r="AP239" s="1003"/>
      <c r="AQ239" s="1003"/>
      <c r="AR239" s="1003"/>
      <c r="AS239" s="1003"/>
      <c r="AT239" s="1003"/>
      <c r="AU239" s="1003"/>
      <c r="AV239" s="1003"/>
      <c r="AW239" s="1003"/>
      <c r="AX239" s="1003"/>
      <c r="AY239" s="1004"/>
      <c r="BA239" s="517"/>
      <c r="BB239" s="161"/>
      <c r="BC239" s="361"/>
      <c r="BD239" s="308"/>
      <c r="BE239" s="308"/>
      <c r="BF239" s="308"/>
      <c r="BG239" s="362"/>
      <c r="BH239" s="370"/>
      <c r="BI239" s="308"/>
      <c r="BJ239" s="308"/>
      <c r="BK239" s="308"/>
      <c r="BL239" s="362"/>
      <c r="BM239" s="370"/>
      <c r="BN239" s="308"/>
      <c r="BO239" s="308"/>
      <c r="BP239" s="308"/>
      <c r="BQ239" s="362"/>
      <c r="BR239" s="370"/>
      <c r="BS239" s="308"/>
      <c r="BT239" s="308"/>
      <c r="BU239" s="308"/>
      <c r="BV239" s="308"/>
      <c r="BW239" s="308"/>
      <c r="BX239" s="308"/>
      <c r="BY239" s="309"/>
      <c r="BZ239" s="309"/>
      <c r="CA239" s="309"/>
      <c r="CB239" s="309"/>
      <c r="CC239" s="309"/>
      <c r="CD239" s="309"/>
      <c r="CE239" s="309"/>
      <c r="CF239" s="309"/>
      <c r="CG239" s="309"/>
      <c r="CH239" s="309"/>
      <c r="CI239" s="309"/>
      <c r="CJ239" s="309"/>
      <c r="CK239" s="309"/>
      <c r="CL239" s="309"/>
      <c r="CM239" s="309"/>
      <c r="CN239" s="309"/>
      <c r="CO239" s="309"/>
      <c r="CP239" s="309"/>
      <c r="CQ239" s="309"/>
      <c r="CR239" s="309"/>
      <c r="CS239" s="309"/>
      <c r="CT239" s="309"/>
      <c r="CU239" s="309"/>
      <c r="CV239" s="309"/>
      <c r="CW239" s="309"/>
      <c r="CX239" s="309"/>
      <c r="CY239" s="309"/>
      <c r="CZ239" s="386"/>
    </row>
    <row r="240" s="437" customFormat="true" ht="15" customHeight="true" x14ac:dyDescent="0.2">
      <c r="A240" s="1446"/>
      <c r="B240" s="1456"/>
      <c r="C240" s="1623"/>
      <c r="D240" s="1624"/>
      <c r="E240" s="1624"/>
      <c r="F240" s="1624"/>
      <c r="G240" s="1625"/>
      <c r="H240" s="1626"/>
      <c r="I240" s="1624"/>
      <c r="J240" s="1624"/>
      <c r="K240" s="1624"/>
      <c r="L240" s="1627"/>
      <c r="M240" s="1628"/>
      <c r="N240" s="1624"/>
      <c r="O240" s="1624"/>
      <c r="P240" s="1624"/>
      <c r="Q240" s="1625"/>
      <c r="R240" s="1626"/>
      <c r="S240" s="1624"/>
      <c r="T240" s="1624"/>
      <c r="U240" s="1624"/>
      <c r="V240" s="1624"/>
      <c r="W240" s="1624"/>
      <c r="X240" s="1624"/>
      <c r="Y240" s="1624"/>
      <c r="Z240" s="1624"/>
      <c r="AA240" s="1624"/>
      <c r="AB240" s="1629"/>
      <c r="AC240" s="1003"/>
      <c r="AD240" s="1003"/>
      <c r="AE240" s="1003"/>
      <c r="AF240" s="1003"/>
      <c r="AG240" s="1003"/>
      <c r="AH240" s="1003"/>
      <c r="AI240" s="1003"/>
      <c r="AJ240" s="1003"/>
      <c r="AK240" s="1003"/>
      <c r="AL240" s="1003"/>
      <c r="AM240" s="1003"/>
      <c r="AN240" s="1003"/>
      <c r="AO240" s="1003"/>
      <c r="AP240" s="1003"/>
      <c r="AQ240" s="1003"/>
      <c r="AR240" s="1003"/>
      <c r="AS240" s="1003"/>
      <c r="AT240" s="1003"/>
      <c r="AU240" s="1003"/>
      <c r="AV240" s="1003"/>
      <c r="AW240" s="1003"/>
      <c r="AX240" s="1003"/>
      <c r="AY240" s="1004"/>
      <c r="BA240" s="517"/>
      <c r="BB240" s="161"/>
      <c r="BC240" s="361"/>
      <c r="BD240" s="308"/>
      <c r="BE240" s="308"/>
      <c r="BF240" s="308"/>
      <c r="BG240" s="362"/>
      <c r="BH240" s="370"/>
      <c r="BI240" s="308"/>
      <c r="BJ240" s="308"/>
      <c r="BK240" s="308"/>
      <c r="BL240" s="362"/>
      <c r="BM240" s="370"/>
      <c r="BN240" s="308"/>
      <c r="BO240" s="308"/>
      <c r="BP240" s="308"/>
      <c r="BQ240" s="362"/>
      <c r="BR240" s="370"/>
      <c r="BS240" s="308"/>
      <c r="BT240" s="308"/>
      <c r="BU240" s="308"/>
      <c r="BV240" s="308"/>
      <c r="BW240" s="308"/>
      <c r="BX240" s="308"/>
      <c r="BY240" s="309"/>
      <c r="BZ240" s="309"/>
      <c r="CA240" s="309"/>
      <c r="CB240" s="309"/>
      <c r="CC240" s="309"/>
      <c r="CD240" s="309"/>
      <c r="CE240" s="309"/>
      <c r="CF240" s="309"/>
      <c r="CG240" s="309"/>
      <c r="CH240" s="309"/>
      <c r="CI240" s="309"/>
      <c r="CJ240" s="309"/>
      <c r="CK240" s="309"/>
      <c r="CL240" s="309"/>
      <c r="CM240" s="309"/>
      <c r="CN240" s="309"/>
      <c r="CO240" s="309"/>
      <c r="CP240" s="309"/>
      <c r="CQ240" s="309"/>
      <c r="CR240" s="309"/>
      <c r="CS240" s="309"/>
      <c r="CT240" s="309"/>
      <c r="CU240" s="309"/>
      <c r="CV240" s="309"/>
      <c r="CW240" s="309"/>
      <c r="CX240" s="309"/>
      <c r="CY240" s="309"/>
      <c r="CZ240" s="386"/>
    </row>
    <row r="241" s="437" customFormat="true" ht="15" customHeight="true" x14ac:dyDescent="0.2">
      <c r="A241" s="1447"/>
      <c r="B241" s="1457"/>
      <c r="C241" s="1630"/>
      <c r="D241" s="1631"/>
      <c r="E241" s="1631"/>
      <c r="F241" s="1631"/>
      <c r="G241" s="1632"/>
      <c r="H241" s="1633"/>
      <c r="I241" s="1631"/>
      <c r="J241" s="1631"/>
      <c r="K241" s="1631"/>
      <c r="L241" s="1634"/>
      <c r="M241" s="1635"/>
      <c r="N241" s="1631"/>
      <c r="O241" s="1631"/>
      <c r="P241" s="1631"/>
      <c r="Q241" s="1632"/>
      <c r="R241" s="1633"/>
      <c r="S241" s="1631"/>
      <c r="T241" s="1631"/>
      <c r="U241" s="1631"/>
      <c r="V241" s="1631"/>
      <c r="W241" s="1631"/>
      <c r="X241" s="1631"/>
      <c r="Y241" s="1631"/>
      <c r="Z241" s="1631"/>
      <c r="AA241" s="1631"/>
      <c r="AB241" s="1636"/>
      <c r="AC241" s="1003"/>
      <c r="AD241" s="1003"/>
      <c r="AE241" s="1003"/>
      <c r="AF241" s="1003"/>
      <c r="AG241" s="1003"/>
      <c r="AH241" s="1003"/>
      <c r="AI241" s="1003"/>
      <c r="AJ241" s="1003"/>
      <c r="AK241" s="1003"/>
      <c r="AL241" s="1003"/>
      <c r="AM241" s="1003"/>
      <c r="AN241" s="1003"/>
      <c r="AO241" s="1003"/>
      <c r="AP241" s="1003"/>
      <c r="AQ241" s="1003"/>
      <c r="AR241" s="1003"/>
      <c r="AS241" s="1003"/>
      <c r="AT241" s="1003"/>
      <c r="AU241" s="1003"/>
      <c r="AV241" s="1003"/>
      <c r="AW241" s="1003"/>
      <c r="AX241" s="1003"/>
      <c r="AY241" s="1004"/>
      <c r="BA241" s="517"/>
      <c r="BB241" s="161"/>
      <c r="BC241" s="361"/>
      <c r="BD241" s="308"/>
      <c r="BE241" s="308"/>
      <c r="BF241" s="308"/>
      <c r="BG241" s="362"/>
      <c r="BH241" s="370"/>
      <c r="BI241" s="308"/>
      <c r="BJ241" s="308"/>
      <c r="BK241" s="308"/>
      <c r="BL241" s="362"/>
      <c r="BM241" s="370"/>
      <c r="BN241" s="308"/>
      <c r="BO241" s="308"/>
      <c r="BP241" s="308"/>
      <c r="BQ241" s="362"/>
      <c r="BR241" s="370"/>
      <c r="BS241" s="308"/>
      <c r="BT241" s="308"/>
      <c r="BU241" s="308"/>
      <c r="BV241" s="308"/>
      <c r="BW241" s="308"/>
      <c r="BX241" s="308"/>
      <c r="BY241" s="309"/>
      <c r="BZ241" s="309"/>
      <c r="CA241" s="309"/>
      <c r="CB241" s="309"/>
      <c r="CC241" s="309"/>
      <c r="CD241" s="309"/>
      <c r="CE241" s="309"/>
      <c r="CF241" s="309"/>
      <c r="CG241" s="309"/>
      <c r="CH241" s="309"/>
      <c r="CI241" s="309"/>
      <c r="CJ241" s="309"/>
      <c r="CK241" s="309"/>
      <c r="CL241" s="309"/>
      <c r="CM241" s="309"/>
      <c r="CN241" s="309"/>
      <c r="CO241" s="309"/>
      <c r="CP241" s="309"/>
      <c r="CQ241" s="309"/>
      <c r="CR241" s="309"/>
      <c r="CS241" s="309"/>
      <c r="CT241" s="309"/>
      <c r="CU241" s="309"/>
      <c r="CV241" s="309"/>
      <c r="CW241" s="309"/>
      <c r="CX241" s="309"/>
      <c r="CY241" s="309"/>
      <c r="CZ241" s="386"/>
    </row>
    <row r="242" s="437" customFormat="true" ht="15" customHeight="true" x14ac:dyDescent="0.2">
      <c r="A242" s="822"/>
      <c r="B242" s="917"/>
      <c r="C242" s="1012"/>
      <c r="D242" s="1003"/>
      <c r="E242" s="1003"/>
      <c r="F242" s="1003"/>
      <c r="G242" s="1004"/>
      <c r="H242" s="1013"/>
      <c r="I242" s="1003"/>
      <c r="J242" s="1003"/>
      <c r="K242" s="1003"/>
      <c r="L242" s="1014"/>
      <c r="M242" s="1012"/>
      <c r="N242" s="1003"/>
      <c r="O242" s="1003"/>
      <c r="P242" s="1003"/>
      <c r="Q242" s="1004"/>
      <c r="R242" s="1013"/>
      <c r="S242" s="1003"/>
      <c r="T242" s="1003"/>
      <c r="U242" s="1003"/>
      <c r="V242" s="1003"/>
      <c r="W242" s="1003"/>
      <c r="X242" s="1003"/>
      <c r="Y242" s="1003"/>
      <c r="Z242" s="1003"/>
      <c r="AA242" s="1003"/>
      <c r="AB242" s="1003"/>
      <c r="AC242" s="1003"/>
      <c r="AD242" s="1003"/>
      <c r="AE242" s="1003"/>
      <c r="AF242" s="1003"/>
      <c r="AG242" s="1003"/>
      <c r="AH242" s="1003"/>
      <c r="AI242" s="1003"/>
      <c r="AJ242" s="1003"/>
      <c r="AK242" s="1003"/>
      <c r="AL242" s="1003"/>
      <c r="AM242" s="1003"/>
      <c r="AN242" s="1003"/>
      <c r="AO242" s="1003"/>
      <c r="AP242" s="1003"/>
      <c r="AQ242" s="1003"/>
      <c r="AR242" s="1003"/>
      <c r="AS242" s="1003"/>
      <c r="AT242" s="1003"/>
      <c r="AU242" s="1003"/>
      <c r="AV242" s="1003"/>
      <c r="AW242" s="1003"/>
      <c r="AX242" s="1003"/>
      <c r="AY242" s="1004"/>
      <c r="BA242" s="517"/>
      <c r="BB242" s="161"/>
      <c r="BC242" s="361"/>
      <c r="BD242" s="308"/>
      <c r="BE242" s="308"/>
      <c r="BF242" s="308"/>
      <c r="BG242" s="362"/>
      <c r="BH242" s="370"/>
      <c r="BI242" s="308"/>
      <c r="BJ242" s="308"/>
      <c r="BK242" s="308"/>
      <c r="BL242" s="362"/>
      <c r="BM242" s="370"/>
      <c r="BN242" s="308"/>
      <c r="BO242" s="308"/>
      <c r="BP242" s="308"/>
      <c r="BQ242" s="362"/>
      <c r="BR242" s="370"/>
      <c r="BS242" s="308"/>
      <c r="BT242" s="308"/>
      <c r="BU242" s="308"/>
      <c r="BV242" s="308"/>
      <c r="BW242" s="308"/>
      <c r="BX242" s="308"/>
      <c r="BY242" s="309"/>
      <c r="BZ242" s="309"/>
      <c r="CA242" s="309"/>
      <c r="CB242" s="309"/>
      <c r="CC242" s="309"/>
      <c r="CD242" s="309"/>
      <c r="CE242" s="309"/>
      <c r="CF242" s="309"/>
      <c r="CG242" s="309"/>
      <c r="CH242" s="309"/>
      <c r="CI242" s="309"/>
      <c r="CJ242" s="309"/>
      <c r="CK242" s="309"/>
      <c r="CL242" s="309"/>
      <c r="CM242" s="309"/>
      <c r="CN242" s="309"/>
      <c r="CO242" s="309"/>
      <c r="CP242" s="309"/>
      <c r="CQ242" s="309"/>
      <c r="CR242" s="309"/>
      <c r="CS242" s="309"/>
      <c r="CT242" s="309"/>
      <c r="CU242" s="309"/>
      <c r="CV242" s="309"/>
      <c r="CW242" s="309"/>
      <c r="CX242" s="309"/>
      <c r="CY242" s="309"/>
      <c r="CZ242" s="386"/>
    </row>
    <row r="243" s="437" customFormat="true" ht="15" customHeight="true" x14ac:dyDescent="0.2">
      <c r="A243" s="822"/>
      <c r="B243" s="917"/>
      <c r="C243" s="1012"/>
      <c r="D243" s="1003"/>
      <c r="E243" s="1003"/>
      <c r="F243" s="1003"/>
      <c r="G243" s="1004"/>
      <c r="H243" s="1013"/>
      <c r="I243" s="1003"/>
      <c r="J243" s="1003"/>
      <c r="K243" s="1003"/>
      <c r="L243" s="1014"/>
      <c r="M243" s="1012"/>
      <c r="N243" s="1003"/>
      <c r="O243" s="1003"/>
      <c r="P243" s="1003"/>
      <c r="Q243" s="1004"/>
      <c r="R243" s="1013"/>
      <c r="S243" s="1003"/>
      <c r="T243" s="1003"/>
      <c r="U243" s="1003"/>
      <c r="V243" s="1003"/>
      <c r="W243" s="1003"/>
      <c r="X243" s="1003"/>
      <c r="Y243" s="1003"/>
      <c r="Z243" s="1003"/>
      <c r="AA243" s="1003"/>
      <c r="AB243" s="1003"/>
      <c r="AC243" s="1003"/>
      <c r="AD243" s="1003"/>
      <c r="AE243" s="1003"/>
      <c r="AF243" s="1003"/>
      <c r="AG243" s="1003"/>
      <c r="AH243" s="1003"/>
      <c r="AI243" s="1003"/>
      <c r="AJ243" s="1003"/>
      <c r="AK243" s="1003"/>
      <c r="AL243" s="1003"/>
      <c r="AM243" s="1003"/>
      <c r="AN243" s="1003"/>
      <c r="AO243" s="1003"/>
      <c r="AP243" s="1003"/>
      <c r="AQ243" s="1003"/>
      <c r="AR243" s="1003"/>
      <c r="AS243" s="1003"/>
      <c r="AT243" s="1003"/>
      <c r="AU243" s="1003"/>
      <c r="AV243" s="1003"/>
      <c r="AW243" s="1003"/>
      <c r="AX243" s="1003"/>
      <c r="AY243" s="1004"/>
      <c r="BA243" s="517"/>
      <c r="BB243" s="161"/>
      <c r="BC243" s="361"/>
      <c r="BD243" s="308"/>
      <c r="BE243" s="308"/>
      <c r="BF243" s="308"/>
      <c r="BG243" s="362"/>
      <c r="BH243" s="370"/>
      <c r="BI243" s="308"/>
      <c r="BJ243" s="308"/>
      <c r="BK243" s="308"/>
      <c r="BL243" s="362"/>
      <c r="BM243" s="370"/>
      <c r="BN243" s="308"/>
      <c r="BO243" s="308"/>
      <c r="BP243" s="308"/>
      <c r="BQ243" s="362"/>
      <c r="BR243" s="370"/>
      <c r="BS243" s="308"/>
      <c r="BT243" s="308"/>
      <c r="BU243" s="308"/>
      <c r="BV243" s="308"/>
      <c r="BW243" s="308"/>
      <c r="BX243" s="308"/>
      <c r="BY243" s="309"/>
      <c r="BZ243" s="309"/>
      <c r="CA243" s="309"/>
      <c r="CB243" s="309"/>
      <c r="CC243" s="309"/>
      <c r="CD243" s="309"/>
      <c r="CE243" s="309"/>
      <c r="CF243" s="309"/>
      <c r="CG243" s="309"/>
      <c r="CH243" s="309"/>
      <c r="CI243" s="309"/>
      <c r="CJ243" s="309"/>
      <c r="CK243" s="309"/>
      <c r="CL243" s="309"/>
      <c r="CM243" s="309"/>
      <c r="CN243" s="309"/>
      <c r="CO243" s="309"/>
      <c r="CP243" s="309"/>
      <c r="CQ243" s="309"/>
      <c r="CR243" s="309"/>
      <c r="CS243" s="309"/>
      <c r="CT243" s="309"/>
      <c r="CU243" s="309"/>
      <c r="CV243" s="309"/>
      <c r="CW243" s="309"/>
      <c r="CX243" s="309"/>
      <c r="CY243" s="309"/>
      <c r="CZ243" s="386"/>
    </row>
    <row r="244" s="437" customFormat="true" ht="15" customHeight="true" x14ac:dyDescent="0.2">
      <c r="A244" s="822"/>
      <c r="B244" s="917"/>
      <c r="C244" s="1012"/>
      <c r="D244" s="1003"/>
      <c r="E244" s="1003"/>
      <c r="F244" s="1003"/>
      <c r="G244" s="1004"/>
      <c r="H244" s="1013"/>
      <c r="I244" s="1003"/>
      <c r="J244" s="1003"/>
      <c r="K244" s="1003"/>
      <c r="L244" s="1014"/>
      <c r="M244" s="1012"/>
      <c r="N244" s="1003"/>
      <c r="O244" s="1003"/>
      <c r="P244" s="1003"/>
      <c r="Q244" s="1004"/>
      <c r="R244" s="1013"/>
      <c r="S244" s="1003"/>
      <c r="T244" s="1003"/>
      <c r="U244" s="1003"/>
      <c r="V244" s="1003"/>
      <c r="W244" s="1003"/>
      <c r="X244" s="1003"/>
      <c r="Y244" s="1003"/>
      <c r="Z244" s="1003"/>
      <c r="AA244" s="1003"/>
      <c r="AB244" s="1003"/>
      <c r="AC244" s="1003"/>
      <c r="AD244" s="1003"/>
      <c r="AE244" s="1003"/>
      <c r="AF244" s="1003"/>
      <c r="AG244" s="1003"/>
      <c r="AH244" s="1003"/>
      <c r="AI244" s="1003"/>
      <c r="AJ244" s="1003"/>
      <c r="AK244" s="1003"/>
      <c r="AL244" s="1003"/>
      <c r="AM244" s="1003"/>
      <c r="AN244" s="1003"/>
      <c r="AO244" s="1003"/>
      <c r="AP244" s="1003"/>
      <c r="AQ244" s="1003"/>
      <c r="AR244" s="1003"/>
      <c r="AS244" s="1003"/>
      <c r="AT244" s="1003"/>
      <c r="AU244" s="1003"/>
      <c r="AV244" s="1003"/>
      <c r="AW244" s="1003"/>
      <c r="AX244" s="1003"/>
      <c r="AY244" s="1004"/>
      <c r="BA244" s="517"/>
      <c r="BB244" s="161"/>
      <c r="BC244" s="361"/>
      <c r="BD244" s="308"/>
      <c r="BE244" s="308"/>
      <c r="BF244" s="308"/>
      <c r="BG244" s="362"/>
      <c r="BH244" s="370"/>
      <c r="BI244" s="308"/>
      <c r="BJ244" s="308"/>
      <c r="BK244" s="308"/>
      <c r="BL244" s="362"/>
      <c r="BM244" s="370"/>
      <c r="BN244" s="308"/>
      <c r="BO244" s="308"/>
      <c r="BP244" s="308"/>
      <c r="BQ244" s="362"/>
      <c r="BR244" s="370"/>
      <c r="BS244" s="308"/>
      <c r="BT244" s="308"/>
      <c r="BU244" s="308"/>
      <c r="BV244" s="308"/>
      <c r="BW244" s="308"/>
      <c r="BX244" s="308"/>
      <c r="BY244" s="309"/>
      <c r="BZ244" s="309"/>
      <c r="CA244" s="309"/>
      <c r="CB244" s="309"/>
      <c r="CC244" s="309"/>
      <c r="CD244" s="309"/>
      <c r="CE244" s="309"/>
      <c r="CF244" s="309"/>
      <c r="CG244" s="309"/>
      <c r="CH244" s="309"/>
      <c r="CI244" s="309"/>
      <c r="CJ244" s="309"/>
      <c r="CK244" s="309"/>
      <c r="CL244" s="309"/>
      <c r="CM244" s="309"/>
      <c r="CN244" s="309"/>
      <c r="CO244" s="309"/>
      <c r="CP244" s="309"/>
      <c r="CQ244" s="309"/>
      <c r="CR244" s="309"/>
      <c r="CS244" s="309"/>
      <c r="CT244" s="309"/>
      <c r="CU244" s="309"/>
      <c r="CV244" s="309"/>
      <c r="CW244" s="309"/>
      <c r="CX244" s="309"/>
      <c r="CY244" s="309"/>
      <c r="CZ244" s="386"/>
    </row>
    <row r="245" s="437" customFormat="true" ht="15" customHeight="true" x14ac:dyDescent="0.2">
      <c r="A245" s="822"/>
      <c r="B245" s="917"/>
      <c r="C245" s="1012"/>
      <c r="D245" s="1003"/>
      <c r="E245" s="1003"/>
      <c r="F245" s="1003"/>
      <c r="G245" s="1004"/>
      <c r="H245" s="1013"/>
      <c r="I245" s="1003"/>
      <c r="J245" s="1003"/>
      <c r="K245" s="1003"/>
      <c r="L245" s="1014"/>
      <c r="M245" s="1012"/>
      <c r="N245" s="1003"/>
      <c r="O245" s="1003"/>
      <c r="P245" s="1003"/>
      <c r="Q245" s="1004"/>
      <c r="R245" s="1013"/>
      <c r="S245" s="1003"/>
      <c r="T245" s="1003"/>
      <c r="U245" s="1003"/>
      <c r="V245" s="1003"/>
      <c r="W245" s="1003"/>
      <c r="X245" s="1003"/>
      <c r="Y245" s="1003"/>
      <c r="Z245" s="1003"/>
      <c r="AA245" s="1003"/>
      <c r="AB245" s="1003"/>
      <c r="AC245" s="1003"/>
      <c r="AD245" s="1003"/>
      <c r="AE245" s="1003"/>
      <c r="AF245" s="1003"/>
      <c r="AG245" s="1003"/>
      <c r="AH245" s="1003"/>
      <c r="AI245" s="1003"/>
      <c r="AJ245" s="1003"/>
      <c r="AK245" s="1003"/>
      <c r="AL245" s="1003"/>
      <c r="AM245" s="1003"/>
      <c r="AN245" s="1003"/>
      <c r="AO245" s="1003"/>
      <c r="AP245" s="1003"/>
      <c r="AQ245" s="1003"/>
      <c r="AR245" s="1003"/>
      <c r="AS245" s="1003"/>
      <c r="AT245" s="1003"/>
      <c r="AU245" s="1003"/>
      <c r="AV245" s="1003"/>
      <c r="AW245" s="1003"/>
      <c r="AX245" s="1003"/>
      <c r="AY245" s="1004"/>
      <c r="BA245" s="517"/>
      <c r="BB245" s="161"/>
      <c r="BC245" s="361"/>
      <c r="BD245" s="308"/>
      <c r="BE245" s="308"/>
      <c r="BF245" s="308"/>
      <c r="BG245" s="362"/>
      <c r="BH245" s="370"/>
      <c r="BI245" s="308"/>
      <c r="BJ245" s="308"/>
      <c r="BK245" s="308"/>
      <c r="BL245" s="362"/>
      <c r="BM245" s="370"/>
      <c r="BN245" s="308"/>
      <c r="BO245" s="308"/>
      <c r="BP245" s="308"/>
      <c r="BQ245" s="362"/>
      <c r="BR245" s="370"/>
      <c r="BS245" s="308"/>
      <c r="BT245" s="308"/>
      <c r="BU245" s="308"/>
      <c r="BV245" s="308"/>
      <c r="BW245" s="308"/>
      <c r="BX245" s="308"/>
      <c r="BY245" s="309"/>
      <c r="BZ245" s="309"/>
      <c r="CA245" s="309"/>
      <c r="CB245" s="309"/>
      <c r="CC245" s="309"/>
      <c r="CD245" s="309"/>
      <c r="CE245" s="309"/>
      <c r="CF245" s="309"/>
      <c r="CG245" s="309"/>
      <c r="CH245" s="309"/>
      <c r="CI245" s="309"/>
      <c r="CJ245" s="309"/>
      <c r="CK245" s="309"/>
      <c r="CL245" s="309"/>
      <c r="CM245" s="309"/>
      <c r="CN245" s="309"/>
      <c r="CO245" s="309"/>
      <c r="CP245" s="309"/>
      <c r="CQ245" s="309"/>
      <c r="CR245" s="309"/>
      <c r="CS245" s="309"/>
      <c r="CT245" s="309"/>
      <c r="CU245" s="309"/>
      <c r="CV245" s="309"/>
      <c r="CW245" s="309"/>
      <c r="CX245" s="309"/>
      <c r="CY245" s="309"/>
      <c r="CZ245" s="386"/>
    </row>
    <row r="246" s="437" customFormat="true" ht="15" customHeight="true" x14ac:dyDescent="0.2">
      <c r="A246" s="822"/>
      <c r="B246" s="917"/>
      <c r="C246" s="1012"/>
      <c r="D246" s="1003"/>
      <c r="E246" s="1003"/>
      <c r="F246" s="1003"/>
      <c r="G246" s="1004"/>
      <c r="H246" s="1013"/>
      <c r="I246" s="1003"/>
      <c r="J246" s="1003"/>
      <c r="K246" s="1003"/>
      <c r="L246" s="1014"/>
      <c r="M246" s="1012"/>
      <c r="N246" s="1003"/>
      <c r="O246" s="1003"/>
      <c r="P246" s="1003"/>
      <c r="Q246" s="1004"/>
      <c r="R246" s="1013"/>
      <c r="S246" s="1003"/>
      <c r="T246" s="1003"/>
      <c r="U246" s="1003"/>
      <c r="V246" s="1003"/>
      <c r="W246" s="1003"/>
      <c r="X246" s="1003"/>
      <c r="Y246" s="1003"/>
      <c r="Z246" s="1003"/>
      <c r="AA246" s="1003"/>
      <c r="AB246" s="1003"/>
      <c r="AC246" s="1003"/>
      <c r="AD246" s="1003"/>
      <c r="AE246" s="1003"/>
      <c r="AF246" s="1003"/>
      <c r="AG246" s="1003"/>
      <c r="AH246" s="1003"/>
      <c r="AI246" s="1003"/>
      <c r="AJ246" s="1003"/>
      <c r="AK246" s="1003"/>
      <c r="AL246" s="1003"/>
      <c r="AM246" s="1003"/>
      <c r="AN246" s="1003"/>
      <c r="AO246" s="1003"/>
      <c r="AP246" s="1003"/>
      <c r="AQ246" s="1003"/>
      <c r="AR246" s="1003"/>
      <c r="AS246" s="1003"/>
      <c r="AT246" s="1003"/>
      <c r="AU246" s="1003"/>
      <c r="AV246" s="1003"/>
      <c r="AW246" s="1003"/>
      <c r="AX246" s="1003"/>
      <c r="AY246" s="1004"/>
      <c r="BA246" s="517"/>
      <c r="BB246" s="161"/>
      <c r="BC246" s="361"/>
      <c r="BD246" s="308"/>
      <c r="BE246" s="308"/>
      <c r="BF246" s="308"/>
      <c r="BG246" s="362"/>
      <c r="BH246" s="370"/>
      <c r="BI246" s="308"/>
      <c r="BJ246" s="308"/>
      <c r="BK246" s="308"/>
      <c r="BL246" s="362"/>
      <c r="BM246" s="370"/>
      <c r="BN246" s="308"/>
      <c r="BO246" s="308"/>
      <c r="BP246" s="308"/>
      <c r="BQ246" s="362"/>
      <c r="BR246" s="370"/>
      <c r="BS246" s="308"/>
      <c r="BT246" s="308"/>
      <c r="BU246" s="308"/>
      <c r="BV246" s="308"/>
      <c r="BW246" s="308"/>
      <c r="BX246" s="308"/>
      <c r="BY246" s="309"/>
      <c r="BZ246" s="309"/>
      <c r="CA246" s="309"/>
      <c r="CB246" s="309"/>
      <c r="CC246" s="309"/>
      <c r="CD246" s="309"/>
      <c r="CE246" s="309"/>
      <c r="CF246" s="309"/>
      <c r="CG246" s="309"/>
      <c r="CH246" s="309"/>
      <c r="CI246" s="309"/>
      <c r="CJ246" s="309"/>
      <c r="CK246" s="309"/>
      <c r="CL246" s="309"/>
      <c r="CM246" s="309"/>
      <c r="CN246" s="309"/>
      <c r="CO246" s="309"/>
      <c r="CP246" s="309"/>
      <c r="CQ246" s="309"/>
      <c r="CR246" s="309"/>
      <c r="CS246" s="309"/>
      <c r="CT246" s="309"/>
      <c r="CU246" s="309"/>
      <c r="CV246" s="309"/>
      <c r="CW246" s="309"/>
      <c r="CX246" s="309"/>
      <c r="CY246" s="309"/>
      <c r="CZ246" s="386"/>
    </row>
    <row r="247" s="437" customFormat="true" ht="15" customHeight="true" x14ac:dyDescent="0.2">
      <c r="A247" s="822"/>
      <c r="B247" s="917"/>
      <c r="C247" s="1012"/>
      <c r="D247" s="1003"/>
      <c r="E247" s="1003"/>
      <c r="F247" s="1003"/>
      <c r="G247" s="1004"/>
      <c r="H247" s="1013"/>
      <c r="I247" s="1003"/>
      <c r="J247" s="1003"/>
      <c r="K247" s="1003"/>
      <c r="L247" s="1014"/>
      <c r="M247" s="1012"/>
      <c r="N247" s="1003"/>
      <c r="O247" s="1003"/>
      <c r="P247" s="1003"/>
      <c r="Q247" s="1004"/>
      <c r="R247" s="1013"/>
      <c r="S247" s="1003"/>
      <c r="T247" s="1003"/>
      <c r="U247" s="1003"/>
      <c r="V247" s="1003"/>
      <c r="W247" s="1003"/>
      <c r="X247" s="1003"/>
      <c r="Y247" s="1003"/>
      <c r="Z247" s="1003"/>
      <c r="AA247" s="1003"/>
      <c r="AB247" s="1003"/>
      <c r="AC247" s="1003"/>
      <c r="AD247" s="1003"/>
      <c r="AE247" s="1003"/>
      <c r="AF247" s="1003"/>
      <c r="AG247" s="1003"/>
      <c r="AH247" s="1003"/>
      <c r="AI247" s="1003"/>
      <c r="AJ247" s="1003"/>
      <c r="AK247" s="1003"/>
      <c r="AL247" s="1003"/>
      <c r="AM247" s="1003"/>
      <c r="AN247" s="1003"/>
      <c r="AO247" s="1003"/>
      <c r="AP247" s="1003"/>
      <c r="AQ247" s="1003"/>
      <c r="AR247" s="1003"/>
      <c r="AS247" s="1003"/>
      <c r="AT247" s="1003"/>
      <c r="AU247" s="1003"/>
      <c r="AV247" s="1003"/>
      <c r="AW247" s="1003"/>
      <c r="AX247" s="1003"/>
      <c r="AY247" s="1004"/>
      <c r="BA247" s="517"/>
      <c r="BB247" s="161"/>
      <c r="BC247" s="361"/>
      <c r="BD247" s="308"/>
      <c r="BE247" s="308"/>
      <c r="BF247" s="308"/>
      <c r="BG247" s="362"/>
      <c r="BH247" s="370"/>
      <c r="BI247" s="308"/>
      <c r="BJ247" s="308"/>
      <c r="BK247" s="308"/>
      <c r="BL247" s="362"/>
      <c r="BM247" s="370"/>
      <c r="BN247" s="308"/>
      <c r="BO247" s="308"/>
      <c r="BP247" s="308"/>
      <c r="BQ247" s="362"/>
      <c r="BR247" s="370"/>
      <c r="BS247" s="308"/>
      <c r="BT247" s="308"/>
      <c r="BU247" s="308"/>
      <c r="BV247" s="308"/>
      <c r="BW247" s="308"/>
      <c r="BX247" s="308"/>
      <c r="BY247" s="309"/>
      <c r="BZ247" s="309"/>
      <c r="CA247" s="309"/>
      <c r="CB247" s="309"/>
      <c r="CC247" s="309"/>
      <c r="CD247" s="309"/>
      <c r="CE247" s="309"/>
      <c r="CF247" s="309"/>
      <c r="CG247" s="309"/>
      <c r="CH247" s="309"/>
      <c r="CI247" s="309"/>
      <c r="CJ247" s="309"/>
      <c r="CK247" s="309"/>
      <c r="CL247" s="309"/>
      <c r="CM247" s="309"/>
      <c r="CN247" s="309"/>
      <c r="CO247" s="309"/>
      <c r="CP247" s="309"/>
      <c r="CQ247" s="309"/>
      <c r="CR247" s="309"/>
      <c r="CS247" s="309"/>
      <c r="CT247" s="309"/>
      <c r="CU247" s="309"/>
      <c r="CV247" s="309"/>
      <c r="CW247" s="309"/>
      <c r="CX247" s="309"/>
      <c r="CY247" s="309"/>
      <c r="CZ247" s="386"/>
    </row>
    <row r="248" s="437" customFormat="true" ht="15" customHeight="true" x14ac:dyDescent="0.2">
      <c r="A248" s="1108"/>
      <c r="B248" s="929"/>
      <c r="C248" s="1086"/>
      <c r="D248" s="1025"/>
      <c r="E248" s="1025"/>
      <c r="F248" s="1025"/>
      <c r="G248" s="1026"/>
      <c r="H248" s="1087"/>
      <c r="I248" s="1025"/>
      <c r="J248" s="1025"/>
      <c r="K248" s="1025"/>
      <c r="L248" s="1088"/>
      <c r="M248" s="1086"/>
      <c r="N248" s="1025"/>
      <c r="O248" s="1025"/>
      <c r="P248" s="1025"/>
      <c r="Q248" s="1026"/>
      <c r="R248" s="1087"/>
      <c r="S248" s="1025"/>
      <c r="T248" s="1025"/>
      <c r="U248" s="1025"/>
      <c r="V248" s="1025"/>
      <c r="W248" s="1025"/>
      <c r="X248" s="1025"/>
      <c r="Y248" s="1025"/>
      <c r="Z248" s="1025"/>
      <c r="AA248" s="1025"/>
      <c r="AB248" s="1025"/>
      <c r="AC248" s="1025"/>
      <c r="AD248" s="1025"/>
      <c r="AE248" s="1025"/>
      <c r="AF248" s="1025"/>
      <c r="AG248" s="1025"/>
      <c r="AH248" s="1025"/>
      <c r="AI248" s="1025"/>
      <c r="AJ248" s="1025"/>
      <c r="AK248" s="1025"/>
      <c r="AL248" s="1025"/>
      <c r="AM248" s="1025"/>
      <c r="AN248" s="1025"/>
      <c r="AO248" s="1025"/>
      <c r="AP248" s="1025"/>
      <c r="AQ248" s="1025"/>
      <c r="AR248" s="1025"/>
      <c r="AS248" s="1025"/>
      <c r="AT248" s="1025"/>
      <c r="AU248" s="1025"/>
      <c r="AV248" s="1025"/>
      <c r="AW248" s="1025"/>
      <c r="AX248" s="1025"/>
      <c r="AY248" s="1026"/>
      <c r="BA248" s="517"/>
      <c r="BB248" s="161"/>
      <c r="BC248" s="363"/>
      <c r="BD248" s="364"/>
      <c r="BE248" s="364"/>
      <c r="BF248" s="364"/>
      <c r="BG248" s="365"/>
      <c r="BH248" s="371"/>
      <c r="BI248" s="364"/>
      <c r="BJ248" s="364"/>
      <c r="BK248" s="364"/>
      <c r="BL248" s="365"/>
      <c r="BM248" s="371"/>
      <c r="BN248" s="364"/>
      <c r="BO248" s="364"/>
      <c r="BP248" s="364"/>
      <c r="BQ248" s="365"/>
      <c r="BR248" s="371"/>
      <c r="BS248" s="364"/>
      <c r="BT248" s="364"/>
      <c r="BU248" s="364"/>
      <c r="BV248" s="364"/>
      <c r="BW248" s="364"/>
      <c r="BX248" s="364"/>
      <c r="BY248" s="387"/>
      <c r="BZ248" s="387"/>
      <c r="CA248" s="387"/>
      <c r="CB248" s="387"/>
      <c r="CC248" s="387"/>
      <c r="CD248" s="387"/>
      <c r="CE248" s="387"/>
      <c r="CF248" s="387"/>
      <c r="CG248" s="387"/>
      <c r="CH248" s="387"/>
      <c r="CI248" s="387"/>
      <c r="CJ248" s="387"/>
      <c r="CK248" s="387"/>
      <c r="CL248" s="387"/>
      <c r="CM248" s="387"/>
      <c r="CN248" s="387"/>
      <c r="CO248" s="387"/>
      <c r="CP248" s="387"/>
      <c r="CQ248" s="387"/>
      <c r="CR248" s="387"/>
      <c r="CS248" s="387"/>
      <c r="CT248" s="387"/>
      <c r="CU248" s="387"/>
      <c r="CV248" s="387"/>
      <c r="CW248" s="387"/>
      <c r="CX248" s="387"/>
      <c r="CY248" s="387"/>
      <c r="CZ248" s="388"/>
    </row>
    <row r="249" s="437" customFormat="true" ht="250.15" customHeight="true" x14ac:dyDescent="0.2">
      <c r="B249" s="460"/>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218" customFormat="true" ht="19.15" customHeight="true" x14ac:dyDescent="0.2">
      <c r="B250" s="432"/>
      <c r="BA250" s="520"/>
      <c r="BB250" s="237"/>
      <c r="BC250" s="520"/>
      <c r="BD250" s="520"/>
      <c r="BE250" s="520"/>
      <c r="BF250" s="520"/>
      <c r="BG250" s="520"/>
      <c r="BH250" s="520"/>
      <c r="BI250" s="520"/>
      <c r="BJ250" s="520"/>
      <c r="BK250" s="520"/>
      <c r="BL250" s="520"/>
      <c r="BM250" s="520"/>
      <c r="BN250" s="520"/>
      <c r="BO250" s="520"/>
      <c r="BP250" s="520"/>
      <c r="BQ250" s="520"/>
      <c r="BR250" s="520"/>
      <c r="BS250" s="520"/>
      <c r="BT250" s="520"/>
      <c r="BU250" s="520"/>
      <c r="BV250" s="520"/>
      <c r="BW250" s="520"/>
      <c r="BX250" s="520"/>
      <c r="BY250" s="520"/>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218" customFormat="true" ht="15" customHeight="true" x14ac:dyDescent="0.2">
      <c r="B251" s="432"/>
      <c r="BA251" s="520"/>
      <c r="BB251" s="237"/>
      <c r="BC251" s="520"/>
      <c r="BD251" s="520"/>
      <c r="BE251" s="520"/>
      <c r="BF251" s="520"/>
      <c r="BG251" s="520"/>
      <c r="BH251" s="520"/>
      <c r="BI251" s="520"/>
      <c r="BJ251" s="520"/>
      <c r="BK251" s="520"/>
      <c r="BL251" s="520"/>
      <c r="BM251" s="520"/>
      <c r="BN251" s="520"/>
      <c r="BO251" s="520"/>
      <c r="BP251" s="520"/>
      <c r="BQ251" s="520"/>
      <c r="BR251" s="520"/>
      <c r="BS251" s="520"/>
      <c r="BT251" s="520"/>
      <c r="BU251" s="520"/>
      <c r="BV251" s="520"/>
      <c r="BW251" s="520"/>
      <c r="BX251" s="520"/>
      <c r="BY251" s="520"/>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218" customFormat="true" ht="15" customHeight="true" x14ac:dyDescent="0.2">
      <c r="B252" s="432"/>
      <c r="BA252" s="520"/>
      <c r="BB252" s="237"/>
      <c r="BC252" s="520"/>
      <c r="BD252" s="520"/>
      <c r="BE252" s="520"/>
      <c r="BF252" s="520"/>
      <c r="BG252" s="520"/>
      <c r="BH252" s="520"/>
      <c r="BI252" s="520"/>
      <c r="BJ252" s="520"/>
      <c r="BK252" s="520"/>
      <c r="BL252" s="520"/>
      <c r="BM252" s="520"/>
      <c r="BN252" s="520"/>
      <c r="BO252" s="520"/>
      <c r="BP252" s="520"/>
      <c r="BQ252" s="520"/>
      <c r="BR252" s="520"/>
      <c r="BS252" s="520"/>
      <c r="BT252" s="520"/>
      <c r="BU252" s="520"/>
      <c r="BV252" s="520"/>
      <c r="BW252" s="520"/>
      <c r="BX252" s="520"/>
      <c r="BY252" s="520"/>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218" customFormat="true" ht="15" customHeight="true" x14ac:dyDescent="0.2">
      <c r="B253" s="432"/>
      <c r="BA253" s="520"/>
      <c r="BB253" s="237"/>
      <c r="BC253" s="520"/>
      <c r="BD253" s="520"/>
      <c r="BE253" s="520"/>
      <c r="BF253" s="520"/>
      <c r="BG253" s="520"/>
      <c r="BH253" s="520"/>
      <c r="BI253" s="520"/>
      <c r="BJ253" s="520"/>
      <c r="BK253" s="520"/>
      <c r="BL253" s="520"/>
      <c r="BM253" s="520"/>
      <c r="BN253" s="520"/>
      <c r="BO253" s="520"/>
      <c r="BP253" s="520"/>
      <c r="BQ253" s="520"/>
      <c r="BR253" s="520"/>
      <c r="BS253" s="520"/>
      <c r="BT253" s="520"/>
      <c r="BU253" s="520"/>
      <c r="BV253" s="520"/>
      <c r="BW253" s="520"/>
      <c r="BX253" s="520"/>
      <c r="BY253" s="520"/>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218" customFormat="true" ht="15" customHeight="true" x14ac:dyDescent="0.2">
      <c r="B254" s="432"/>
      <c r="BA254" s="520"/>
      <c r="BB254" s="237"/>
      <c r="BC254" s="520"/>
      <c r="BD254" s="520"/>
      <c r="BE254" s="520"/>
      <c r="BF254" s="520"/>
      <c r="BG254" s="520"/>
      <c r="BH254" s="520"/>
      <c r="BI254" s="520"/>
      <c r="BJ254" s="520"/>
      <c r="BK254" s="520"/>
      <c r="BL254" s="520"/>
      <c r="BM254" s="520"/>
      <c r="BN254" s="520"/>
      <c r="BO254" s="520"/>
      <c r="BP254" s="520"/>
      <c r="BQ254" s="520"/>
      <c r="BR254" s="520"/>
      <c r="BS254" s="520"/>
      <c r="BT254" s="520"/>
      <c r="BU254" s="520"/>
      <c r="BV254" s="520"/>
      <c r="BW254" s="520"/>
      <c r="BX254" s="520"/>
      <c r="BY254" s="520"/>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218" customFormat="true" ht="15" customHeight="true" x14ac:dyDescent="0.2">
      <c r="B255" s="432"/>
      <c r="BA255" s="520"/>
      <c r="BB255" s="237"/>
      <c r="BC255" s="520"/>
      <c r="BD255" s="520"/>
      <c r="BE255" s="520"/>
      <c r="BF255" s="520"/>
      <c r="BG255" s="520"/>
      <c r="BH255" s="520"/>
      <c r="BI255" s="520"/>
      <c r="BJ255" s="520"/>
      <c r="BK255" s="520"/>
      <c r="BL255" s="520"/>
      <c r="BM255" s="520"/>
      <c r="BN255" s="520"/>
      <c r="BO255" s="520"/>
      <c r="BP255" s="520"/>
      <c r="BQ255" s="520"/>
      <c r="BR255" s="520"/>
      <c r="BS255" s="520"/>
      <c r="BT255" s="520"/>
      <c r="BU255" s="520"/>
      <c r="BV255" s="520"/>
      <c r="BW255" s="520"/>
      <c r="BX255" s="520"/>
      <c r="BY255" s="520"/>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218" customFormat="true" ht="15" customHeight="true" x14ac:dyDescent="0.2">
      <c r="B256" s="432"/>
      <c r="BA256" s="520"/>
      <c r="BB256" s="237"/>
      <c r="BC256" s="520"/>
      <c r="BD256" s="520"/>
      <c r="BE256" s="520"/>
      <c r="BF256" s="520"/>
      <c r="BG256" s="520"/>
      <c r="BH256" s="520"/>
      <c r="BI256" s="520"/>
      <c r="BJ256" s="520"/>
      <c r="BK256" s="520"/>
      <c r="BL256" s="520"/>
      <c r="BM256" s="520"/>
      <c r="BN256" s="520"/>
      <c r="BO256" s="520"/>
      <c r="BP256" s="520"/>
      <c r="BQ256" s="520"/>
      <c r="BR256" s="520"/>
      <c r="BS256" s="520"/>
      <c r="BT256" s="520"/>
      <c r="BU256" s="520"/>
      <c r="BV256" s="520"/>
      <c r="BW256" s="520"/>
      <c r="BX256" s="520"/>
      <c r="BY256" s="520"/>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218" customFormat="true" ht="18" customHeight="true" x14ac:dyDescent="0.2">
      <c r="B257" s="432"/>
      <c r="BA257" s="520"/>
      <c r="BB257" s="237"/>
      <c r="BC257" s="520"/>
      <c r="BD257" s="520"/>
      <c r="BE257" s="520"/>
      <c r="BF257" s="520"/>
      <c r="BG257" s="520"/>
      <c r="BH257" s="520"/>
      <c r="BI257" s="520"/>
      <c r="BJ257" s="520"/>
      <c r="BK257" s="520"/>
      <c r="BL257" s="520"/>
      <c r="BM257" s="520"/>
      <c r="BN257" s="520"/>
      <c r="BO257" s="520"/>
      <c r="BP257" s="520"/>
      <c r="BQ257" s="520"/>
      <c r="BR257" s="520"/>
      <c r="BS257" s="520"/>
      <c r="BT257" s="520"/>
      <c r="BU257" s="520"/>
      <c r="BV257" s="520"/>
      <c r="BW257" s="520"/>
      <c r="BX257" s="520"/>
      <c r="BY257" s="520"/>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218" customFormat="true" ht="18" customHeight="true" x14ac:dyDescent="0.2">
      <c r="B258" s="432"/>
      <c r="BA258" s="520"/>
      <c r="BB258" s="237"/>
      <c r="BC258" s="520"/>
      <c r="BD258" s="520"/>
      <c r="BE258" s="520"/>
      <c r="BF258" s="520"/>
      <c r="BG258" s="520"/>
      <c r="BH258" s="520"/>
      <c r="BI258" s="520"/>
      <c r="BJ258" s="520"/>
      <c r="BK258" s="520"/>
      <c r="BL258" s="520"/>
      <c r="BM258" s="520"/>
      <c r="BN258" s="520"/>
      <c r="BO258" s="520"/>
      <c r="BP258" s="520"/>
      <c r="BQ258" s="520"/>
      <c r="BR258" s="520"/>
      <c r="BS258" s="520"/>
      <c r="BT258" s="520"/>
      <c r="BU258" s="520"/>
      <c r="BV258" s="520"/>
      <c r="BW258" s="520"/>
      <c r="BX258" s="520"/>
      <c r="BY258" s="520"/>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437" customFormat="true" ht="15" customHeight="true" x14ac:dyDescent="0.2">
      <c r="B259" s="460"/>
      <c r="BA259" s="217" t="s">
        <v>128</v>
      </c>
      <c r="BB259" s="137" t="s">
        <v>85</v>
      </c>
      <c r="BC259" s="2535" t="s">
        <v>114</v>
      </c>
      <c r="BD259" s="2536"/>
      <c r="BE259" s="2536"/>
      <c r="BF259" s="2536"/>
      <c r="BG259" s="2537"/>
      <c r="BH259" s="2538" t="s">
        <v>38</v>
      </c>
      <c r="BI259" s="2536"/>
      <c r="BJ259" s="2536"/>
      <c r="BK259" s="2536"/>
      <c r="BL259" s="2537"/>
      <c r="BM259" s="2538" t="s">
        <v>37</v>
      </c>
      <c r="BN259" s="2536"/>
      <c r="BO259" s="2536"/>
      <c r="BP259" s="2536"/>
      <c r="BQ259" s="2537"/>
      <c r="BR259" s="420" t="s">
        <v>137</v>
      </c>
      <c r="BS259" s="392"/>
      <c r="BT259" s="392"/>
      <c r="BU259" s="392"/>
      <c r="BV259" s="392"/>
      <c r="BW259" s="392"/>
      <c r="BX259" s="392"/>
      <c r="BY259" s="393"/>
      <c r="BZ259" s="314"/>
      <c r="CA259" s="314"/>
      <c r="CB259" s="314"/>
      <c r="CC259" s="314"/>
      <c r="CD259" s="314"/>
      <c r="CE259" s="314"/>
      <c r="CF259" s="314"/>
      <c r="CG259" s="314"/>
      <c r="CH259" s="314"/>
      <c r="CI259" s="314"/>
      <c r="CJ259" s="314"/>
      <c r="CK259" s="314"/>
      <c r="CL259" s="314"/>
      <c r="CM259" s="314"/>
      <c r="CN259" s="314"/>
      <c r="CO259" s="314"/>
      <c r="CP259" s="314"/>
      <c r="CQ259" s="314"/>
      <c r="CR259" s="314"/>
      <c r="CS259" s="314"/>
      <c r="CT259" s="314"/>
      <c r="CU259" s="314"/>
      <c r="CV259" s="314"/>
      <c r="CW259" s="314"/>
      <c r="CX259" s="314"/>
      <c r="CY259" s="314"/>
      <c r="CZ259" s="315"/>
    </row>
    <row r="260" s="437" customFormat="true" ht="12.75" x14ac:dyDescent="0.2">
      <c r="B260" s="460"/>
      <c r="BA260" s="204" t="s">
        <v>118</v>
      </c>
      <c r="BB260" s="203"/>
      <c r="BC260" s="389" t="s">
        <v>0</v>
      </c>
      <c r="BD260" s="178" t="s">
        <v>1</v>
      </c>
      <c r="BE260" s="178" t="s">
        <v>2</v>
      </c>
      <c r="BF260" s="178" t="s">
        <v>3</v>
      </c>
      <c r="BG260" s="390" t="s">
        <v>4</v>
      </c>
      <c r="BH260" s="391" t="s">
        <v>0</v>
      </c>
      <c r="BI260" s="178" t="s">
        <v>1</v>
      </c>
      <c r="BJ260" s="178" t="s">
        <v>2</v>
      </c>
      <c r="BK260" s="178" t="s">
        <v>3</v>
      </c>
      <c r="BL260" s="390" t="s">
        <v>4</v>
      </c>
      <c r="BM260" s="391" t="s">
        <v>0</v>
      </c>
      <c r="BN260" s="178" t="s">
        <v>1</v>
      </c>
      <c r="BO260" s="178" t="s">
        <v>2</v>
      </c>
      <c r="BP260" s="178" t="s">
        <v>3</v>
      </c>
      <c r="BQ260" s="390" t="s">
        <v>4</v>
      </c>
      <c r="BR260" s="391"/>
      <c r="BS260" s="178"/>
      <c r="BT260" s="178"/>
      <c r="BU260" s="178"/>
      <c r="BV260" s="178"/>
      <c r="BW260" s="178"/>
      <c r="BX260" s="178"/>
      <c r="BY260" s="179"/>
      <c r="BZ260" s="179"/>
      <c r="CA260" s="179"/>
      <c r="CB260" s="179"/>
      <c r="CC260" s="179"/>
      <c r="CD260" s="179"/>
      <c r="CE260" s="179"/>
      <c r="CF260" s="179"/>
      <c r="CG260" s="179"/>
      <c r="CH260" s="179"/>
      <c r="CI260" s="179"/>
      <c r="CJ260" s="179"/>
      <c r="CK260" s="179"/>
      <c r="CL260" s="179"/>
      <c r="CM260" s="179"/>
      <c r="CN260" s="179"/>
      <c r="CO260" s="179"/>
      <c r="CP260" s="179"/>
      <c r="CQ260" s="179"/>
      <c r="CR260" s="179"/>
      <c r="CS260" s="179"/>
      <c r="CT260" s="179"/>
      <c r="CU260" s="179"/>
      <c r="CV260" s="179"/>
      <c r="CW260" s="179"/>
      <c r="CX260" s="179"/>
      <c r="CY260" s="179"/>
      <c r="CZ260" s="394"/>
    </row>
    <row r="261" s="437" customFormat="true" ht="15" customHeight="true" x14ac:dyDescent="0.2">
      <c r="B261" s="460"/>
      <c r="BA261" s="2539" t="s">
        <v>73</v>
      </c>
      <c r="BB261" s="293" t="s">
        <v>49</v>
      </c>
      <c r="BC261" s="1241" t="s">
        <v>35</v>
      </c>
      <c r="BD261" s="1261" t="s">
        <v>35</v>
      </c>
      <c r="BE261" s="1261" t="s">
        <v>35</v>
      </c>
      <c r="BF261" s="1261" t="s">
        <v>35</v>
      </c>
      <c r="BG261" s="1282" t="s">
        <v>35</v>
      </c>
      <c r="BH261" s="1303" t="s">
        <v>35</v>
      </c>
      <c r="BI261" s="1261" t="s">
        <v>35</v>
      </c>
      <c r="BJ261" s="1261" t="s">
        <v>35</v>
      </c>
      <c r="BK261" s="1261" t="s">
        <v>35</v>
      </c>
      <c r="BL261" s="1282" t="s">
        <v>35</v>
      </c>
      <c r="BM261" s="1303" t="s">
        <v>35</v>
      </c>
      <c r="BN261" s="1261" t="s">
        <v>35</v>
      </c>
      <c r="BO261" s="1261" t="s">
        <v>35</v>
      </c>
      <c r="BP261" s="1261" t="s">
        <v>35</v>
      </c>
      <c r="BQ261" s="1282" t="s">
        <v>35</v>
      </c>
      <c r="BR261" s="1303" t="s">
        <v>35</v>
      </c>
      <c r="BS261" s="1261" t="s">
        <v>35</v>
      </c>
      <c r="BT261" s="1261" t="s">
        <v>35</v>
      </c>
      <c r="BU261" s="1261" t="s">
        <v>35</v>
      </c>
      <c r="BV261" s="1261" t="s">
        <v>35</v>
      </c>
      <c r="BW261" s="1261" t="s">
        <v>35</v>
      </c>
      <c r="BX261" s="1261" t="s">
        <v>35</v>
      </c>
      <c r="BY261" s="1324" t="s">
        <v>35</v>
      </c>
      <c r="BZ261" s="1324" t="s">
        <v>35</v>
      </c>
      <c r="CA261" s="1324" t="s">
        <v>35</v>
      </c>
      <c r="CB261" s="1324" t="s">
        <v>35</v>
      </c>
      <c r="CC261" s="1324" t="s">
        <v>35</v>
      </c>
      <c r="CD261" s="1324" t="s">
        <v>35</v>
      </c>
      <c r="CE261" s="1324" t="s">
        <v>35</v>
      </c>
      <c r="CF261" s="1324" t="s">
        <v>35</v>
      </c>
      <c r="CG261" s="1324" t="s">
        <v>35</v>
      </c>
      <c r="CH261" s="1324" t="s">
        <v>35</v>
      </c>
      <c r="CI261" s="1324" t="s">
        <v>35</v>
      </c>
      <c r="CJ261" s="1324" t="s">
        <v>35</v>
      </c>
      <c r="CK261" s="1324" t="s">
        <v>35</v>
      </c>
      <c r="CL261" s="1324" t="s">
        <v>35</v>
      </c>
      <c r="CM261" s="1324" t="s">
        <v>35</v>
      </c>
      <c r="CN261" s="1324" t="s">
        <v>35</v>
      </c>
      <c r="CO261" s="1324" t="s">
        <v>35</v>
      </c>
      <c r="CP261" s="1324" t="s">
        <v>35</v>
      </c>
      <c r="CQ261" s="1324" t="s">
        <v>35</v>
      </c>
      <c r="CR261" s="1324" t="s">
        <v>35</v>
      </c>
      <c r="CS261" s="1324" t="s">
        <v>35</v>
      </c>
      <c r="CT261" s="1324" t="s">
        <v>35</v>
      </c>
      <c r="CU261" s="1324" t="s">
        <v>35</v>
      </c>
      <c r="CV261" s="1324" t="s">
        <v>35</v>
      </c>
      <c r="CW261" s="1324" t="s">
        <v>35</v>
      </c>
      <c r="CX261" s="1324" t="s">
        <v>35</v>
      </c>
      <c r="CY261" s="1324" t="s">
        <v>35</v>
      </c>
      <c r="CZ261" s="1346" t="s">
        <v>35</v>
      </c>
    </row>
    <row r="262" s="437" customFormat="true" ht="15" customHeight="true" x14ac:dyDescent="0.2">
      <c r="B262" s="460"/>
      <c r="BA262" s="2514"/>
      <c r="BB262" s="294" t="s">
        <v>48</v>
      </c>
      <c r="BC262" s="1242" t="s">
        <v>35</v>
      </c>
      <c r="BD262" s="1262" t="s">
        <v>35</v>
      </c>
      <c r="BE262" s="1262" t="s">
        <v>35</v>
      </c>
      <c r="BF262" s="1262" t="s">
        <v>35</v>
      </c>
      <c r="BG262" s="1283" t="s">
        <v>35</v>
      </c>
      <c r="BH262" s="1304" t="s">
        <v>35</v>
      </c>
      <c r="BI262" s="1262" t="s">
        <v>35</v>
      </c>
      <c r="BJ262" s="1262" t="s">
        <v>35</v>
      </c>
      <c r="BK262" s="1262" t="s">
        <v>35</v>
      </c>
      <c r="BL262" s="1283" t="s">
        <v>35</v>
      </c>
      <c r="BM262" s="1304" t="s">
        <v>35</v>
      </c>
      <c r="BN262" s="1262" t="s">
        <v>35</v>
      </c>
      <c r="BO262" s="1262" t="s">
        <v>35</v>
      </c>
      <c r="BP262" s="1262" t="s">
        <v>35</v>
      </c>
      <c r="BQ262" s="1283" t="s">
        <v>35</v>
      </c>
      <c r="BR262" s="1304" t="s">
        <v>35</v>
      </c>
      <c r="BS262" s="1262" t="s">
        <v>35</v>
      </c>
      <c r="BT262" s="1262" t="s">
        <v>35</v>
      </c>
      <c r="BU262" s="1262" t="s">
        <v>35</v>
      </c>
      <c r="BV262" s="1262" t="s">
        <v>35</v>
      </c>
      <c r="BW262" s="1262" t="s">
        <v>35</v>
      </c>
      <c r="BX262" s="1262" t="s">
        <v>35</v>
      </c>
      <c r="BY262" s="1325" t="s">
        <v>35</v>
      </c>
      <c r="BZ262" s="1325" t="s">
        <v>35</v>
      </c>
      <c r="CA262" s="1325" t="s">
        <v>35</v>
      </c>
      <c r="CB262" s="1325" t="s">
        <v>35</v>
      </c>
      <c r="CC262" s="1325" t="s">
        <v>35</v>
      </c>
      <c r="CD262" s="1325" t="s">
        <v>35</v>
      </c>
      <c r="CE262" s="1325" t="s">
        <v>35</v>
      </c>
      <c r="CF262" s="1325" t="s">
        <v>35</v>
      </c>
      <c r="CG262" s="1325" t="s">
        <v>35</v>
      </c>
      <c r="CH262" s="1325" t="s">
        <v>35</v>
      </c>
      <c r="CI262" s="1325" t="s">
        <v>35</v>
      </c>
      <c r="CJ262" s="1325" t="s">
        <v>35</v>
      </c>
      <c r="CK262" s="1325" t="s">
        <v>35</v>
      </c>
      <c r="CL262" s="1325" t="s">
        <v>35</v>
      </c>
      <c r="CM262" s="1325" t="s">
        <v>35</v>
      </c>
      <c r="CN262" s="1325" t="s">
        <v>35</v>
      </c>
      <c r="CO262" s="1325" t="s">
        <v>35</v>
      </c>
      <c r="CP262" s="1325" t="s">
        <v>35</v>
      </c>
      <c r="CQ262" s="1325" t="s">
        <v>35</v>
      </c>
      <c r="CR262" s="1325" t="s">
        <v>35</v>
      </c>
      <c r="CS262" s="1325" t="s">
        <v>35</v>
      </c>
      <c r="CT262" s="1325" t="s">
        <v>35</v>
      </c>
      <c r="CU262" s="1325" t="s">
        <v>35</v>
      </c>
      <c r="CV262" s="1325" t="s">
        <v>35</v>
      </c>
      <c r="CW262" s="1325" t="s">
        <v>35</v>
      </c>
      <c r="CX262" s="1325" t="s">
        <v>35</v>
      </c>
      <c r="CY262" s="1325" t="s">
        <v>35</v>
      </c>
      <c r="CZ262" s="1347" t="s">
        <v>35</v>
      </c>
    </row>
    <row r="263" s="437" customFormat="true" ht="15" customHeight="true" x14ac:dyDescent="0.2">
      <c r="B263" s="460"/>
      <c r="BA263" s="2514"/>
      <c r="BB263" s="294" t="s">
        <v>112</v>
      </c>
      <c r="BC263" s="1242" t="s">
        <v>35</v>
      </c>
      <c r="BD263" s="1262" t="s">
        <v>35</v>
      </c>
      <c r="BE263" s="1262" t="s">
        <v>35</v>
      </c>
      <c r="BF263" s="1262" t="s">
        <v>35</v>
      </c>
      <c r="BG263" s="1283" t="s">
        <v>35</v>
      </c>
      <c r="BH263" s="1304" t="s">
        <v>35</v>
      </c>
      <c r="BI263" s="1262" t="s">
        <v>35</v>
      </c>
      <c r="BJ263" s="1262" t="s">
        <v>35</v>
      </c>
      <c r="BK263" s="1262" t="s">
        <v>35</v>
      </c>
      <c r="BL263" s="1283" t="s">
        <v>35</v>
      </c>
      <c r="BM263" s="1304" t="s">
        <v>35</v>
      </c>
      <c r="BN263" s="1262" t="s">
        <v>35</v>
      </c>
      <c r="BO263" s="1262" t="s">
        <v>35</v>
      </c>
      <c r="BP263" s="1262" t="s">
        <v>35</v>
      </c>
      <c r="BQ263" s="1283" t="s">
        <v>35</v>
      </c>
      <c r="BR263" s="1304" t="s">
        <v>35</v>
      </c>
      <c r="BS263" s="1262" t="s">
        <v>35</v>
      </c>
      <c r="BT263" s="1262" t="s">
        <v>35</v>
      </c>
      <c r="BU263" s="1262" t="s">
        <v>35</v>
      </c>
      <c r="BV263" s="1262" t="s">
        <v>35</v>
      </c>
      <c r="BW263" s="1262" t="s">
        <v>35</v>
      </c>
      <c r="BX263" s="1262" t="s">
        <v>35</v>
      </c>
      <c r="BY263" s="1325" t="s">
        <v>35</v>
      </c>
      <c r="BZ263" s="1325" t="s">
        <v>35</v>
      </c>
      <c r="CA263" s="1325" t="s">
        <v>35</v>
      </c>
      <c r="CB263" s="1325" t="s">
        <v>35</v>
      </c>
      <c r="CC263" s="1325" t="s">
        <v>35</v>
      </c>
      <c r="CD263" s="1325" t="s">
        <v>35</v>
      </c>
      <c r="CE263" s="1325" t="s">
        <v>35</v>
      </c>
      <c r="CF263" s="1325" t="s">
        <v>35</v>
      </c>
      <c r="CG263" s="1325" t="s">
        <v>35</v>
      </c>
      <c r="CH263" s="1325" t="s">
        <v>35</v>
      </c>
      <c r="CI263" s="1325" t="s">
        <v>35</v>
      </c>
      <c r="CJ263" s="1325" t="s">
        <v>35</v>
      </c>
      <c r="CK263" s="1325" t="s">
        <v>35</v>
      </c>
      <c r="CL263" s="1325" t="s">
        <v>35</v>
      </c>
      <c r="CM263" s="1325" t="s">
        <v>35</v>
      </c>
      <c r="CN263" s="1325" t="s">
        <v>35</v>
      </c>
      <c r="CO263" s="1325" t="s">
        <v>35</v>
      </c>
      <c r="CP263" s="1325" t="s">
        <v>35</v>
      </c>
      <c r="CQ263" s="1325" t="s">
        <v>35</v>
      </c>
      <c r="CR263" s="1325" t="s">
        <v>35</v>
      </c>
      <c r="CS263" s="1325" t="s">
        <v>35</v>
      </c>
      <c r="CT263" s="1325" t="s">
        <v>35</v>
      </c>
      <c r="CU263" s="1325" t="s">
        <v>35</v>
      </c>
      <c r="CV263" s="1325" t="s">
        <v>35</v>
      </c>
      <c r="CW263" s="1325" t="s">
        <v>35</v>
      </c>
      <c r="CX263" s="1325" t="s">
        <v>35</v>
      </c>
      <c r="CY263" s="1325" t="s">
        <v>35</v>
      </c>
      <c r="CZ263" s="1347" t="s">
        <v>35</v>
      </c>
    </row>
    <row r="264" s="437" customFormat="true" ht="15" customHeight="true" x14ac:dyDescent="0.2">
      <c r="B264" s="460"/>
      <c r="BA264" s="2514" t="s">
        <v>74</v>
      </c>
      <c r="BB264" s="294" t="s">
        <v>88</v>
      </c>
      <c r="BC264" s="1242" t="s">
        <v>35</v>
      </c>
      <c r="BD264" s="1262" t="s">
        <v>35</v>
      </c>
      <c r="BE264" s="1262" t="s">
        <v>35</v>
      </c>
      <c r="BF264" s="1262" t="s">
        <v>35</v>
      </c>
      <c r="BG264" s="1283" t="s">
        <v>35</v>
      </c>
      <c r="BH264" s="1304" t="s">
        <v>35</v>
      </c>
      <c r="BI264" s="1262" t="s">
        <v>35</v>
      </c>
      <c r="BJ264" s="1262" t="s">
        <v>35</v>
      </c>
      <c r="BK264" s="1262" t="s">
        <v>35</v>
      </c>
      <c r="BL264" s="1283" t="s">
        <v>35</v>
      </c>
      <c r="BM264" s="1304" t="s">
        <v>35</v>
      </c>
      <c r="BN264" s="1262" t="s">
        <v>35</v>
      </c>
      <c r="BO264" s="1262" t="s">
        <v>35</v>
      </c>
      <c r="BP264" s="1262" t="s">
        <v>35</v>
      </c>
      <c r="BQ264" s="1283" t="s">
        <v>35</v>
      </c>
      <c r="BR264" s="1304" t="s">
        <v>35</v>
      </c>
      <c r="BS264" s="1262" t="s">
        <v>35</v>
      </c>
      <c r="BT264" s="1262" t="s">
        <v>35</v>
      </c>
      <c r="BU264" s="1262" t="s">
        <v>35</v>
      </c>
      <c r="BV264" s="1262" t="s">
        <v>35</v>
      </c>
      <c r="BW264" s="1262" t="s">
        <v>35</v>
      </c>
      <c r="BX264" s="1262" t="s">
        <v>35</v>
      </c>
      <c r="BY264" s="1325" t="s">
        <v>35</v>
      </c>
      <c r="BZ264" s="1325" t="s">
        <v>35</v>
      </c>
      <c r="CA264" s="1325" t="s">
        <v>35</v>
      </c>
      <c r="CB264" s="1325" t="s">
        <v>35</v>
      </c>
      <c r="CC264" s="1325" t="s">
        <v>35</v>
      </c>
      <c r="CD264" s="1325" t="s">
        <v>35</v>
      </c>
      <c r="CE264" s="1325" t="s">
        <v>35</v>
      </c>
      <c r="CF264" s="1325" t="s">
        <v>35</v>
      </c>
      <c r="CG264" s="1325" t="s">
        <v>35</v>
      </c>
      <c r="CH264" s="1325" t="s">
        <v>35</v>
      </c>
      <c r="CI264" s="1325" t="s">
        <v>35</v>
      </c>
      <c r="CJ264" s="1325" t="s">
        <v>35</v>
      </c>
      <c r="CK264" s="1325" t="s">
        <v>35</v>
      </c>
      <c r="CL264" s="1325" t="s">
        <v>35</v>
      </c>
      <c r="CM264" s="1325" t="s">
        <v>35</v>
      </c>
      <c r="CN264" s="1325" t="s">
        <v>35</v>
      </c>
      <c r="CO264" s="1325" t="s">
        <v>35</v>
      </c>
      <c r="CP264" s="1325" t="s">
        <v>35</v>
      </c>
      <c r="CQ264" s="1325" t="s">
        <v>35</v>
      </c>
      <c r="CR264" s="1325" t="s">
        <v>35</v>
      </c>
      <c r="CS264" s="1325" t="s">
        <v>35</v>
      </c>
      <c r="CT264" s="1325" t="s">
        <v>35</v>
      </c>
      <c r="CU264" s="1325" t="s">
        <v>35</v>
      </c>
      <c r="CV264" s="1325" t="s">
        <v>35</v>
      </c>
      <c r="CW264" s="1325" t="s">
        <v>35</v>
      </c>
      <c r="CX264" s="1325" t="s">
        <v>35</v>
      </c>
      <c r="CY264" s="1325" t="s">
        <v>35</v>
      </c>
      <c r="CZ264" s="1347" t="s">
        <v>35</v>
      </c>
    </row>
    <row r="265" s="437" customFormat="true" ht="15" customHeight="true" x14ac:dyDescent="0.2">
      <c r="B265" s="460"/>
      <c r="BA265" s="2514"/>
      <c r="BB265" s="294" t="s">
        <v>89</v>
      </c>
      <c r="BC265" s="1242" t="s">
        <v>35</v>
      </c>
      <c r="BD265" s="1262" t="s">
        <v>35</v>
      </c>
      <c r="BE265" s="1262" t="s">
        <v>35</v>
      </c>
      <c r="BF265" s="1262" t="s">
        <v>35</v>
      </c>
      <c r="BG265" s="1283" t="s">
        <v>35</v>
      </c>
      <c r="BH265" s="1304" t="s">
        <v>35</v>
      </c>
      <c r="BI265" s="1262" t="s">
        <v>35</v>
      </c>
      <c r="BJ265" s="1262" t="s">
        <v>35</v>
      </c>
      <c r="BK265" s="1262" t="s">
        <v>35</v>
      </c>
      <c r="BL265" s="1283" t="s">
        <v>35</v>
      </c>
      <c r="BM265" s="1304" t="s">
        <v>35</v>
      </c>
      <c r="BN265" s="1262" t="s">
        <v>35</v>
      </c>
      <c r="BO265" s="1262" t="s">
        <v>35</v>
      </c>
      <c r="BP265" s="1262" t="s">
        <v>35</v>
      </c>
      <c r="BQ265" s="1283" t="s">
        <v>35</v>
      </c>
      <c r="BR265" s="1304" t="s">
        <v>35</v>
      </c>
      <c r="BS265" s="1262" t="s">
        <v>35</v>
      </c>
      <c r="BT265" s="1262" t="s">
        <v>35</v>
      </c>
      <c r="BU265" s="1262" t="s">
        <v>35</v>
      </c>
      <c r="BV265" s="1262" t="s">
        <v>35</v>
      </c>
      <c r="BW265" s="1262" t="s">
        <v>35</v>
      </c>
      <c r="BX265" s="1262" t="s">
        <v>35</v>
      </c>
      <c r="BY265" s="1325" t="s">
        <v>35</v>
      </c>
      <c r="BZ265" s="1325" t="s">
        <v>35</v>
      </c>
      <c r="CA265" s="1325" t="s">
        <v>35</v>
      </c>
      <c r="CB265" s="1325" t="s">
        <v>35</v>
      </c>
      <c r="CC265" s="1325" t="s">
        <v>35</v>
      </c>
      <c r="CD265" s="1325" t="s">
        <v>35</v>
      </c>
      <c r="CE265" s="1325" t="s">
        <v>35</v>
      </c>
      <c r="CF265" s="1325" t="s">
        <v>35</v>
      </c>
      <c r="CG265" s="1325" t="s">
        <v>35</v>
      </c>
      <c r="CH265" s="1325" t="s">
        <v>35</v>
      </c>
      <c r="CI265" s="1325" t="s">
        <v>35</v>
      </c>
      <c r="CJ265" s="1325" t="s">
        <v>35</v>
      </c>
      <c r="CK265" s="1325" t="s">
        <v>35</v>
      </c>
      <c r="CL265" s="1325" t="s">
        <v>35</v>
      </c>
      <c r="CM265" s="1325" t="s">
        <v>35</v>
      </c>
      <c r="CN265" s="1325" t="s">
        <v>35</v>
      </c>
      <c r="CO265" s="1325" t="s">
        <v>35</v>
      </c>
      <c r="CP265" s="1325" t="s">
        <v>35</v>
      </c>
      <c r="CQ265" s="1325" t="s">
        <v>35</v>
      </c>
      <c r="CR265" s="1325" t="s">
        <v>35</v>
      </c>
      <c r="CS265" s="1325" t="s">
        <v>35</v>
      </c>
      <c r="CT265" s="1325" t="s">
        <v>35</v>
      </c>
      <c r="CU265" s="1325" t="s">
        <v>35</v>
      </c>
      <c r="CV265" s="1325" t="s">
        <v>35</v>
      </c>
      <c r="CW265" s="1325" t="s">
        <v>35</v>
      </c>
      <c r="CX265" s="1325" t="s">
        <v>35</v>
      </c>
      <c r="CY265" s="1325" t="s">
        <v>35</v>
      </c>
      <c r="CZ265" s="1347" t="s">
        <v>35</v>
      </c>
    </row>
    <row r="266" s="437" customFormat="true" ht="15" customHeight="true" x14ac:dyDescent="0.2">
      <c r="B266" s="460"/>
      <c r="BA266" s="2514"/>
      <c r="BB266" s="294" t="s">
        <v>90</v>
      </c>
      <c r="BC266" s="1242" t="s">
        <v>35</v>
      </c>
      <c r="BD266" s="1262" t="s">
        <v>35</v>
      </c>
      <c r="BE266" s="1262" t="s">
        <v>35</v>
      </c>
      <c r="BF266" s="1262" t="s">
        <v>35</v>
      </c>
      <c r="BG266" s="1283" t="s">
        <v>35</v>
      </c>
      <c r="BH266" s="1304" t="s">
        <v>35</v>
      </c>
      <c r="BI266" s="1262" t="s">
        <v>35</v>
      </c>
      <c r="BJ266" s="1262" t="s">
        <v>35</v>
      </c>
      <c r="BK266" s="1262" t="s">
        <v>35</v>
      </c>
      <c r="BL266" s="1283" t="s">
        <v>35</v>
      </c>
      <c r="BM266" s="1304" t="s">
        <v>35</v>
      </c>
      <c r="BN266" s="1262" t="s">
        <v>35</v>
      </c>
      <c r="BO266" s="1262" t="s">
        <v>35</v>
      </c>
      <c r="BP266" s="1262" t="s">
        <v>35</v>
      </c>
      <c r="BQ266" s="1283" t="s">
        <v>35</v>
      </c>
      <c r="BR266" s="1304" t="s">
        <v>35</v>
      </c>
      <c r="BS266" s="1262" t="s">
        <v>35</v>
      </c>
      <c r="BT266" s="1262" t="s">
        <v>35</v>
      </c>
      <c r="BU266" s="1262" t="s">
        <v>35</v>
      </c>
      <c r="BV266" s="1262" t="s">
        <v>35</v>
      </c>
      <c r="BW266" s="1262" t="s">
        <v>35</v>
      </c>
      <c r="BX266" s="1262" t="s">
        <v>35</v>
      </c>
      <c r="BY266" s="1325" t="s">
        <v>35</v>
      </c>
      <c r="BZ266" s="1325" t="s">
        <v>35</v>
      </c>
      <c r="CA266" s="1325" t="s">
        <v>35</v>
      </c>
      <c r="CB266" s="1325" t="s">
        <v>35</v>
      </c>
      <c r="CC266" s="1325" t="s">
        <v>35</v>
      </c>
      <c r="CD266" s="1325" t="s">
        <v>35</v>
      </c>
      <c r="CE266" s="1325" t="s">
        <v>35</v>
      </c>
      <c r="CF266" s="1325" t="s">
        <v>35</v>
      </c>
      <c r="CG266" s="1325" t="s">
        <v>35</v>
      </c>
      <c r="CH266" s="1325" t="s">
        <v>35</v>
      </c>
      <c r="CI266" s="1325" t="s">
        <v>35</v>
      </c>
      <c r="CJ266" s="1325" t="s">
        <v>35</v>
      </c>
      <c r="CK266" s="1325" t="s">
        <v>35</v>
      </c>
      <c r="CL266" s="1325" t="s">
        <v>35</v>
      </c>
      <c r="CM266" s="1325" t="s">
        <v>35</v>
      </c>
      <c r="CN266" s="1325" t="s">
        <v>35</v>
      </c>
      <c r="CO266" s="1325" t="s">
        <v>35</v>
      </c>
      <c r="CP266" s="1325" t="s">
        <v>35</v>
      </c>
      <c r="CQ266" s="1325" t="s">
        <v>35</v>
      </c>
      <c r="CR266" s="1325" t="s">
        <v>35</v>
      </c>
      <c r="CS266" s="1325" t="s">
        <v>35</v>
      </c>
      <c r="CT266" s="1325" t="s">
        <v>35</v>
      </c>
      <c r="CU266" s="1325" t="s">
        <v>35</v>
      </c>
      <c r="CV266" s="1325" t="s">
        <v>35</v>
      </c>
      <c r="CW266" s="1325" t="s">
        <v>35</v>
      </c>
      <c r="CX266" s="1325" t="s">
        <v>35</v>
      </c>
      <c r="CY266" s="1325" t="s">
        <v>35</v>
      </c>
      <c r="CZ266" s="1347" t="s">
        <v>35</v>
      </c>
    </row>
    <row r="267" s="437" customFormat="true" ht="15" customHeight="true" x14ac:dyDescent="0.2">
      <c r="B267" s="460"/>
      <c r="BA267" s="2514"/>
      <c r="BB267" s="294" t="s">
        <v>112</v>
      </c>
      <c r="BC267" s="1242" t="s">
        <v>35</v>
      </c>
      <c r="BD267" s="1262" t="s">
        <v>35</v>
      </c>
      <c r="BE267" s="1262" t="s">
        <v>35</v>
      </c>
      <c r="BF267" s="1262" t="s">
        <v>35</v>
      </c>
      <c r="BG267" s="1283" t="s">
        <v>35</v>
      </c>
      <c r="BH267" s="1304" t="s">
        <v>35</v>
      </c>
      <c r="BI267" s="1262" t="s">
        <v>35</v>
      </c>
      <c r="BJ267" s="1262" t="s">
        <v>35</v>
      </c>
      <c r="BK267" s="1262" t="s">
        <v>35</v>
      </c>
      <c r="BL267" s="1283" t="s">
        <v>35</v>
      </c>
      <c r="BM267" s="1304" t="s">
        <v>35</v>
      </c>
      <c r="BN267" s="1262" t="s">
        <v>35</v>
      </c>
      <c r="BO267" s="1262" t="s">
        <v>35</v>
      </c>
      <c r="BP267" s="1262" t="s">
        <v>35</v>
      </c>
      <c r="BQ267" s="1283" t="s">
        <v>35</v>
      </c>
      <c r="BR267" s="1304" t="s">
        <v>35</v>
      </c>
      <c r="BS267" s="1262" t="s">
        <v>35</v>
      </c>
      <c r="BT267" s="1262" t="s">
        <v>35</v>
      </c>
      <c r="BU267" s="1262" t="s">
        <v>35</v>
      </c>
      <c r="BV267" s="1262" t="s">
        <v>35</v>
      </c>
      <c r="BW267" s="1262" t="s">
        <v>35</v>
      </c>
      <c r="BX267" s="1262" t="s">
        <v>35</v>
      </c>
      <c r="BY267" s="1325" t="s">
        <v>35</v>
      </c>
      <c r="BZ267" s="1325" t="s">
        <v>35</v>
      </c>
      <c r="CA267" s="1325" t="s">
        <v>35</v>
      </c>
      <c r="CB267" s="1325" t="s">
        <v>35</v>
      </c>
      <c r="CC267" s="1325" t="s">
        <v>35</v>
      </c>
      <c r="CD267" s="1325" t="s">
        <v>35</v>
      </c>
      <c r="CE267" s="1325" t="s">
        <v>35</v>
      </c>
      <c r="CF267" s="1325" t="s">
        <v>35</v>
      </c>
      <c r="CG267" s="1325" t="s">
        <v>35</v>
      </c>
      <c r="CH267" s="1325" t="s">
        <v>35</v>
      </c>
      <c r="CI267" s="1325" t="s">
        <v>35</v>
      </c>
      <c r="CJ267" s="1325" t="s">
        <v>35</v>
      </c>
      <c r="CK267" s="1325" t="s">
        <v>35</v>
      </c>
      <c r="CL267" s="1325" t="s">
        <v>35</v>
      </c>
      <c r="CM267" s="1325" t="s">
        <v>35</v>
      </c>
      <c r="CN267" s="1325" t="s">
        <v>35</v>
      </c>
      <c r="CO267" s="1325" t="s">
        <v>35</v>
      </c>
      <c r="CP267" s="1325" t="s">
        <v>35</v>
      </c>
      <c r="CQ267" s="1325" t="s">
        <v>35</v>
      </c>
      <c r="CR267" s="1325" t="s">
        <v>35</v>
      </c>
      <c r="CS267" s="1325" t="s">
        <v>35</v>
      </c>
      <c r="CT267" s="1325" t="s">
        <v>35</v>
      </c>
      <c r="CU267" s="1325" t="s">
        <v>35</v>
      </c>
      <c r="CV267" s="1325" t="s">
        <v>35</v>
      </c>
      <c r="CW267" s="1325" t="s">
        <v>35</v>
      </c>
      <c r="CX267" s="1325" t="s">
        <v>35</v>
      </c>
      <c r="CY267" s="1325" t="s">
        <v>35</v>
      </c>
      <c r="CZ267" s="1347" t="s">
        <v>35</v>
      </c>
    </row>
    <row r="268" s="437" customFormat="true" ht="15" customHeight="true" x14ac:dyDescent="0.2">
      <c r="B268" s="460"/>
      <c r="BA268" s="2514" t="s">
        <v>115</v>
      </c>
      <c r="BB268" s="294" t="s">
        <v>88</v>
      </c>
      <c r="BC268" s="1242" t="s">
        <v>35</v>
      </c>
      <c r="BD268" s="1262" t="s">
        <v>35</v>
      </c>
      <c r="BE268" s="1262" t="s">
        <v>35</v>
      </c>
      <c r="BF268" s="1262" t="s">
        <v>35</v>
      </c>
      <c r="BG268" s="1283" t="s">
        <v>35</v>
      </c>
      <c r="BH268" s="1304" t="s">
        <v>35</v>
      </c>
      <c r="BI268" s="1262" t="s">
        <v>35</v>
      </c>
      <c r="BJ268" s="1262" t="s">
        <v>35</v>
      </c>
      <c r="BK268" s="1262" t="s">
        <v>35</v>
      </c>
      <c r="BL268" s="1283" t="s">
        <v>35</v>
      </c>
      <c r="BM268" s="1304" t="s">
        <v>35</v>
      </c>
      <c r="BN268" s="1262" t="s">
        <v>35</v>
      </c>
      <c r="BO268" s="1262" t="s">
        <v>35</v>
      </c>
      <c r="BP268" s="1262" t="s">
        <v>35</v>
      </c>
      <c r="BQ268" s="1283" t="s">
        <v>35</v>
      </c>
      <c r="BR268" s="1304" t="s">
        <v>35</v>
      </c>
      <c r="BS268" s="1262" t="s">
        <v>35</v>
      </c>
      <c r="BT268" s="1262" t="s">
        <v>35</v>
      </c>
      <c r="BU268" s="1262" t="s">
        <v>35</v>
      </c>
      <c r="BV268" s="1262" t="s">
        <v>35</v>
      </c>
      <c r="BW268" s="1262" t="s">
        <v>35</v>
      </c>
      <c r="BX268" s="1262" t="s">
        <v>35</v>
      </c>
      <c r="BY268" s="1325" t="s">
        <v>35</v>
      </c>
      <c r="BZ268" s="1325" t="s">
        <v>35</v>
      </c>
      <c r="CA268" s="1325" t="s">
        <v>35</v>
      </c>
      <c r="CB268" s="1325" t="s">
        <v>35</v>
      </c>
      <c r="CC268" s="1325" t="s">
        <v>35</v>
      </c>
      <c r="CD268" s="1325" t="s">
        <v>35</v>
      </c>
      <c r="CE268" s="1325" t="s">
        <v>35</v>
      </c>
      <c r="CF268" s="1325" t="s">
        <v>35</v>
      </c>
      <c r="CG268" s="1325" t="s">
        <v>35</v>
      </c>
      <c r="CH268" s="1325" t="s">
        <v>35</v>
      </c>
      <c r="CI268" s="1325" t="s">
        <v>35</v>
      </c>
      <c r="CJ268" s="1325" t="s">
        <v>35</v>
      </c>
      <c r="CK268" s="1325" t="s">
        <v>35</v>
      </c>
      <c r="CL268" s="1325" t="s">
        <v>35</v>
      </c>
      <c r="CM268" s="1325" t="s">
        <v>35</v>
      </c>
      <c r="CN268" s="1325" t="s">
        <v>35</v>
      </c>
      <c r="CO268" s="1325" t="s">
        <v>35</v>
      </c>
      <c r="CP268" s="1325" t="s">
        <v>35</v>
      </c>
      <c r="CQ268" s="1325" t="s">
        <v>35</v>
      </c>
      <c r="CR268" s="1325" t="s">
        <v>35</v>
      </c>
      <c r="CS268" s="1325" t="s">
        <v>35</v>
      </c>
      <c r="CT268" s="1325" t="s">
        <v>35</v>
      </c>
      <c r="CU268" s="1325" t="s">
        <v>35</v>
      </c>
      <c r="CV268" s="1325" t="s">
        <v>35</v>
      </c>
      <c r="CW268" s="1325" t="s">
        <v>35</v>
      </c>
      <c r="CX268" s="1325" t="s">
        <v>35</v>
      </c>
      <c r="CY268" s="1325" t="s">
        <v>35</v>
      </c>
      <c r="CZ268" s="1347" t="s">
        <v>35</v>
      </c>
    </row>
    <row r="269" s="437" customFormat="true" ht="15" customHeight="true" x14ac:dyDescent="0.2">
      <c r="B269" s="460"/>
      <c r="BA269" s="2514"/>
      <c r="BB269" s="294" t="s">
        <v>89</v>
      </c>
      <c r="BC269" s="1242" t="s">
        <v>35</v>
      </c>
      <c r="BD269" s="1262" t="s">
        <v>35</v>
      </c>
      <c r="BE269" s="1262" t="s">
        <v>35</v>
      </c>
      <c r="BF269" s="1262" t="s">
        <v>35</v>
      </c>
      <c r="BG269" s="1283" t="s">
        <v>35</v>
      </c>
      <c r="BH269" s="1304" t="s">
        <v>35</v>
      </c>
      <c r="BI269" s="1262" t="s">
        <v>35</v>
      </c>
      <c r="BJ269" s="1262" t="s">
        <v>35</v>
      </c>
      <c r="BK269" s="1262" t="s">
        <v>35</v>
      </c>
      <c r="BL269" s="1283" t="s">
        <v>35</v>
      </c>
      <c r="BM269" s="1304" t="s">
        <v>35</v>
      </c>
      <c r="BN269" s="1262" t="s">
        <v>35</v>
      </c>
      <c r="BO269" s="1262" t="s">
        <v>35</v>
      </c>
      <c r="BP269" s="1262" t="s">
        <v>35</v>
      </c>
      <c r="BQ269" s="1283" t="s">
        <v>35</v>
      </c>
      <c r="BR269" s="1304" t="s">
        <v>35</v>
      </c>
      <c r="BS269" s="1262" t="s">
        <v>35</v>
      </c>
      <c r="BT269" s="1262" t="s">
        <v>35</v>
      </c>
      <c r="BU269" s="1262" t="s">
        <v>35</v>
      </c>
      <c r="BV269" s="1262" t="s">
        <v>35</v>
      </c>
      <c r="BW269" s="1262" t="s">
        <v>35</v>
      </c>
      <c r="BX269" s="1262" t="s">
        <v>35</v>
      </c>
      <c r="BY269" s="1325" t="s">
        <v>35</v>
      </c>
      <c r="BZ269" s="1325" t="s">
        <v>35</v>
      </c>
      <c r="CA269" s="1325" t="s">
        <v>35</v>
      </c>
      <c r="CB269" s="1325" t="s">
        <v>35</v>
      </c>
      <c r="CC269" s="1325" t="s">
        <v>35</v>
      </c>
      <c r="CD269" s="1325" t="s">
        <v>35</v>
      </c>
      <c r="CE269" s="1325" t="s">
        <v>35</v>
      </c>
      <c r="CF269" s="1325" t="s">
        <v>35</v>
      </c>
      <c r="CG269" s="1325" t="s">
        <v>35</v>
      </c>
      <c r="CH269" s="1325" t="s">
        <v>35</v>
      </c>
      <c r="CI269" s="1325" t="s">
        <v>35</v>
      </c>
      <c r="CJ269" s="1325" t="s">
        <v>35</v>
      </c>
      <c r="CK269" s="1325" t="s">
        <v>35</v>
      </c>
      <c r="CL269" s="1325" t="s">
        <v>35</v>
      </c>
      <c r="CM269" s="1325" t="s">
        <v>35</v>
      </c>
      <c r="CN269" s="1325" t="s">
        <v>35</v>
      </c>
      <c r="CO269" s="1325" t="s">
        <v>35</v>
      </c>
      <c r="CP269" s="1325" t="s">
        <v>35</v>
      </c>
      <c r="CQ269" s="1325" t="s">
        <v>35</v>
      </c>
      <c r="CR269" s="1325" t="s">
        <v>35</v>
      </c>
      <c r="CS269" s="1325" t="s">
        <v>35</v>
      </c>
      <c r="CT269" s="1325" t="s">
        <v>35</v>
      </c>
      <c r="CU269" s="1325" t="s">
        <v>35</v>
      </c>
      <c r="CV269" s="1325" t="s">
        <v>35</v>
      </c>
      <c r="CW269" s="1325" t="s">
        <v>35</v>
      </c>
      <c r="CX269" s="1325" t="s">
        <v>35</v>
      </c>
      <c r="CY269" s="1325" t="s">
        <v>35</v>
      </c>
      <c r="CZ269" s="1347" t="s">
        <v>35</v>
      </c>
    </row>
    <row r="270" s="437" customFormat="true" ht="15" customHeight="true" x14ac:dyDescent="0.2">
      <c r="B270" s="460"/>
      <c r="BA270" s="2514"/>
      <c r="BB270" s="294" t="s">
        <v>90</v>
      </c>
      <c r="BC270" s="1242" t="s">
        <v>35</v>
      </c>
      <c r="BD270" s="1262" t="s">
        <v>35</v>
      </c>
      <c r="BE270" s="1262" t="s">
        <v>35</v>
      </c>
      <c r="BF270" s="1262" t="s">
        <v>35</v>
      </c>
      <c r="BG270" s="1283" t="s">
        <v>35</v>
      </c>
      <c r="BH270" s="1304" t="s">
        <v>35</v>
      </c>
      <c r="BI270" s="1262" t="s">
        <v>35</v>
      </c>
      <c r="BJ270" s="1262" t="s">
        <v>35</v>
      </c>
      <c r="BK270" s="1262" t="s">
        <v>35</v>
      </c>
      <c r="BL270" s="1283" t="s">
        <v>35</v>
      </c>
      <c r="BM270" s="1304" t="s">
        <v>35</v>
      </c>
      <c r="BN270" s="1262" t="s">
        <v>35</v>
      </c>
      <c r="BO270" s="1262" t="s">
        <v>35</v>
      </c>
      <c r="BP270" s="1262" t="s">
        <v>35</v>
      </c>
      <c r="BQ270" s="1283" t="s">
        <v>35</v>
      </c>
      <c r="BR270" s="1304" t="s">
        <v>35</v>
      </c>
      <c r="BS270" s="1262" t="s">
        <v>35</v>
      </c>
      <c r="BT270" s="1262" t="s">
        <v>35</v>
      </c>
      <c r="BU270" s="1262" t="s">
        <v>35</v>
      </c>
      <c r="BV270" s="1262" t="s">
        <v>35</v>
      </c>
      <c r="BW270" s="1262" t="s">
        <v>35</v>
      </c>
      <c r="BX270" s="1262" t="s">
        <v>35</v>
      </c>
      <c r="BY270" s="1325" t="s">
        <v>35</v>
      </c>
      <c r="BZ270" s="1325" t="s">
        <v>35</v>
      </c>
      <c r="CA270" s="1325" t="s">
        <v>35</v>
      </c>
      <c r="CB270" s="1325" t="s">
        <v>35</v>
      </c>
      <c r="CC270" s="1325" t="s">
        <v>35</v>
      </c>
      <c r="CD270" s="1325" t="s">
        <v>35</v>
      </c>
      <c r="CE270" s="1325" t="s">
        <v>35</v>
      </c>
      <c r="CF270" s="1325" t="s">
        <v>35</v>
      </c>
      <c r="CG270" s="1325" t="s">
        <v>35</v>
      </c>
      <c r="CH270" s="1325" t="s">
        <v>35</v>
      </c>
      <c r="CI270" s="1325" t="s">
        <v>35</v>
      </c>
      <c r="CJ270" s="1325" t="s">
        <v>35</v>
      </c>
      <c r="CK270" s="1325" t="s">
        <v>35</v>
      </c>
      <c r="CL270" s="1325" t="s">
        <v>35</v>
      </c>
      <c r="CM270" s="1325" t="s">
        <v>35</v>
      </c>
      <c r="CN270" s="1325" t="s">
        <v>35</v>
      </c>
      <c r="CO270" s="1325" t="s">
        <v>35</v>
      </c>
      <c r="CP270" s="1325" t="s">
        <v>35</v>
      </c>
      <c r="CQ270" s="1325" t="s">
        <v>35</v>
      </c>
      <c r="CR270" s="1325" t="s">
        <v>35</v>
      </c>
      <c r="CS270" s="1325" t="s">
        <v>35</v>
      </c>
      <c r="CT270" s="1325" t="s">
        <v>35</v>
      </c>
      <c r="CU270" s="1325" t="s">
        <v>35</v>
      </c>
      <c r="CV270" s="1325" t="s">
        <v>35</v>
      </c>
      <c r="CW270" s="1325" t="s">
        <v>35</v>
      </c>
      <c r="CX270" s="1325" t="s">
        <v>35</v>
      </c>
      <c r="CY270" s="1325" t="s">
        <v>35</v>
      </c>
      <c r="CZ270" s="1347" t="s">
        <v>35</v>
      </c>
    </row>
    <row r="271" s="437" customFormat="true" ht="15" customHeight="true" x14ac:dyDescent="0.2">
      <c r="B271" s="460"/>
      <c r="BA271" s="2514" t="s">
        <v>75</v>
      </c>
      <c r="BB271" s="294" t="s">
        <v>49</v>
      </c>
      <c r="BC271" s="1242" t="s">
        <v>35</v>
      </c>
      <c r="BD271" s="1263" t="s">
        <v>35</v>
      </c>
      <c r="BE271" s="1263" t="s">
        <v>35</v>
      </c>
      <c r="BF271" s="1263" t="s">
        <v>35</v>
      </c>
      <c r="BG271" s="1284" t="s">
        <v>35</v>
      </c>
      <c r="BH271" s="1242" t="s">
        <v>35</v>
      </c>
      <c r="BI271" s="1263" t="s">
        <v>35</v>
      </c>
      <c r="BJ271" s="1263" t="s">
        <v>35</v>
      </c>
      <c r="BK271" s="1263" t="s">
        <v>35</v>
      </c>
      <c r="BL271" s="1284" t="s">
        <v>35</v>
      </c>
      <c r="BM271" s="1242" t="s">
        <v>35</v>
      </c>
      <c r="BN271" s="1263" t="s">
        <v>35</v>
      </c>
      <c r="BO271" s="1263" t="s">
        <v>35</v>
      </c>
      <c r="BP271" s="1263" t="s">
        <v>35</v>
      </c>
      <c r="BQ271" s="1284" t="s">
        <v>35</v>
      </c>
      <c r="BR271" s="1242" t="s">
        <v>35</v>
      </c>
      <c r="BS271" s="1263" t="s">
        <v>35</v>
      </c>
      <c r="BT271" s="1263" t="s">
        <v>35</v>
      </c>
      <c r="BU271" s="1263" t="s">
        <v>35</v>
      </c>
      <c r="BV271" s="1263" t="s">
        <v>35</v>
      </c>
      <c r="BW271" s="1263" t="s">
        <v>35</v>
      </c>
      <c r="BX271" s="1263" t="s">
        <v>35</v>
      </c>
      <c r="BY271" s="1326" t="s">
        <v>35</v>
      </c>
      <c r="BZ271" s="1326" t="s">
        <v>35</v>
      </c>
      <c r="CA271" s="1326" t="s">
        <v>35</v>
      </c>
      <c r="CB271" s="1326" t="s">
        <v>35</v>
      </c>
      <c r="CC271" s="1326" t="s">
        <v>35</v>
      </c>
      <c r="CD271" s="1326" t="s">
        <v>35</v>
      </c>
      <c r="CE271" s="1326" t="s">
        <v>35</v>
      </c>
      <c r="CF271" s="1326" t="s">
        <v>35</v>
      </c>
      <c r="CG271" s="1326" t="s">
        <v>35</v>
      </c>
      <c r="CH271" s="1326" t="s">
        <v>35</v>
      </c>
      <c r="CI271" s="1326" t="s">
        <v>35</v>
      </c>
      <c r="CJ271" s="1326" t="s">
        <v>35</v>
      </c>
      <c r="CK271" s="1326" t="s">
        <v>35</v>
      </c>
      <c r="CL271" s="1326" t="s">
        <v>35</v>
      </c>
      <c r="CM271" s="1326" t="s">
        <v>35</v>
      </c>
      <c r="CN271" s="1326" t="s">
        <v>35</v>
      </c>
      <c r="CO271" s="1326" t="s">
        <v>35</v>
      </c>
      <c r="CP271" s="1326" t="s">
        <v>35</v>
      </c>
      <c r="CQ271" s="1326" t="s">
        <v>35</v>
      </c>
      <c r="CR271" s="1326" t="s">
        <v>35</v>
      </c>
      <c r="CS271" s="1326" t="s">
        <v>35</v>
      </c>
      <c r="CT271" s="1326" t="s">
        <v>35</v>
      </c>
      <c r="CU271" s="1326" t="s">
        <v>35</v>
      </c>
      <c r="CV271" s="1326" t="s">
        <v>35</v>
      </c>
      <c r="CW271" s="1326" t="s">
        <v>35</v>
      </c>
      <c r="CX271" s="1326" t="s">
        <v>35</v>
      </c>
      <c r="CY271" s="1326" t="s">
        <v>35</v>
      </c>
      <c r="CZ271" s="1284" t="s">
        <v>35</v>
      </c>
    </row>
    <row r="272" s="437" customFormat="true" ht="15" customHeight="true" x14ac:dyDescent="0.2">
      <c r="B272" s="460"/>
      <c r="BA272" s="2514"/>
      <c r="BB272" s="294" t="s">
        <v>48</v>
      </c>
      <c r="BC272" s="1242" t="s">
        <v>35</v>
      </c>
      <c r="BD272" s="1263" t="s">
        <v>35</v>
      </c>
      <c r="BE272" s="1263" t="s">
        <v>35</v>
      </c>
      <c r="BF272" s="1263" t="s">
        <v>35</v>
      </c>
      <c r="BG272" s="1284" t="s">
        <v>35</v>
      </c>
      <c r="BH272" s="1242" t="s">
        <v>35</v>
      </c>
      <c r="BI272" s="1263" t="s">
        <v>35</v>
      </c>
      <c r="BJ272" s="1263" t="s">
        <v>35</v>
      </c>
      <c r="BK272" s="1263" t="s">
        <v>35</v>
      </c>
      <c r="BL272" s="1284" t="s">
        <v>35</v>
      </c>
      <c r="BM272" s="1242" t="s">
        <v>35</v>
      </c>
      <c r="BN272" s="1263" t="s">
        <v>35</v>
      </c>
      <c r="BO272" s="1263" t="s">
        <v>35</v>
      </c>
      <c r="BP272" s="1263" t="s">
        <v>35</v>
      </c>
      <c r="BQ272" s="1284" t="s">
        <v>35</v>
      </c>
      <c r="BR272" s="1242" t="s">
        <v>35</v>
      </c>
      <c r="BS272" s="1263" t="s">
        <v>35</v>
      </c>
      <c r="BT272" s="1263" t="s">
        <v>35</v>
      </c>
      <c r="BU272" s="1263" t="s">
        <v>35</v>
      </c>
      <c r="BV272" s="1263" t="s">
        <v>35</v>
      </c>
      <c r="BW272" s="1263" t="s">
        <v>35</v>
      </c>
      <c r="BX272" s="1263" t="s">
        <v>35</v>
      </c>
      <c r="BY272" s="1326" t="s">
        <v>35</v>
      </c>
      <c r="BZ272" s="1326" t="s">
        <v>35</v>
      </c>
      <c r="CA272" s="1326" t="s">
        <v>35</v>
      </c>
      <c r="CB272" s="1326" t="s">
        <v>35</v>
      </c>
      <c r="CC272" s="1326" t="s">
        <v>35</v>
      </c>
      <c r="CD272" s="1326" t="s">
        <v>35</v>
      </c>
      <c r="CE272" s="1326" t="s">
        <v>35</v>
      </c>
      <c r="CF272" s="1326" t="s">
        <v>35</v>
      </c>
      <c r="CG272" s="1326" t="s">
        <v>35</v>
      </c>
      <c r="CH272" s="1326" t="s">
        <v>35</v>
      </c>
      <c r="CI272" s="1326" t="s">
        <v>35</v>
      </c>
      <c r="CJ272" s="1326" t="s">
        <v>35</v>
      </c>
      <c r="CK272" s="1326" t="s">
        <v>35</v>
      </c>
      <c r="CL272" s="1326" t="s">
        <v>35</v>
      </c>
      <c r="CM272" s="1326" t="s">
        <v>35</v>
      </c>
      <c r="CN272" s="1326" t="s">
        <v>35</v>
      </c>
      <c r="CO272" s="1326" t="s">
        <v>35</v>
      </c>
      <c r="CP272" s="1326" t="s">
        <v>35</v>
      </c>
      <c r="CQ272" s="1326" t="s">
        <v>35</v>
      </c>
      <c r="CR272" s="1326" t="s">
        <v>35</v>
      </c>
      <c r="CS272" s="1326" t="s">
        <v>35</v>
      </c>
      <c r="CT272" s="1326" t="s">
        <v>35</v>
      </c>
      <c r="CU272" s="1326" t="s">
        <v>35</v>
      </c>
      <c r="CV272" s="1326" t="s">
        <v>35</v>
      </c>
      <c r="CW272" s="1326" t="s">
        <v>35</v>
      </c>
      <c r="CX272" s="1326" t="s">
        <v>35</v>
      </c>
      <c r="CY272" s="1326" t="s">
        <v>35</v>
      </c>
      <c r="CZ272" s="1284" t="s">
        <v>35</v>
      </c>
    </row>
    <row r="273" s="437" customFormat="true" ht="15" customHeight="true" x14ac:dyDescent="0.2">
      <c r="B273" s="460"/>
      <c r="BA273" s="2514"/>
      <c r="BB273" s="294" t="s">
        <v>112</v>
      </c>
      <c r="BC273" s="1242" t="s">
        <v>35</v>
      </c>
      <c r="BD273" s="1263" t="s">
        <v>35</v>
      </c>
      <c r="BE273" s="1263" t="s">
        <v>35</v>
      </c>
      <c r="BF273" s="1263" t="s">
        <v>35</v>
      </c>
      <c r="BG273" s="1284" t="s">
        <v>35</v>
      </c>
      <c r="BH273" s="1242" t="s">
        <v>35</v>
      </c>
      <c r="BI273" s="1263" t="s">
        <v>35</v>
      </c>
      <c r="BJ273" s="1263" t="s">
        <v>35</v>
      </c>
      <c r="BK273" s="1263" t="s">
        <v>35</v>
      </c>
      <c r="BL273" s="1284" t="s">
        <v>35</v>
      </c>
      <c r="BM273" s="1242" t="s">
        <v>35</v>
      </c>
      <c r="BN273" s="1263" t="s">
        <v>35</v>
      </c>
      <c r="BO273" s="1263" t="s">
        <v>35</v>
      </c>
      <c r="BP273" s="1263" t="s">
        <v>35</v>
      </c>
      <c r="BQ273" s="1284" t="s">
        <v>35</v>
      </c>
      <c r="BR273" s="1242" t="s">
        <v>35</v>
      </c>
      <c r="BS273" s="1263" t="s">
        <v>35</v>
      </c>
      <c r="BT273" s="1263" t="s">
        <v>35</v>
      </c>
      <c r="BU273" s="1263" t="s">
        <v>35</v>
      </c>
      <c r="BV273" s="1263" t="s">
        <v>35</v>
      </c>
      <c r="BW273" s="1263" t="s">
        <v>35</v>
      </c>
      <c r="BX273" s="1263" t="s">
        <v>35</v>
      </c>
      <c r="BY273" s="1326" t="s">
        <v>35</v>
      </c>
      <c r="BZ273" s="1326" t="s">
        <v>35</v>
      </c>
      <c r="CA273" s="1326" t="s">
        <v>35</v>
      </c>
      <c r="CB273" s="1326" t="s">
        <v>35</v>
      </c>
      <c r="CC273" s="1326" t="s">
        <v>35</v>
      </c>
      <c r="CD273" s="1326" t="s">
        <v>35</v>
      </c>
      <c r="CE273" s="1326" t="s">
        <v>35</v>
      </c>
      <c r="CF273" s="1326" t="s">
        <v>35</v>
      </c>
      <c r="CG273" s="1326" t="s">
        <v>35</v>
      </c>
      <c r="CH273" s="1326" t="s">
        <v>35</v>
      </c>
      <c r="CI273" s="1326" t="s">
        <v>35</v>
      </c>
      <c r="CJ273" s="1326" t="s">
        <v>35</v>
      </c>
      <c r="CK273" s="1326" t="s">
        <v>35</v>
      </c>
      <c r="CL273" s="1326" t="s">
        <v>35</v>
      </c>
      <c r="CM273" s="1326" t="s">
        <v>35</v>
      </c>
      <c r="CN273" s="1326" t="s">
        <v>35</v>
      </c>
      <c r="CO273" s="1326" t="s">
        <v>35</v>
      </c>
      <c r="CP273" s="1326" t="s">
        <v>35</v>
      </c>
      <c r="CQ273" s="1326" t="s">
        <v>35</v>
      </c>
      <c r="CR273" s="1326" t="s">
        <v>35</v>
      </c>
      <c r="CS273" s="1326" t="s">
        <v>35</v>
      </c>
      <c r="CT273" s="1326" t="s">
        <v>35</v>
      </c>
      <c r="CU273" s="1326" t="s">
        <v>35</v>
      </c>
      <c r="CV273" s="1326" t="s">
        <v>35</v>
      </c>
      <c r="CW273" s="1326" t="s">
        <v>35</v>
      </c>
      <c r="CX273" s="1326" t="s">
        <v>35</v>
      </c>
      <c r="CY273" s="1326" t="s">
        <v>35</v>
      </c>
      <c r="CZ273" s="1284" t="s">
        <v>35</v>
      </c>
    </row>
    <row r="274" s="437" customFormat="true" ht="15" customHeight="true" x14ac:dyDescent="0.2">
      <c r="B274" s="460"/>
      <c r="BA274" s="2514" t="s">
        <v>76</v>
      </c>
      <c r="BB274" s="294" t="s">
        <v>49</v>
      </c>
      <c r="BC274" s="1242" t="s">
        <v>35</v>
      </c>
      <c r="BD274" s="1262" t="s">
        <v>35</v>
      </c>
      <c r="BE274" s="1262" t="s">
        <v>35</v>
      </c>
      <c r="BF274" s="1262" t="s">
        <v>35</v>
      </c>
      <c r="BG274" s="1283" t="s">
        <v>35</v>
      </c>
      <c r="BH274" s="1304" t="s">
        <v>35</v>
      </c>
      <c r="BI274" s="1262" t="s">
        <v>35</v>
      </c>
      <c r="BJ274" s="1262" t="s">
        <v>35</v>
      </c>
      <c r="BK274" s="1262" t="s">
        <v>35</v>
      </c>
      <c r="BL274" s="1283" t="s">
        <v>35</v>
      </c>
      <c r="BM274" s="1304" t="s">
        <v>35</v>
      </c>
      <c r="BN274" s="1262" t="s">
        <v>35</v>
      </c>
      <c r="BO274" s="1262" t="s">
        <v>35</v>
      </c>
      <c r="BP274" s="1262" t="s">
        <v>35</v>
      </c>
      <c r="BQ274" s="1283" t="s">
        <v>35</v>
      </c>
      <c r="BR274" s="1304" t="s">
        <v>35</v>
      </c>
      <c r="BS274" s="1262" t="s">
        <v>35</v>
      </c>
      <c r="BT274" s="1262" t="s">
        <v>35</v>
      </c>
      <c r="BU274" s="1262" t="s">
        <v>35</v>
      </c>
      <c r="BV274" s="1262" t="s">
        <v>35</v>
      </c>
      <c r="BW274" s="1262" t="s">
        <v>35</v>
      </c>
      <c r="BX274" s="1262" t="s">
        <v>35</v>
      </c>
      <c r="BY274" s="1325" t="s">
        <v>35</v>
      </c>
      <c r="BZ274" s="1325" t="s">
        <v>35</v>
      </c>
      <c r="CA274" s="1325" t="s">
        <v>35</v>
      </c>
      <c r="CB274" s="1325" t="s">
        <v>35</v>
      </c>
      <c r="CC274" s="1325" t="s">
        <v>35</v>
      </c>
      <c r="CD274" s="1325" t="s">
        <v>35</v>
      </c>
      <c r="CE274" s="1325" t="s">
        <v>35</v>
      </c>
      <c r="CF274" s="1325" t="s">
        <v>35</v>
      </c>
      <c r="CG274" s="1325" t="s">
        <v>35</v>
      </c>
      <c r="CH274" s="1325" t="s">
        <v>35</v>
      </c>
      <c r="CI274" s="1325" t="s">
        <v>35</v>
      </c>
      <c r="CJ274" s="1325" t="s">
        <v>35</v>
      </c>
      <c r="CK274" s="1325" t="s">
        <v>35</v>
      </c>
      <c r="CL274" s="1325" t="s">
        <v>35</v>
      </c>
      <c r="CM274" s="1325" t="s">
        <v>35</v>
      </c>
      <c r="CN274" s="1325" t="s">
        <v>35</v>
      </c>
      <c r="CO274" s="1325" t="s">
        <v>35</v>
      </c>
      <c r="CP274" s="1325" t="s">
        <v>35</v>
      </c>
      <c r="CQ274" s="1325" t="s">
        <v>35</v>
      </c>
      <c r="CR274" s="1325" t="s">
        <v>35</v>
      </c>
      <c r="CS274" s="1325" t="s">
        <v>35</v>
      </c>
      <c r="CT274" s="1325" t="s">
        <v>35</v>
      </c>
      <c r="CU274" s="1325" t="s">
        <v>35</v>
      </c>
      <c r="CV274" s="1325" t="s">
        <v>35</v>
      </c>
      <c r="CW274" s="1325" t="s">
        <v>35</v>
      </c>
      <c r="CX274" s="1325" t="s">
        <v>35</v>
      </c>
      <c r="CY274" s="1325" t="s">
        <v>35</v>
      </c>
      <c r="CZ274" s="1347" t="s">
        <v>35</v>
      </c>
    </row>
    <row r="275" s="437" customFormat="true" ht="15" customHeight="true" x14ac:dyDescent="0.2">
      <c r="B275" s="460"/>
      <c r="BA275" s="2514"/>
      <c r="BB275" s="294" t="s">
        <v>48</v>
      </c>
      <c r="BC275" s="1242" t="s">
        <v>35</v>
      </c>
      <c r="BD275" s="1262" t="s">
        <v>35</v>
      </c>
      <c r="BE275" s="1262" t="s">
        <v>35</v>
      </c>
      <c r="BF275" s="1262" t="s">
        <v>35</v>
      </c>
      <c r="BG275" s="1283" t="s">
        <v>35</v>
      </c>
      <c r="BH275" s="1304" t="s">
        <v>35</v>
      </c>
      <c r="BI275" s="1262" t="s">
        <v>35</v>
      </c>
      <c r="BJ275" s="1262" t="s">
        <v>35</v>
      </c>
      <c r="BK275" s="1262" t="s">
        <v>35</v>
      </c>
      <c r="BL275" s="1283" t="s">
        <v>35</v>
      </c>
      <c r="BM275" s="1304" t="s">
        <v>35</v>
      </c>
      <c r="BN275" s="1262" t="s">
        <v>35</v>
      </c>
      <c r="BO275" s="1262" t="s">
        <v>35</v>
      </c>
      <c r="BP275" s="1262" t="s">
        <v>35</v>
      </c>
      <c r="BQ275" s="1283" t="s">
        <v>35</v>
      </c>
      <c r="BR275" s="1304" t="s">
        <v>35</v>
      </c>
      <c r="BS275" s="1262" t="s">
        <v>35</v>
      </c>
      <c r="BT275" s="1262" t="s">
        <v>35</v>
      </c>
      <c r="BU275" s="1262" t="s">
        <v>35</v>
      </c>
      <c r="BV275" s="1262" t="s">
        <v>35</v>
      </c>
      <c r="BW275" s="1262" t="s">
        <v>35</v>
      </c>
      <c r="BX275" s="1262" t="s">
        <v>35</v>
      </c>
      <c r="BY275" s="1325" t="s">
        <v>35</v>
      </c>
      <c r="BZ275" s="1325" t="s">
        <v>35</v>
      </c>
      <c r="CA275" s="1325" t="s">
        <v>35</v>
      </c>
      <c r="CB275" s="1325" t="s">
        <v>35</v>
      </c>
      <c r="CC275" s="1325" t="s">
        <v>35</v>
      </c>
      <c r="CD275" s="1325" t="s">
        <v>35</v>
      </c>
      <c r="CE275" s="1325" t="s">
        <v>35</v>
      </c>
      <c r="CF275" s="1325" t="s">
        <v>35</v>
      </c>
      <c r="CG275" s="1325" t="s">
        <v>35</v>
      </c>
      <c r="CH275" s="1325" t="s">
        <v>35</v>
      </c>
      <c r="CI275" s="1325" t="s">
        <v>35</v>
      </c>
      <c r="CJ275" s="1325" t="s">
        <v>35</v>
      </c>
      <c r="CK275" s="1325" t="s">
        <v>35</v>
      </c>
      <c r="CL275" s="1325" t="s">
        <v>35</v>
      </c>
      <c r="CM275" s="1325" t="s">
        <v>35</v>
      </c>
      <c r="CN275" s="1325" t="s">
        <v>35</v>
      </c>
      <c r="CO275" s="1325" t="s">
        <v>35</v>
      </c>
      <c r="CP275" s="1325" t="s">
        <v>35</v>
      </c>
      <c r="CQ275" s="1325" t="s">
        <v>35</v>
      </c>
      <c r="CR275" s="1325" t="s">
        <v>35</v>
      </c>
      <c r="CS275" s="1325" t="s">
        <v>35</v>
      </c>
      <c r="CT275" s="1325" t="s">
        <v>35</v>
      </c>
      <c r="CU275" s="1325" t="s">
        <v>35</v>
      </c>
      <c r="CV275" s="1325" t="s">
        <v>35</v>
      </c>
      <c r="CW275" s="1325" t="s">
        <v>35</v>
      </c>
      <c r="CX275" s="1325" t="s">
        <v>35</v>
      </c>
      <c r="CY275" s="1325" t="s">
        <v>35</v>
      </c>
      <c r="CZ275" s="1347" t="s">
        <v>35</v>
      </c>
    </row>
    <row r="276" s="437" customFormat="true" ht="15" customHeight="true" x14ac:dyDescent="0.2">
      <c r="B276" s="460"/>
      <c r="BA276" s="2514"/>
      <c r="BB276" s="294" t="s">
        <v>113</v>
      </c>
      <c r="BC276" s="1242" t="s">
        <v>35</v>
      </c>
      <c r="BD276" s="1262" t="s">
        <v>35</v>
      </c>
      <c r="BE276" s="1262" t="s">
        <v>35</v>
      </c>
      <c r="BF276" s="1262" t="s">
        <v>35</v>
      </c>
      <c r="BG276" s="1283" t="s">
        <v>35</v>
      </c>
      <c r="BH276" s="1304" t="s">
        <v>35</v>
      </c>
      <c r="BI276" s="1262" t="s">
        <v>35</v>
      </c>
      <c r="BJ276" s="1262" t="s">
        <v>35</v>
      </c>
      <c r="BK276" s="1262" t="s">
        <v>35</v>
      </c>
      <c r="BL276" s="1283" t="s">
        <v>35</v>
      </c>
      <c r="BM276" s="1304" t="s">
        <v>35</v>
      </c>
      <c r="BN276" s="1262" t="s">
        <v>35</v>
      </c>
      <c r="BO276" s="1262" t="s">
        <v>35</v>
      </c>
      <c r="BP276" s="1262" t="s">
        <v>35</v>
      </c>
      <c r="BQ276" s="1283" t="s">
        <v>35</v>
      </c>
      <c r="BR276" s="1304" t="s">
        <v>35</v>
      </c>
      <c r="BS276" s="1262" t="s">
        <v>35</v>
      </c>
      <c r="BT276" s="1262" t="s">
        <v>35</v>
      </c>
      <c r="BU276" s="1262" t="s">
        <v>35</v>
      </c>
      <c r="BV276" s="1262" t="s">
        <v>35</v>
      </c>
      <c r="BW276" s="1262" t="s">
        <v>35</v>
      </c>
      <c r="BX276" s="1262" t="s">
        <v>35</v>
      </c>
      <c r="BY276" s="1325" t="s">
        <v>35</v>
      </c>
      <c r="BZ276" s="1325" t="s">
        <v>35</v>
      </c>
      <c r="CA276" s="1325" t="s">
        <v>35</v>
      </c>
      <c r="CB276" s="1325" t="s">
        <v>35</v>
      </c>
      <c r="CC276" s="1325" t="s">
        <v>35</v>
      </c>
      <c r="CD276" s="1325" t="s">
        <v>35</v>
      </c>
      <c r="CE276" s="1325" t="s">
        <v>35</v>
      </c>
      <c r="CF276" s="1325" t="s">
        <v>35</v>
      </c>
      <c r="CG276" s="1325" t="s">
        <v>35</v>
      </c>
      <c r="CH276" s="1325" t="s">
        <v>35</v>
      </c>
      <c r="CI276" s="1325" t="s">
        <v>35</v>
      </c>
      <c r="CJ276" s="1325" t="s">
        <v>35</v>
      </c>
      <c r="CK276" s="1325" t="s">
        <v>35</v>
      </c>
      <c r="CL276" s="1325" t="s">
        <v>35</v>
      </c>
      <c r="CM276" s="1325" t="s">
        <v>35</v>
      </c>
      <c r="CN276" s="1325" t="s">
        <v>35</v>
      </c>
      <c r="CO276" s="1325" t="s">
        <v>35</v>
      </c>
      <c r="CP276" s="1325" t="s">
        <v>35</v>
      </c>
      <c r="CQ276" s="1325" t="s">
        <v>35</v>
      </c>
      <c r="CR276" s="1325" t="s">
        <v>35</v>
      </c>
      <c r="CS276" s="1325" t="s">
        <v>35</v>
      </c>
      <c r="CT276" s="1325" t="s">
        <v>35</v>
      </c>
      <c r="CU276" s="1325" t="s">
        <v>35</v>
      </c>
      <c r="CV276" s="1325" t="s">
        <v>35</v>
      </c>
      <c r="CW276" s="1325" t="s">
        <v>35</v>
      </c>
      <c r="CX276" s="1325" t="s">
        <v>35</v>
      </c>
      <c r="CY276" s="1325" t="s">
        <v>35</v>
      </c>
      <c r="CZ276" s="1347" t="s">
        <v>35</v>
      </c>
    </row>
    <row r="277" s="437" customFormat="true" ht="15" customHeight="true" x14ac:dyDescent="0.2">
      <c r="B277" s="460"/>
      <c r="BA277" s="2514" t="s">
        <v>77</v>
      </c>
      <c r="BB277" s="294" t="s">
        <v>78</v>
      </c>
      <c r="BC277" s="1242" t="s">
        <v>35</v>
      </c>
      <c r="BD277" s="1262" t="s">
        <v>35</v>
      </c>
      <c r="BE277" s="1262" t="s">
        <v>35</v>
      </c>
      <c r="BF277" s="1262" t="s">
        <v>35</v>
      </c>
      <c r="BG277" s="1283" t="s">
        <v>35</v>
      </c>
      <c r="BH277" s="1304" t="s">
        <v>35</v>
      </c>
      <c r="BI277" s="1262" t="s">
        <v>35</v>
      </c>
      <c r="BJ277" s="1262" t="s">
        <v>35</v>
      </c>
      <c r="BK277" s="1262" t="s">
        <v>35</v>
      </c>
      <c r="BL277" s="1283" t="s">
        <v>35</v>
      </c>
      <c r="BM277" s="1304" t="s">
        <v>35</v>
      </c>
      <c r="BN277" s="1262" t="s">
        <v>35</v>
      </c>
      <c r="BO277" s="1262" t="s">
        <v>35</v>
      </c>
      <c r="BP277" s="1262" t="s">
        <v>35</v>
      </c>
      <c r="BQ277" s="1283" t="s">
        <v>35</v>
      </c>
      <c r="BR277" s="1304" t="s">
        <v>35</v>
      </c>
      <c r="BS277" s="1262" t="s">
        <v>35</v>
      </c>
      <c r="BT277" s="1262" t="s">
        <v>35</v>
      </c>
      <c r="BU277" s="1262" t="s">
        <v>35</v>
      </c>
      <c r="BV277" s="1262" t="s">
        <v>35</v>
      </c>
      <c r="BW277" s="1262" t="s">
        <v>35</v>
      </c>
      <c r="BX277" s="1262" t="s">
        <v>35</v>
      </c>
      <c r="BY277" s="1325" t="s">
        <v>35</v>
      </c>
      <c r="BZ277" s="1325" t="s">
        <v>35</v>
      </c>
      <c r="CA277" s="1325" t="s">
        <v>35</v>
      </c>
      <c r="CB277" s="1325" t="s">
        <v>35</v>
      </c>
      <c r="CC277" s="1325" t="s">
        <v>35</v>
      </c>
      <c r="CD277" s="1325" t="s">
        <v>35</v>
      </c>
      <c r="CE277" s="1325" t="s">
        <v>35</v>
      </c>
      <c r="CF277" s="1325" t="s">
        <v>35</v>
      </c>
      <c r="CG277" s="1325" t="s">
        <v>35</v>
      </c>
      <c r="CH277" s="1325" t="s">
        <v>35</v>
      </c>
      <c r="CI277" s="1325" t="s">
        <v>35</v>
      </c>
      <c r="CJ277" s="1325" t="s">
        <v>35</v>
      </c>
      <c r="CK277" s="1325" t="s">
        <v>35</v>
      </c>
      <c r="CL277" s="1325" t="s">
        <v>35</v>
      </c>
      <c r="CM277" s="1325" t="s">
        <v>35</v>
      </c>
      <c r="CN277" s="1325" t="s">
        <v>35</v>
      </c>
      <c r="CO277" s="1325" t="s">
        <v>35</v>
      </c>
      <c r="CP277" s="1325" t="s">
        <v>35</v>
      </c>
      <c r="CQ277" s="1325" t="s">
        <v>35</v>
      </c>
      <c r="CR277" s="1325" t="s">
        <v>35</v>
      </c>
      <c r="CS277" s="1325" t="s">
        <v>35</v>
      </c>
      <c r="CT277" s="1325" t="s">
        <v>35</v>
      </c>
      <c r="CU277" s="1325" t="s">
        <v>35</v>
      </c>
      <c r="CV277" s="1325" t="s">
        <v>35</v>
      </c>
      <c r="CW277" s="1325" t="s">
        <v>35</v>
      </c>
      <c r="CX277" s="1325" t="s">
        <v>35</v>
      </c>
      <c r="CY277" s="1325" t="s">
        <v>35</v>
      </c>
      <c r="CZ277" s="1347" t="s">
        <v>35</v>
      </c>
    </row>
    <row r="278" s="437" customFormat="true" ht="15" customHeight="true" x14ac:dyDescent="0.2">
      <c r="B278" s="460"/>
      <c r="BA278" s="2514"/>
      <c r="BB278" s="294" t="s">
        <v>79</v>
      </c>
      <c r="BC278" s="1242" t="s">
        <v>35</v>
      </c>
      <c r="BD278" s="1262" t="s">
        <v>35</v>
      </c>
      <c r="BE278" s="1262" t="s">
        <v>35</v>
      </c>
      <c r="BF278" s="1262" t="s">
        <v>35</v>
      </c>
      <c r="BG278" s="1283" t="s">
        <v>35</v>
      </c>
      <c r="BH278" s="1304" t="s">
        <v>35</v>
      </c>
      <c r="BI278" s="1262" t="s">
        <v>35</v>
      </c>
      <c r="BJ278" s="1262" t="s">
        <v>35</v>
      </c>
      <c r="BK278" s="1262" t="s">
        <v>35</v>
      </c>
      <c r="BL278" s="1283" t="s">
        <v>35</v>
      </c>
      <c r="BM278" s="1304" t="s">
        <v>35</v>
      </c>
      <c r="BN278" s="1262" t="s">
        <v>35</v>
      </c>
      <c r="BO278" s="1262" t="s">
        <v>35</v>
      </c>
      <c r="BP278" s="1262" t="s">
        <v>35</v>
      </c>
      <c r="BQ278" s="1283" t="s">
        <v>35</v>
      </c>
      <c r="BR278" s="1304" t="s">
        <v>35</v>
      </c>
      <c r="BS278" s="1262" t="s">
        <v>35</v>
      </c>
      <c r="BT278" s="1262" t="s">
        <v>35</v>
      </c>
      <c r="BU278" s="1262" t="s">
        <v>35</v>
      </c>
      <c r="BV278" s="1262" t="s">
        <v>35</v>
      </c>
      <c r="BW278" s="1262" t="s">
        <v>35</v>
      </c>
      <c r="BX278" s="1262" t="s">
        <v>35</v>
      </c>
      <c r="BY278" s="1325" t="s">
        <v>35</v>
      </c>
      <c r="BZ278" s="1325" t="s">
        <v>35</v>
      </c>
      <c r="CA278" s="1325" t="s">
        <v>35</v>
      </c>
      <c r="CB278" s="1325" t="s">
        <v>35</v>
      </c>
      <c r="CC278" s="1325" t="s">
        <v>35</v>
      </c>
      <c r="CD278" s="1325" t="s">
        <v>35</v>
      </c>
      <c r="CE278" s="1325" t="s">
        <v>35</v>
      </c>
      <c r="CF278" s="1325" t="s">
        <v>35</v>
      </c>
      <c r="CG278" s="1325" t="s">
        <v>35</v>
      </c>
      <c r="CH278" s="1325" t="s">
        <v>35</v>
      </c>
      <c r="CI278" s="1325" t="s">
        <v>35</v>
      </c>
      <c r="CJ278" s="1325" t="s">
        <v>35</v>
      </c>
      <c r="CK278" s="1325" t="s">
        <v>35</v>
      </c>
      <c r="CL278" s="1325" t="s">
        <v>35</v>
      </c>
      <c r="CM278" s="1325" t="s">
        <v>35</v>
      </c>
      <c r="CN278" s="1325" t="s">
        <v>35</v>
      </c>
      <c r="CO278" s="1325" t="s">
        <v>35</v>
      </c>
      <c r="CP278" s="1325" t="s">
        <v>35</v>
      </c>
      <c r="CQ278" s="1325" t="s">
        <v>35</v>
      </c>
      <c r="CR278" s="1325" t="s">
        <v>35</v>
      </c>
      <c r="CS278" s="1325" t="s">
        <v>35</v>
      </c>
      <c r="CT278" s="1325" t="s">
        <v>35</v>
      </c>
      <c r="CU278" s="1325" t="s">
        <v>35</v>
      </c>
      <c r="CV278" s="1325" t="s">
        <v>35</v>
      </c>
      <c r="CW278" s="1325" t="s">
        <v>35</v>
      </c>
      <c r="CX278" s="1325" t="s">
        <v>35</v>
      </c>
      <c r="CY278" s="1325" t="s">
        <v>35</v>
      </c>
      <c r="CZ278" s="1347" t="s">
        <v>35</v>
      </c>
    </row>
    <row r="279" s="437" customFormat="true" ht="15" customHeight="true" x14ac:dyDescent="0.2">
      <c r="B279" s="460"/>
      <c r="BA279" s="2514"/>
      <c r="BB279" s="294" t="s">
        <v>80</v>
      </c>
      <c r="BC279" s="1242" t="s">
        <v>35</v>
      </c>
      <c r="BD279" s="1263" t="s">
        <v>35</v>
      </c>
      <c r="BE279" s="1263" t="s">
        <v>35</v>
      </c>
      <c r="BF279" s="1263" t="s">
        <v>35</v>
      </c>
      <c r="BG279" s="1284" t="s">
        <v>35</v>
      </c>
      <c r="BH279" s="1242" t="s">
        <v>35</v>
      </c>
      <c r="BI279" s="1263" t="s">
        <v>35</v>
      </c>
      <c r="BJ279" s="1263" t="s">
        <v>35</v>
      </c>
      <c r="BK279" s="1263" t="s">
        <v>35</v>
      </c>
      <c r="BL279" s="1284" t="s">
        <v>35</v>
      </c>
      <c r="BM279" s="1242" t="s">
        <v>35</v>
      </c>
      <c r="BN279" s="1263" t="s">
        <v>35</v>
      </c>
      <c r="BO279" s="1263" t="s">
        <v>35</v>
      </c>
      <c r="BP279" s="1263" t="s">
        <v>35</v>
      </c>
      <c r="BQ279" s="1284" t="s">
        <v>35</v>
      </c>
      <c r="BR279" s="1242" t="s">
        <v>35</v>
      </c>
      <c r="BS279" s="1263" t="s">
        <v>35</v>
      </c>
      <c r="BT279" s="1263" t="s">
        <v>35</v>
      </c>
      <c r="BU279" s="1263" t="s">
        <v>35</v>
      </c>
      <c r="BV279" s="1263" t="s">
        <v>35</v>
      </c>
      <c r="BW279" s="1263" t="s">
        <v>35</v>
      </c>
      <c r="BX279" s="1263" t="s">
        <v>35</v>
      </c>
      <c r="BY279" s="1326" t="s">
        <v>35</v>
      </c>
      <c r="BZ279" s="1326" t="s">
        <v>35</v>
      </c>
      <c r="CA279" s="1326" t="s">
        <v>35</v>
      </c>
      <c r="CB279" s="1326" t="s">
        <v>35</v>
      </c>
      <c r="CC279" s="1326" t="s">
        <v>35</v>
      </c>
      <c r="CD279" s="1326" t="s">
        <v>35</v>
      </c>
      <c r="CE279" s="1326" t="s">
        <v>35</v>
      </c>
      <c r="CF279" s="1326" t="s">
        <v>35</v>
      </c>
      <c r="CG279" s="1326" t="s">
        <v>35</v>
      </c>
      <c r="CH279" s="1326" t="s">
        <v>35</v>
      </c>
      <c r="CI279" s="1326" t="s">
        <v>35</v>
      </c>
      <c r="CJ279" s="1326" t="s">
        <v>35</v>
      </c>
      <c r="CK279" s="1326" t="s">
        <v>35</v>
      </c>
      <c r="CL279" s="1326" t="s">
        <v>35</v>
      </c>
      <c r="CM279" s="1326" t="s">
        <v>35</v>
      </c>
      <c r="CN279" s="1326" t="s">
        <v>35</v>
      </c>
      <c r="CO279" s="1326" t="s">
        <v>35</v>
      </c>
      <c r="CP279" s="1326" t="s">
        <v>35</v>
      </c>
      <c r="CQ279" s="1326" t="s">
        <v>35</v>
      </c>
      <c r="CR279" s="1326" t="s">
        <v>35</v>
      </c>
      <c r="CS279" s="1326" t="s">
        <v>35</v>
      </c>
      <c r="CT279" s="1326" t="s">
        <v>35</v>
      </c>
      <c r="CU279" s="1326" t="s">
        <v>35</v>
      </c>
      <c r="CV279" s="1326" t="s">
        <v>35</v>
      </c>
      <c r="CW279" s="1326" t="s">
        <v>35</v>
      </c>
      <c r="CX279" s="1326" t="s">
        <v>35</v>
      </c>
      <c r="CY279" s="1326" t="s">
        <v>35</v>
      </c>
      <c r="CZ279" s="1284" t="s">
        <v>35</v>
      </c>
    </row>
    <row r="280" s="437" customFormat="true" ht="15" customHeight="true" x14ac:dyDescent="0.2">
      <c r="B280" s="460"/>
      <c r="BA280" s="2514"/>
      <c r="BB280" s="294" t="s">
        <v>81</v>
      </c>
      <c r="BC280" s="1242" t="s">
        <v>35</v>
      </c>
      <c r="BD280" s="1263" t="s">
        <v>35</v>
      </c>
      <c r="BE280" s="1263" t="s">
        <v>35</v>
      </c>
      <c r="BF280" s="1263" t="s">
        <v>35</v>
      </c>
      <c r="BG280" s="1284" t="s">
        <v>35</v>
      </c>
      <c r="BH280" s="1242" t="s">
        <v>35</v>
      </c>
      <c r="BI280" s="1263" t="s">
        <v>35</v>
      </c>
      <c r="BJ280" s="1263" t="s">
        <v>35</v>
      </c>
      <c r="BK280" s="1263" t="s">
        <v>35</v>
      </c>
      <c r="BL280" s="1284" t="s">
        <v>35</v>
      </c>
      <c r="BM280" s="1242" t="s">
        <v>35</v>
      </c>
      <c r="BN280" s="1263" t="s">
        <v>35</v>
      </c>
      <c r="BO280" s="1263" t="s">
        <v>35</v>
      </c>
      <c r="BP280" s="1263" t="s">
        <v>35</v>
      </c>
      <c r="BQ280" s="1284" t="s">
        <v>35</v>
      </c>
      <c r="BR280" s="1242" t="s">
        <v>35</v>
      </c>
      <c r="BS280" s="1263" t="s">
        <v>35</v>
      </c>
      <c r="BT280" s="1263" t="s">
        <v>35</v>
      </c>
      <c r="BU280" s="1263" t="s">
        <v>35</v>
      </c>
      <c r="BV280" s="1263" t="s">
        <v>35</v>
      </c>
      <c r="BW280" s="1263" t="s">
        <v>35</v>
      </c>
      <c r="BX280" s="1263" t="s">
        <v>35</v>
      </c>
      <c r="BY280" s="1326" t="s">
        <v>35</v>
      </c>
      <c r="BZ280" s="1326" t="s">
        <v>35</v>
      </c>
      <c r="CA280" s="1326" t="s">
        <v>35</v>
      </c>
      <c r="CB280" s="1326" t="s">
        <v>35</v>
      </c>
      <c r="CC280" s="1326" t="s">
        <v>35</v>
      </c>
      <c r="CD280" s="1326" t="s">
        <v>35</v>
      </c>
      <c r="CE280" s="1326" t="s">
        <v>35</v>
      </c>
      <c r="CF280" s="1326" t="s">
        <v>35</v>
      </c>
      <c r="CG280" s="1326" t="s">
        <v>35</v>
      </c>
      <c r="CH280" s="1326" t="s">
        <v>35</v>
      </c>
      <c r="CI280" s="1326" t="s">
        <v>35</v>
      </c>
      <c r="CJ280" s="1326" t="s">
        <v>35</v>
      </c>
      <c r="CK280" s="1326" t="s">
        <v>35</v>
      </c>
      <c r="CL280" s="1326" t="s">
        <v>35</v>
      </c>
      <c r="CM280" s="1326" t="s">
        <v>35</v>
      </c>
      <c r="CN280" s="1326" t="s">
        <v>35</v>
      </c>
      <c r="CO280" s="1326" t="s">
        <v>35</v>
      </c>
      <c r="CP280" s="1326" t="s">
        <v>35</v>
      </c>
      <c r="CQ280" s="1326" t="s">
        <v>35</v>
      </c>
      <c r="CR280" s="1326" t="s">
        <v>35</v>
      </c>
      <c r="CS280" s="1326" t="s">
        <v>35</v>
      </c>
      <c r="CT280" s="1326" t="s">
        <v>35</v>
      </c>
      <c r="CU280" s="1326" t="s">
        <v>35</v>
      </c>
      <c r="CV280" s="1326" t="s">
        <v>35</v>
      </c>
      <c r="CW280" s="1326" t="s">
        <v>35</v>
      </c>
      <c r="CX280" s="1326" t="s">
        <v>35</v>
      </c>
      <c r="CY280" s="1326" t="s">
        <v>35</v>
      </c>
      <c r="CZ280" s="1284" t="s">
        <v>35</v>
      </c>
    </row>
    <row r="281" s="437" customFormat="true" ht="15" customHeight="true" x14ac:dyDescent="0.2">
      <c r="B281" s="460"/>
      <c r="BA281" s="2514"/>
      <c r="BB281" s="294" t="s">
        <v>82</v>
      </c>
      <c r="BC281" s="1242" t="s">
        <v>35</v>
      </c>
      <c r="BD281" s="1263" t="s">
        <v>35</v>
      </c>
      <c r="BE281" s="1263" t="s">
        <v>35</v>
      </c>
      <c r="BF281" s="1263" t="s">
        <v>35</v>
      </c>
      <c r="BG281" s="1284" t="s">
        <v>35</v>
      </c>
      <c r="BH281" s="1242" t="s">
        <v>35</v>
      </c>
      <c r="BI281" s="1263" t="s">
        <v>35</v>
      </c>
      <c r="BJ281" s="1263" t="s">
        <v>35</v>
      </c>
      <c r="BK281" s="1263" t="s">
        <v>35</v>
      </c>
      <c r="BL281" s="1284" t="s">
        <v>35</v>
      </c>
      <c r="BM281" s="1242" t="s">
        <v>35</v>
      </c>
      <c r="BN281" s="1263" t="s">
        <v>35</v>
      </c>
      <c r="BO281" s="1263" t="s">
        <v>35</v>
      </c>
      <c r="BP281" s="1263" t="s">
        <v>35</v>
      </c>
      <c r="BQ281" s="1284" t="s">
        <v>35</v>
      </c>
      <c r="BR281" s="1242" t="s">
        <v>35</v>
      </c>
      <c r="BS281" s="1263" t="s">
        <v>35</v>
      </c>
      <c r="BT281" s="1263" t="s">
        <v>35</v>
      </c>
      <c r="BU281" s="1263" t="s">
        <v>35</v>
      </c>
      <c r="BV281" s="1263" t="s">
        <v>35</v>
      </c>
      <c r="BW281" s="1263" t="s">
        <v>35</v>
      </c>
      <c r="BX281" s="1263" t="s">
        <v>35</v>
      </c>
      <c r="BY281" s="1326" t="s">
        <v>35</v>
      </c>
      <c r="BZ281" s="1326" t="s">
        <v>35</v>
      </c>
      <c r="CA281" s="1326" t="s">
        <v>35</v>
      </c>
      <c r="CB281" s="1326" t="s">
        <v>35</v>
      </c>
      <c r="CC281" s="1326" t="s">
        <v>35</v>
      </c>
      <c r="CD281" s="1326" t="s">
        <v>35</v>
      </c>
      <c r="CE281" s="1326" t="s">
        <v>35</v>
      </c>
      <c r="CF281" s="1326" t="s">
        <v>35</v>
      </c>
      <c r="CG281" s="1326" t="s">
        <v>35</v>
      </c>
      <c r="CH281" s="1326" t="s">
        <v>35</v>
      </c>
      <c r="CI281" s="1326" t="s">
        <v>35</v>
      </c>
      <c r="CJ281" s="1326" t="s">
        <v>35</v>
      </c>
      <c r="CK281" s="1326" t="s">
        <v>35</v>
      </c>
      <c r="CL281" s="1326" t="s">
        <v>35</v>
      </c>
      <c r="CM281" s="1326" t="s">
        <v>35</v>
      </c>
      <c r="CN281" s="1326" t="s">
        <v>35</v>
      </c>
      <c r="CO281" s="1326" t="s">
        <v>35</v>
      </c>
      <c r="CP281" s="1326" t="s">
        <v>35</v>
      </c>
      <c r="CQ281" s="1326" t="s">
        <v>35</v>
      </c>
      <c r="CR281" s="1326" t="s">
        <v>35</v>
      </c>
      <c r="CS281" s="1326" t="s">
        <v>35</v>
      </c>
      <c r="CT281" s="1326" t="s">
        <v>35</v>
      </c>
      <c r="CU281" s="1326" t="s">
        <v>35</v>
      </c>
      <c r="CV281" s="1326" t="s">
        <v>35</v>
      </c>
      <c r="CW281" s="1326" t="s">
        <v>35</v>
      </c>
      <c r="CX281" s="1326" t="s">
        <v>35</v>
      </c>
      <c r="CY281" s="1326" t="s">
        <v>35</v>
      </c>
      <c r="CZ281" s="1284" t="s">
        <v>35</v>
      </c>
    </row>
    <row r="282" s="437" customFormat="true" ht="15" customHeight="true" x14ac:dyDescent="0.2">
      <c r="B282" s="460"/>
      <c r="BA282" s="2514"/>
      <c r="BB282" s="294" t="s">
        <v>83</v>
      </c>
      <c r="BC282" s="1242" t="s">
        <v>35</v>
      </c>
      <c r="BD282" s="1263" t="s">
        <v>35</v>
      </c>
      <c r="BE282" s="1263" t="s">
        <v>35</v>
      </c>
      <c r="BF282" s="1263" t="s">
        <v>35</v>
      </c>
      <c r="BG282" s="1284" t="s">
        <v>35</v>
      </c>
      <c r="BH282" s="1242" t="s">
        <v>35</v>
      </c>
      <c r="BI282" s="1263" t="s">
        <v>35</v>
      </c>
      <c r="BJ282" s="1263" t="s">
        <v>35</v>
      </c>
      <c r="BK282" s="1263" t="s">
        <v>35</v>
      </c>
      <c r="BL282" s="1284" t="s">
        <v>35</v>
      </c>
      <c r="BM282" s="1242" t="s">
        <v>35</v>
      </c>
      <c r="BN282" s="1263" t="s">
        <v>35</v>
      </c>
      <c r="BO282" s="1263" t="s">
        <v>35</v>
      </c>
      <c r="BP282" s="1263" t="s">
        <v>35</v>
      </c>
      <c r="BQ282" s="1284" t="s">
        <v>35</v>
      </c>
      <c r="BR282" s="1242" t="s">
        <v>35</v>
      </c>
      <c r="BS282" s="1263" t="s">
        <v>35</v>
      </c>
      <c r="BT282" s="1263" t="s">
        <v>35</v>
      </c>
      <c r="BU282" s="1263" t="s">
        <v>35</v>
      </c>
      <c r="BV282" s="1263" t="s">
        <v>35</v>
      </c>
      <c r="BW282" s="1263" t="s">
        <v>35</v>
      </c>
      <c r="BX282" s="1263" t="s">
        <v>35</v>
      </c>
      <c r="BY282" s="1326" t="s">
        <v>35</v>
      </c>
      <c r="BZ282" s="1326" t="s">
        <v>35</v>
      </c>
      <c r="CA282" s="1326" t="s">
        <v>35</v>
      </c>
      <c r="CB282" s="1326" t="s">
        <v>35</v>
      </c>
      <c r="CC282" s="1326" t="s">
        <v>35</v>
      </c>
      <c r="CD282" s="1326" t="s">
        <v>35</v>
      </c>
      <c r="CE282" s="1326" t="s">
        <v>35</v>
      </c>
      <c r="CF282" s="1326" t="s">
        <v>35</v>
      </c>
      <c r="CG282" s="1326" t="s">
        <v>35</v>
      </c>
      <c r="CH282" s="1326" t="s">
        <v>35</v>
      </c>
      <c r="CI282" s="1326" t="s">
        <v>35</v>
      </c>
      <c r="CJ282" s="1326" t="s">
        <v>35</v>
      </c>
      <c r="CK282" s="1326" t="s">
        <v>35</v>
      </c>
      <c r="CL282" s="1326" t="s">
        <v>35</v>
      </c>
      <c r="CM282" s="1326" t="s">
        <v>35</v>
      </c>
      <c r="CN282" s="1326" t="s">
        <v>35</v>
      </c>
      <c r="CO282" s="1326" t="s">
        <v>35</v>
      </c>
      <c r="CP282" s="1326" t="s">
        <v>35</v>
      </c>
      <c r="CQ282" s="1326" t="s">
        <v>35</v>
      </c>
      <c r="CR282" s="1326" t="s">
        <v>35</v>
      </c>
      <c r="CS282" s="1326" t="s">
        <v>35</v>
      </c>
      <c r="CT282" s="1326" t="s">
        <v>35</v>
      </c>
      <c r="CU282" s="1326" t="s">
        <v>35</v>
      </c>
      <c r="CV282" s="1326" t="s">
        <v>35</v>
      </c>
      <c r="CW282" s="1326" t="s">
        <v>35</v>
      </c>
      <c r="CX282" s="1326" t="s">
        <v>35</v>
      </c>
      <c r="CY282" s="1326" t="s">
        <v>35</v>
      </c>
      <c r="CZ282" s="1284" t="s">
        <v>35</v>
      </c>
    </row>
    <row r="283" s="437" customFormat="true" ht="15" customHeight="true" x14ac:dyDescent="0.2">
      <c r="B283" s="460"/>
      <c r="BA283" s="2514"/>
      <c r="BB283" s="294" t="s">
        <v>84</v>
      </c>
      <c r="BC283" s="1242" t="s">
        <v>35</v>
      </c>
      <c r="BD283" s="1263" t="s">
        <v>35</v>
      </c>
      <c r="BE283" s="1263" t="s">
        <v>35</v>
      </c>
      <c r="BF283" s="1263" t="s">
        <v>35</v>
      </c>
      <c r="BG283" s="1284" t="s">
        <v>35</v>
      </c>
      <c r="BH283" s="1242" t="s">
        <v>35</v>
      </c>
      <c r="BI283" s="1263" t="s">
        <v>35</v>
      </c>
      <c r="BJ283" s="1263" t="s">
        <v>35</v>
      </c>
      <c r="BK283" s="1263" t="s">
        <v>35</v>
      </c>
      <c r="BL283" s="1284" t="s">
        <v>35</v>
      </c>
      <c r="BM283" s="1242" t="s">
        <v>35</v>
      </c>
      <c r="BN283" s="1263" t="s">
        <v>35</v>
      </c>
      <c r="BO283" s="1263" t="s">
        <v>35</v>
      </c>
      <c r="BP283" s="1263" t="s">
        <v>35</v>
      </c>
      <c r="BQ283" s="1284" t="s">
        <v>35</v>
      </c>
      <c r="BR283" s="1242" t="s">
        <v>35</v>
      </c>
      <c r="BS283" s="1263" t="s">
        <v>35</v>
      </c>
      <c r="BT283" s="1263" t="s">
        <v>35</v>
      </c>
      <c r="BU283" s="1263" t="s">
        <v>35</v>
      </c>
      <c r="BV283" s="1263" t="s">
        <v>35</v>
      </c>
      <c r="BW283" s="1263" t="s">
        <v>35</v>
      </c>
      <c r="BX283" s="1263" t="s">
        <v>35</v>
      </c>
      <c r="BY283" s="1326" t="s">
        <v>35</v>
      </c>
      <c r="BZ283" s="1326" t="s">
        <v>35</v>
      </c>
      <c r="CA283" s="1326" t="s">
        <v>35</v>
      </c>
      <c r="CB283" s="1326" t="s">
        <v>35</v>
      </c>
      <c r="CC283" s="1326" t="s">
        <v>35</v>
      </c>
      <c r="CD283" s="1326" t="s">
        <v>35</v>
      </c>
      <c r="CE283" s="1326" t="s">
        <v>35</v>
      </c>
      <c r="CF283" s="1326" t="s">
        <v>35</v>
      </c>
      <c r="CG283" s="1326" t="s">
        <v>35</v>
      </c>
      <c r="CH283" s="1326" t="s">
        <v>35</v>
      </c>
      <c r="CI283" s="1326" t="s">
        <v>35</v>
      </c>
      <c r="CJ283" s="1326" t="s">
        <v>35</v>
      </c>
      <c r="CK283" s="1326" t="s">
        <v>35</v>
      </c>
      <c r="CL283" s="1326" t="s">
        <v>35</v>
      </c>
      <c r="CM283" s="1326" t="s">
        <v>35</v>
      </c>
      <c r="CN283" s="1326" t="s">
        <v>35</v>
      </c>
      <c r="CO283" s="1326" t="s">
        <v>35</v>
      </c>
      <c r="CP283" s="1326" t="s">
        <v>35</v>
      </c>
      <c r="CQ283" s="1326" t="s">
        <v>35</v>
      </c>
      <c r="CR283" s="1326" t="s">
        <v>35</v>
      </c>
      <c r="CS283" s="1326" t="s">
        <v>35</v>
      </c>
      <c r="CT283" s="1326" t="s">
        <v>35</v>
      </c>
      <c r="CU283" s="1326" t="s">
        <v>35</v>
      </c>
      <c r="CV283" s="1326" t="s">
        <v>35</v>
      </c>
      <c r="CW283" s="1326" t="s">
        <v>35</v>
      </c>
      <c r="CX283" s="1326" t="s">
        <v>35</v>
      </c>
      <c r="CY283" s="1326" t="s">
        <v>35</v>
      </c>
      <c r="CZ283" s="1284" t="s">
        <v>35</v>
      </c>
    </row>
    <row r="284" s="437" customFormat="true" ht="15" customHeight="true" x14ac:dyDescent="0.2">
      <c r="B284" s="460"/>
      <c r="BA284" s="2515"/>
      <c r="BB284" s="295" t="s">
        <v>113</v>
      </c>
      <c r="BC284" s="1243" t="s">
        <v>35</v>
      </c>
      <c r="BD284" s="1264" t="s">
        <v>35</v>
      </c>
      <c r="BE284" s="1264" t="s">
        <v>35</v>
      </c>
      <c r="BF284" s="1264" t="s">
        <v>35</v>
      </c>
      <c r="BG284" s="1285" t="s">
        <v>35</v>
      </c>
      <c r="BH284" s="1305" t="s">
        <v>35</v>
      </c>
      <c r="BI284" s="1264" t="s">
        <v>35</v>
      </c>
      <c r="BJ284" s="1264" t="s">
        <v>35</v>
      </c>
      <c r="BK284" s="1264" t="s">
        <v>35</v>
      </c>
      <c r="BL284" s="1285" t="s">
        <v>35</v>
      </c>
      <c r="BM284" s="1305" t="s">
        <v>35</v>
      </c>
      <c r="BN284" s="1264" t="s">
        <v>35</v>
      </c>
      <c r="BO284" s="1264" t="s">
        <v>35</v>
      </c>
      <c r="BP284" s="1264" t="s">
        <v>35</v>
      </c>
      <c r="BQ284" s="1285" t="s">
        <v>35</v>
      </c>
      <c r="BR284" s="1305" t="s">
        <v>35</v>
      </c>
      <c r="BS284" s="1264" t="s">
        <v>35</v>
      </c>
      <c r="BT284" s="1264" t="s">
        <v>35</v>
      </c>
      <c r="BU284" s="1264" t="s">
        <v>35</v>
      </c>
      <c r="BV284" s="1264" t="s">
        <v>35</v>
      </c>
      <c r="BW284" s="1264" t="s">
        <v>35</v>
      </c>
      <c r="BX284" s="1264" t="s">
        <v>35</v>
      </c>
      <c r="BY284" s="1327" t="s">
        <v>35</v>
      </c>
      <c r="BZ284" s="1327" t="s">
        <v>35</v>
      </c>
      <c r="CA284" s="1327" t="s">
        <v>35</v>
      </c>
      <c r="CB284" s="1327" t="s">
        <v>35</v>
      </c>
      <c r="CC284" s="1327" t="s">
        <v>35</v>
      </c>
      <c r="CD284" s="1327" t="s">
        <v>35</v>
      </c>
      <c r="CE284" s="1327" t="s">
        <v>35</v>
      </c>
      <c r="CF284" s="1327" t="s">
        <v>35</v>
      </c>
      <c r="CG284" s="1327" t="s">
        <v>35</v>
      </c>
      <c r="CH284" s="1327" t="s">
        <v>35</v>
      </c>
      <c r="CI284" s="1327" t="s">
        <v>35</v>
      </c>
      <c r="CJ284" s="1327" t="s">
        <v>35</v>
      </c>
      <c r="CK284" s="1327" t="s">
        <v>35</v>
      </c>
      <c r="CL284" s="1327" t="s">
        <v>35</v>
      </c>
      <c r="CM284" s="1327" t="s">
        <v>35</v>
      </c>
      <c r="CN284" s="1327" t="s">
        <v>35</v>
      </c>
      <c r="CO284" s="1327" t="s">
        <v>35</v>
      </c>
      <c r="CP284" s="1327" t="s">
        <v>35</v>
      </c>
      <c r="CQ284" s="1327" t="s">
        <v>35</v>
      </c>
      <c r="CR284" s="1327" t="s">
        <v>35</v>
      </c>
      <c r="CS284" s="1327" t="s">
        <v>35</v>
      </c>
      <c r="CT284" s="1327" t="s">
        <v>35</v>
      </c>
      <c r="CU284" s="1327" t="s">
        <v>35</v>
      </c>
      <c r="CV284" s="1327" t="s">
        <v>35</v>
      </c>
      <c r="CW284" s="1327" t="s">
        <v>35</v>
      </c>
      <c r="CX284" s="1327" t="s">
        <v>35</v>
      </c>
      <c r="CY284" s="1327" t="s">
        <v>35</v>
      </c>
      <c r="CZ284" s="1348" t="s">
        <v>35</v>
      </c>
    </row>
    <row r="285" s="437" customFormat="true" ht="15" customHeight="true" x14ac:dyDescent="0.2">
      <c r="B285" s="460"/>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437" customFormat="true" ht="15" customHeight="true" x14ac:dyDescent="0.2">
      <c r="B286" s="460"/>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437" customFormat="true" ht="15" customHeight="true" x14ac:dyDescent="0.2">
      <c r="B287" s="460"/>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437" customFormat="true" ht="15" customHeight="true" x14ac:dyDescent="0.2">
      <c r="B288" s="460"/>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437" customFormat="true" ht="15" customHeight="true" x14ac:dyDescent="0.2">
      <c r="A289" s="447"/>
      <c r="B289" s="448"/>
      <c r="C289" s="449"/>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437" customFormat="true" ht="15" customHeight="true" x14ac:dyDescent="0.2">
      <c r="A290" s="761"/>
      <c r="B290" s="762"/>
      <c r="C290" s="763"/>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437" customFormat="true" ht="15" customHeight="true" x14ac:dyDescent="0.2">
      <c r="A291" s="764"/>
      <c r="B291" s="765"/>
      <c r="C291" s="76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437" customFormat="true" ht="15" customHeight="true" x14ac:dyDescent="0.2">
      <c r="A292" s="767"/>
      <c r="B292" s="768"/>
      <c r="C292" s="769"/>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437" customFormat="true" ht="15" customHeight="true" x14ac:dyDescent="0.2">
      <c r="A293" s="770"/>
      <c r="B293" s="771"/>
      <c r="C293" s="772"/>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437" customFormat="true" ht="15" customHeight="true" x14ac:dyDescent="0.2">
      <c r="A294" s="773"/>
      <c r="B294" s="774"/>
      <c r="C294" s="775"/>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437" customFormat="true" ht="15" customHeight="true" x14ac:dyDescent="0.2">
      <c r="A295" s="773"/>
      <c r="B295" s="774"/>
      <c r="C295" s="775"/>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437" customFormat="true" ht="15" customHeight="true" x14ac:dyDescent="0.2">
      <c r="A296" s="773"/>
      <c r="B296" s="776"/>
      <c r="C296" s="775"/>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437" customFormat="true" ht="15" customHeight="true" x14ac:dyDescent="0.2">
      <c r="A297" s="777"/>
      <c r="B297" s="778"/>
      <c r="C297" s="779"/>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437" customFormat="true" ht="15" customHeight="true" x14ac:dyDescent="0.2">
      <c r="B298" s="460"/>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437" customFormat="true" ht="15" customHeight="true" x14ac:dyDescent="0.2">
      <c r="A299" s="450"/>
      <c r="B299" s="451"/>
      <c r="C299" s="452"/>
      <c r="D299" s="453"/>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437" customFormat="true" ht="15" customHeight="true" x14ac:dyDescent="0.2">
      <c r="A300" s="780"/>
      <c r="B300" s="781"/>
      <c r="C300" s="782"/>
      <c r="D300" s="783"/>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437" customFormat="true" ht="15" customHeight="true" x14ac:dyDescent="0.2">
      <c r="A301" s="784"/>
      <c r="B301" s="785"/>
      <c r="C301" s="786"/>
      <c r="D301" s="787"/>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437" customFormat="true" ht="15" customHeight="true" x14ac:dyDescent="0.2">
      <c r="A302" s="788"/>
      <c r="B302" s="789"/>
      <c r="C302" s="790"/>
      <c r="D302" s="791"/>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437" customFormat="true" ht="15" customHeight="true" x14ac:dyDescent="0.2">
      <c r="A303" s="792"/>
      <c r="B303" s="793"/>
      <c r="C303" s="794"/>
      <c r="D303" s="795"/>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437" customFormat="true" ht="15" customHeight="true" x14ac:dyDescent="0.2">
      <c r="A304" s="796"/>
      <c r="B304" s="797"/>
      <c r="C304" s="798"/>
      <c r="D304" s="799"/>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437" customFormat="true" ht="15" customHeight="true" x14ac:dyDescent="0.2">
      <c r="A305" s="800"/>
      <c r="B305" s="801"/>
      <c r="C305" s="802"/>
      <c r="D305" s="803"/>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437" customFormat="true" ht="15" customHeight="true" x14ac:dyDescent="0.2">
      <c r="B306" s="460"/>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437" customFormat="true" ht="15" customHeight="true" x14ac:dyDescent="0.2">
      <c r="B307" s="460"/>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437" customFormat="true" ht="15" customHeight="true" x14ac:dyDescent="0.2">
      <c r="B308" s="460"/>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437" customFormat="true" ht="15" customHeight="true" x14ac:dyDescent="0.2">
      <c r="B309" s="460"/>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437" customFormat="true" ht="15" customHeight="true" x14ac:dyDescent="0.2">
      <c r="B310" s="460"/>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437" customFormat="true" ht="15" customHeight="true" x14ac:dyDescent="0.2">
      <c r="B311" s="460"/>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437" customFormat="true" ht="15" customHeight="true" x14ac:dyDescent="0.2">
      <c r="B312" s="460"/>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437" customFormat="true" ht="15" customHeight="true" x14ac:dyDescent="0.2">
      <c r="B313" s="460"/>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437" customFormat="true" ht="15" customHeight="true" x14ac:dyDescent="0.2">
      <c r="B314" s="460"/>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437" customFormat="true" ht="15" customHeight="true" x14ac:dyDescent="0.2">
      <c r="B315" s="460"/>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437" customFormat="true" ht="15" customHeight="true" x14ac:dyDescent="0.2">
      <c r="B316" s="460"/>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437" customFormat="true" ht="15" customHeight="true" x14ac:dyDescent="0.2">
      <c r="B317" s="460"/>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437" customFormat="true" ht="15" customHeight="true" x14ac:dyDescent="0.2">
      <c r="B318" s="460"/>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437" customFormat="true" ht="15" customHeight="true" x14ac:dyDescent="0.2">
      <c r="B319" s="460"/>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437" customFormat="true" ht="15" customHeight="true" x14ac:dyDescent="0.2">
      <c r="B320" s="460"/>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437" customFormat="true" ht="15" customHeight="true" x14ac:dyDescent="0.2">
      <c r="B321" s="460"/>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437" customFormat="true" ht="15" customHeight="true" x14ac:dyDescent="0.2">
      <c r="B322" s="460"/>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437" customFormat="true" ht="15" customHeight="true" x14ac:dyDescent="0.2">
      <c r="B323" s="460"/>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437" customFormat="true" ht="15" customHeight="true" x14ac:dyDescent="0.2">
      <c r="B324" s="460"/>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437" customFormat="true" ht="15" customHeight="true" x14ac:dyDescent="0.2">
      <c r="B325" s="460"/>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437" customFormat="true" ht="15" customHeight="true" x14ac:dyDescent="0.2">
      <c r="B326" s="460"/>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437" customFormat="true" ht="15" customHeight="true" x14ac:dyDescent="0.2">
      <c r="B327" s="460"/>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437" customFormat="true" ht="15" customHeight="true" x14ac:dyDescent="0.2">
      <c r="B328" s="460"/>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437" customFormat="true" ht="250.15" customHeight="true" x14ac:dyDescent="0.2">
      <c r="B329" s="460"/>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432"/>
      <c r="BA330" s="135"/>
      <c r="BB330" s="135"/>
      <c r="BC330" s="520"/>
      <c r="BD330" s="520"/>
      <c r="BE330" s="520"/>
      <c r="BF330" s="520"/>
      <c r="BG330" s="520"/>
      <c r="BH330" s="520"/>
      <c r="BI330" s="520"/>
      <c r="BJ330" s="520"/>
      <c r="BK330" s="520"/>
      <c r="BL330" s="520"/>
      <c r="BM330" s="520"/>
      <c r="BN330" s="520"/>
      <c r="BO330" s="520"/>
      <c r="BP330" s="520"/>
      <c r="BQ330" s="520"/>
      <c r="BR330" s="520"/>
      <c r="BS330" s="520"/>
      <c r="BT330" s="520"/>
      <c r="BU330" s="520"/>
      <c r="BV330" s="520"/>
      <c r="BW330" s="520"/>
      <c r="BX330" s="520"/>
      <c r="BY330" s="520"/>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432"/>
      <c r="BA331" s="135"/>
      <c r="BB331" s="135"/>
      <c r="BC331" s="520"/>
      <c r="BD331" s="520"/>
      <c r="BE331" s="520"/>
      <c r="BF331" s="520"/>
      <c r="BG331" s="520"/>
      <c r="BH331" s="520"/>
      <c r="BI331" s="520"/>
      <c r="BJ331" s="520"/>
      <c r="BK331" s="520"/>
      <c r="BL331" s="520"/>
      <c r="BM331" s="520"/>
      <c r="BN331" s="520"/>
      <c r="BO331" s="520"/>
      <c r="BP331" s="520"/>
      <c r="BQ331" s="520"/>
      <c r="BR331" s="520"/>
      <c r="BS331" s="520"/>
      <c r="BT331" s="520"/>
      <c r="BU331" s="520"/>
      <c r="BV331" s="520"/>
      <c r="BW331" s="520"/>
      <c r="BX331" s="520"/>
      <c r="BY331" s="520"/>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432"/>
      <c r="BA332" s="135"/>
      <c r="BB332" s="135"/>
      <c r="BC332" s="520"/>
      <c r="BD332" s="520"/>
      <c r="BE332" s="520"/>
      <c r="BF332" s="520"/>
      <c r="BG332" s="520"/>
      <c r="BH332" s="520"/>
      <c r="BI332" s="520"/>
      <c r="BJ332" s="520"/>
      <c r="BK332" s="520"/>
      <c r="BL332" s="520"/>
      <c r="BM332" s="520"/>
      <c r="BN332" s="520"/>
      <c r="BO332" s="520"/>
      <c r="BP332" s="520"/>
      <c r="BQ332" s="520"/>
      <c r="BR332" s="520"/>
      <c r="BS332" s="520"/>
      <c r="BT332" s="520"/>
      <c r="BU332" s="520"/>
      <c r="BV332" s="520"/>
      <c r="BW332" s="520"/>
      <c r="BX332" s="520"/>
      <c r="BY332" s="520"/>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432"/>
      <c r="BA333" s="135"/>
      <c r="BB333" s="135"/>
      <c r="BC333" s="520"/>
      <c r="BD333" s="520"/>
      <c r="BE333" s="520"/>
      <c r="BF333" s="520"/>
      <c r="BG333" s="520"/>
      <c r="BH333" s="520"/>
      <c r="BI333" s="520"/>
      <c r="BJ333" s="520"/>
      <c r="BK333" s="520"/>
      <c r="BL333" s="520"/>
      <c r="BM333" s="520"/>
      <c r="BN333" s="520"/>
      <c r="BO333" s="520"/>
      <c r="BP333" s="520"/>
      <c r="BQ333" s="520"/>
      <c r="BR333" s="520"/>
      <c r="BS333" s="520"/>
      <c r="BT333" s="520"/>
      <c r="BU333" s="520"/>
      <c r="BV333" s="520"/>
      <c r="BW333" s="520"/>
      <c r="BX333" s="520"/>
      <c r="BY333" s="520"/>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432"/>
      <c r="BA334" s="135"/>
      <c r="BB334" s="135"/>
      <c r="BC334" s="520"/>
      <c r="BD334" s="520"/>
      <c r="BE334" s="520"/>
      <c r="BF334" s="520"/>
      <c r="BG334" s="520"/>
      <c r="BH334" s="520"/>
      <c r="BI334" s="520"/>
      <c r="BJ334" s="520"/>
      <c r="BK334" s="520"/>
      <c r="BL334" s="520"/>
      <c r="BM334" s="520"/>
      <c r="BN334" s="520"/>
      <c r="BO334" s="520"/>
      <c r="BP334" s="520"/>
      <c r="BQ334" s="520"/>
      <c r="BR334" s="520"/>
      <c r="BS334" s="520"/>
      <c r="BT334" s="520"/>
      <c r="BU334" s="520"/>
      <c r="BV334" s="520"/>
      <c r="BW334" s="520"/>
      <c r="BX334" s="520"/>
      <c r="BY334" s="520"/>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432"/>
      <c r="BA335" s="135"/>
      <c r="BB335" s="135"/>
      <c r="BC335" s="520"/>
      <c r="BD335" s="520"/>
      <c r="BE335" s="520"/>
      <c r="BF335" s="520"/>
      <c r="BG335" s="520"/>
      <c r="BH335" s="520"/>
      <c r="BI335" s="520"/>
      <c r="BJ335" s="520"/>
      <c r="BK335" s="520"/>
      <c r="BL335" s="520"/>
      <c r="BM335" s="520"/>
      <c r="BN335" s="520"/>
      <c r="BO335" s="520"/>
      <c r="BP335" s="520"/>
      <c r="BQ335" s="520"/>
      <c r="BR335" s="520"/>
      <c r="BS335" s="520"/>
      <c r="BT335" s="520"/>
      <c r="BU335" s="520"/>
      <c r="BV335" s="520"/>
      <c r="BW335" s="520"/>
      <c r="BX335" s="520"/>
      <c r="BY335" s="520"/>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432"/>
      <c r="BA336" s="135"/>
      <c r="BB336" s="135"/>
      <c r="BC336" s="520"/>
      <c r="BD336" s="520"/>
      <c r="BE336" s="520"/>
      <c r="BF336" s="520"/>
      <c r="BG336" s="520"/>
      <c r="BH336" s="520"/>
      <c r="BI336" s="520"/>
      <c r="BJ336" s="520"/>
      <c r="BK336" s="520"/>
      <c r="BL336" s="520"/>
      <c r="BM336" s="520"/>
      <c r="BN336" s="520"/>
      <c r="BO336" s="520"/>
      <c r="BP336" s="520"/>
      <c r="BQ336" s="520"/>
      <c r="BR336" s="520"/>
      <c r="BS336" s="520"/>
      <c r="BT336" s="520"/>
      <c r="BU336" s="520"/>
      <c r="BV336" s="520"/>
      <c r="BW336" s="520"/>
      <c r="BX336" s="520"/>
      <c r="BY336" s="520"/>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432"/>
      <c r="BA337" s="135"/>
      <c r="BB337" s="135"/>
      <c r="BC337" s="520"/>
      <c r="BD337" s="520"/>
      <c r="BE337" s="520"/>
      <c r="BF337" s="520"/>
      <c r="BG337" s="520"/>
      <c r="BH337" s="520"/>
      <c r="BI337" s="520"/>
      <c r="BJ337" s="520"/>
      <c r="BK337" s="520"/>
      <c r="BL337" s="520"/>
      <c r="BM337" s="520"/>
      <c r="BN337" s="520"/>
      <c r="BO337" s="520"/>
      <c r="BP337" s="520"/>
      <c r="BQ337" s="520"/>
      <c r="BR337" s="520"/>
      <c r="BS337" s="520"/>
      <c r="BT337" s="520"/>
      <c r="BU337" s="520"/>
      <c r="BV337" s="520"/>
      <c r="BW337" s="520"/>
      <c r="BX337" s="520"/>
      <c r="BY337" s="520"/>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432"/>
      <c r="BA338" s="135"/>
      <c r="BB338" s="135"/>
      <c r="BC338" s="520"/>
      <c r="BD338" s="520"/>
      <c r="BE338" s="520"/>
      <c r="BF338" s="520"/>
      <c r="BG338" s="520"/>
      <c r="BH338" s="520"/>
      <c r="BI338" s="520"/>
      <c r="BJ338" s="520"/>
      <c r="BK338" s="520"/>
      <c r="BL338" s="520"/>
      <c r="BM338" s="520"/>
      <c r="BN338" s="520"/>
      <c r="BO338" s="520"/>
      <c r="BP338" s="520"/>
      <c r="BQ338" s="520"/>
      <c r="BR338" s="520"/>
      <c r="BS338" s="520"/>
      <c r="BT338" s="520"/>
      <c r="BU338" s="520"/>
      <c r="BV338" s="520"/>
      <c r="BW338" s="520"/>
      <c r="BX338" s="520"/>
      <c r="BY338" s="520"/>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437" customFormat="true" ht="15" customHeight="true" x14ac:dyDescent="0.2">
      <c r="B339" s="460"/>
      <c r="BA339" s="217" t="s">
        <v>128</v>
      </c>
      <c r="BB339" s="117" t="s">
        <v>127</v>
      </c>
      <c r="BC339" s="2516" t="s">
        <v>114</v>
      </c>
      <c r="BD339" s="2517"/>
      <c r="BE339" s="2517"/>
      <c r="BF339" s="2517"/>
      <c r="BG339" s="2518"/>
      <c r="BH339" s="2519" t="s">
        <v>38</v>
      </c>
      <c r="BI339" s="2517"/>
      <c r="BJ339" s="2517"/>
      <c r="BK339" s="2517"/>
      <c r="BL339" s="2518"/>
      <c r="BM339" s="2519" t="s">
        <v>37</v>
      </c>
      <c r="BN339" s="2517"/>
      <c r="BO339" s="2517"/>
      <c r="BP339" s="2517"/>
      <c r="BQ339" s="2518"/>
      <c r="BR339" s="419" t="s">
        <v>137</v>
      </c>
      <c r="BS339" s="312"/>
      <c r="BT339" s="312"/>
      <c r="BU339" s="312"/>
      <c r="BV339" s="312"/>
      <c r="BW339" s="312"/>
      <c r="BX339" s="312"/>
      <c r="BY339" s="313"/>
      <c r="BZ339" s="314"/>
      <c r="CA339" s="314"/>
      <c r="CB339" s="314"/>
      <c r="CC339" s="314"/>
      <c r="CD339" s="314"/>
      <c r="CE339" s="314"/>
      <c r="CF339" s="314"/>
      <c r="CG339" s="314"/>
      <c r="CH339" s="314"/>
      <c r="CI339" s="314"/>
      <c r="CJ339" s="314"/>
      <c r="CK339" s="314"/>
      <c r="CL339" s="314"/>
      <c r="CM339" s="314"/>
      <c r="CN339" s="314"/>
      <c r="CO339" s="314"/>
      <c r="CP339" s="314"/>
      <c r="CQ339" s="314"/>
      <c r="CR339" s="314"/>
      <c r="CS339" s="314"/>
      <c r="CT339" s="314"/>
      <c r="CU339" s="314"/>
      <c r="CV339" s="314"/>
      <c r="CW339" s="314"/>
      <c r="CX339" s="314"/>
      <c r="CY339" s="314"/>
      <c r="CZ339" s="315"/>
    </row>
    <row r="340" s="437" customFormat="true" ht="12.75" x14ac:dyDescent="0.2">
      <c r="B340" s="460"/>
      <c r="BA340" s="205" t="s">
        <v>126</v>
      </c>
      <c r="BB340" s="165"/>
      <c r="BC340" s="395" t="s">
        <v>0</v>
      </c>
      <c r="BD340" s="180" t="s">
        <v>1</v>
      </c>
      <c r="BE340" s="180" t="s">
        <v>2</v>
      </c>
      <c r="BF340" s="180" t="s">
        <v>3</v>
      </c>
      <c r="BG340" s="396" t="s">
        <v>4</v>
      </c>
      <c r="BH340" s="397" t="s">
        <v>0</v>
      </c>
      <c r="BI340" s="180" t="s">
        <v>1</v>
      </c>
      <c r="BJ340" s="180" t="s">
        <v>2</v>
      </c>
      <c r="BK340" s="180" t="s">
        <v>3</v>
      </c>
      <c r="BL340" s="396" t="s">
        <v>4</v>
      </c>
      <c r="BM340" s="397" t="s">
        <v>0</v>
      </c>
      <c r="BN340" s="180" t="s">
        <v>1</v>
      </c>
      <c r="BO340" s="180" t="s">
        <v>2</v>
      </c>
      <c r="BP340" s="180" t="s">
        <v>3</v>
      </c>
      <c r="BQ340" s="396" t="s">
        <v>4</v>
      </c>
      <c r="BR340" s="397"/>
      <c r="BS340" s="180"/>
      <c r="BT340" s="180"/>
      <c r="BU340" s="180"/>
      <c r="BV340" s="180"/>
      <c r="BW340" s="180"/>
      <c r="BX340" s="180"/>
      <c r="BY340" s="181"/>
      <c r="BZ340" s="181"/>
      <c r="CA340" s="181"/>
      <c r="CB340" s="181"/>
      <c r="CC340" s="181"/>
      <c r="CD340" s="181"/>
      <c r="CE340" s="181"/>
      <c r="CF340" s="181"/>
      <c r="CG340" s="181"/>
      <c r="CH340" s="181"/>
      <c r="CI340" s="181"/>
      <c r="CJ340" s="181"/>
      <c r="CK340" s="181"/>
      <c r="CL340" s="181"/>
      <c r="CM340" s="181"/>
      <c r="CN340" s="181"/>
      <c r="CO340" s="181"/>
      <c r="CP340" s="181"/>
      <c r="CQ340" s="181"/>
      <c r="CR340" s="181"/>
      <c r="CS340" s="181"/>
      <c r="CT340" s="181"/>
      <c r="CU340" s="181"/>
      <c r="CV340" s="181"/>
      <c r="CW340" s="181"/>
      <c r="CX340" s="181"/>
      <c r="CY340" s="181"/>
      <c r="CZ340" s="398"/>
    </row>
    <row r="341" s="437" customFormat="true" ht="15" customHeight="true" x14ac:dyDescent="0.2">
      <c r="B341" s="460"/>
      <c r="BA341" s="2520" t="s">
        <v>144</v>
      </c>
      <c r="BB341" s="162" t="s">
        <v>49</v>
      </c>
      <c r="BC341" s="1244" t="s">
        <v>35</v>
      </c>
      <c r="BD341" s="1265" t="s">
        <v>35</v>
      </c>
      <c r="BE341" s="1265" t="s">
        <v>35</v>
      </c>
      <c r="BF341" s="1265" t="s">
        <v>35</v>
      </c>
      <c r="BG341" s="1286" t="s">
        <v>35</v>
      </c>
      <c r="BH341" s="1306" t="s">
        <v>35</v>
      </c>
      <c r="BI341" s="1265" t="s">
        <v>35</v>
      </c>
      <c r="BJ341" s="1265" t="s">
        <v>35</v>
      </c>
      <c r="BK341" s="1265" t="s">
        <v>35</v>
      </c>
      <c r="BL341" s="1286" t="s">
        <v>35</v>
      </c>
      <c r="BM341" s="1306" t="s">
        <v>35</v>
      </c>
      <c r="BN341" s="1265" t="s">
        <v>35</v>
      </c>
      <c r="BO341" s="1265" t="s">
        <v>35</v>
      </c>
      <c r="BP341" s="1265" t="s">
        <v>35</v>
      </c>
      <c r="BQ341" s="1286" t="s">
        <v>35</v>
      </c>
      <c r="BR341" s="1306" t="s">
        <v>35</v>
      </c>
      <c r="BS341" s="1265" t="s">
        <v>35</v>
      </c>
      <c r="BT341" s="1265" t="s">
        <v>35</v>
      </c>
      <c r="BU341" s="1265" t="s">
        <v>35</v>
      </c>
      <c r="BV341" s="1265" t="s">
        <v>35</v>
      </c>
      <c r="BW341" s="1265" t="s">
        <v>35</v>
      </c>
      <c r="BX341" s="1265" t="s">
        <v>35</v>
      </c>
      <c r="BY341" s="1328" t="s">
        <v>35</v>
      </c>
      <c r="BZ341" s="1328" t="s">
        <v>35</v>
      </c>
      <c r="CA341" s="1328" t="s">
        <v>35</v>
      </c>
      <c r="CB341" s="1328" t="s">
        <v>35</v>
      </c>
      <c r="CC341" s="1328" t="s">
        <v>35</v>
      </c>
      <c r="CD341" s="1328" t="s">
        <v>35</v>
      </c>
      <c r="CE341" s="1328" t="s">
        <v>35</v>
      </c>
      <c r="CF341" s="1328" t="s">
        <v>35</v>
      </c>
      <c r="CG341" s="1328" t="s">
        <v>35</v>
      </c>
      <c r="CH341" s="1328" t="s">
        <v>35</v>
      </c>
      <c r="CI341" s="1328" t="s">
        <v>35</v>
      </c>
      <c r="CJ341" s="1328" t="s">
        <v>35</v>
      </c>
      <c r="CK341" s="1328" t="s">
        <v>35</v>
      </c>
      <c r="CL341" s="1328" t="s">
        <v>35</v>
      </c>
      <c r="CM341" s="1328" t="s">
        <v>35</v>
      </c>
      <c r="CN341" s="1328" t="s">
        <v>35</v>
      </c>
      <c r="CO341" s="1328" t="s">
        <v>35</v>
      </c>
      <c r="CP341" s="1328" t="s">
        <v>35</v>
      </c>
      <c r="CQ341" s="1328" t="s">
        <v>35</v>
      </c>
      <c r="CR341" s="1328" t="s">
        <v>35</v>
      </c>
      <c r="CS341" s="1328" t="s">
        <v>35</v>
      </c>
      <c r="CT341" s="1328" t="s">
        <v>35</v>
      </c>
      <c r="CU341" s="1328" t="s">
        <v>35</v>
      </c>
      <c r="CV341" s="1328" t="s">
        <v>35</v>
      </c>
      <c r="CW341" s="1328" t="s">
        <v>35</v>
      </c>
      <c r="CX341" s="1328" t="s">
        <v>35</v>
      </c>
      <c r="CY341" s="1328" t="s">
        <v>35</v>
      </c>
      <c r="CZ341" s="1349" t="s">
        <v>35</v>
      </c>
    </row>
    <row r="342" s="437" customFormat="true" ht="15" customHeight="true" x14ac:dyDescent="0.2">
      <c r="B342" s="460"/>
      <c r="BA342" s="2521"/>
      <c r="BB342" s="163" t="s">
        <v>48</v>
      </c>
      <c r="BC342" s="1245" t="s">
        <v>35</v>
      </c>
      <c r="BD342" s="1266" t="s">
        <v>35</v>
      </c>
      <c r="BE342" s="1266" t="s">
        <v>35</v>
      </c>
      <c r="BF342" s="1266" t="s">
        <v>35</v>
      </c>
      <c r="BG342" s="1287" t="s">
        <v>35</v>
      </c>
      <c r="BH342" s="1307" t="s">
        <v>35</v>
      </c>
      <c r="BI342" s="1266" t="s">
        <v>35</v>
      </c>
      <c r="BJ342" s="1266" t="s">
        <v>35</v>
      </c>
      <c r="BK342" s="1266" t="s">
        <v>35</v>
      </c>
      <c r="BL342" s="1287" t="s">
        <v>35</v>
      </c>
      <c r="BM342" s="1307" t="s">
        <v>35</v>
      </c>
      <c r="BN342" s="1266" t="s">
        <v>35</v>
      </c>
      <c r="BO342" s="1266" t="s">
        <v>35</v>
      </c>
      <c r="BP342" s="1266" t="s">
        <v>35</v>
      </c>
      <c r="BQ342" s="1287" t="s">
        <v>35</v>
      </c>
      <c r="BR342" s="1307" t="s">
        <v>35</v>
      </c>
      <c r="BS342" s="1266" t="s">
        <v>35</v>
      </c>
      <c r="BT342" s="1266" t="s">
        <v>35</v>
      </c>
      <c r="BU342" s="1266" t="s">
        <v>35</v>
      </c>
      <c r="BV342" s="1266" t="s">
        <v>35</v>
      </c>
      <c r="BW342" s="1266" t="s">
        <v>35</v>
      </c>
      <c r="BX342" s="1266" t="s">
        <v>35</v>
      </c>
      <c r="BY342" s="1329" t="s">
        <v>35</v>
      </c>
      <c r="BZ342" s="1329" t="s">
        <v>35</v>
      </c>
      <c r="CA342" s="1329" t="s">
        <v>35</v>
      </c>
      <c r="CB342" s="1329" t="s">
        <v>35</v>
      </c>
      <c r="CC342" s="1329" t="s">
        <v>35</v>
      </c>
      <c r="CD342" s="1329" t="s">
        <v>35</v>
      </c>
      <c r="CE342" s="1329" t="s">
        <v>35</v>
      </c>
      <c r="CF342" s="1329" t="s">
        <v>35</v>
      </c>
      <c r="CG342" s="1329" t="s">
        <v>35</v>
      </c>
      <c r="CH342" s="1329" t="s">
        <v>35</v>
      </c>
      <c r="CI342" s="1329" t="s">
        <v>35</v>
      </c>
      <c r="CJ342" s="1329" t="s">
        <v>35</v>
      </c>
      <c r="CK342" s="1329" t="s">
        <v>35</v>
      </c>
      <c r="CL342" s="1329" t="s">
        <v>35</v>
      </c>
      <c r="CM342" s="1329" t="s">
        <v>35</v>
      </c>
      <c r="CN342" s="1329" t="s">
        <v>35</v>
      </c>
      <c r="CO342" s="1329" t="s">
        <v>35</v>
      </c>
      <c r="CP342" s="1329" t="s">
        <v>35</v>
      </c>
      <c r="CQ342" s="1329" t="s">
        <v>35</v>
      </c>
      <c r="CR342" s="1329" t="s">
        <v>35</v>
      </c>
      <c r="CS342" s="1329" t="s">
        <v>35</v>
      </c>
      <c r="CT342" s="1329" t="s">
        <v>35</v>
      </c>
      <c r="CU342" s="1329" t="s">
        <v>35</v>
      </c>
      <c r="CV342" s="1329" t="s">
        <v>35</v>
      </c>
      <c r="CW342" s="1329" t="s">
        <v>35</v>
      </c>
      <c r="CX342" s="1329" t="s">
        <v>35</v>
      </c>
      <c r="CY342" s="1329" t="s">
        <v>35</v>
      </c>
      <c r="CZ342" s="1350" t="s">
        <v>35</v>
      </c>
    </row>
    <row r="343" s="437" customFormat="true" ht="15" customHeight="true" x14ac:dyDescent="0.2">
      <c r="B343" s="460"/>
      <c r="BA343" s="2522" t="s">
        <v>139</v>
      </c>
      <c r="BB343" s="163" t="s">
        <v>49</v>
      </c>
      <c r="BC343" s="1245" t="s">
        <v>35</v>
      </c>
      <c r="BD343" s="1266" t="s">
        <v>35</v>
      </c>
      <c r="BE343" s="1266" t="s">
        <v>35</v>
      </c>
      <c r="BF343" s="1266" t="s">
        <v>35</v>
      </c>
      <c r="BG343" s="1287" t="s">
        <v>35</v>
      </c>
      <c r="BH343" s="1307" t="s">
        <v>35</v>
      </c>
      <c r="BI343" s="1266" t="s">
        <v>35</v>
      </c>
      <c r="BJ343" s="1266" t="s">
        <v>35</v>
      </c>
      <c r="BK343" s="1266" t="s">
        <v>35</v>
      </c>
      <c r="BL343" s="1287" t="s">
        <v>35</v>
      </c>
      <c r="BM343" s="1307" t="s">
        <v>35</v>
      </c>
      <c r="BN343" s="1266" t="s">
        <v>35</v>
      </c>
      <c r="BO343" s="1266" t="s">
        <v>35</v>
      </c>
      <c r="BP343" s="1266" t="s">
        <v>35</v>
      </c>
      <c r="BQ343" s="1287" t="s">
        <v>35</v>
      </c>
      <c r="BR343" s="1307" t="s">
        <v>35</v>
      </c>
      <c r="BS343" s="1266" t="s">
        <v>35</v>
      </c>
      <c r="BT343" s="1266" t="s">
        <v>35</v>
      </c>
      <c r="BU343" s="1266" t="s">
        <v>35</v>
      </c>
      <c r="BV343" s="1266" t="s">
        <v>35</v>
      </c>
      <c r="BW343" s="1266" t="s">
        <v>35</v>
      </c>
      <c r="BX343" s="1266" t="s">
        <v>35</v>
      </c>
      <c r="BY343" s="1329" t="s">
        <v>35</v>
      </c>
      <c r="BZ343" s="1329" t="s">
        <v>35</v>
      </c>
      <c r="CA343" s="1329" t="s">
        <v>35</v>
      </c>
      <c r="CB343" s="1329" t="s">
        <v>35</v>
      </c>
      <c r="CC343" s="1329" t="s">
        <v>35</v>
      </c>
      <c r="CD343" s="1329" t="s">
        <v>35</v>
      </c>
      <c r="CE343" s="1329" t="s">
        <v>35</v>
      </c>
      <c r="CF343" s="1329" t="s">
        <v>35</v>
      </c>
      <c r="CG343" s="1329" t="s">
        <v>35</v>
      </c>
      <c r="CH343" s="1329" t="s">
        <v>35</v>
      </c>
      <c r="CI343" s="1329" t="s">
        <v>35</v>
      </c>
      <c r="CJ343" s="1329" t="s">
        <v>35</v>
      </c>
      <c r="CK343" s="1329" t="s">
        <v>35</v>
      </c>
      <c r="CL343" s="1329" t="s">
        <v>35</v>
      </c>
      <c r="CM343" s="1329" t="s">
        <v>35</v>
      </c>
      <c r="CN343" s="1329" t="s">
        <v>35</v>
      </c>
      <c r="CO343" s="1329" t="s">
        <v>35</v>
      </c>
      <c r="CP343" s="1329" t="s">
        <v>35</v>
      </c>
      <c r="CQ343" s="1329" t="s">
        <v>35</v>
      </c>
      <c r="CR343" s="1329" t="s">
        <v>35</v>
      </c>
      <c r="CS343" s="1329" t="s">
        <v>35</v>
      </c>
      <c r="CT343" s="1329" t="s">
        <v>35</v>
      </c>
      <c r="CU343" s="1329" t="s">
        <v>35</v>
      </c>
      <c r="CV343" s="1329" t="s">
        <v>35</v>
      </c>
      <c r="CW343" s="1329" t="s">
        <v>35</v>
      </c>
      <c r="CX343" s="1329" t="s">
        <v>35</v>
      </c>
      <c r="CY343" s="1329" t="s">
        <v>35</v>
      </c>
      <c r="CZ343" s="1350" t="s">
        <v>35</v>
      </c>
    </row>
    <row r="344" s="437" customFormat="true" ht="15" customHeight="true" x14ac:dyDescent="0.2">
      <c r="B344" s="460"/>
      <c r="BA344" s="2521"/>
      <c r="BB344" s="163" t="s">
        <v>48</v>
      </c>
      <c r="BC344" s="1245" t="s">
        <v>35</v>
      </c>
      <c r="BD344" s="1266" t="s">
        <v>35</v>
      </c>
      <c r="BE344" s="1266" t="s">
        <v>35</v>
      </c>
      <c r="BF344" s="1266" t="s">
        <v>35</v>
      </c>
      <c r="BG344" s="1287" t="s">
        <v>35</v>
      </c>
      <c r="BH344" s="1307" t="s">
        <v>35</v>
      </c>
      <c r="BI344" s="1266" t="s">
        <v>35</v>
      </c>
      <c r="BJ344" s="1266" t="s">
        <v>35</v>
      </c>
      <c r="BK344" s="1266" t="s">
        <v>35</v>
      </c>
      <c r="BL344" s="1287" t="s">
        <v>35</v>
      </c>
      <c r="BM344" s="1307" t="s">
        <v>35</v>
      </c>
      <c r="BN344" s="1266" t="s">
        <v>35</v>
      </c>
      <c r="BO344" s="1266" t="s">
        <v>35</v>
      </c>
      <c r="BP344" s="1266" t="s">
        <v>35</v>
      </c>
      <c r="BQ344" s="1287" t="s">
        <v>35</v>
      </c>
      <c r="BR344" s="1307" t="s">
        <v>35</v>
      </c>
      <c r="BS344" s="1266" t="s">
        <v>35</v>
      </c>
      <c r="BT344" s="1266" t="s">
        <v>35</v>
      </c>
      <c r="BU344" s="1266" t="s">
        <v>35</v>
      </c>
      <c r="BV344" s="1266" t="s">
        <v>35</v>
      </c>
      <c r="BW344" s="1266" t="s">
        <v>35</v>
      </c>
      <c r="BX344" s="1266" t="s">
        <v>35</v>
      </c>
      <c r="BY344" s="1329" t="s">
        <v>35</v>
      </c>
      <c r="BZ344" s="1329" t="s">
        <v>35</v>
      </c>
      <c r="CA344" s="1329" t="s">
        <v>35</v>
      </c>
      <c r="CB344" s="1329" t="s">
        <v>35</v>
      </c>
      <c r="CC344" s="1329" t="s">
        <v>35</v>
      </c>
      <c r="CD344" s="1329" t="s">
        <v>35</v>
      </c>
      <c r="CE344" s="1329" t="s">
        <v>35</v>
      </c>
      <c r="CF344" s="1329" t="s">
        <v>35</v>
      </c>
      <c r="CG344" s="1329" t="s">
        <v>35</v>
      </c>
      <c r="CH344" s="1329" t="s">
        <v>35</v>
      </c>
      <c r="CI344" s="1329" t="s">
        <v>35</v>
      </c>
      <c r="CJ344" s="1329" t="s">
        <v>35</v>
      </c>
      <c r="CK344" s="1329" t="s">
        <v>35</v>
      </c>
      <c r="CL344" s="1329" t="s">
        <v>35</v>
      </c>
      <c r="CM344" s="1329" t="s">
        <v>35</v>
      </c>
      <c r="CN344" s="1329" t="s">
        <v>35</v>
      </c>
      <c r="CO344" s="1329" t="s">
        <v>35</v>
      </c>
      <c r="CP344" s="1329" t="s">
        <v>35</v>
      </c>
      <c r="CQ344" s="1329" t="s">
        <v>35</v>
      </c>
      <c r="CR344" s="1329" t="s">
        <v>35</v>
      </c>
      <c r="CS344" s="1329" t="s">
        <v>35</v>
      </c>
      <c r="CT344" s="1329" t="s">
        <v>35</v>
      </c>
      <c r="CU344" s="1329" t="s">
        <v>35</v>
      </c>
      <c r="CV344" s="1329" t="s">
        <v>35</v>
      </c>
      <c r="CW344" s="1329" t="s">
        <v>35</v>
      </c>
      <c r="CX344" s="1329" t="s">
        <v>35</v>
      </c>
      <c r="CY344" s="1329" t="s">
        <v>35</v>
      </c>
      <c r="CZ344" s="1350" t="s">
        <v>35</v>
      </c>
    </row>
    <row r="345" s="437" customFormat="true" ht="15" customHeight="true" x14ac:dyDescent="0.2">
      <c r="B345" s="460"/>
      <c r="BA345" s="2522" t="s">
        <v>140</v>
      </c>
      <c r="BB345" s="163" t="s">
        <v>49</v>
      </c>
      <c r="BC345" s="1245" t="s">
        <v>35</v>
      </c>
      <c r="BD345" s="1266" t="s">
        <v>35</v>
      </c>
      <c r="BE345" s="1266" t="s">
        <v>35</v>
      </c>
      <c r="BF345" s="1266" t="s">
        <v>35</v>
      </c>
      <c r="BG345" s="1287" t="s">
        <v>35</v>
      </c>
      <c r="BH345" s="1307" t="s">
        <v>35</v>
      </c>
      <c r="BI345" s="1266" t="s">
        <v>35</v>
      </c>
      <c r="BJ345" s="1266" t="s">
        <v>35</v>
      </c>
      <c r="BK345" s="1266" t="s">
        <v>35</v>
      </c>
      <c r="BL345" s="1287" t="s">
        <v>35</v>
      </c>
      <c r="BM345" s="1307" t="s">
        <v>35</v>
      </c>
      <c r="BN345" s="1266" t="s">
        <v>35</v>
      </c>
      <c r="BO345" s="1266" t="s">
        <v>35</v>
      </c>
      <c r="BP345" s="1266" t="s">
        <v>35</v>
      </c>
      <c r="BQ345" s="1287" t="s">
        <v>35</v>
      </c>
      <c r="BR345" s="1307" t="s">
        <v>35</v>
      </c>
      <c r="BS345" s="1266" t="s">
        <v>35</v>
      </c>
      <c r="BT345" s="1266" t="s">
        <v>35</v>
      </c>
      <c r="BU345" s="1266" t="s">
        <v>35</v>
      </c>
      <c r="BV345" s="1266" t="s">
        <v>35</v>
      </c>
      <c r="BW345" s="1266" t="s">
        <v>35</v>
      </c>
      <c r="BX345" s="1266" t="s">
        <v>35</v>
      </c>
      <c r="BY345" s="1329" t="s">
        <v>35</v>
      </c>
      <c r="BZ345" s="1329" t="s">
        <v>35</v>
      </c>
      <c r="CA345" s="1329" t="s">
        <v>35</v>
      </c>
      <c r="CB345" s="1329" t="s">
        <v>35</v>
      </c>
      <c r="CC345" s="1329" t="s">
        <v>35</v>
      </c>
      <c r="CD345" s="1329" t="s">
        <v>35</v>
      </c>
      <c r="CE345" s="1329" t="s">
        <v>35</v>
      </c>
      <c r="CF345" s="1329" t="s">
        <v>35</v>
      </c>
      <c r="CG345" s="1329" t="s">
        <v>35</v>
      </c>
      <c r="CH345" s="1329" t="s">
        <v>35</v>
      </c>
      <c r="CI345" s="1329" t="s">
        <v>35</v>
      </c>
      <c r="CJ345" s="1329" t="s">
        <v>35</v>
      </c>
      <c r="CK345" s="1329" t="s">
        <v>35</v>
      </c>
      <c r="CL345" s="1329" t="s">
        <v>35</v>
      </c>
      <c r="CM345" s="1329" t="s">
        <v>35</v>
      </c>
      <c r="CN345" s="1329" t="s">
        <v>35</v>
      </c>
      <c r="CO345" s="1329" t="s">
        <v>35</v>
      </c>
      <c r="CP345" s="1329" t="s">
        <v>35</v>
      </c>
      <c r="CQ345" s="1329" t="s">
        <v>35</v>
      </c>
      <c r="CR345" s="1329" t="s">
        <v>35</v>
      </c>
      <c r="CS345" s="1329" t="s">
        <v>35</v>
      </c>
      <c r="CT345" s="1329" t="s">
        <v>35</v>
      </c>
      <c r="CU345" s="1329" t="s">
        <v>35</v>
      </c>
      <c r="CV345" s="1329" t="s">
        <v>35</v>
      </c>
      <c r="CW345" s="1329" t="s">
        <v>35</v>
      </c>
      <c r="CX345" s="1329" t="s">
        <v>35</v>
      </c>
      <c r="CY345" s="1329" t="s">
        <v>35</v>
      </c>
      <c r="CZ345" s="1350" t="s">
        <v>35</v>
      </c>
    </row>
    <row r="346" s="437" customFormat="true" ht="15" customHeight="true" x14ac:dyDescent="0.2">
      <c r="B346" s="460"/>
      <c r="BA346" s="2521"/>
      <c r="BB346" s="163" t="s">
        <v>48</v>
      </c>
      <c r="BC346" s="1245" t="s">
        <v>35</v>
      </c>
      <c r="BD346" s="1266" t="s">
        <v>35</v>
      </c>
      <c r="BE346" s="1266" t="s">
        <v>35</v>
      </c>
      <c r="BF346" s="1266" t="s">
        <v>35</v>
      </c>
      <c r="BG346" s="1287" t="s">
        <v>35</v>
      </c>
      <c r="BH346" s="1307" t="s">
        <v>35</v>
      </c>
      <c r="BI346" s="1266" t="s">
        <v>35</v>
      </c>
      <c r="BJ346" s="1266" t="s">
        <v>35</v>
      </c>
      <c r="BK346" s="1266" t="s">
        <v>35</v>
      </c>
      <c r="BL346" s="1287" t="s">
        <v>35</v>
      </c>
      <c r="BM346" s="1307" t="s">
        <v>35</v>
      </c>
      <c r="BN346" s="1266" t="s">
        <v>35</v>
      </c>
      <c r="BO346" s="1266" t="s">
        <v>35</v>
      </c>
      <c r="BP346" s="1266" t="s">
        <v>35</v>
      </c>
      <c r="BQ346" s="1287" t="s">
        <v>35</v>
      </c>
      <c r="BR346" s="1307" t="s">
        <v>35</v>
      </c>
      <c r="BS346" s="1266" t="s">
        <v>35</v>
      </c>
      <c r="BT346" s="1266" t="s">
        <v>35</v>
      </c>
      <c r="BU346" s="1266" t="s">
        <v>35</v>
      </c>
      <c r="BV346" s="1266" t="s">
        <v>35</v>
      </c>
      <c r="BW346" s="1266" t="s">
        <v>35</v>
      </c>
      <c r="BX346" s="1266" t="s">
        <v>35</v>
      </c>
      <c r="BY346" s="1329" t="s">
        <v>35</v>
      </c>
      <c r="BZ346" s="1329" t="s">
        <v>35</v>
      </c>
      <c r="CA346" s="1329" t="s">
        <v>35</v>
      </c>
      <c r="CB346" s="1329" t="s">
        <v>35</v>
      </c>
      <c r="CC346" s="1329" t="s">
        <v>35</v>
      </c>
      <c r="CD346" s="1329" t="s">
        <v>35</v>
      </c>
      <c r="CE346" s="1329" t="s">
        <v>35</v>
      </c>
      <c r="CF346" s="1329" t="s">
        <v>35</v>
      </c>
      <c r="CG346" s="1329" t="s">
        <v>35</v>
      </c>
      <c r="CH346" s="1329" t="s">
        <v>35</v>
      </c>
      <c r="CI346" s="1329" t="s">
        <v>35</v>
      </c>
      <c r="CJ346" s="1329" t="s">
        <v>35</v>
      </c>
      <c r="CK346" s="1329" t="s">
        <v>35</v>
      </c>
      <c r="CL346" s="1329" t="s">
        <v>35</v>
      </c>
      <c r="CM346" s="1329" t="s">
        <v>35</v>
      </c>
      <c r="CN346" s="1329" t="s">
        <v>35</v>
      </c>
      <c r="CO346" s="1329" t="s">
        <v>35</v>
      </c>
      <c r="CP346" s="1329" t="s">
        <v>35</v>
      </c>
      <c r="CQ346" s="1329" t="s">
        <v>35</v>
      </c>
      <c r="CR346" s="1329" t="s">
        <v>35</v>
      </c>
      <c r="CS346" s="1329" t="s">
        <v>35</v>
      </c>
      <c r="CT346" s="1329" t="s">
        <v>35</v>
      </c>
      <c r="CU346" s="1329" t="s">
        <v>35</v>
      </c>
      <c r="CV346" s="1329" t="s">
        <v>35</v>
      </c>
      <c r="CW346" s="1329" t="s">
        <v>35</v>
      </c>
      <c r="CX346" s="1329" t="s">
        <v>35</v>
      </c>
      <c r="CY346" s="1329" t="s">
        <v>35</v>
      </c>
      <c r="CZ346" s="1350" t="s">
        <v>35</v>
      </c>
    </row>
    <row r="347" s="437" customFormat="true" ht="15" customHeight="true" x14ac:dyDescent="0.2">
      <c r="B347" s="460"/>
      <c r="BA347" s="2522" t="s">
        <v>141</v>
      </c>
      <c r="BB347" s="163" t="s">
        <v>49</v>
      </c>
      <c r="BC347" s="1245" t="s">
        <v>35</v>
      </c>
      <c r="BD347" s="1266" t="s">
        <v>35</v>
      </c>
      <c r="BE347" s="1266" t="s">
        <v>35</v>
      </c>
      <c r="BF347" s="1266" t="s">
        <v>35</v>
      </c>
      <c r="BG347" s="1287" t="s">
        <v>35</v>
      </c>
      <c r="BH347" s="1307" t="s">
        <v>35</v>
      </c>
      <c r="BI347" s="1266" t="s">
        <v>35</v>
      </c>
      <c r="BJ347" s="1266" t="s">
        <v>35</v>
      </c>
      <c r="BK347" s="1266" t="s">
        <v>35</v>
      </c>
      <c r="BL347" s="1287" t="s">
        <v>35</v>
      </c>
      <c r="BM347" s="1307" t="s">
        <v>35</v>
      </c>
      <c r="BN347" s="1266" t="s">
        <v>35</v>
      </c>
      <c r="BO347" s="1266" t="s">
        <v>35</v>
      </c>
      <c r="BP347" s="1266" t="s">
        <v>35</v>
      </c>
      <c r="BQ347" s="1287" t="s">
        <v>35</v>
      </c>
      <c r="BR347" s="1307" t="s">
        <v>35</v>
      </c>
      <c r="BS347" s="1266" t="s">
        <v>35</v>
      </c>
      <c r="BT347" s="1266" t="s">
        <v>35</v>
      </c>
      <c r="BU347" s="1266" t="s">
        <v>35</v>
      </c>
      <c r="BV347" s="1266" t="s">
        <v>35</v>
      </c>
      <c r="BW347" s="1266" t="s">
        <v>35</v>
      </c>
      <c r="BX347" s="1266" t="s">
        <v>35</v>
      </c>
      <c r="BY347" s="1329" t="s">
        <v>35</v>
      </c>
      <c r="BZ347" s="1329" t="s">
        <v>35</v>
      </c>
      <c r="CA347" s="1329" t="s">
        <v>35</v>
      </c>
      <c r="CB347" s="1329" t="s">
        <v>35</v>
      </c>
      <c r="CC347" s="1329" t="s">
        <v>35</v>
      </c>
      <c r="CD347" s="1329" t="s">
        <v>35</v>
      </c>
      <c r="CE347" s="1329" t="s">
        <v>35</v>
      </c>
      <c r="CF347" s="1329" t="s">
        <v>35</v>
      </c>
      <c r="CG347" s="1329" t="s">
        <v>35</v>
      </c>
      <c r="CH347" s="1329" t="s">
        <v>35</v>
      </c>
      <c r="CI347" s="1329" t="s">
        <v>35</v>
      </c>
      <c r="CJ347" s="1329" t="s">
        <v>35</v>
      </c>
      <c r="CK347" s="1329" t="s">
        <v>35</v>
      </c>
      <c r="CL347" s="1329" t="s">
        <v>35</v>
      </c>
      <c r="CM347" s="1329" t="s">
        <v>35</v>
      </c>
      <c r="CN347" s="1329" t="s">
        <v>35</v>
      </c>
      <c r="CO347" s="1329" t="s">
        <v>35</v>
      </c>
      <c r="CP347" s="1329" t="s">
        <v>35</v>
      </c>
      <c r="CQ347" s="1329" t="s">
        <v>35</v>
      </c>
      <c r="CR347" s="1329" t="s">
        <v>35</v>
      </c>
      <c r="CS347" s="1329" t="s">
        <v>35</v>
      </c>
      <c r="CT347" s="1329" t="s">
        <v>35</v>
      </c>
      <c r="CU347" s="1329" t="s">
        <v>35</v>
      </c>
      <c r="CV347" s="1329" t="s">
        <v>35</v>
      </c>
      <c r="CW347" s="1329" t="s">
        <v>35</v>
      </c>
      <c r="CX347" s="1329" t="s">
        <v>35</v>
      </c>
      <c r="CY347" s="1329" t="s">
        <v>35</v>
      </c>
      <c r="CZ347" s="1350" t="s">
        <v>35</v>
      </c>
    </row>
    <row r="348" s="437" customFormat="true" ht="15" customHeight="true" x14ac:dyDescent="0.2">
      <c r="B348" s="460"/>
      <c r="BA348" s="2521"/>
      <c r="BB348" s="163" t="s">
        <v>48</v>
      </c>
      <c r="BC348" s="1245" t="s">
        <v>35</v>
      </c>
      <c r="BD348" s="1266" t="s">
        <v>35</v>
      </c>
      <c r="BE348" s="1266" t="s">
        <v>35</v>
      </c>
      <c r="BF348" s="1266" t="s">
        <v>35</v>
      </c>
      <c r="BG348" s="1287" t="s">
        <v>35</v>
      </c>
      <c r="BH348" s="1307" t="s">
        <v>35</v>
      </c>
      <c r="BI348" s="1266" t="s">
        <v>35</v>
      </c>
      <c r="BJ348" s="1266" t="s">
        <v>35</v>
      </c>
      <c r="BK348" s="1266" t="s">
        <v>35</v>
      </c>
      <c r="BL348" s="1287" t="s">
        <v>35</v>
      </c>
      <c r="BM348" s="1307" t="s">
        <v>35</v>
      </c>
      <c r="BN348" s="1266" t="s">
        <v>35</v>
      </c>
      <c r="BO348" s="1266" t="s">
        <v>35</v>
      </c>
      <c r="BP348" s="1266" t="s">
        <v>35</v>
      </c>
      <c r="BQ348" s="1287" t="s">
        <v>35</v>
      </c>
      <c r="BR348" s="1307" t="s">
        <v>35</v>
      </c>
      <c r="BS348" s="1266" t="s">
        <v>35</v>
      </c>
      <c r="BT348" s="1266" t="s">
        <v>35</v>
      </c>
      <c r="BU348" s="1266" t="s">
        <v>35</v>
      </c>
      <c r="BV348" s="1266" t="s">
        <v>35</v>
      </c>
      <c r="BW348" s="1266" t="s">
        <v>35</v>
      </c>
      <c r="BX348" s="1266" t="s">
        <v>35</v>
      </c>
      <c r="BY348" s="1329" t="s">
        <v>35</v>
      </c>
      <c r="BZ348" s="1329" t="s">
        <v>35</v>
      </c>
      <c r="CA348" s="1329" t="s">
        <v>35</v>
      </c>
      <c r="CB348" s="1329" t="s">
        <v>35</v>
      </c>
      <c r="CC348" s="1329" t="s">
        <v>35</v>
      </c>
      <c r="CD348" s="1329" t="s">
        <v>35</v>
      </c>
      <c r="CE348" s="1329" t="s">
        <v>35</v>
      </c>
      <c r="CF348" s="1329" t="s">
        <v>35</v>
      </c>
      <c r="CG348" s="1329" t="s">
        <v>35</v>
      </c>
      <c r="CH348" s="1329" t="s">
        <v>35</v>
      </c>
      <c r="CI348" s="1329" t="s">
        <v>35</v>
      </c>
      <c r="CJ348" s="1329" t="s">
        <v>35</v>
      </c>
      <c r="CK348" s="1329" t="s">
        <v>35</v>
      </c>
      <c r="CL348" s="1329" t="s">
        <v>35</v>
      </c>
      <c r="CM348" s="1329" t="s">
        <v>35</v>
      </c>
      <c r="CN348" s="1329" t="s">
        <v>35</v>
      </c>
      <c r="CO348" s="1329" t="s">
        <v>35</v>
      </c>
      <c r="CP348" s="1329" t="s">
        <v>35</v>
      </c>
      <c r="CQ348" s="1329" t="s">
        <v>35</v>
      </c>
      <c r="CR348" s="1329" t="s">
        <v>35</v>
      </c>
      <c r="CS348" s="1329" t="s">
        <v>35</v>
      </c>
      <c r="CT348" s="1329" t="s">
        <v>35</v>
      </c>
      <c r="CU348" s="1329" t="s">
        <v>35</v>
      </c>
      <c r="CV348" s="1329" t="s">
        <v>35</v>
      </c>
      <c r="CW348" s="1329" t="s">
        <v>35</v>
      </c>
      <c r="CX348" s="1329" t="s">
        <v>35</v>
      </c>
      <c r="CY348" s="1329" t="s">
        <v>35</v>
      </c>
      <c r="CZ348" s="1350" t="s">
        <v>35</v>
      </c>
    </row>
    <row r="349" s="437" customFormat="true" ht="15" customHeight="true" x14ac:dyDescent="0.2">
      <c r="B349" s="460"/>
      <c r="BA349" s="2522" t="s">
        <v>142</v>
      </c>
      <c r="BB349" s="163" t="s">
        <v>49</v>
      </c>
      <c r="BC349" s="1245" t="s">
        <v>35</v>
      </c>
      <c r="BD349" s="1266" t="s">
        <v>35</v>
      </c>
      <c r="BE349" s="1266" t="s">
        <v>35</v>
      </c>
      <c r="BF349" s="1266" t="s">
        <v>35</v>
      </c>
      <c r="BG349" s="1287" t="s">
        <v>35</v>
      </c>
      <c r="BH349" s="1307" t="s">
        <v>35</v>
      </c>
      <c r="BI349" s="1266" t="s">
        <v>35</v>
      </c>
      <c r="BJ349" s="1266" t="s">
        <v>35</v>
      </c>
      <c r="BK349" s="1266" t="s">
        <v>35</v>
      </c>
      <c r="BL349" s="1287" t="s">
        <v>35</v>
      </c>
      <c r="BM349" s="1307" t="s">
        <v>35</v>
      </c>
      <c r="BN349" s="1266" t="s">
        <v>35</v>
      </c>
      <c r="BO349" s="1266" t="s">
        <v>35</v>
      </c>
      <c r="BP349" s="1266" t="s">
        <v>35</v>
      </c>
      <c r="BQ349" s="1287" t="s">
        <v>35</v>
      </c>
      <c r="BR349" s="1307" t="s">
        <v>35</v>
      </c>
      <c r="BS349" s="1266" t="s">
        <v>35</v>
      </c>
      <c r="BT349" s="1266" t="s">
        <v>35</v>
      </c>
      <c r="BU349" s="1266" t="s">
        <v>35</v>
      </c>
      <c r="BV349" s="1266" t="s">
        <v>35</v>
      </c>
      <c r="BW349" s="1266" t="s">
        <v>35</v>
      </c>
      <c r="BX349" s="1266" t="s">
        <v>35</v>
      </c>
      <c r="BY349" s="1329" t="s">
        <v>35</v>
      </c>
      <c r="BZ349" s="1329" t="s">
        <v>35</v>
      </c>
      <c r="CA349" s="1329" t="s">
        <v>35</v>
      </c>
      <c r="CB349" s="1329" t="s">
        <v>35</v>
      </c>
      <c r="CC349" s="1329" t="s">
        <v>35</v>
      </c>
      <c r="CD349" s="1329" t="s">
        <v>35</v>
      </c>
      <c r="CE349" s="1329" t="s">
        <v>35</v>
      </c>
      <c r="CF349" s="1329" t="s">
        <v>35</v>
      </c>
      <c r="CG349" s="1329" t="s">
        <v>35</v>
      </c>
      <c r="CH349" s="1329" t="s">
        <v>35</v>
      </c>
      <c r="CI349" s="1329" t="s">
        <v>35</v>
      </c>
      <c r="CJ349" s="1329" t="s">
        <v>35</v>
      </c>
      <c r="CK349" s="1329" t="s">
        <v>35</v>
      </c>
      <c r="CL349" s="1329" t="s">
        <v>35</v>
      </c>
      <c r="CM349" s="1329" t="s">
        <v>35</v>
      </c>
      <c r="CN349" s="1329" t="s">
        <v>35</v>
      </c>
      <c r="CO349" s="1329" t="s">
        <v>35</v>
      </c>
      <c r="CP349" s="1329" t="s">
        <v>35</v>
      </c>
      <c r="CQ349" s="1329" t="s">
        <v>35</v>
      </c>
      <c r="CR349" s="1329" t="s">
        <v>35</v>
      </c>
      <c r="CS349" s="1329" t="s">
        <v>35</v>
      </c>
      <c r="CT349" s="1329" t="s">
        <v>35</v>
      </c>
      <c r="CU349" s="1329" t="s">
        <v>35</v>
      </c>
      <c r="CV349" s="1329" t="s">
        <v>35</v>
      </c>
      <c r="CW349" s="1329" t="s">
        <v>35</v>
      </c>
      <c r="CX349" s="1329" t="s">
        <v>35</v>
      </c>
      <c r="CY349" s="1329" t="s">
        <v>35</v>
      </c>
      <c r="CZ349" s="1350" t="s">
        <v>35</v>
      </c>
    </row>
    <row r="350" s="437" customFormat="true" ht="15" customHeight="true" x14ac:dyDescent="0.2">
      <c r="B350" s="460"/>
      <c r="BA350" s="2521"/>
      <c r="BB350" s="163" t="s">
        <v>48</v>
      </c>
      <c r="BC350" s="1245" t="s">
        <v>35</v>
      </c>
      <c r="BD350" s="1266" t="s">
        <v>35</v>
      </c>
      <c r="BE350" s="1266" t="s">
        <v>35</v>
      </c>
      <c r="BF350" s="1266" t="s">
        <v>35</v>
      </c>
      <c r="BG350" s="1287" t="s">
        <v>35</v>
      </c>
      <c r="BH350" s="1307" t="s">
        <v>35</v>
      </c>
      <c r="BI350" s="1266" t="s">
        <v>35</v>
      </c>
      <c r="BJ350" s="1266" t="s">
        <v>35</v>
      </c>
      <c r="BK350" s="1266" t="s">
        <v>35</v>
      </c>
      <c r="BL350" s="1287" t="s">
        <v>35</v>
      </c>
      <c r="BM350" s="1307" t="s">
        <v>35</v>
      </c>
      <c r="BN350" s="1266" t="s">
        <v>35</v>
      </c>
      <c r="BO350" s="1266" t="s">
        <v>35</v>
      </c>
      <c r="BP350" s="1266" t="s">
        <v>35</v>
      </c>
      <c r="BQ350" s="1287" t="s">
        <v>35</v>
      </c>
      <c r="BR350" s="1307" t="s">
        <v>35</v>
      </c>
      <c r="BS350" s="1266" t="s">
        <v>35</v>
      </c>
      <c r="BT350" s="1266" t="s">
        <v>35</v>
      </c>
      <c r="BU350" s="1266" t="s">
        <v>35</v>
      </c>
      <c r="BV350" s="1266" t="s">
        <v>35</v>
      </c>
      <c r="BW350" s="1266" t="s">
        <v>35</v>
      </c>
      <c r="BX350" s="1266" t="s">
        <v>35</v>
      </c>
      <c r="BY350" s="1329" t="s">
        <v>35</v>
      </c>
      <c r="BZ350" s="1329" t="s">
        <v>35</v>
      </c>
      <c r="CA350" s="1329" t="s">
        <v>35</v>
      </c>
      <c r="CB350" s="1329" t="s">
        <v>35</v>
      </c>
      <c r="CC350" s="1329" t="s">
        <v>35</v>
      </c>
      <c r="CD350" s="1329" t="s">
        <v>35</v>
      </c>
      <c r="CE350" s="1329" t="s">
        <v>35</v>
      </c>
      <c r="CF350" s="1329" t="s">
        <v>35</v>
      </c>
      <c r="CG350" s="1329" t="s">
        <v>35</v>
      </c>
      <c r="CH350" s="1329" t="s">
        <v>35</v>
      </c>
      <c r="CI350" s="1329" t="s">
        <v>35</v>
      </c>
      <c r="CJ350" s="1329" t="s">
        <v>35</v>
      </c>
      <c r="CK350" s="1329" t="s">
        <v>35</v>
      </c>
      <c r="CL350" s="1329" t="s">
        <v>35</v>
      </c>
      <c r="CM350" s="1329" t="s">
        <v>35</v>
      </c>
      <c r="CN350" s="1329" t="s">
        <v>35</v>
      </c>
      <c r="CO350" s="1329" t="s">
        <v>35</v>
      </c>
      <c r="CP350" s="1329" t="s">
        <v>35</v>
      </c>
      <c r="CQ350" s="1329" t="s">
        <v>35</v>
      </c>
      <c r="CR350" s="1329" t="s">
        <v>35</v>
      </c>
      <c r="CS350" s="1329" t="s">
        <v>35</v>
      </c>
      <c r="CT350" s="1329" t="s">
        <v>35</v>
      </c>
      <c r="CU350" s="1329" t="s">
        <v>35</v>
      </c>
      <c r="CV350" s="1329" t="s">
        <v>35</v>
      </c>
      <c r="CW350" s="1329" t="s">
        <v>35</v>
      </c>
      <c r="CX350" s="1329" t="s">
        <v>35</v>
      </c>
      <c r="CY350" s="1329" t="s">
        <v>35</v>
      </c>
      <c r="CZ350" s="1350" t="s">
        <v>35</v>
      </c>
    </row>
    <row r="351" s="437" customFormat="true" ht="15" customHeight="true" x14ac:dyDescent="0.2">
      <c r="B351" s="460"/>
      <c r="BA351" s="2522" t="s">
        <v>143</v>
      </c>
      <c r="BB351" s="163" t="s">
        <v>49</v>
      </c>
      <c r="BC351" s="1245" t="s">
        <v>35</v>
      </c>
      <c r="BD351" s="1266" t="s">
        <v>35</v>
      </c>
      <c r="BE351" s="1266" t="s">
        <v>35</v>
      </c>
      <c r="BF351" s="1266" t="s">
        <v>35</v>
      </c>
      <c r="BG351" s="1287" t="s">
        <v>35</v>
      </c>
      <c r="BH351" s="1307" t="s">
        <v>35</v>
      </c>
      <c r="BI351" s="1266" t="s">
        <v>35</v>
      </c>
      <c r="BJ351" s="1266" t="s">
        <v>35</v>
      </c>
      <c r="BK351" s="1266" t="s">
        <v>35</v>
      </c>
      <c r="BL351" s="1287" t="s">
        <v>35</v>
      </c>
      <c r="BM351" s="1307" t="s">
        <v>35</v>
      </c>
      <c r="BN351" s="1266" t="s">
        <v>35</v>
      </c>
      <c r="BO351" s="1266" t="s">
        <v>35</v>
      </c>
      <c r="BP351" s="1266" t="s">
        <v>35</v>
      </c>
      <c r="BQ351" s="1287" t="s">
        <v>35</v>
      </c>
      <c r="BR351" s="1307" t="s">
        <v>35</v>
      </c>
      <c r="BS351" s="1266" t="s">
        <v>35</v>
      </c>
      <c r="BT351" s="1266" t="s">
        <v>35</v>
      </c>
      <c r="BU351" s="1266" t="s">
        <v>35</v>
      </c>
      <c r="BV351" s="1266" t="s">
        <v>35</v>
      </c>
      <c r="BW351" s="1266" t="s">
        <v>35</v>
      </c>
      <c r="BX351" s="1266" t="s">
        <v>35</v>
      </c>
      <c r="BY351" s="1329" t="s">
        <v>35</v>
      </c>
      <c r="BZ351" s="1329" t="s">
        <v>35</v>
      </c>
      <c r="CA351" s="1329" t="s">
        <v>35</v>
      </c>
      <c r="CB351" s="1329" t="s">
        <v>35</v>
      </c>
      <c r="CC351" s="1329" t="s">
        <v>35</v>
      </c>
      <c r="CD351" s="1329" t="s">
        <v>35</v>
      </c>
      <c r="CE351" s="1329" t="s">
        <v>35</v>
      </c>
      <c r="CF351" s="1329" t="s">
        <v>35</v>
      </c>
      <c r="CG351" s="1329" t="s">
        <v>35</v>
      </c>
      <c r="CH351" s="1329" t="s">
        <v>35</v>
      </c>
      <c r="CI351" s="1329" t="s">
        <v>35</v>
      </c>
      <c r="CJ351" s="1329" t="s">
        <v>35</v>
      </c>
      <c r="CK351" s="1329" t="s">
        <v>35</v>
      </c>
      <c r="CL351" s="1329" t="s">
        <v>35</v>
      </c>
      <c r="CM351" s="1329" t="s">
        <v>35</v>
      </c>
      <c r="CN351" s="1329" t="s">
        <v>35</v>
      </c>
      <c r="CO351" s="1329" t="s">
        <v>35</v>
      </c>
      <c r="CP351" s="1329" t="s">
        <v>35</v>
      </c>
      <c r="CQ351" s="1329" t="s">
        <v>35</v>
      </c>
      <c r="CR351" s="1329" t="s">
        <v>35</v>
      </c>
      <c r="CS351" s="1329" t="s">
        <v>35</v>
      </c>
      <c r="CT351" s="1329" t="s">
        <v>35</v>
      </c>
      <c r="CU351" s="1329" t="s">
        <v>35</v>
      </c>
      <c r="CV351" s="1329" t="s">
        <v>35</v>
      </c>
      <c r="CW351" s="1329" t="s">
        <v>35</v>
      </c>
      <c r="CX351" s="1329" t="s">
        <v>35</v>
      </c>
      <c r="CY351" s="1329" t="s">
        <v>35</v>
      </c>
      <c r="CZ351" s="1350" t="s">
        <v>35</v>
      </c>
    </row>
    <row r="352" s="437" customFormat="true" ht="15" customHeight="true" x14ac:dyDescent="0.2">
      <c r="B352" s="460"/>
      <c r="BA352" s="2521"/>
      <c r="BB352" s="163" t="s">
        <v>48</v>
      </c>
      <c r="BC352" s="1245" t="s">
        <v>35</v>
      </c>
      <c r="BD352" s="1266" t="s">
        <v>35</v>
      </c>
      <c r="BE352" s="1266" t="s">
        <v>35</v>
      </c>
      <c r="BF352" s="1266" t="s">
        <v>35</v>
      </c>
      <c r="BG352" s="1287" t="s">
        <v>35</v>
      </c>
      <c r="BH352" s="1307" t="s">
        <v>35</v>
      </c>
      <c r="BI352" s="1266" t="s">
        <v>35</v>
      </c>
      <c r="BJ352" s="1266" t="s">
        <v>35</v>
      </c>
      <c r="BK352" s="1266" t="s">
        <v>35</v>
      </c>
      <c r="BL352" s="1287" t="s">
        <v>35</v>
      </c>
      <c r="BM352" s="1307" t="s">
        <v>35</v>
      </c>
      <c r="BN352" s="1266" t="s">
        <v>35</v>
      </c>
      <c r="BO352" s="1266" t="s">
        <v>35</v>
      </c>
      <c r="BP352" s="1266" t="s">
        <v>35</v>
      </c>
      <c r="BQ352" s="1287" t="s">
        <v>35</v>
      </c>
      <c r="BR352" s="1307" t="s">
        <v>35</v>
      </c>
      <c r="BS352" s="1266" t="s">
        <v>35</v>
      </c>
      <c r="BT352" s="1266" t="s">
        <v>35</v>
      </c>
      <c r="BU352" s="1266" t="s">
        <v>35</v>
      </c>
      <c r="BV352" s="1266" t="s">
        <v>35</v>
      </c>
      <c r="BW352" s="1266" t="s">
        <v>35</v>
      </c>
      <c r="BX352" s="1266" t="s">
        <v>35</v>
      </c>
      <c r="BY352" s="1329" t="s">
        <v>35</v>
      </c>
      <c r="BZ352" s="1329" t="s">
        <v>35</v>
      </c>
      <c r="CA352" s="1329" t="s">
        <v>35</v>
      </c>
      <c r="CB352" s="1329" t="s">
        <v>35</v>
      </c>
      <c r="CC352" s="1329" t="s">
        <v>35</v>
      </c>
      <c r="CD352" s="1329" t="s">
        <v>35</v>
      </c>
      <c r="CE352" s="1329" t="s">
        <v>35</v>
      </c>
      <c r="CF352" s="1329" t="s">
        <v>35</v>
      </c>
      <c r="CG352" s="1329" t="s">
        <v>35</v>
      </c>
      <c r="CH352" s="1329" t="s">
        <v>35</v>
      </c>
      <c r="CI352" s="1329" t="s">
        <v>35</v>
      </c>
      <c r="CJ352" s="1329" t="s">
        <v>35</v>
      </c>
      <c r="CK352" s="1329" t="s">
        <v>35</v>
      </c>
      <c r="CL352" s="1329" t="s">
        <v>35</v>
      </c>
      <c r="CM352" s="1329" t="s">
        <v>35</v>
      </c>
      <c r="CN352" s="1329" t="s">
        <v>35</v>
      </c>
      <c r="CO352" s="1329" t="s">
        <v>35</v>
      </c>
      <c r="CP352" s="1329" t="s">
        <v>35</v>
      </c>
      <c r="CQ352" s="1329" t="s">
        <v>35</v>
      </c>
      <c r="CR352" s="1329" t="s">
        <v>35</v>
      </c>
      <c r="CS352" s="1329" t="s">
        <v>35</v>
      </c>
      <c r="CT352" s="1329" t="s">
        <v>35</v>
      </c>
      <c r="CU352" s="1329" t="s">
        <v>35</v>
      </c>
      <c r="CV352" s="1329" t="s">
        <v>35</v>
      </c>
      <c r="CW352" s="1329" t="s">
        <v>35</v>
      </c>
      <c r="CX352" s="1329" t="s">
        <v>35</v>
      </c>
      <c r="CY352" s="1329" t="s">
        <v>35</v>
      </c>
      <c r="CZ352" s="1350" t="s">
        <v>35</v>
      </c>
    </row>
    <row r="353" s="437" customFormat="true" ht="15" customHeight="true" x14ac:dyDescent="0.2">
      <c r="B353" s="460"/>
      <c r="BA353" s="2522" t="s">
        <v>138</v>
      </c>
      <c r="BB353" s="163" t="s">
        <v>49</v>
      </c>
      <c r="BC353" s="1245" t="s">
        <v>35</v>
      </c>
      <c r="BD353" s="1266" t="s">
        <v>35</v>
      </c>
      <c r="BE353" s="1266" t="s">
        <v>35</v>
      </c>
      <c r="BF353" s="1266" t="s">
        <v>35</v>
      </c>
      <c r="BG353" s="1287" t="s">
        <v>35</v>
      </c>
      <c r="BH353" s="1307" t="s">
        <v>35</v>
      </c>
      <c r="BI353" s="1266" t="s">
        <v>35</v>
      </c>
      <c r="BJ353" s="1266" t="s">
        <v>35</v>
      </c>
      <c r="BK353" s="1266" t="s">
        <v>35</v>
      </c>
      <c r="BL353" s="1287" t="s">
        <v>35</v>
      </c>
      <c r="BM353" s="1307" t="s">
        <v>35</v>
      </c>
      <c r="BN353" s="1266" t="s">
        <v>35</v>
      </c>
      <c r="BO353" s="1266" t="s">
        <v>35</v>
      </c>
      <c r="BP353" s="1266" t="s">
        <v>35</v>
      </c>
      <c r="BQ353" s="1287" t="s">
        <v>35</v>
      </c>
      <c r="BR353" s="1307" t="s">
        <v>35</v>
      </c>
      <c r="BS353" s="1266" t="s">
        <v>35</v>
      </c>
      <c r="BT353" s="1266" t="s">
        <v>35</v>
      </c>
      <c r="BU353" s="1266" t="s">
        <v>35</v>
      </c>
      <c r="BV353" s="1266" t="s">
        <v>35</v>
      </c>
      <c r="BW353" s="1266" t="s">
        <v>35</v>
      </c>
      <c r="BX353" s="1266" t="s">
        <v>35</v>
      </c>
      <c r="BY353" s="1329" t="s">
        <v>35</v>
      </c>
      <c r="BZ353" s="1329" t="s">
        <v>35</v>
      </c>
      <c r="CA353" s="1329" t="s">
        <v>35</v>
      </c>
      <c r="CB353" s="1329" t="s">
        <v>35</v>
      </c>
      <c r="CC353" s="1329" t="s">
        <v>35</v>
      </c>
      <c r="CD353" s="1329" t="s">
        <v>35</v>
      </c>
      <c r="CE353" s="1329" t="s">
        <v>35</v>
      </c>
      <c r="CF353" s="1329" t="s">
        <v>35</v>
      </c>
      <c r="CG353" s="1329" t="s">
        <v>35</v>
      </c>
      <c r="CH353" s="1329" t="s">
        <v>35</v>
      </c>
      <c r="CI353" s="1329" t="s">
        <v>35</v>
      </c>
      <c r="CJ353" s="1329" t="s">
        <v>35</v>
      </c>
      <c r="CK353" s="1329" t="s">
        <v>35</v>
      </c>
      <c r="CL353" s="1329" t="s">
        <v>35</v>
      </c>
      <c r="CM353" s="1329" t="s">
        <v>35</v>
      </c>
      <c r="CN353" s="1329" t="s">
        <v>35</v>
      </c>
      <c r="CO353" s="1329" t="s">
        <v>35</v>
      </c>
      <c r="CP353" s="1329" t="s">
        <v>35</v>
      </c>
      <c r="CQ353" s="1329" t="s">
        <v>35</v>
      </c>
      <c r="CR353" s="1329" t="s">
        <v>35</v>
      </c>
      <c r="CS353" s="1329" t="s">
        <v>35</v>
      </c>
      <c r="CT353" s="1329" t="s">
        <v>35</v>
      </c>
      <c r="CU353" s="1329" t="s">
        <v>35</v>
      </c>
      <c r="CV353" s="1329" t="s">
        <v>35</v>
      </c>
      <c r="CW353" s="1329" t="s">
        <v>35</v>
      </c>
      <c r="CX353" s="1329" t="s">
        <v>35</v>
      </c>
      <c r="CY353" s="1329" t="s">
        <v>35</v>
      </c>
      <c r="CZ353" s="1350" t="s">
        <v>35</v>
      </c>
    </row>
    <row r="354" s="437" customFormat="true" ht="15" customHeight="true" x14ac:dyDescent="0.2">
      <c r="B354" s="460"/>
      <c r="BA354" s="2523"/>
      <c r="BB354" s="164" t="s">
        <v>48</v>
      </c>
      <c r="BC354" s="1246" t="s">
        <v>35</v>
      </c>
      <c r="BD354" s="1267" t="s">
        <v>35</v>
      </c>
      <c r="BE354" s="1267" t="s">
        <v>35</v>
      </c>
      <c r="BF354" s="1267" t="s">
        <v>35</v>
      </c>
      <c r="BG354" s="1288" t="s">
        <v>35</v>
      </c>
      <c r="BH354" s="1308" t="s">
        <v>35</v>
      </c>
      <c r="BI354" s="1267" t="s">
        <v>35</v>
      </c>
      <c r="BJ354" s="1267" t="s">
        <v>35</v>
      </c>
      <c r="BK354" s="1267" t="s">
        <v>35</v>
      </c>
      <c r="BL354" s="1288" t="s">
        <v>35</v>
      </c>
      <c r="BM354" s="1308" t="s">
        <v>35</v>
      </c>
      <c r="BN354" s="1267" t="s">
        <v>35</v>
      </c>
      <c r="BO354" s="1267" t="s">
        <v>35</v>
      </c>
      <c r="BP354" s="1267" t="s">
        <v>35</v>
      </c>
      <c r="BQ354" s="1288" t="s">
        <v>35</v>
      </c>
      <c r="BR354" s="1308" t="s">
        <v>35</v>
      </c>
      <c r="BS354" s="1267" t="s">
        <v>35</v>
      </c>
      <c r="BT354" s="1267" t="s">
        <v>35</v>
      </c>
      <c r="BU354" s="1267" t="s">
        <v>35</v>
      </c>
      <c r="BV354" s="1267" t="s">
        <v>35</v>
      </c>
      <c r="BW354" s="1267" t="s">
        <v>35</v>
      </c>
      <c r="BX354" s="1267" t="s">
        <v>35</v>
      </c>
      <c r="BY354" s="1330" t="s">
        <v>35</v>
      </c>
      <c r="BZ354" s="1330" t="s">
        <v>35</v>
      </c>
      <c r="CA354" s="1330" t="s">
        <v>35</v>
      </c>
      <c r="CB354" s="1330" t="s">
        <v>35</v>
      </c>
      <c r="CC354" s="1330" t="s">
        <v>35</v>
      </c>
      <c r="CD354" s="1330" t="s">
        <v>35</v>
      </c>
      <c r="CE354" s="1330" t="s">
        <v>35</v>
      </c>
      <c r="CF354" s="1330" t="s">
        <v>35</v>
      </c>
      <c r="CG354" s="1330" t="s">
        <v>35</v>
      </c>
      <c r="CH354" s="1330" t="s">
        <v>35</v>
      </c>
      <c r="CI354" s="1330" t="s">
        <v>35</v>
      </c>
      <c r="CJ354" s="1330" t="s">
        <v>35</v>
      </c>
      <c r="CK354" s="1330" t="s">
        <v>35</v>
      </c>
      <c r="CL354" s="1330" t="s">
        <v>35</v>
      </c>
      <c r="CM354" s="1330" t="s">
        <v>35</v>
      </c>
      <c r="CN354" s="1330" t="s">
        <v>35</v>
      </c>
      <c r="CO354" s="1330" t="s">
        <v>35</v>
      </c>
      <c r="CP354" s="1330" t="s">
        <v>35</v>
      </c>
      <c r="CQ354" s="1330" t="s">
        <v>35</v>
      </c>
      <c r="CR354" s="1330" t="s">
        <v>35</v>
      </c>
      <c r="CS354" s="1330" t="s">
        <v>35</v>
      </c>
      <c r="CT354" s="1330" t="s">
        <v>35</v>
      </c>
      <c r="CU354" s="1330" t="s">
        <v>35</v>
      </c>
      <c r="CV354" s="1330" t="s">
        <v>35</v>
      </c>
      <c r="CW354" s="1330" t="s">
        <v>35</v>
      </c>
      <c r="CX354" s="1330" t="s">
        <v>35</v>
      </c>
      <c r="CY354" s="1330" t="s">
        <v>35</v>
      </c>
      <c r="CZ354" s="1351" t="s">
        <v>35</v>
      </c>
    </row>
    <row r="355" s="437" customFormat="true" ht="15" customHeight="true" x14ac:dyDescent="0.2">
      <c r="B355" s="460"/>
      <c r="BA355" s="238"/>
      <c r="BB355" s="135"/>
      <c r="BC355" s="310"/>
      <c r="BD355" s="310"/>
      <c r="BE355" s="310"/>
      <c r="BF355" s="310"/>
      <c r="BG355" s="310"/>
      <c r="BH355" s="310"/>
      <c r="BI355" s="310"/>
      <c r="BJ355" s="310"/>
      <c r="BK355" s="310"/>
      <c r="BL355" s="310"/>
      <c r="BM355" s="310"/>
      <c r="BN355" s="310"/>
      <c r="BO355" s="310"/>
      <c r="BP355" s="310"/>
      <c r="BQ355" s="310"/>
      <c r="BR355" s="310"/>
      <c r="BS355" s="310"/>
      <c r="BT355" s="310"/>
      <c r="BU355" s="310"/>
      <c r="BV355" s="310"/>
      <c r="BW355" s="310"/>
      <c r="BX355" s="310"/>
      <c r="BY355" s="310"/>
      <c r="BZ355" s="311"/>
      <c r="CA355" s="311"/>
      <c r="CB355" s="311"/>
      <c r="CC355" s="311"/>
      <c r="CD355" s="311"/>
      <c r="CE355" s="311"/>
      <c r="CF355" s="311"/>
      <c r="CG355" s="311"/>
      <c r="CH355" s="311"/>
      <c r="CI355" s="311"/>
      <c r="CJ355" s="311"/>
      <c r="CK355" s="311"/>
      <c r="CL355" s="311"/>
      <c r="CM355" s="311"/>
      <c r="CN355" s="311"/>
      <c r="CO355" s="311"/>
      <c r="CP355" s="311"/>
      <c r="CQ355" s="311"/>
      <c r="CR355" s="311"/>
      <c r="CS355" s="311"/>
      <c r="CT355" s="311"/>
      <c r="CU355" s="311"/>
      <c r="CV355" s="311"/>
      <c r="CW355" s="311"/>
      <c r="CX355" s="311"/>
      <c r="CY355" s="311"/>
      <c r="CZ355" s="311"/>
    </row>
    <row r="356" s="437" customFormat="true" ht="15" customHeight="true" x14ac:dyDescent="0.2">
      <c r="B356" s="460"/>
      <c r="BA356" s="238"/>
      <c r="BB356" s="135"/>
      <c r="BC356" s="238"/>
      <c r="BD356" s="238"/>
      <c r="BE356" s="238"/>
      <c r="BF356" s="238"/>
      <c r="BG356" s="238"/>
      <c r="BH356" s="238"/>
      <c r="BI356" s="238"/>
      <c r="BJ356" s="238"/>
      <c r="BK356" s="238"/>
      <c r="BL356" s="238"/>
      <c r="BM356" s="238"/>
      <c r="BN356" s="238"/>
      <c r="BO356" s="238"/>
      <c r="BP356" s="238"/>
      <c r="BQ356" s="238"/>
      <c r="BR356" s="238"/>
      <c r="BS356" s="238"/>
      <c r="BT356" s="238"/>
      <c r="BU356" s="238"/>
      <c r="BV356" s="238"/>
      <c r="BW356" s="238"/>
      <c r="BX356" s="238"/>
      <c r="BY356" s="238"/>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BA357" s="238"/>
      <c r="BB357" s="135"/>
      <c r="BC357" s="238"/>
      <c r="BD357" s="238"/>
      <c r="BE357" s="238"/>
      <c r="BF357" s="238"/>
      <c r="BG357" s="238"/>
      <c r="BH357" s="238"/>
      <c r="BI357" s="238"/>
      <c r="BJ357" s="238"/>
      <c r="BK357" s="238"/>
      <c r="BL357" s="238"/>
      <c r="BM357" s="238"/>
      <c r="BN357" s="238"/>
      <c r="BO357" s="238"/>
      <c r="BP357" s="238"/>
      <c r="BQ357" s="238"/>
      <c r="BR357" s="238"/>
      <c r="BS357" s="238"/>
      <c r="BT357" s="238"/>
      <c r="BU357" s="238"/>
      <c r="BV357" s="238"/>
      <c r="BW357" s="238"/>
      <c r="BX357" s="238"/>
      <c r="BY357" s="238"/>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BA358" s="238"/>
      <c r="BB358" s="135"/>
      <c r="BC358" s="238"/>
      <c r="BD358" s="238"/>
      <c r="BE358" s="238"/>
      <c r="BF358" s="238"/>
      <c r="BG358" s="238"/>
      <c r="BH358" s="238"/>
      <c r="BI358" s="238"/>
      <c r="BJ358" s="238"/>
      <c r="BK358" s="238"/>
      <c r="BL358" s="238"/>
      <c r="BM358" s="238"/>
      <c r="BN358" s="238"/>
      <c r="BO358" s="238"/>
      <c r="BP358" s="238"/>
      <c r="BQ358" s="238"/>
      <c r="BR358" s="238"/>
      <c r="BS358" s="238"/>
      <c r="BT358" s="238"/>
      <c r="BU358" s="238"/>
      <c r="BV358" s="238"/>
      <c r="BW358" s="238"/>
      <c r="BX358" s="238"/>
      <c r="BY358" s="238"/>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BA359" s="238"/>
      <c r="BB359" s="135"/>
      <c r="BC359" s="238"/>
      <c r="BD359" s="238"/>
      <c r="BE359" s="238"/>
      <c r="BF359" s="238"/>
      <c r="BG359" s="238"/>
      <c r="BH359" s="238"/>
      <c r="BI359" s="238"/>
      <c r="BJ359" s="238"/>
      <c r="BK359" s="238"/>
      <c r="BL359" s="238"/>
      <c r="BM359" s="238"/>
      <c r="BN359" s="238"/>
      <c r="BO359" s="238"/>
      <c r="BP359" s="238"/>
      <c r="BQ359" s="238"/>
      <c r="BR359" s="238"/>
      <c r="BS359" s="238"/>
      <c r="BT359" s="238"/>
      <c r="BU359" s="238"/>
      <c r="BV359" s="238"/>
      <c r="BW359" s="238"/>
      <c r="BX359" s="238"/>
      <c r="BY359" s="238"/>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BA360" s="238"/>
      <c r="BB360" s="135"/>
      <c r="BC360" s="238"/>
      <c r="BD360" s="238"/>
      <c r="BE360" s="238"/>
      <c r="BF360" s="238"/>
      <c r="BG360" s="238"/>
      <c r="BH360" s="238"/>
      <c r="BI360" s="238"/>
      <c r="BJ360" s="238"/>
      <c r="BK360" s="238"/>
      <c r="BL360" s="238"/>
      <c r="BM360" s="238"/>
      <c r="BN360" s="238"/>
      <c r="BO360" s="238"/>
      <c r="BP360" s="238"/>
      <c r="BQ360" s="238"/>
      <c r="BR360" s="238"/>
      <c r="BS360" s="238"/>
      <c r="BT360" s="238"/>
      <c r="BU360" s="238"/>
      <c r="BV360" s="238"/>
      <c r="BW360" s="238"/>
      <c r="BX360" s="238"/>
      <c r="BY360" s="238"/>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BA361" s="238"/>
      <c r="BB361" s="135"/>
      <c r="BC361" s="238"/>
      <c r="BD361" s="238"/>
      <c r="BE361" s="238"/>
      <c r="BF361" s="238"/>
      <c r="BG361" s="238"/>
      <c r="BH361" s="238"/>
      <c r="BI361" s="238"/>
      <c r="BJ361" s="238"/>
      <c r="BK361" s="238"/>
      <c r="BL361" s="238"/>
      <c r="BM361" s="238"/>
      <c r="BN361" s="238"/>
      <c r="BO361" s="238"/>
      <c r="BP361" s="238"/>
      <c r="BQ361" s="238"/>
      <c r="BR361" s="238"/>
      <c r="BS361" s="238"/>
      <c r="BT361" s="238"/>
      <c r="BU361" s="238"/>
      <c r="BV361" s="238"/>
      <c r="BW361" s="238"/>
      <c r="BX361" s="238"/>
      <c r="BY361" s="238"/>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BA362" s="238"/>
      <c r="BB362" s="135"/>
      <c r="BC362" s="238"/>
      <c r="BD362" s="238"/>
      <c r="BE362" s="238"/>
      <c r="BF362" s="238"/>
      <c r="BG362" s="238"/>
      <c r="BH362" s="238"/>
      <c r="BI362" s="238"/>
      <c r="BJ362" s="238"/>
      <c r="BK362" s="238"/>
      <c r="BL362" s="238"/>
      <c r="BM362" s="238"/>
      <c r="BN362" s="238"/>
      <c r="BO362" s="238"/>
      <c r="BP362" s="238"/>
      <c r="BQ362" s="238"/>
      <c r="BR362" s="238"/>
      <c r="BS362" s="238"/>
      <c r="BT362" s="238"/>
      <c r="BU362" s="238"/>
      <c r="BV362" s="238"/>
      <c r="BW362" s="238"/>
      <c r="BX362" s="238"/>
      <c r="BY362" s="238"/>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BA363" s="238"/>
      <c r="BB363" s="135"/>
      <c r="BC363" s="238"/>
      <c r="BD363" s="238"/>
      <c r="BE363" s="238"/>
      <c r="BF363" s="238"/>
      <c r="BG363" s="238"/>
      <c r="BH363" s="238"/>
      <c r="BI363" s="238"/>
      <c r="BJ363" s="238"/>
      <c r="BK363" s="238"/>
      <c r="BL363" s="238"/>
      <c r="BM363" s="238"/>
      <c r="BN363" s="238"/>
      <c r="BO363" s="238"/>
      <c r="BP363" s="238"/>
      <c r="BQ363" s="238"/>
      <c r="BR363" s="238"/>
      <c r="BS363" s="238"/>
      <c r="BT363" s="238"/>
      <c r="BU363" s="238"/>
      <c r="BV363" s="238"/>
      <c r="BW363" s="238"/>
      <c r="BX363" s="238"/>
      <c r="BY363" s="238"/>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BA364" s="238"/>
      <c r="BB364" s="135"/>
      <c r="BC364" s="238"/>
      <c r="BD364" s="238"/>
      <c r="BE364" s="238"/>
      <c r="BF364" s="238"/>
      <c r="BG364" s="238"/>
      <c r="BH364" s="238"/>
      <c r="BI364" s="238"/>
      <c r="BJ364" s="238"/>
      <c r="BK364" s="238"/>
      <c r="BL364" s="238"/>
      <c r="BM364" s="238"/>
      <c r="BN364" s="238"/>
      <c r="BO364" s="238"/>
      <c r="BP364" s="238"/>
      <c r="BQ364" s="238"/>
      <c r="BR364" s="238"/>
      <c r="BS364" s="238"/>
      <c r="BT364" s="238"/>
      <c r="BU364" s="238"/>
      <c r="BV364" s="238"/>
      <c r="BW364" s="238"/>
      <c r="BX364" s="238"/>
      <c r="BY364" s="238"/>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BA365" s="238"/>
      <c r="BB365" s="135"/>
      <c r="BC365" s="238"/>
      <c r="BD365" s="238"/>
      <c r="BE365" s="238"/>
      <c r="BF365" s="238"/>
      <c r="BG365" s="238"/>
      <c r="BH365" s="238"/>
      <c r="BI365" s="238"/>
      <c r="BJ365" s="238"/>
      <c r="BK365" s="238"/>
      <c r="BL365" s="238"/>
      <c r="BM365" s="238"/>
      <c r="BN365" s="238"/>
      <c r="BO365" s="238"/>
      <c r="BP365" s="238"/>
      <c r="BQ365" s="238"/>
      <c r="BR365" s="238"/>
      <c r="BS365" s="238"/>
      <c r="BT365" s="238"/>
      <c r="BU365" s="238"/>
      <c r="BV365" s="238"/>
      <c r="BW365" s="238"/>
      <c r="BX365" s="238"/>
      <c r="BY365" s="238"/>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BA366" s="238"/>
      <c r="BB366" s="135"/>
      <c r="BC366" s="238"/>
      <c r="BD366" s="238"/>
      <c r="BE366" s="238"/>
      <c r="BF366" s="238"/>
      <c r="BG366" s="238"/>
      <c r="BH366" s="238"/>
      <c r="BI366" s="238"/>
      <c r="BJ366" s="238"/>
      <c r="BK366" s="238"/>
      <c r="BL366" s="238"/>
      <c r="BM366" s="238"/>
      <c r="BN366" s="238"/>
      <c r="BO366" s="238"/>
      <c r="BP366" s="238"/>
      <c r="BQ366" s="238"/>
      <c r="BR366" s="238"/>
      <c r="BS366" s="238"/>
      <c r="BT366" s="238"/>
      <c r="BU366" s="238"/>
      <c r="BV366" s="238"/>
      <c r="BW366" s="238"/>
      <c r="BX366" s="238"/>
      <c r="BY366" s="238"/>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BA367" s="238"/>
      <c r="BB367" s="135"/>
      <c r="BC367" s="238"/>
      <c r="BD367" s="238"/>
      <c r="BE367" s="238"/>
      <c r="BF367" s="238"/>
      <c r="BG367" s="238"/>
      <c r="BH367" s="238"/>
      <c r="BI367" s="238"/>
      <c r="BJ367" s="238"/>
      <c r="BK367" s="238"/>
      <c r="BL367" s="238"/>
      <c r="BM367" s="238"/>
      <c r="BN367" s="238"/>
      <c r="BO367" s="238"/>
      <c r="BP367" s="238"/>
      <c r="BQ367" s="238"/>
      <c r="BR367" s="238"/>
      <c r="BS367" s="238"/>
      <c r="BT367" s="238"/>
      <c r="BU367" s="238"/>
      <c r="BV367" s="238"/>
      <c r="BW367" s="238"/>
      <c r="BX367" s="238"/>
      <c r="BY367" s="238"/>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BA368" s="238"/>
      <c r="BB368" s="135"/>
      <c r="BC368" s="238"/>
      <c r="BD368" s="238"/>
      <c r="BE368" s="238"/>
      <c r="BF368" s="238"/>
      <c r="BG368" s="238"/>
      <c r="BH368" s="238"/>
      <c r="BI368" s="238"/>
      <c r="BJ368" s="238"/>
      <c r="BK368" s="238"/>
      <c r="BL368" s="238"/>
      <c r="BM368" s="238"/>
      <c r="BN368" s="238"/>
      <c r="BO368" s="238"/>
      <c r="BP368" s="238"/>
      <c r="BQ368" s="238"/>
      <c r="BR368" s="238"/>
      <c r="BS368" s="238"/>
      <c r="BT368" s="238"/>
      <c r="BU368" s="238"/>
      <c r="BV368" s="238"/>
      <c r="BW368" s="238"/>
      <c r="BX368" s="238"/>
      <c r="BY368" s="238"/>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BA369" s="238"/>
      <c r="BB369" s="135"/>
      <c r="BC369" s="238"/>
      <c r="BD369" s="238"/>
      <c r="BE369" s="238"/>
      <c r="BF369" s="238"/>
      <c r="BG369" s="238"/>
      <c r="BH369" s="238"/>
      <c r="BI369" s="238"/>
      <c r="BJ369" s="238"/>
      <c r="BK369" s="238"/>
      <c r="BL369" s="238"/>
      <c r="BM369" s="238"/>
      <c r="BN369" s="238"/>
      <c r="BO369" s="238"/>
      <c r="BP369" s="238"/>
      <c r="BQ369" s="238"/>
      <c r="BR369" s="238"/>
      <c r="BS369" s="238"/>
      <c r="BT369" s="238"/>
      <c r="BU369" s="238"/>
      <c r="BV369" s="238"/>
      <c r="BW369" s="238"/>
      <c r="BX369" s="238"/>
      <c r="BY369" s="238"/>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BA370" s="238"/>
      <c r="BB370" s="135"/>
      <c r="BC370" s="238"/>
      <c r="BD370" s="238"/>
      <c r="BE370" s="238"/>
      <c r="BF370" s="238"/>
      <c r="BG370" s="238"/>
      <c r="BH370" s="238"/>
      <c r="BI370" s="238"/>
      <c r="BJ370" s="238"/>
      <c r="BK370" s="238"/>
      <c r="BL370" s="238"/>
      <c r="BM370" s="238"/>
      <c r="BN370" s="238"/>
      <c r="BO370" s="238"/>
      <c r="BP370" s="238"/>
      <c r="BQ370" s="238"/>
      <c r="BR370" s="238"/>
      <c r="BS370" s="238"/>
      <c r="BT370" s="238"/>
      <c r="BU370" s="238"/>
      <c r="BV370" s="238"/>
      <c r="BW370" s="238"/>
      <c r="BX370" s="238"/>
      <c r="BY370" s="238"/>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BA371" s="238"/>
      <c r="BB371" s="135"/>
      <c r="BC371" s="238"/>
      <c r="BD371" s="238"/>
      <c r="BE371" s="238"/>
      <c r="BF371" s="238"/>
      <c r="BG371" s="238"/>
      <c r="BH371" s="238"/>
      <c r="BI371" s="238"/>
      <c r="BJ371" s="238"/>
      <c r="BK371" s="238"/>
      <c r="BL371" s="238"/>
      <c r="BM371" s="238"/>
      <c r="BN371" s="238"/>
      <c r="BO371" s="238"/>
      <c r="BP371" s="238"/>
      <c r="BQ371" s="238"/>
      <c r="BR371" s="238"/>
      <c r="BS371" s="238"/>
      <c r="BT371" s="238"/>
      <c r="BU371" s="238"/>
      <c r="BV371" s="238"/>
      <c r="BW371" s="238"/>
      <c r="BX371" s="238"/>
      <c r="BY371" s="238"/>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BA372" s="238"/>
      <c r="BB372" s="135"/>
      <c r="BC372" s="238"/>
      <c r="BD372" s="238"/>
      <c r="BE372" s="238"/>
      <c r="BF372" s="238"/>
      <c r="BG372" s="238"/>
      <c r="BH372" s="238"/>
      <c r="BI372" s="238"/>
      <c r="BJ372" s="238"/>
      <c r="BK372" s="238"/>
      <c r="BL372" s="238"/>
      <c r="BM372" s="238"/>
      <c r="BN372" s="238"/>
      <c r="BO372" s="238"/>
      <c r="BP372" s="238"/>
      <c r="BQ372" s="238"/>
      <c r="BR372" s="238"/>
      <c r="BS372" s="238"/>
      <c r="BT372" s="238"/>
      <c r="BU372" s="238"/>
      <c r="BV372" s="238"/>
      <c r="BW372" s="238"/>
      <c r="BX372" s="238"/>
      <c r="BY372" s="238"/>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BA373" s="238"/>
      <c r="BB373" s="135"/>
      <c r="BC373" s="238"/>
      <c r="BD373" s="238"/>
      <c r="BE373" s="238"/>
      <c r="BF373" s="238"/>
      <c r="BG373" s="238"/>
      <c r="BH373" s="238"/>
      <c r="BI373" s="238"/>
      <c r="BJ373" s="238"/>
      <c r="BK373" s="238"/>
      <c r="BL373" s="238"/>
      <c r="BM373" s="238"/>
      <c r="BN373" s="238"/>
      <c r="BO373" s="238"/>
      <c r="BP373" s="238"/>
      <c r="BQ373" s="238"/>
      <c r="BR373" s="238"/>
      <c r="BS373" s="238"/>
      <c r="BT373" s="238"/>
      <c r="BU373" s="238"/>
      <c r="BV373" s="238"/>
      <c r="BW373" s="238"/>
      <c r="BX373" s="238"/>
      <c r="BY373" s="238"/>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BA374" s="238"/>
      <c r="BB374" s="135"/>
      <c r="BC374" s="238"/>
      <c r="BD374" s="238"/>
      <c r="BE374" s="238"/>
      <c r="BF374" s="238"/>
      <c r="BG374" s="238"/>
      <c r="BH374" s="238"/>
      <c r="BI374" s="238"/>
      <c r="BJ374" s="238"/>
      <c r="BK374" s="238"/>
      <c r="BL374" s="238"/>
      <c r="BM374" s="238"/>
      <c r="BN374" s="238"/>
      <c r="BO374" s="238"/>
      <c r="BP374" s="238"/>
      <c r="BQ374" s="238"/>
      <c r="BR374" s="238"/>
      <c r="BS374" s="238"/>
      <c r="BT374" s="238"/>
      <c r="BU374" s="238"/>
      <c r="BV374" s="238"/>
      <c r="BW374" s="238"/>
      <c r="BX374" s="238"/>
      <c r="BY374" s="238"/>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437" customFormat="true" ht="15" customHeight="true" x14ac:dyDescent="0.2">
      <c r="B390" s="460"/>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437" customFormat="true" ht="15" customHeight="true" x14ac:dyDescent="0.2">
      <c r="B391" s="460"/>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437" customFormat="true" ht="15" customHeight="true" x14ac:dyDescent="0.2">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437" customFormat="true" ht="15" customHeight="true" x14ac:dyDescent="0.2">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437" customFormat="true" ht="15" customHeight="true" x14ac:dyDescent="0.2">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437" customFormat="true" ht="15" customHeight="true" x14ac:dyDescent="0.2">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437" customFormat="true" ht="15" customHeight="true" x14ac:dyDescent="0.2">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437" customFormat="true" ht="15" customHeight="true" x14ac:dyDescent="0.2">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437" customFormat="true" ht="15" customHeight="true" x14ac:dyDescent="0.2">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521" customFormat="true" ht="15" customHeight="true" x14ac:dyDescent="0.25">
      <c r="A399" s="136"/>
      <c r="B399" s="136"/>
      <c r="C399" s="2449" t="s">
        <v>129</v>
      </c>
      <c r="D399" s="2450"/>
      <c r="E399" s="2450"/>
      <c r="F399" s="2450"/>
      <c r="G399" s="136"/>
      <c r="H399" s="2468" t="s">
        <v>130</v>
      </c>
      <c r="I399" s="2469"/>
      <c r="J399" s="2469"/>
      <c r="K399" s="2469"/>
      <c r="M399" s="2468" t="s">
        <v>131</v>
      </c>
      <c r="N399" s="2469"/>
      <c r="O399" s="2469"/>
      <c r="P399" s="2469"/>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24" customHeight="true" x14ac:dyDescent="0.2">
      <c r="C400" s="2591" t="s">
        <v>224</v>
      </c>
      <c r="D400" s="2467"/>
      <c r="E400" s="2467"/>
      <c r="H400" s="2592" t="s">
        <v>224</v>
      </c>
      <c r="I400" s="2467"/>
      <c r="J400" s="2467"/>
      <c r="M400" s="2593" t="s">
        <v>224</v>
      </c>
      <c r="N400" s="2467"/>
      <c r="O400" s="2467"/>
      <c r="BA400" s="521"/>
      <c r="BB400" s="136"/>
      <c r="BC400" s="521"/>
      <c r="BD400" s="521"/>
      <c r="BE400" s="521"/>
      <c r="BF400" s="521"/>
      <c r="BG400" s="521"/>
      <c r="BH400" s="521"/>
      <c r="BI400" s="521"/>
      <c r="BJ400" s="521"/>
      <c r="BK400" s="521"/>
      <c r="BL400" s="521"/>
      <c r="BM400" s="521"/>
      <c r="BN400" s="521"/>
      <c r="BO400" s="521"/>
      <c r="BP400" s="521"/>
      <c r="BQ400" s="521"/>
      <c r="BR400" s="521"/>
      <c r="BS400" s="521"/>
      <c r="BT400" s="521"/>
      <c r="BU400" s="521"/>
      <c r="BV400" s="521"/>
      <c r="BW400" s="521"/>
      <c r="BX400" s="521"/>
      <c r="BY400" s="521"/>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2470"/>
      <c r="D401" s="2467"/>
      <c r="E401" s="471" t="s">
        <v>225</v>
      </c>
      <c r="H401" s="2470"/>
      <c r="I401" s="2467"/>
      <c r="J401" s="472" t="s">
        <v>225</v>
      </c>
      <c r="M401" s="2470"/>
      <c r="N401" s="2467"/>
      <c r="O401" s="473" t="s">
        <v>225</v>
      </c>
      <c r="BA401" s="521"/>
      <c r="BB401" s="136"/>
      <c r="BC401" s="521"/>
      <c r="BD401" s="521"/>
      <c r="BE401" s="521"/>
      <c r="BF401" s="521"/>
      <c r="BG401" s="521"/>
      <c r="BH401" s="521"/>
      <c r="BI401" s="521"/>
      <c r="BJ401" s="521"/>
      <c r="BK401" s="521"/>
      <c r="BL401" s="521"/>
      <c r="BM401" s="521"/>
      <c r="BN401" s="521"/>
      <c r="BO401" s="521"/>
      <c r="BP401" s="521"/>
      <c r="BQ401" s="521"/>
      <c r="BR401" s="521"/>
      <c r="BS401" s="521"/>
      <c r="BT401" s="521"/>
      <c r="BU401" s="521"/>
      <c r="BV401" s="521"/>
      <c r="BW401" s="521"/>
      <c r="BX401" s="521"/>
      <c r="BY401" s="521"/>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2466" t="s">
        <v>135</v>
      </c>
      <c r="C402" s="2467"/>
      <c r="D402" s="2467"/>
      <c r="E402" s="474" t="s">
        <v>226</v>
      </c>
      <c r="H402" s="2467"/>
      <c r="I402" s="2467"/>
      <c r="J402" s="475" t="s">
        <v>226</v>
      </c>
      <c r="M402" s="2467"/>
      <c r="N402" s="2467"/>
      <c r="O402" s="476" t="s">
        <v>226</v>
      </c>
      <c r="BA402" s="521"/>
      <c r="BB402" s="136"/>
      <c r="BC402" s="521"/>
      <c r="BD402" s="521"/>
      <c r="BE402" s="521"/>
      <c r="BF402" s="521"/>
      <c r="BG402" s="521"/>
      <c r="BH402" s="521"/>
      <c r="BI402" s="521"/>
      <c r="BJ402" s="521"/>
      <c r="BK402" s="521"/>
      <c r="BL402" s="521"/>
      <c r="BM402" s="521"/>
      <c r="BN402" s="521"/>
      <c r="BO402" s="521"/>
      <c r="BP402" s="521"/>
      <c r="BQ402" s="521"/>
      <c r="BR402" s="521"/>
      <c r="BS402" s="521"/>
      <c r="BT402" s="521"/>
      <c r="BU402" s="521"/>
      <c r="BV402" s="521"/>
      <c r="BW402" s="521"/>
      <c r="BX402" s="521"/>
      <c r="BY402" s="521"/>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2467"/>
      <c r="C403" s="2594" t="s">
        <v>290</v>
      </c>
      <c r="D403" s="2465"/>
      <c r="E403" s="581">
        <v>0.73495212200322446</v>
      </c>
      <c r="F403" s="537"/>
      <c r="G403" s="537"/>
      <c r="H403" s="2596" t="s">
        <v>290</v>
      </c>
      <c r="I403" s="2465"/>
      <c r="J403" s="582">
        <v>0.72156572001366071</v>
      </c>
      <c r="K403" s="537"/>
      <c r="L403" s="537"/>
      <c r="M403" s="2597" t="s">
        <v>290</v>
      </c>
      <c r="N403" s="2465"/>
      <c r="O403" s="583">
        <v>0.6964339073904503</v>
      </c>
      <c r="P403" s="537"/>
      <c r="Q403" s="537"/>
      <c r="BA403" s="213"/>
      <c r="BB403" s="287"/>
      <c r="BC403" s="213"/>
      <c r="BD403" s="213"/>
      <c r="BE403" s="213"/>
      <c r="BF403" s="213"/>
      <c r="BG403" s="213"/>
      <c r="BH403" s="213"/>
      <c r="BI403" s="213"/>
      <c r="BJ403" s="213"/>
      <c r="BK403" s="213"/>
      <c r="BL403" s="213"/>
      <c r="BM403" s="213"/>
      <c r="BN403" s="213"/>
      <c r="BO403" s="213"/>
      <c r="BP403" s="213"/>
      <c r="BQ403" s="213"/>
      <c r="BR403" s="213"/>
      <c r="BS403" s="213"/>
      <c r="BT403" s="213"/>
      <c r="BU403" s="213"/>
      <c r="BV403" s="213"/>
      <c r="BW403" s="213"/>
      <c r="BX403" s="213"/>
      <c r="BY403" s="213"/>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2467"/>
      <c r="C404" s="2598" t="s">
        <v>291</v>
      </c>
      <c r="D404" s="2465"/>
      <c r="E404" s="584">
        <v>-0.69725714424398111</v>
      </c>
      <c r="F404" s="537"/>
      <c r="G404" s="537"/>
      <c r="H404" s="2599" t="s">
        <v>292</v>
      </c>
      <c r="I404" s="2465"/>
      <c r="J404" s="585">
        <v>0.63115237387977996</v>
      </c>
      <c r="K404" s="537"/>
      <c r="L404" s="537"/>
      <c r="M404" s="2600" t="s">
        <v>293</v>
      </c>
      <c r="N404" s="2465"/>
      <c r="O404" s="586">
        <v>0.65464987957800691</v>
      </c>
      <c r="P404" s="537"/>
      <c r="Q404" s="537"/>
      <c r="BA404" s="213"/>
      <c r="BB404" s="287"/>
      <c r="BC404" s="213"/>
      <c r="BD404" s="213"/>
      <c r="BE404" s="213"/>
      <c r="BF404" s="213"/>
      <c r="BG404" s="213"/>
      <c r="BH404" s="213"/>
      <c r="BI404" s="213"/>
      <c r="BJ404" s="213"/>
      <c r="BK404" s="213"/>
      <c r="BL404" s="213"/>
      <c r="BM404" s="213"/>
      <c r="BN404" s="213"/>
      <c r="BO404" s="213"/>
      <c r="BP404" s="213"/>
      <c r="BQ404" s="213"/>
      <c r="BR404" s="213"/>
      <c r="BS404" s="213"/>
      <c r="BT404" s="213"/>
      <c r="BU404" s="213"/>
      <c r="BV404" s="213"/>
      <c r="BW404" s="213"/>
      <c r="BX404" s="213"/>
      <c r="BY404" s="213"/>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2467"/>
      <c r="C405" s="2598" t="s">
        <v>293</v>
      </c>
      <c r="D405" s="2465"/>
      <c r="E405" s="584">
        <v>0.67014825117507637</v>
      </c>
      <c r="F405" s="537"/>
      <c r="G405" s="537"/>
      <c r="H405" s="2599" t="s">
        <v>294</v>
      </c>
      <c r="I405" s="2465"/>
      <c r="J405" s="585">
        <v>-0.6178106641162372</v>
      </c>
      <c r="K405" s="537"/>
      <c r="L405" s="537"/>
      <c r="M405" s="2600" t="s">
        <v>291</v>
      </c>
      <c r="N405" s="2465"/>
      <c r="O405" s="586">
        <v>-0.63074485149054449</v>
      </c>
      <c r="P405" s="537"/>
      <c r="Q405" s="537"/>
      <c r="BA405" s="213"/>
      <c r="BB405" s="287"/>
      <c r="BC405" s="213"/>
      <c r="BD405" s="213"/>
      <c r="BE405" s="213"/>
      <c r="BF405" s="213"/>
      <c r="BG405" s="213"/>
      <c r="BH405" s="213"/>
      <c r="BI405" s="213"/>
      <c r="BJ405" s="213"/>
      <c r="BK405" s="213"/>
      <c r="BL405" s="213"/>
      <c r="BM405" s="213"/>
      <c r="BN405" s="213"/>
      <c r="BO405" s="213"/>
      <c r="BP405" s="213"/>
      <c r="BQ405" s="213"/>
      <c r="BR405" s="213"/>
      <c r="BS405" s="213"/>
      <c r="BT405" s="213"/>
      <c r="BU405" s="213"/>
      <c r="BV405" s="213"/>
      <c r="BW405" s="213"/>
      <c r="BX405" s="213"/>
      <c r="BY405" s="213"/>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2467"/>
      <c r="C406" s="2598" t="s">
        <v>228</v>
      </c>
      <c r="D406" s="2465"/>
      <c r="E406" s="584">
        <v>0.65285508547846605</v>
      </c>
      <c r="F406" s="537"/>
      <c r="G406" s="537"/>
      <c r="H406" s="2599" t="s">
        <v>228</v>
      </c>
      <c r="I406" s="2465"/>
      <c r="J406" s="585">
        <v>0.58989286325919899</v>
      </c>
      <c r="K406" s="537"/>
      <c r="L406" s="537"/>
      <c r="M406" s="2600" t="s">
        <v>228</v>
      </c>
      <c r="N406" s="2465"/>
      <c r="O406" s="586">
        <v>0.56344504941147433</v>
      </c>
      <c r="P406" s="537"/>
      <c r="Q406" s="537"/>
      <c r="BA406" s="213"/>
      <c r="BB406" s="287"/>
      <c r="BC406" s="213"/>
      <c r="BD406" s="213"/>
      <c r="BE406" s="213"/>
      <c r="BF406" s="213"/>
      <c r="BG406" s="213"/>
      <c r="BH406" s="213"/>
      <c r="BI406" s="213"/>
      <c r="BJ406" s="213"/>
      <c r="BK406" s="213"/>
      <c r="BL406" s="213"/>
      <c r="BM406" s="213"/>
      <c r="BN406" s="213"/>
      <c r="BO406" s="213"/>
      <c r="BP406" s="213"/>
      <c r="BQ406" s="213"/>
      <c r="BR406" s="213"/>
      <c r="BS406" s="213"/>
      <c r="BT406" s="213"/>
      <c r="BU406" s="213"/>
      <c r="BV406" s="213"/>
      <c r="BW406" s="213"/>
      <c r="BX406" s="213"/>
      <c r="BY406" s="213"/>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2467"/>
      <c r="C407" s="2598" t="s">
        <v>294</v>
      </c>
      <c r="D407" s="2465"/>
      <c r="E407" s="584">
        <v>-0.58611127349687053</v>
      </c>
      <c r="F407" s="537"/>
      <c r="G407" s="537"/>
      <c r="H407" s="2599" t="s">
        <v>295</v>
      </c>
      <c r="I407" s="2465"/>
      <c r="J407" s="585">
        <v>0.5734241067860808</v>
      </c>
      <c r="K407" s="537"/>
      <c r="L407" s="537"/>
      <c r="M407" s="2600" t="s">
        <v>233</v>
      </c>
      <c r="N407" s="2465"/>
      <c r="O407" s="586">
        <v>0.5550192306296835</v>
      </c>
      <c r="P407" s="537"/>
      <c r="Q407" s="537"/>
      <c r="BA407" s="213"/>
      <c r="BB407" s="287"/>
      <c r="BC407" s="213"/>
      <c r="BD407" s="213"/>
      <c r="BE407" s="213"/>
      <c r="BF407" s="213"/>
      <c r="BG407" s="213"/>
      <c r="BH407" s="213"/>
      <c r="BI407" s="213"/>
      <c r="BJ407" s="213"/>
      <c r="BK407" s="213"/>
      <c r="BL407" s="213"/>
      <c r="BM407" s="213"/>
      <c r="BN407" s="213"/>
      <c r="BO407" s="213"/>
      <c r="BP407" s="213"/>
      <c r="BQ407" s="213"/>
      <c r="BR407" s="213"/>
      <c r="BS407" s="213"/>
      <c r="BT407" s="213"/>
      <c r="BU407" s="213"/>
      <c r="BV407" s="213"/>
      <c r="BW407" s="213"/>
      <c r="BX407" s="213"/>
      <c r="BY407" s="213"/>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2467"/>
      <c r="C408" s="2598" t="s">
        <v>292</v>
      </c>
      <c r="D408" s="2465"/>
      <c r="E408" s="584">
        <v>0.58097739094855994</v>
      </c>
      <c r="F408" s="537"/>
      <c r="G408" s="537"/>
      <c r="H408" s="2599" t="s">
        <v>296</v>
      </c>
      <c r="I408" s="2465"/>
      <c r="J408" s="585">
        <v>0.48597579561471321</v>
      </c>
      <c r="K408" s="537"/>
      <c r="L408" s="537"/>
      <c r="M408" s="2600" t="s">
        <v>296</v>
      </c>
      <c r="N408" s="2465"/>
      <c r="O408" s="586">
        <v>0.53753030981519512</v>
      </c>
      <c r="P408" s="537"/>
      <c r="Q408" s="537"/>
      <c r="BA408" s="213"/>
      <c r="BB408" s="287"/>
      <c r="BC408" s="213"/>
      <c r="BD408" s="213"/>
      <c r="BE408" s="213"/>
      <c r="BF408" s="213"/>
      <c r="BG408" s="213"/>
      <c r="BH408" s="213"/>
      <c r="BI408" s="213"/>
      <c r="BJ408" s="213"/>
      <c r="BK408" s="213"/>
      <c r="BL408" s="213"/>
      <c r="BM408" s="213"/>
      <c r="BN408" s="213"/>
      <c r="BO408" s="213"/>
      <c r="BP408" s="213"/>
      <c r="BQ408" s="213"/>
      <c r="BR408" s="213"/>
      <c r="BS408" s="213"/>
      <c r="BT408" s="213"/>
      <c r="BU408" s="213"/>
      <c r="BV408" s="213"/>
      <c r="BW408" s="213"/>
      <c r="BX408" s="213"/>
      <c r="BY408" s="213"/>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2467"/>
      <c r="C409" s="2598" t="s">
        <v>296</v>
      </c>
      <c r="D409" s="2465"/>
      <c r="E409" s="584">
        <v>0.55324926079201286</v>
      </c>
      <c r="F409" s="537"/>
      <c r="G409" s="537"/>
      <c r="H409" s="2599" t="s">
        <v>293</v>
      </c>
      <c r="I409" s="2465"/>
      <c r="J409" s="585">
        <v>0.47283923301244679</v>
      </c>
      <c r="K409" s="537"/>
      <c r="L409" s="537"/>
      <c r="M409" s="2600" t="s">
        <v>294</v>
      </c>
      <c r="N409" s="2465"/>
      <c r="O409" s="586">
        <v>-0.52166406633870566</v>
      </c>
      <c r="P409" s="537"/>
      <c r="Q409" s="537"/>
      <c r="BA409" s="213"/>
      <c r="BB409" s="287"/>
      <c r="BC409" s="213"/>
      <c r="BD409" s="213"/>
      <c r="BE409" s="213"/>
      <c r="BF409" s="213"/>
      <c r="BG409" s="213"/>
      <c r="BH409" s="213"/>
      <c r="BI409" s="213"/>
      <c r="BJ409" s="213"/>
      <c r="BK409" s="213"/>
      <c r="BL409" s="213"/>
      <c r="BM409" s="213"/>
      <c r="BN409" s="213"/>
      <c r="BO409" s="213"/>
      <c r="BP409" s="213"/>
      <c r="BQ409" s="213"/>
      <c r="BR409" s="213"/>
      <c r="BS409" s="213"/>
      <c r="BT409" s="213"/>
      <c r="BU409" s="213"/>
      <c r="BV409" s="213"/>
      <c r="BW409" s="213"/>
      <c r="BX409" s="213"/>
      <c r="BY409" s="213"/>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2467"/>
      <c r="C410" s="2598" t="s">
        <v>233</v>
      </c>
      <c r="D410" s="2465"/>
      <c r="E410" s="584">
        <v>0.54658879355008327</v>
      </c>
      <c r="F410" s="537"/>
      <c r="G410" s="537"/>
      <c r="H410" s="2599" t="s">
        <v>297</v>
      </c>
      <c r="I410" s="2465"/>
      <c r="J410" s="585">
        <v>-0.46942372741762362</v>
      </c>
      <c r="K410" s="537"/>
      <c r="L410" s="537"/>
      <c r="M410" s="2600" t="s">
        <v>298</v>
      </c>
      <c r="N410" s="2465"/>
      <c r="O410" s="586">
        <v>0.497220546895634</v>
      </c>
      <c r="P410" s="537"/>
      <c r="Q410" s="537"/>
      <c r="BA410" s="213"/>
      <c r="BB410" s="287"/>
      <c r="BC410" s="213"/>
      <c r="BD410" s="213"/>
      <c r="BE410" s="213"/>
      <c r="BF410" s="213"/>
      <c r="BG410" s="213"/>
      <c r="BH410" s="213"/>
      <c r="BI410" s="213"/>
      <c r="BJ410" s="213"/>
      <c r="BK410" s="213"/>
      <c r="BL410" s="213"/>
      <c r="BM410" s="213"/>
      <c r="BN410" s="213"/>
      <c r="BO410" s="213"/>
      <c r="BP410" s="213"/>
      <c r="BQ410" s="213"/>
      <c r="BR410" s="213"/>
      <c r="BS410" s="213"/>
      <c r="BT410" s="213"/>
      <c r="BU410" s="213"/>
      <c r="BV410" s="213"/>
      <c r="BW410" s="213"/>
      <c r="BX410" s="213"/>
      <c r="BY410" s="213"/>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2467"/>
      <c r="C411" s="2598" t="s">
        <v>295</v>
      </c>
      <c r="D411" s="2465"/>
      <c r="E411" s="584">
        <v>0.48730728688730257</v>
      </c>
      <c r="F411" s="537"/>
      <c r="G411" s="537"/>
      <c r="H411" s="2599" t="s">
        <v>237</v>
      </c>
      <c r="I411" s="2465"/>
      <c r="J411" s="585">
        <v>0.44167939790786515</v>
      </c>
      <c r="K411" s="537"/>
      <c r="L411" s="537"/>
      <c r="M411" s="2600" t="s">
        <v>292</v>
      </c>
      <c r="N411" s="2465"/>
      <c r="O411" s="586">
        <v>0.47188435551631319</v>
      </c>
      <c r="P411" s="537"/>
      <c r="Q411" s="537"/>
      <c r="BA411" s="213"/>
      <c r="BB411" s="287"/>
      <c r="BC411" s="213"/>
      <c r="BD411" s="213"/>
      <c r="BE411" s="213"/>
      <c r="BF411" s="213"/>
      <c r="BG411" s="213"/>
      <c r="BH411" s="213"/>
      <c r="BI411" s="213"/>
      <c r="BJ411" s="213"/>
      <c r="BK411" s="213"/>
      <c r="BL411" s="213"/>
      <c r="BM411" s="213"/>
      <c r="BN411" s="213"/>
      <c r="BO411" s="213"/>
      <c r="BP411" s="213"/>
      <c r="BQ411" s="213"/>
      <c r="BR411" s="213"/>
      <c r="BS411" s="213"/>
      <c r="BT411" s="213"/>
      <c r="BU411" s="213"/>
      <c r="BV411" s="213"/>
      <c r="BW411" s="213"/>
      <c r="BX411" s="213"/>
      <c r="BY411" s="213"/>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2467"/>
      <c r="C412" s="2598" t="s">
        <v>297</v>
      </c>
      <c r="D412" s="2465"/>
      <c r="E412" s="584">
        <v>-0.46089259353509665</v>
      </c>
      <c r="F412" s="537"/>
      <c r="G412" s="537"/>
      <c r="H412" s="2599" t="s">
        <v>299</v>
      </c>
      <c r="I412" s="2465"/>
      <c r="J412" s="585">
        <v>0.42445599684236801</v>
      </c>
      <c r="K412" s="537"/>
      <c r="L412" s="537"/>
      <c r="M412" s="2600" t="s">
        <v>297</v>
      </c>
      <c r="N412" s="2465"/>
      <c r="O412" s="586">
        <v>-0.42084957260975753</v>
      </c>
      <c r="P412" s="537"/>
      <c r="Q412" s="537"/>
      <c r="BA412" s="213"/>
      <c r="BB412" s="287"/>
      <c r="BC412" s="213"/>
      <c r="BD412" s="213"/>
      <c r="BE412" s="213"/>
      <c r="BF412" s="213"/>
      <c r="BG412" s="213"/>
      <c r="BH412" s="213"/>
      <c r="BI412" s="213"/>
      <c r="BJ412" s="213"/>
      <c r="BK412" s="213"/>
      <c r="BL412" s="213"/>
      <c r="BM412" s="213"/>
      <c r="BN412" s="213"/>
      <c r="BO412" s="213"/>
      <c r="BP412" s="213"/>
      <c r="BQ412" s="213"/>
      <c r="BR412" s="213"/>
      <c r="BS412" s="213"/>
      <c r="BT412" s="213"/>
      <c r="BU412" s="213"/>
      <c r="BV412" s="213"/>
      <c r="BW412" s="213"/>
      <c r="BX412" s="213"/>
      <c r="BY412" s="213"/>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2467"/>
      <c r="C413" s="2598" t="s">
        <v>239</v>
      </c>
      <c r="D413" s="2465"/>
      <c r="E413" s="584">
        <v>0.40847611245744586</v>
      </c>
      <c r="F413" s="537"/>
      <c r="G413" s="537"/>
      <c r="H413" s="2599" t="s">
        <v>239</v>
      </c>
      <c r="I413" s="2465"/>
      <c r="J413" s="585">
        <v>0.40399467747913526</v>
      </c>
      <c r="K413" s="537"/>
      <c r="L413" s="537"/>
      <c r="M413" s="2600" t="s">
        <v>295</v>
      </c>
      <c r="N413" s="2465"/>
      <c r="O413" s="586">
        <v>0.37253975529103334</v>
      </c>
      <c r="P413" s="537"/>
      <c r="Q413" s="537"/>
      <c r="BA413" s="213"/>
      <c r="BB413" s="287"/>
      <c r="BC413" s="213"/>
      <c r="BD413" s="213"/>
      <c r="BE413" s="213"/>
      <c r="BF413" s="213"/>
      <c r="BG413" s="213"/>
      <c r="BH413" s="213"/>
      <c r="BI413" s="213"/>
      <c r="BJ413" s="213"/>
      <c r="BK413" s="213"/>
      <c r="BL413" s="213"/>
      <c r="BM413" s="213"/>
      <c r="BN413" s="213"/>
      <c r="BO413" s="213"/>
      <c r="BP413" s="213"/>
      <c r="BQ413" s="213"/>
      <c r="BR413" s="213"/>
      <c r="BS413" s="213"/>
      <c r="BT413" s="213"/>
      <c r="BU413" s="213"/>
      <c r="BV413" s="213"/>
      <c r="BW413" s="213"/>
      <c r="BX413" s="213"/>
      <c r="BY413" s="213"/>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2467"/>
      <c r="C414" s="2598" t="s">
        <v>298</v>
      </c>
      <c r="D414" s="2465"/>
      <c r="E414" s="584">
        <v>0.40027245936286077</v>
      </c>
      <c r="F414" s="537"/>
      <c r="G414" s="537"/>
      <c r="H414" s="2599" t="s">
        <v>291</v>
      </c>
      <c r="I414" s="2465"/>
      <c r="J414" s="585">
        <v>-0.39046024105919674</v>
      </c>
      <c r="K414" s="537"/>
      <c r="L414" s="537"/>
      <c r="M414" s="2600" t="s">
        <v>237</v>
      </c>
      <c r="N414" s="2465"/>
      <c r="O414" s="586">
        <v>0.34517195961344443</v>
      </c>
      <c r="P414" s="537"/>
      <c r="Q414" s="537"/>
      <c r="BA414" s="213"/>
      <c r="BB414" s="287"/>
      <c r="BC414" s="213"/>
      <c r="BD414" s="213"/>
      <c r="BE414" s="213"/>
      <c r="BF414" s="213"/>
      <c r="BG414" s="213"/>
      <c r="BH414" s="213"/>
      <c r="BI414" s="213"/>
      <c r="BJ414" s="213"/>
      <c r="BK414" s="213"/>
      <c r="BL414" s="213"/>
      <c r="BM414" s="213"/>
      <c r="BN414" s="213"/>
      <c r="BO414" s="213"/>
      <c r="BP414" s="213"/>
      <c r="BQ414" s="213"/>
      <c r="BR414" s="213"/>
      <c r="BS414" s="213"/>
      <c r="BT414" s="213"/>
      <c r="BU414" s="213"/>
      <c r="BV414" s="213"/>
      <c r="BW414" s="213"/>
      <c r="BX414" s="213"/>
      <c r="BY414" s="213"/>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2467"/>
      <c r="C415" s="2598" t="s">
        <v>237</v>
      </c>
      <c r="D415" s="2465"/>
      <c r="E415" s="584">
        <v>0.39891415543085912</v>
      </c>
      <c r="F415" s="537"/>
      <c r="G415" s="537"/>
      <c r="H415" s="2599" t="s">
        <v>300</v>
      </c>
      <c r="I415" s="2465"/>
      <c r="J415" s="585">
        <v>-0.34761856273331482</v>
      </c>
      <c r="K415" s="537"/>
      <c r="L415" s="537"/>
      <c r="M415" s="2600" t="s">
        <v>299</v>
      </c>
      <c r="N415" s="2465"/>
      <c r="O415" s="586">
        <v>0.32351663509826045</v>
      </c>
      <c r="P415" s="537"/>
      <c r="Q415" s="537"/>
      <c r="BA415" s="213"/>
      <c r="BB415" s="287"/>
      <c r="BC415" s="213"/>
      <c r="BD415" s="213"/>
      <c r="BE415" s="213"/>
      <c r="BF415" s="213"/>
      <c r="BG415" s="213"/>
      <c r="BH415" s="213"/>
      <c r="BI415" s="213"/>
      <c r="BJ415" s="213"/>
      <c r="BK415" s="213"/>
      <c r="BL415" s="213"/>
      <c r="BM415" s="213"/>
      <c r="BN415" s="213"/>
      <c r="BO415" s="213"/>
      <c r="BP415" s="213"/>
      <c r="BQ415" s="213"/>
      <c r="BR415" s="213"/>
      <c r="BS415" s="213"/>
      <c r="BT415" s="213"/>
      <c r="BU415" s="213"/>
      <c r="BV415" s="213"/>
      <c r="BW415" s="213"/>
      <c r="BX415" s="213"/>
      <c r="BY415" s="213"/>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2467"/>
      <c r="C416" s="2598" t="s">
        <v>299</v>
      </c>
      <c r="D416" s="2465"/>
      <c r="E416" s="584">
        <v>0.37146881026675771</v>
      </c>
      <c r="F416" s="537"/>
      <c r="G416" s="537"/>
      <c r="H416" s="2599" t="s">
        <v>301</v>
      </c>
      <c r="I416" s="2465"/>
      <c r="J416" s="585">
        <v>-0.33497899427776767</v>
      </c>
      <c r="K416" s="537"/>
      <c r="L416" s="537"/>
      <c r="M416" s="2600" t="s">
        <v>239</v>
      </c>
      <c r="N416" s="2465"/>
      <c r="O416" s="586">
        <v>0.32107604846602333</v>
      </c>
      <c r="P416" s="537"/>
      <c r="Q416" s="537"/>
      <c r="BA416" s="213"/>
      <c r="BB416" s="287"/>
      <c r="BC416" s="213"/>
      <c r="BD416" s="213"/>
      <c r="BE416" s="213"/>
      <c r="BF416" s="213"/>
      <c r="BG416" s="213"/>
      <c r="BH416" s="213"/>
      <c r="BI416" s="213"/>
      <c r="BJ416" s="213"/>
      <c r="BK416" s="213"/>
      <c r="BL416" s="213"/>
      <c r="BM416" s="213"/>
      <c r="BN416" s="213"/>
      <c r="BO416" s="213"/>
      <c r="BP416" s="213"/>
      <c r="BQ416" s="213"/>
      <c r="BR416" s="213"/>
      <c r="BS416" s="213"/>
      <c r="BT416" s="213"/>
      <c r="BU416" s="213"/>
      <c r="BV416" s="213"/>
      <c r="BW416" s="213"/>
      <c r="BX416" s="213"/>
      <c r="BY416" s="213"/>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2467"/>
      <c r="C417" s="2598" t="s">
        <v>302</v>
      </c>
      <c r="D417" s="2465"/>
      <c r="E417" s="584">
        <v>-0.30302129462860239</v>
      </c>
      <c r="F417" s="537"/>
      <c r="G417" s="537"/>
      <c r="H417" s="2599" t="s">
        <v>233</v>
      </c>
      <c r="I417" s="2465"/>
      <c r="J417" s="585">
        <v>0.29319920147792861</v>
      </c>
      <c r="K417" s="537"/>
      <c r="L417" s="537"/>
      <c r="M417" s="2600" t="s">
        <v>302</v>
      </c>
      <c r="N417" s="2465"/>
      <c r="O417" s="586">
        <v>-0.28775732856933534</v>
      </c>
      <c r="P417" s="537"/>
      <c r="Q417" s="537"/>
      <c r="BA417" s="213"/>
      <c r="BB417" s="287"/>
      <c r="BC417" s="213"/>
      <c r="BD417" s="213"/>
      <c r="BE417" s="213"/>
      <c r="BF417" s="213"/>
      <c r="BG417" s="213"/>
      <c r="BH417" s="213"/>
      <c r="BI417" s="213"/>
      <c r="BJ417" s="213"/>
      <c r="BK417" s="213"/>
      <c r="BL417" s="213"/>
      <c r="BM417" s="213"/>
      <c r="BN417" s="213"/>
      <c r="BO417" s="213"/>
      <c r="BP417" s="213"/>
      <c r="BQ417" s="213"/>
      <c r="BR417" s="213"/>
      <c r="BS417" s="213"/>
      <c r="BT417" s="213"/>
      <c r="BU417" s="213"/>
      <c r="BV417" s="213"/>
      <c r="BW417" s="213"/>
      <c r="BX417" s="213"/>
      <c r="BY417" s="213"/>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2467"/>
      <c r="C418" s="2598" t="s">
        <v>303</v>
      </c>
      <c r="D418" s="2465"/>
      <c r="E418" s="584">
        <v>-0.27596340579132073</v>
      </c>
      <c r="F418" s="537"/>
      <c r="G418" s="537"/>
      <c r="H418" s="2599" t="s">
        <v>248</v>
      </c>
      <c r="I418" s="2465"/>
      <c r="J418" s="585">
        <v>0.28697835477102357</v>
      </c>
      <c r="K418" s="537"/>
      <c r="L418" s="537"/>
      <c r="M418" s="2600" t="s">
        <v>248</v>
      </c>
      <c r="N418" s="2465"/>
      <c r="O418" s="586">
        <v>0.27579944382272448</v>
      </c>
      <c r="P418" s="537"/>
      <c r="Q418" s="537"/>
      <c r="BA418" s="213"/>
      <c r="BB418" s="287"/>
      <c r="BC418" s="213"/>
      <c r="BD418" s="213"/>
      <c r="BE418" s="213"/>
      <c r="BF418" s="213"/>
      <c r="BG418" s="213"/>
      <c r="BH418" s="213"/>
      <c r="BI418" s="213"/>
      <c r="BJ418" s="213"/>
      <c r="BK418" s="213"/>
      <c r="BL418" s="213"/>
      <c r="BM418" s="213"/>
      <c r="BN418" s="213"/>
      <c r="BO418" s="213"/>
      <c r="BP418" s="213"/>
      <c r="BQ418" s="213"/>
      <c r="BR418" s="213"/>
      <c r="BS418" s="213"/>
      <c r="BT418" s="213"/>
      <c r="BU418" s="213"/>
      <c r="BV418" s="213"/>
      <c r="BW418" s="213"/>
      <c r="BX418" s="213"/>
      <c r="BY418" s="213"/>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2467"/>
      <c r="C419" s="2598" t="s">
        <v>248</v>
      </c>
      <c r="D419" s="2465"/>
      <c r="E419" s="584">
        <v>0.2703751415163253</v>
      </c>
      <c r="F419" s="537"/>
      <c r="G419" s="537"/>
      <c r="H419" s="2599" t="s">
        <v>303</v>
      </c>
      <c r="I419" s="2465"/>
      <c r="J419" s="585">
        <v>-0.27190135787974784</v>
      </c>
      <c r="K419" s="537"/>
      <c r="L419" s="537"/>
      <c r="M419" s="2600" t="s">
        <v>304</v>
      </c>
      <c r="N419" s="2465"/>
      <c r="O419" s="586">
        <v>0.25352892811261907</v>
      </c>
      <c r="P419" s="537"/>
      <c r="Q419" s="537"/>
      <c r="BA419" s="213"/>
      <c r="BB419" s="287"/>
      <c r="BC419" s="213"/>
      <c r="BD419" s="213"/>
      <c r="BE419" s="213"/>
      <c r="BF419" s="213"/>
      <c r="BG419" s="213"/>
      <c r="BH419" s="213"/>
      <c r="BI419" s="213"/>
      <c r="BJ419" s="213"/>
      <c r="BK419" s="213"/>
      <c r="BL419" s="213"/>
      <c r="BM419" s="213"/>
      <c r="BN419" s="213"/>
      <c r="BO419" s="213"/>
      <c r="BP419" s="213"/>
      <c r="BQ419" s="213"/>
      <c r="BR419" s="213"/>
      <c r="BS419" s="213"/>
      <c r="BT419" s="213"/>
      <c r="BU419" s="213"/>
      <c r="BV419" s="213"/>
      <c r="BW419" s="213"/>
      <c r="BX419" s="213"/>
      <c r="BY419" s="213"/>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2467"/>
      <c r="C420" s="2598" t="s">
        <v>304</v>
      </c>
      <c r="D420" s="2465"/>
      <c r="E420" s="584">
        <v>0.25276180097585949</v>
      </c>
      <c r="F420" s="537"/>
      <c r="G420" s="537"/>
      <c r="H420" s="2599" t="s">
        <v>302</v>
      </c>
      <c r="I420" s="2465"/>
      <c r="J420" s="585">
        <v>-0.18982000995600173</v>
      </c>
      <c r="K420" s="537"/>
      <c r="L420" s="537"/>
      <c r="M420" s="2600" t="s">
        <v>303</v>
      </c>
      <c r="N420" s="2465"/>
      <c r="O420" s="586">
        <v>-0.24150358453862469</v>
      </c>
      <c r="P420" s="537"/>
      <c r="Q420" s="537"/>
      <c r="BA420" s="213"/>
      <c r="BB420" s="287"/>
      <c r="BC420" s="213"/>
      <c r="BD420" s="213"/>
      <c r="BE420" s="213"/>
      <c r="BF420" s="213"/>
      <c r="BG420" s="213"/>
      <c r="BH420" s="213"/>
      <c r="BI420" s="213"/>
      <c r="BJ420" s="213"/>
      <c r="BK420" s="213"/>
      <c r="BL420" s="213"/>
      <c r="BM420" s="213"/>
      <c r="BN420" s="213"/>
      <c r="BO420" s="213"/>
      <c r="BP420" s="213"/>
      <c r="BQ420" s="213"/>
      <c r="BR420" s="213"/>
      <c r="BS420" s="213"/>
      <c r="BT420" s="213"/>
      <c r="BU420" s="213"/>
      <c r="BV420" s="213"/>
      <c r="BW420" s="213"/>
      <c r="BX420" s="213"/>
      <c r="BY420" s="213"/>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2467"/>
      <c r="C421" s="2598" t="s">
        <v>305</v>
      </c>
      <c r="D421" s="2465"/>
      <c r="E421" s="584">
        <v>-0.15615667696659674</v>
      </c>
      <c r="F421" s="537"/>
      <c r="G421" s="537"/>
      <c r="H421" s="2599" t="s">
        <v>298</v>
      </c>
      <c r="I421" s="2465"/>
      <c r="J421" s="585">
        <v>-0.17535378449152225</v>
      </c>
      <c r="K421" s="537"/>
      <c r="L421" s="537"/>
      <c r="M421" s="2600" t="s">
        <v>300</v>
      </c>
      <c r="N421" s="2465"/>
      <c r="O421" s="586">
        <v>0.2288154526559133</v>
      </c>
      <c r="P421" s="537"/>
      <c r="Q421" s="537"/>
      <c r="BA421" s="213"/>
      <c r="BB421" s="287"/>
      <c r="BC421" s="213"/>
      <c r="BD421" s="213"/>
      <c r="BE421" s="213"/>
      <c r="BF421" s="213"/>
      <c r="BG421" s="213"/>
      <c r="BH421" s="213"/>
      <c r="BI421" s="213"/>
      <c r="BJ421" s="213"/>
      <c r="BK421" s="213"/>
      <c r="BL421" s="213"/>
      <c r="BM421" s="213"/>
      <c r="BN421" s="213"/>
      <c r="BO421" s="213"/>
      <c r="BP421" s="213"/>
      <c r="BQ421" s="213"/>
      <c r="BR421" s="213"/>
      <c r="BS421" s="213"/>
      <c r="BT421" s="213"/>
      <c r="BU421" s="213"/>
      <c r="BV421" s="213"/>
      <c r="BW421" s="213"/>
      <c r="BX421" s="213"/>
      <c r="BY421" s="213"/>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2467"/>
      <c r="C422" s="2598" t="s">
        <v>306</v>
      </c>
      <c r="D422" s="2465"/>
      <c r="E422" s="584">
        <v>-0.12932902329643436</v>
      </c>
      <c r="F422" s="537"/>
      <c r="G422" s="537"/>
      <c r="H422" s="2599" t="s">
        <v>304</v>
      </c>
      <c r="I422" s="2465"/>
      <c r="J422" s="585">
        <v>0.15413742650436893</v>
      </c>
      <c r="K422" s="537"/>
      <c r="L422" s="537"/>
      <c r="M422" s="2600" t="s">
        <v>305</v>
      </c>
      <c r="N422" s="2465"/>
      <c r="O422" s="586">
        <v>-0.16053224643824898</v>
      </c>
      <c r="P422" s="537"/>
      <c r="Q422" s="537"/>
      <c r="BA422" s="213"/>
      <c r="BB422" s="287"/>
      <c r="BC422" s="213"/>
      <c r="BD422" s="213"/>
      <c r="BE422" s="213"/>
      <c r="BF422" s="213"/>
      <c r="BG422" s="213"/>
      <c r="BH422" s="213"/>
      <c r="BI422" s="213"/>
      <c r="BJ422" s="213"/>
      <c r="BK422" s="213"/>
      <c r="BL422" s="213"/>
      <c r="BM422" s="213"/>
      <c r="BN422" s="213"/>
      <c r="BO422" s="213"/>
      <c r="BP422" s="213"/>
      <c r="BQ422" s="213"/>
      <c r="BR422" s="213"/>
      <c r="BS422" s="213"/>
      <c r="BT422" s="213"/>
      <c r="BU422" s="213"/>
      <c r="BV422" s="213"/>
      <c r="BW422" s="213"/>
      <c r="BX422" s="213"/>
      <c r="BY422" s="213"/>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2467"/>
      <c r="C423" s="2598" t="s">
        <v>301</v>
      </c>
      <c r="D423" s="2465"/>
      <c r="E423" s="584">
        <v>-0.12312406943368706</v>
      </c>
      <c r="F423" s="537"/>
      <c r="G423" s="537"/>
      <c r="H423" s="2599" t="s">
        <v>306</v>
      </c>
      <c r="I423" s="2465"/>
      <c r="J423" s="585">
        <v>-0.15006580426999266</v>
      </c>
      <c r="K423" s="537"/>
      <c r="L423" s="537"/>
      <c r="M423" s="2600" t="s">
        <v>306</v>
      </c>
      <c r="N423" s="2465"/>
      <c r="O423" s="586">
        <v>-0.12524948946469505</v>
      </c>
      <c r="P423" s="537"/>
      <c r="Q423" s="537"/>
      <c r="BA423" s="213"/>
      <c r="BB423" s="287"/>
      <c r="BC423" s="213"/>
      <c r="BD423" s="213"/>
      <c r="BE423" s="213"/>
      <c r="BF423" s="213"/>
      <c r="BG423" s="213"/>
      <c r="BH423" s="213"/>
      <c r="BI423" s="213"/>
      <c r="BJ423" s="213"/>
      <c r="BK423" s="213"/>
      <c r="BL423" s="213"/>
      <c r="BM423" s="213"/>
      <c r="BN423" s="213"/>
      <c r="BO423" s="213"/>
      <c r="BP423" s="213"/>
      <c r="BQ423" s="213"/>
      <c r="BR423" s="213"/>
      <c r="BS423" s="213"/>
      <c r="BT423" s="213"/>
      <c r="BU423" s="213"/>
      <c r="BV423" s="213"/>
      <c r="BW423" s="213"/>
      <c r="BX423" s="213"/>
      <c r="BY423" s="213"/>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2467"/>
      <c r="C424" s="2598" t="s">
        <v>307</v>
      </c>
      <c r="D424" s="2465"/>
      <c r="E424" s="584">
        <v>-0.11052643656159797</v>
      </c>
      <c r="F424" s="537"/>
      <c r="G424" s="537"/>
      <c r="H424" s="2599" t="s">
        <v>307</v>
      </c>
      <c r="I424" s="2465"/>
      <c r="J424" s="585">
        <v>-0.13309423343790394</v>
      </c>
      <c r="K424" s="537"/>
      <c r="L424" s="537"/>
      <c r="M424" s="2600" t="s">
        <v>307</v>
      </c>
      <c r="N424" s="2465"/>
      <c r="O424" s="586">
        <v>-0.10343474425708189</v>
      </c>
      <c r="P424" s="537"/>
      <c r="Q424" s="537"/>
      <c r="BA424" s="213"/>
      <c r="BB424" s="287"/>
      <c r="BC424" s="213"/>
      <c r="BD424" s="213"/>
      <c r="BE424" s="213"/>
      <c r="BF424" s="213"/>
      <c r="BG424" s="213"/>
      <c r="BH424" s="213"/>
      <c r="BI424" s="213"/>
      <c r="BJ424" s="213"/>
      <c r="BK424" s="213"/>
      <c r="BL424" s="213"/>
      <c r="BM424" s="213"/>
      <c r="BN424" s="213"/>
      <c r="BO424" s="213"/>
      <c r="BP424" s="213"/>
      <c r="BQ424" s="213"/>
      <c r="BR424" s="213"/>
      <c r="BS424" s="213"/>
      <c r="BT424" s="213"/>
      <c r="BU424" s="213"/>
      <c r="BV424" s="213"/>
      <c r="BW424" s="213"/>
      <c r="BX424" s="213"/>
      <c r="BY424" s="213"/>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2467"/>
      <c r="C425" s="2598" t="s">
        <v>308</v>
      </c>
      <c r="D425" s="2465"/>
      <c r="E425" s="584">
        <v>0.10609580386030229</v>
      </c>
      <c r="F425" s="537"/>
      <c r="G425" s="537"/>
      <c r="H425" s="2599" t="s">
        <v>308</v>
      </c>
      <c r="I425" s="2465"/>
      <c r="J425" s="585">
        <v>0.10929872332526464</v>
      </c>
      <c r="K425" s="537"/>
      <c r="L425" s="537"/>
      <c r="M425" s="2600" t="s">
        <v>309</v>
      </c>
      <c r="N425" s="2465"/>
      <c r="O425" s="586">
        <v>-8.1631714734869229E-2</v>
      </c>
      <c r="P425" s="537"/>
      <c r="Q425" s="537"/>
      <c r="BA425" s="213"/>
      <c r="BB425" s="287"/>
      <c r="BC425" s="213"/>
      <c r="BD425" s="213"/>
      <c r="BE425" s="213"/>
      <c r="BF425" s="213"/>
      <c r="BG425" s="213"/>
      <c r="BH425" s="213"/>
      <c r="BI425" s="213"/>
      <c r="BJ425" s="213"/>
      <c r="BK425" s="213"/>
      <c r="BL425" s="213"/>
      <c r="BM425" s="213"/>
      <c r="BN425" s="213"/>
      <c r="BO425" s="213"/>
      <c r="BP425" s="213"/>
      <c r="BQ425" s="213"/>
      <c r="BR425" s="213"/>
      <c r="BS425" s="213"/>
      <c r="BT425" s="213"/>
      <c r="BU425" s="213"/>
      <c r="BV425" s="213"/>
      <c r="BW425" s="213"/>
      <c r="BX425" s="213"/>
      <c r="BY425" s="213"/>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2467"/>
      <c r="C426" s="2598" t="s">
        <v>310</v>
      </c>
      <c r="D426" s="2465"/>
      <c r="E426" s="584">
        <v>-6.9366881854467904E-2</v>
      </c>
      <c r="F426" s="537"/>
      <c r="G426" s="537"/>
      <c r="H426" s="2599" t="s">
        <v>305</v>
      </c>
      <c r="I426" s="2465"/>
      <c r="J426" s="585">
        <v>-8.2921012577826331E-2</v>
      </c>
      <c r="K426" s="537"/>
      <c r="L426" s="537"/>
      <c r="M426" s="2600" t="s">
        <v>311</v>
      </c>
      <c r="N426" s="2465"/>
      <c r="O426" s="586">
        <v>-7.9055202066325131E-2</v>
      </c>
      <c r="P426" s="537"/>
      <c r="Q426" s="537"/>
      <c r="BA426" s="213"/>
      <c r="BB426" s="287"/>
      <c r="BC426" s="213"/>
      <c r="BD426" s="213"/>
      <c r="BE426" s="213"/>
      <c r="BF426" s="213"/>
      <c r="BG426" s="213"/>
      <c r="BH426" s="213"/>
      <c r="BI426" s="213"/>
      <c r="BJ426" s="213"/>
      <c r="BK426" s="213"/>
      <c r="BL426" s="213"/>
      <c r="BM426" s="213"/>
      <c r="BN426" s="213"/>
      <c r="BO426" s="213"/>
      <c r="BP426" s="213"/>
      <c r="BQ426" s="213"/>
      <c r="BR426" s="213"/>
      <c r="BS426" s="213"/>
      <c r="BT426" s="213"/>
      <c r="BU426" s="213"/>
      <c r="BV426" s="213"/>
      <c r="BW426" s="213"/>
      <c r="BX426" s="213"/>
      <c r="BY426" s="213"/>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2467"/>
      <c r="C427" s="2598" t="s">
        <v>311</v>
      </c>
      <c r="D427" s="2465"/>
      <c r="E427" s="584">
        <v>-6.4417470480954794E-2</v>
      </c>
      <c r="F427" s="537"/>
      <c r="G427" s="537"/>
      <c r="H427" s="2599" t="s">
        <v>312</v>
      </c>
      <c r="I427" s="2465"/>
      <c r="J427" s="585">
        <v>4.7662335852902235E-2</v>
      </c>
      <c r="K427" s="537"/>
      <c r="L427" s="537"/>
      <c r="M427" s="2600" t="s">
        <v>310</v>
      </c>
      <c r="N427" s="2465"/>
      <c r="O427" s="586">
        <v>-7.8452836983897462E-2</v>
      </c>
      <c r="P427" s="537"/>
      <c r="Q427" s="537"/>
      <c r="BA427" s="213"/>
      <c r="BB427" s="287"/>
      <c r="BC427" s="213"/>
      <c r="BD427" s="213"/>
      <c r="BE427" s="213"/>
      <c r="BF427" s="213"/>
      <c r="BG427" s="213"/>
      <c r="BH427" s="213"/>
      <c r="BI427" s="213"/>
      <c r="BJ427" s="213"/>
      <c r="BK427" s="213"/>
      <c r="BL427" s="213"/>
      <c r="BM427" s="213"/>
      <c r="BN427" s="213"/>
      <c r="BO427" s="213"/>
      <c r="BP427" s="213"/>
      <c r="BQ427" s="213"/>
      <c r="BR427" s="213"/>
      <c r="BS427" s="213"/>
      <c r="BT427" s="213"/>
      <c r="BU427" s="213"/>
      <c r="BV427" s="213"/>
      <c r="BW427" s="213"/>
      <c r="BX427" s="213"/>
      <c r="BY427" s="213"/>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2467"/>
      <c r="C428" s="2598" t="s">
        <v>312</v>
      </c>
      <c r="D428" s="2465"/>
      <c r="E428" s="584">
        <v>5.1976128869106353E-2</v>
      </c>
      <c r="F428" s="537"/>
      <c r="G428" s="537"/>
      <c r="H428" s="2599" t="s">
        <v>313</v>
      </c>
      <c r="I428" s="2465"/>
      <c r="J428" s="585">
        <v>-4.6616909040196365E-2</v>
      </c>
      <c r="K428" s="537"/>
      <c r="L428" s="537"/>
      <c r="M428" s="2600" t="s">
        <v>314</v>
      </c>
      <c r="N428" s="2465"/>
      <c r="O428" s="586">
        <v>6.6261512131132169E-2</v>
      </c>
      <c r="P428" s="537"/>
      <c r="Q428" s="537"/>
      <c r="BA428" s="213"/>
      <c r="BB428" s="287"/>
      <c r="BC428" s="213"/>
      <c r="BD428" s="213"/>
      <c r="BE428" s="213"/>
      <c r="BF428" s="213"/>
      <c r="BG428" s="213"/>
      <c r="BH428" s="213"/>
      <c r="BI428" s="213"/>
      <c r="BJ428" s="213"/>
      <c r="BK428" s="213"/>
      <c r="BL428" s="213"/>
      <c r="BM428" s="213"/>
      <c r="BN428" s="213"/>
      <c r="BO428" s="213"/>
      <c r="BP428" s="213"/>
      <c r="BQ428" s="213"/>
      <c r="BR428" s="213"/>
      <c r="BS428" s="213"/>
      <c r="BT428" s="213"/>
      <c r="BU428" s="213"/>
      <c r="BV428" s="213"/>
      <c r="BW428" s="213"/>
      <c r="BX428" s="213"/>
      <c r="BY428" s="213"/>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2467"/>
      <c r="C429" s="2598" t="s">
        <v>315</v>
      </c>
      <c r="D429" s="2465"/>
      <c r="E429" s="584">
        <v>4.8181792139668597E-2</v>
      </c>
      <c r="F429" s="537"/>
      <c r="G429" s="537"/>
      <c r="H429" s="2599" t="s">
        <v>314</v>
      </c>
      <c r="I429" s="2465"/>
      <c r="J429" s="585">
        <v>4.2054753012301327E-2</v>
      </c>
      <c r="K429" s="537"/>
      <c r="L429" s="537"/>
      <c r="M429" s="2600" t="s">
        <v>308</v>
      </c>
      <c r="N429" s="2465"/>
      <c r="O429" s="586">
        <v>5.5787961224914848E-2</v>
      </c>
      <c r="P429" s="537"/>
      <c r="Q429" s="537"/>
      <c r="BA429" s="213"/>
      <c r="BB429" s="287"/>
      <c r="BC429" s="213"/>
      <c r="BD429" s="213"/>
      <c r="BE429" s="213"/>
      <c r="BF429" s="213"/>
      <c r="BG429" s="213"/>
      <c r="BH429" s="213"/>
      <c r="BI429" s="213"/>
      <c r="BJ429" s="213"/>
      <c r="BK429" s="213"/>
      <c r="BL429" s="213"/>
      <c r="BM429" s="213"/>
      <c r="BN429" s="213"/>
      <c r="BO429" s="213"/>
      <c r="BP429" s="213"/>
      <c r="BQ429" s="213"/>
      <c r="BR429" s="213"/>
      <c r="BS429" s="213"/>
      <c r="BT429" s="213"/>
      <c r="BU429" s="213"/>
      <c r="BV429" s="213"/>
      <c r="BW429" s="213"/>
      <c r="BX429" s="213"/>
      <c r="BY429" s="213"/>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2467"/>
      <c r="C430" s="2598" t="s">
        <v>316</v>
      </c>
      <c r="D430" s="2465"/>
      <c r="E430" s="584">
        <v>-3.3511142005596253E-2</v>
      </c>
      <c r="F430" s="537"/>
      <c r="G430" s="537"/>
      <c r="H430" s="2599" t="s">
        <v>316</v>
      </c>
      <c r="I430" s="2465"/>
      <c r="J430" s="585">
        <v>-3.8351423584707361E-2</v>
      </c>
      <c r="K430" s="537"/>
      <c r="L430" s="537"/>
      <c r="M430" s="2600" t="s">
        <v>312</v>
      </c>
      <c r="N430" s="2465"/>
      <c r="O430" s="586">
        <v>4.5129809930876327E-2</v>
      </c>
      <c r="P430" s="537"/>
      <c r="Q430" s="537"/>
      <c r="BA430" s="213"/>
      <c r="BB430" s="287"/>
      <c r="BC430" s="213"/>
      <c r="BD430" s="213"/>
      <c r="BE430" s="213"/>
      <c r="BF430" s="213"/>
      <c r="BG430" s="213"/>
      <c r="BH430" s="213"/>
      <c r="BI430" s="213"/>
      <c r="BJ430" s="213"/>
      <c r="BK430" s="213"/>
      <c r="BL430" s="213"/>
      <c r="BM430" s="213"/>
      <c r="BN430" s="213"/>
      <c r="BO430" s="213"/>
      <c r="BP430" s="213"/>
      <c r="BQ430" s="213"/>
      <c r="BR430" s="213"/>
      <c r="BS430" s="213"/>
      <c r="BT430" s="213"/>
      <c r="BU430" s="213"/>
      <c r="BV430" s="213"/>
      <c r="BW430" s="213"/>
      <c r="BX430" s="213"/>
      <c r="BY430" s="213"/>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2467"/>
      <c r="C431" s="2598" t="s">
        <v>317</v>
      </c>
      <c r="D431" s="2465"/>
      <c r="E431" s="584">
        <v>3.3360385121825251E-2</v>
      </c>
      <c r="F431" s="537"/>
      <c r="G431" s="537"/>
      <c r="H431" s="2599" t="s">
        <v>318</v>
      </c>
      <c r="I431" s="2465"/>
      <c r="J431" s="585">
        <v>-3.5804819445567806E-2</v>
      </c>
      <c r="K431" s="537"/>
      <c r="L431" s="537"/>
      <c r="M431" s="2600" t="s">
        <v>318</v>
      </c>
      <c r="N431" s="2465"/>
      <c r="O431" s="586">
        <v>3.6679973860955457E-2</v>
      </c>
      <c r="P431" s="537"/>
      <c r="Q431" s="537"/>
      <c r="BA431" s="213"/>
      <c r="BB431" s="287"/>
      <c r="BC431" s="213"/>
      <c r="BD431" s="213"/>
      <c r="BE431" s="213"/>
      <c r="BF431" s="213"/>
      <c r="BG431" s="213"/>
      <c r="BH431" s="213"/>
      <c r="BI431" s="213"/>
      <c r="BJ431" s="213"/>
      <c r="BK431" s="213"/>
      <c r="BL431" s="213"/>
      <c r="BM431" s="213"/>
      <c r="BN431" s="213"/>
      <c r="BO431" s="213"/>
      <c r="BP431" s="213"/>
      <c r="BQ431" s="213"/>
      <c r="BR431" s="213"/>
      <c r="BS431" s="213"/>
      <c r="BT431" s="213"/>
      <c r="BU431" s="213"/>
      <c r="BV431" s="213"/>
      <c r="BW431" s="213"/>
      <c r="BX431" s="213"/>
      <c r="BY431" s="213"/>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2467"/>
      <c r="C432" s="2601" t="s">
        <v>300</v>
      </c>
      <c r="D432" s="2465"/>
      <c r="E432" s="587">
        <v>-1.541100188507742E-2</v>
      </c>
      <c r="F432" s="537"/>
      <c r="G432" s="537"/>
      <c r="H432" s="2599" t="s">
        <v>317</v>
      </c>
      <c r="I432" s="2465"/>
      <c r="J432" s="585">
        <v>2.0645929761429104E-2</v>
      </c>
      <c r="K432" s="537"/>
      <c r="L432" s="537"/>
      <c r="M432" s="2600" t="s">
        <v>317</v>
      </c>
      <c r="N432" s="2465"/>
      <c r="O432" s="586">
        <v>3.5383991991586178E-2</v>
      </c>
      <c r="P432" s="537"/>
      <c r="Q432" s="537"/>
      <c r="BA432" s="213"/>
      <c r="BB432" s="287"/>
      <c r="BC432" s="213"/>
      <c r="BD432" s="213"/>
      <c r="BE432" s="213"/>
      <c r="BF432" s="213"/>
      <c r="BG432" s="213"/>
      <c r="BH432" s="213"/>
      <c r="BI432" s="213"/>
      <c r="BJ432" s="213"/>
      <c r="BK432" s="213"/>
      <c r="BL432" s="213"/>
      <c r="BM432" s="213"/>
      <c r="BN432" s="213"/>
      <c r="BO432" s="213"/>
      <c r="BP432" s="213"/>
      <c r="BQ432" s="213"/>
      <c r="BR432" s="213"/>
      <c r="BS432" s="213"/>
      <c r="BT432" s="213"/>
      <c r="BU432" s="213"/>
      <c r="BV432" s="213"/>
      <c r="BW432" s="213"/>
      <c r="BX432" s="213"/>
      <c r="BY432" s="213"/>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2467"/>
      <c r="C433" s="2464"/>
      <c r="D433" s="2465"/>
      <c r="E433" s="538"/>
      <c r="F433" s="537"/>
      <c r="G433" s="537"/>
      <c r="H433" s="2599" t="s">
        <v>309</v>
      </c>
      <c r="I433" s="2465"/>
      <c r="J433" s="585">
        <v>-1.9544016156874521E-2</v>
      </c>
      <c r="K433" s="537"/>
      <c r="L433" s="537"/>
      <c r="M433" s="2600" t="s">
        <v>313</v>
      </c>
      <c r="N433" s="2465"/>
      <c r="O433" s="586">
        <v>2.6122236270811922E-2</v>
      </c>
      <c r="P433" s="537"/>
      <c r="Q433" s="537"/>
      <c r="BA433" s="213"/>
      <c r="BB433" s="287"/>
      <c r="BC433" s="213"/>
      <c r="BD433" s="213"/>
      <c r="BE433" s="213"/>
      <c r="BF433" s="213"/>
      <c r="BG433" s="213"/>
      <c r="BH433" s="213"/>
      <c r="BI433" s="213"/>
      <c r="BJ433" s="213"/>
      <c r="BK433" s="213"/>
      <c r="BL433" s="213"/>
      <c r="BM433" s="213"/>
      <c r="BN433" s="213"/>
      <c r="BO433" s="213"/>
      <c r="BP433" s="213"/>
      <c r="BQ433" s="213"/>
      <c r="BR433" s="213"/>
      <c r="BS433" s="213"/>
      <c r="BT433" s="213"/>
      <c r="BU433" s="213"/>
      <c r="BV433" s="213"/>
      <c r="BW433" s="213"/>
      <c r="BX433" s="213"/>
      <c r="BY433" s="213"/>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2467"/>
      <c r="C434" s="2464"/>
      <c r="D434" s="2465"/>
      <c r="E434" s="538"/>
      <c r="F434" s="537"/>
      <c r="G434" s="537"/>
      <c r="H434" s="2599" t="s">
        <v>310</v>
      </c>
      <c r="I434" s="2465"/>
      <c r="J434" s="585">
        <v>-8.7299040293999253E-3</v>
      </c>
      <c r="K434" s="537"/>
      <c r="L434" s="537"/>
      <c r="M434" s="2600" t="s">
        <v>315</v>
      </c>
      <c r="N434" s="2465"/>
      <c r="O434" s="586">
        <v>1.8432201577621314E-2</v>
      </c>
      <c r="P434" s="537"/>
      <c r="Q434" s="537"/>
      <c r="BA434" s="213"/>
      <c r="BB434" s="287"/>
      <c r="BC434" s="213"/>
      <c r="BD434" s="213"/>
      <c r="BE434" s="213"/>
      <c r="BF434" s="213"/>
      <c r="BG434" s="213"/>
      <c r="BH434" s="213"/>
      <c r="BI434" s="213"/>
      <c r="BJ434" s="213"/>
      <c r="BK434" s="213"/>
      <c r="BL434" s="213"/>
      <c r="BM434" s="213"/>
      <c r="BN434" s="213"/>
      <c r="BO434" s="213"/>
      <c r="BP434" s="213"/>
      <c r="BQ434" s="213"/>
      <c r="BR434" s="213"/>
      <c r="BS434" s="213"/>
      <c r="BT434" s="213"/>
      <c r="BU434" s="213"/>
      <c r="BV434" s="213"/>
      <c r="BW434" s="213"/>
      <c r="BX434" s="213"/>
      <c r="BY434" s="213"/>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2467"/>
      <c r="C435" s="2464"/>
      <c r="D435" s="2465"/>
      <c r="E435" s="537"/>
      <c r="F435" s="537"/>
      <c r="G435" s="537"/>
      <c r="H435" s="2599" t="s">
        <v>319</v>
      </c>
      <c r="I435" s="2465"/>
      <c r="J435" s="585">
        <v>-6.3735970006051322E-3</v>
      </c>
      <c r="K435" s="537"/>
      <c r="L435" s="537"/>
      <c r="M435" s="2600" t="s">
        <v>319</v>
      </c>
      <c r="N435" s="2465"/>
      <c r="O435" s="586">
        <v>-1.4568096332020046E-2</v>
      </c>
      <c r="P435" s="537"/>
      <c r="Q435" s="537"/>
      <c r="BA435" s="213"/>
      <c r="BB435" s="287"/>
      <c r="BC435" s="213"/>
      <c r="BD435" s="213"/>
      <c r="BE435" s="213"/>
      <c r="BF435" s="213"/>
      <c r="BG435" s="213"/>
      <c r="BH435" s="213"/>
      <c r="BI435" s="213"/>
      <c r="BJ435" s="213"/>
      <c r="BK435" s="213"/>
      <c r="BL435" s="213"/>
      <c r="BM435" s="213"/>
      <c r="BN435" s="213"/>
      <c r="BO435" s="213"/>
      <c r="BP435" s="213"/>
      <c r="BQ435" s="213"/>
      <c r="BR435" s="213"/>
      <c r="BS435" s="213"/>
      <c r="BT435" s="213"/>
      <c r="BU435" s="213"/>
      <c r="BV435" s="213"/>
      <c r="BW435" s="213"/>
      <c r="BX435" s="213"/>
      <c r="BY435" s="213"/>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2467"/>
      <c r="C436" s="2602" t="s">
        <v>255</v>
      </c>
      <c r="D436" s="2465"/>
      <c r="E436" s="2465"/>
      <c r="F436" s="537"/>
      <c r="G436" s="537"/>
      <c r="H436" s="2599" t="s">
        <v>315</v>
      </c>
      <c r="I436" s="2465"/>
      <c r="J436" s="585">
        <v>-3.7732701952681818E-3</v>
      </c>
      <c r="K436" s="537"/>
      <c r="L436" s="537"/>
      <c r="M436" s="2600" t="s">
        <v>301</v>
      </c>
      <c r="N436" s="2465"/>
      <c r="O436" s="586">
        <v>-1.0555063976973231E-2</v>
      </c>
      <c r="P436" s="537"/>
      <c r="Q436" s="537"/>
      <c r="BA436" s="213"/>
      <c r="BB436" s="287"/>
      <c r="BC436" s="213"/>
      <c r="BD436" s="213"/>
      <c r="BE436" s="213"/>
      <c r="BF436" s="213"/>
      <c r="BG436" s="213"/>
      <c r="BH436" s="213"/>
      <c r="BI436" s="213"/>
      <c r="BJ436" s="213"/>
      <c r="BK436" s="213"/>
      <c r="BL436" s="213"/>
      <c r="BM436" s="213"/>
      <c r="BN436" s="213"/>
      <c r="BO436" s="213"/>
      <c r="BP436" s="213"/>
      <c r="BQ436" s="213"/>
      <c r="BR436" s="213"/>
      <c r="BS436" s="213"/>
      <c r="BT436" s="213"/>
      <c r="BU436" s="213"/>
      <c r="BV436" s="213"/>
      <c r="BW436" s="213"/>
      <c r="BX436" s="213"/>
      <c r="BY436" s="213"/>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2467"/>
      <c r="C437" s="2464"/>
      <c r="D437" s="2465"/>
      <c r="E437" s="566" t="s">
        <v>256</v>
      </c>
      <c r="F437" s="537"/>
      <c r="G437" s="537"/>
      <c r="H437" s="2603" t="s">
        <v>311</v>
      </c>
      <c r="I437" s="2465"/>
      <c r="J437" s="588">
        <v>7.4304182460348755E-4</v>
      </c>
      <c r="K437" s="537"/>
      <c r="L437" s="537"/>
      <c r="M437" s="2604" t="s">
        <v>316</v>
      </c>
      <c r="N437" s="2465"/>
      <c r="O437" s="589">
        <v>-4.4581096862100471E-3</v>
      </c>
      <c r="P437" s="537"/>
      <c r="Q437" s="537"/>
      <c r="BA437" s="213"/>
      <c r="BB437" s="287"/>
      <c r="BC437" s="213"/>
      <c r="BD437" s="213"/>
      <c r="BE437" s="213"/>
      <c r="BF437" s="213"/>
      <c r="BG437" s="213"/>
      <c r="BH437" s="213"/>
      <c r="BI437" s="213"/>
      <c r="BJ437" s="213"/>
      <c r="BK437" s="213"/>
      <c r="BL437" s="213"/>
      <c r="BM437" s="213"/>
      <c r="BN437" s="213"/>
      <c r="BO437" s="213"/>
      <c r="BP437" s="213"/>
      <c r="BQ437" s="213"/>
      <c r="BR437" s="213"/>
      <c r="BS437" s="213"/>
      <c r="BT437" s="213"/>
      <c r="BU437" s="213"/>
      <c r="BV437" s="213"/>
      <c r="BW437" s="213"/>
      <c r="BX437" s="213"/>
      <c r="BY437" s="213"/>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2467"/>
      <c r="C438" s="2594" t="s">
        <v>233</v>
      </c>
      <c r="D438" s="2465"/>
      <c r="E438" s="581">
        <v>0.29875930923453553</v>
      </c>
      <c r="F438" s="537"/>
      <c r="G438" s="537"/>
      <c r="H438" s="2464"/>
      <c r="I438" s="2465"/>
      <c r="J438" s="538"/>
      <c r="K438" s="537"/>
      <c r="L438" s="537"/>
      <c r="M438" s="2464"/>
      <c r="N438" s="2465"/>
      <c r="O438" s="538"/>
      <c r="P438" s="537"/>
      <c r="Q438" s="537"/>
      <c r="BA438" s="213"/>
      <c r="BB438" s="287"/>
      <c r="BC438" s="213"/>
      <c r="BD438" s="213"/>
      <c r="BE438" s="213"/>
      <c r="BF438" s="213"/>
      <c r="BG438" s="213"/>
      <c r="BH438" s="213"/>
      <c r="BI438" s="213"/>
      <c r="BJ438" s="213"/>
      <c r="BK438" s="213"/>
      <c r="BL438" s="213"/>
      <c r="BM438" s="213"/>
      <c r="BN438" s="213"/>
      <c r="BO438" s="213"/>
      <c r="BP438" s="213"/>
      <c r="BQ438" s="213"/>
      <c r="BR438" s="213"/>
      <c r="BS438" s="213"/>
      <c r="BT438" s="213"/>
      <c r="BU438" s="213"/>
      <c r="BV438" s="213"/>
      <c r="BW438" s="213"/>
      <c r="BX438" s="213"/>
      <c r="BY438" s="213"/>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2467"/>
      <c r="C439" s="2598" t="s">
        <v>239</v>
      </c>
      <c r="D439" s="2465"/>
      <c r="E439" s="584">
        <v>0.16685273444834794</v>
      </c>
      <c r="F439" s="537"/>
      <c r="G439" s="537"/>
      <c r="H439" s="2464"/>
      <c r="I439" s="2465"/>
      <c r="J439" s="538"/>
      <c r="K439" s="537"/>
      <c r="L439" s="537"/>
      <c r="M439" s="2464"/>
      <c r="N439" s="2465"/>
      <c r="O439" s="538"/>
      <c r="P439" s="537"/>
      <c r="Q439" s="537"/>
      <c r="BA439" s="213"/>
      <c r="BB439" s="287"/>
      <c r="BC439" s="213"/>
      <c r="BD439" s="213"/>
      <c r="BE439" s="213"/>
      <c r="BF439" s="213"/>
      <c r="BG439" s="213"/>
      <c r="BH439" s="213"/>
      <c r="BI439" s="213"/>
      <c r="BJ439" s="213"/>
      <c r="BK439" s="213"/>
      <c r="BL439" s="213"/>
      <c r="BM439" s="213"/>
      <c r="BN439" s="213"/>
      <c r="BO439" s="213"/>
      <c r="BP439" s="213"/>
      <c r="BQ439" s="213"/>
      <c r="BR439" s="213"/>
      <c r="BS439" s="213"/>
      <c r="BT439" s="213"/>
      <c r="BU439" s="213"/>
      <c r="BV439" s="213"/>
      <c r="BW439" s="213"/>
      <c r="BX439" s="213"/>
      <c r="BY439" s="213"/>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2467"/>
      <c r="C440" s="2598" t="s">
        <v>293</v>
      </c>
      <c r="D440" s="2465"/>
      <c r="E440" s="584">
        <v>0.44909867855301328</v>
      </c>
      <c r="F440" s="537"/>
      <c r="G440" s="537"/>
      <c r="H440" s="2464"/>
      <c r="I440" s="2465"/>
      <c r="J440" s="537"/>
      <c r="K440" s="537"/>
      <c r="L440" s="537"/>
      <c r="M440" s="2464"/>
      <c r="N440" s="2465"/>
      <c r="O440" s="537"/>
      <c r="P440" s="537"/>
      <c r="Q440" s="537"/>
      <c r="BA440" s="213"/>
      <c r="BB440" s="287"/>
      <c r="BC440" s="213"/>
      <c r="BD440" s="213"/>
      <c r="BE440" s="213"/>
      <c r="BF440" s="213"/>
      <c r="BG440" s="213"/>
      <c r="BH440" s="213"/>
      <c r="BI440" s="213"/>
      <c r="BJ440" s="213"/>
      <c r="BK440" s="213"/>
      <c r="BL440" s="213"/>
      <c r="BM440" s="213"/>
      <c r="BN440" s="213"/>
      <c r="BO440" s="213"/>
      <c r="BP440" s="213"/>
      <c r="BQ440" s="213"/>
      <c r="BR440" s="213"/>
      <c r="BS440" s="213"/>
      <c r="BT440" s="213"/>
      <c r="BU440" s="213"/>
      <c r="BV440" s="213"/>
      <c r="BW440" s="213"/>
      <c r="BX440" s="213"/>
      <c r="BY440" s="213"/>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2467"/>
      <c r="C441" s="2598" t="s">
        <v>228</v>
      </c>
      <c r="D441" s="2465"/>
      <c r="E441" s="584">
        <v>0.4262197626350952</v>
      </c>
      <c r="F441" s="537"/>
      <c r="G441" s="537"/>
      <c r="H441" s="2605" t="s">
        <v>255</v>
      </c>
      <c r="I441" s="2465"/>
      <c r="J441" s="2465"/>
      <c r="K441" s="537"/>
      <c r="L441" s="537"/>
      <c r="M441" s="2606" t="s">
        <v>255</v>
      </c>
      <c r="N441" s="2465"/>
      <c r="O441" s="2465"/>
      <c r="P441" s="537"/>
      <c r="Q441" s="537"/>
      <c r="BA441" s="213"/>
      <c r="BB441" s="287"/>
      <c r="BC441" s="213"/>
      <c r="BD441" s="213"/>
      <c r="BE441" s="213"/>
      <c r="BF441" s="213"/>
      <c r="BG441" s="213"/>
      <c r="BH441" s="213"/>
      <c r="BI441" s="213"/>
      <c r="BJ441" s="213"/>
      <c r="BK441" s="213"/>
      <c r="BL441" s="213"/>
      <c r="BM441" s="213"/>
      <c r="BN441" s="213"/>
      <c r="BO441" s="213"/>
      <c r="BP441" s="213"/>
      <c r="BQ441" s="213"/>
      <c r="BR441" s="213"/>
      <c r="BS441" s="213"/>
      <c r="BT441" s="213"/>
      <c r="BU441" s="213"/>
      <c r="BV441" s="213"/>
      <c r="BW441" s="213"/>
      <c r="BX441" s="213"/>
      <c r="BY441" s="213"/>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2467"/>
      <c r="C442" s="2598" t="s">
        <v>248</v>
      </c>
      <c r="D442" s="2465"/>
      <c r="E442" s="584">
        <v>7.3102717149972934E-2</v>
      </c>
      <c r="F442" s="537"/>
      <c r="G442" s="537"/>
      <c r="H442" s="2464"/>
      <c r="I442" s="2465"/>
      <c r="J442" s="567" t="s">
        <v>256</v>
      </c>
      <c r="K442" s="537"/>
      <c r="L442" s="537"/>
      <c r="M442" s="2464"/>
      <c r="N442" s="2465"/>
      <c r="O442" s="568" t="s">
        <v>256</v>
      </c>
      <c r="P442" s="537"/>
      <c r="Q442" s="537"/>
      <c r="BA442" s="213"/>
      <c r="BB442" s="287"/>
      <c r="BC442" s="213"/>
      <c r="BD442" s="213"/>
      <c r="BE442" s="213"/>
      <c r="BF442" s="213"/>
      <c r="BG442" s="213"/>
      <c r="BH442" s="213"/>
      <c r="BI442" s="213"/>
      <c r="BJ442" s="213"/>
      <c r="BK442" s="213"/>
      <c r="BL442" s="213"/>
      <c r="BM442" s="213"/>
      <c r="BN442" s="213"/>
      <c r="BO442" s="213"/>
      <c r="BP442" s="213"/>
      <c r="BQ442" s="213"/>
      <c r="BR442" s="213"/>
      <c r="BS442" s="213"/>
      <c r="BT442" s="213"/>
      <c r="BU442" s="213"/>
      <c r="BV442" s="213"/>
      <c r="BW442" s="213"/>
      <c r="BX442" s="213"/>
      <c r="BY442" s="213"/>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2467"/>
      <c r="C443" s="2598" t="s">
        <v>296</v>
      </c>
      <c r="D443" s="2465"/>
      <c r="E443" s="584">
        <v>0.30608474456690865</v>
      </c>
      <c r="F443" s="537"/>
      <c r="G443" s="537"/>
      <c r="H443" s="2596" t="s">
        <v>233</v>
      </c>
      <c r="I443" s="2465"/>
      <c r="J443" s="582">
        <v>8.5965771747294972E-2</v>
      </c>
      <c r="K443" s="537"/>
      <c r="L443" s="537"/>
      <c r="M443" s="2597" t="s">
        <v>233</v>
      </c>
      <c r="N443" s="2465"/>
      <c r="O443" s="583">
        <v>0.30804634636876582</v>
      </c>
      <c r="P443" s="537"/>
      <c r="Q443" s="537"/>
      <c r="BA443" s="213"/>
      <c r="BB443" s="287"/>
      <c r="BC443" s="213"/>
      <c r="BD443" s="213"/>
      <c r="BE443" s="213"/>
      <c r="BF443" s="213"/>
      <c r="BG443" s="213"/>
      <c r="BH443" s="213"/>
      <c r="BI443" s="213"/>
      <c r="BJ443" s="213"/>
      <c r="BK443" s="213"/>
      <c r="BL443" s="213"/>
      <c r="BM443" s="213"/>
      <c r="BN443" s="213"/>
      <c r="BO443" s="213"/>
      <c r="BP443" s="213"/>
      <c r="BQ443" s="213"/>
      <c r="BR443" s="213"/>
      <c r="BS443" s="213"/>
      <c r="BT443" s="213"/>
      <c r="BU443" s="213"/>
      <c r="BV443" s="213"/>
      <c r="BW443" s="213"/>
      <c r="BX443" s="213"/>
      <c r="BY443" s="213"/>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2467"/>
      <c r="C444" s="2598" t="s">
        <v>237</v>
      </c>
      <c r="D444" s="2465"/>
      <c r="E444" s="584">
        <v>0.15913250340311563</v>
      </c>
      <c r="F444" s="537"/>
      <c r="G444" s="537"/>
      <c r="H444" s="2599" t="s">
        <v>239</v>
      </c>
      <c r="I444" s="2465"/>
      <c r="J444" s="585">
        <v>0.16321169943147051</v>
      </c>
      <c r="K444" s="537"/>
      <c r="L444" s="537"/>
      <c r="M444" s="2600" t="s">
        <v>239</v>
      </c>
      <c r="N444" s="2465"/>
      <c r="O444" s="586">
        <v>0.10308982889855617</v>
      </c>
      <c r="P444" s="537"/>
      <c r="Q444" s="537"/>
      <c r="BA444" s="213"/>
      <c r="BB444" s="287"/>
      <c r="BC444" s="213"/>
      <c r="BD444" s="213"/>
      <c r="BE444" s="213"/>
      <c r="BF444" s="213"/>
      <c r="BG444" s="213"/>
      <c r="BH444" s="213"/>
      <c r="BI444" s="213"/>
      <c r="BJ444" s="213"/>
      <c r="BK444" s="213"/>
      <c r="BL444" s="213"/>
      <c r="BM444" s="213"/>
      <c r="BN444" s="213"/>
      <c r="BO444" s="213"/>
      <c r="BP444" s="213"/>
      <c r="BQ444" s="213"/>
      <c r="BR444" s="213"/>
      <c r="BS444" s="213"/>
      <c r="BT444" s="213"/>
      <c r="BU444" s="213"/>
      <c r="BV444" s="213"/>
      <c r="BW444" s="213"/>
      <c r="BX444" s="213"/>
      <c r="BY444" s="213"/>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2467"/>
      <c r="C445" s="2598" t="s">
        <v>302</v>
      </c>
      <c r="D445" s="2465"/>
      <c r="E445" s="584">
        <v>9.1821904998394252E-2</v>
      </c>
      <c r="F445" s="537"/>
      <c r="G445" s="537"/>
      <c r="H445" s="2599" t="s">
        <v>293</v>
      </c>
      <c r="I445" s="2465"/>
      <c r="J445" s="585">
        <v>0.22357694027579894</v>
      </c>
      <c r="K445" s="537"/>
      <c r="L445" s="537"/>
      <c r="M445" s="2600" t="s">
        <v>293</v>
      </c>
      <c r="N445" s="2465"/>
      <c r="O445" s="586">
        <v>0.42856646483149896</v>
      </c>
      <c r="P445" s="537"/>
      <c r="Q445" s="537"/>
      <c r="BA445" s="213"/>
      <c r="BB445" s="287"/>
      <c r="BC445" s="213"/>
      <c r="BD445" s="213"/>
      <c r="BE445" s="213"/>
      <c r="BF445" s="213"/>
      <c r="BG445" s="213"/>
      <c r="BH445" s="213"/>
      <c r="BI445" s="213"/>
      <c r="BJ445" s="213"/>
      <c r="BK445" s="213"/>
      <c r="BL445" s="213"/>
      <c r="BM445" s="213"/>
      <c r="BN445" s="213"/>
      <c r="BO445" s="213"/>
      <c r="BP445" s="213"/>
      <c r="BQ445" s="213"/>
      <c r="BR445" s="213"/>
      <c r="BS445" s="213"/>
      <c r="BT445" s="213"/>
      <c r="BU445" s="213"/>
      <c r="BV445" s="213"/>
      <c r="BW445" s="213"/>
      <c r="BX445" s="213"/>
      <c r="BY445" s="213"/>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2598" t="s">
        <v>305</v>
      </c>
      <c r="D446" s="2465"/>
      <c r="E446" s="584">
        <v>2.4384907761250046E-2</v>
      </c>
      <c r="F446" s="537"/>
      <c r="G446" s="537"/>
      <c r="H446" s="2599" t="s">
        <v>228</v>
      </c>
      <c r="I446" s="2465"/>
      <c r="J446" s="585">
        <v>0.34797359012413603</v>
      </c>
      <c r="K446" s="537"/>
      <c r="L446" s="537"/>
      <c r="M446" s="2600" t="s">
        <v>228</v>
      </c>
      <c r="N446" s="2465"/>
      <c r="O446" s="586">
        <v>0.31747032370629874</v>
      </c>
      <c r="P446" s="537"/>
      <c r="Q446" s="537"/>
      <c r="BA446" s="213"/>
      <c r="BB446" s="287"/>
      <c r="BC446" s="213"/>
      <c r="BD446" s="213"/>
      <c r="BE446" s="213"/>
      <c r="BF446" s="213"/>
      <c r="BG446" s="213"/>
      <c r="BH446" s="213"/>
      <c r="BI446" s="213"/>
      <c r="BJ446" s="213"/>
      <c r="BK446" s="213"/>
      <c r="BL446" s="213"/>
      <c r="BM446" s="213"/>
      <c r="BN446" s="213"/>
      <c r="BO446" s="213"/>
      <c r="BP446" s="213"/>
      <c r="BQ446" s="213"/>
      <c r="BR446" s="213"/>
      <c r="BS446" s="213"/>
      <c r="BT446" s="213"/>
      <c r="BU446" s="213"/>
      <c r="BV446" s="213"/>
      <c r="BW446" s="213"/>
      <c r="BX446" s="213"/>
      <c r="BY446" s="213"/>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2598" t="s">
        <v>297</v>
      </c>
      <c r="D447" s="2465"/>
      <c r="E447" s="584">
        <v>0.21242198277550781</v>
      </c>
      <c r="F447" s="537"/>
      <c r="G447" s="537"/>
      <c r="H447" s="2599" t="s">
        <v>248</v>
      </c>
      <c r="I447" s="2465"/>
      <c r="J447" s="585">
        <v>8.2356576107083468E-2</v>
      </c>
      <c r="K447" s="537"/>
      <c r="L447" s="537"/>
      <c r="M447" s="2600" t="s">
        <v>248</v>
      </c>
      <c r="N447" s="2465"/>
      <c r="O447" s="586">
        <v>7.6065333212924149E-2</v>
      </c>
      <c r="P447" s="537"/>
      <c r="Q447" s="537"/>
      <c r="BA447" s="213"/>
      <c r="BB447" s="287"/>
      <c r="BC447" s="213"/>
      <c r="BD447" s="213"/>
      <c r="BE447" s="213"/>
      <c r="BF447" s="213"/>
      <c r="BG447" s="213"/>
      <c r="BH447" s="213"/>
      <c r="BI447" s="213"/>
      <c r="BJ447" s="213"/>
      <c r="BK447" s="213"/>
      <c r="BL447" s="213"/>
      <c r="BM447" s="213"/>
      <c r="BN447" s="213"/>
      <c r="BO447" s="213"/>
      <c r="BP447" s="213"/>
      <c r="BQ447" s="213"/>
      <c r="BR447" s="213"/>
      <c r="BS447" s="213"/>
      <c r="BT447" s="213"/>
      <c r="BU447" s="213"/>
      <c r="BV447" s="213"/>
      <c r="BW447" s="213"/>
      <c r="BX447" s="213"/>
      <c r="BY447" s="213"/>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2598" t="s">
        <v>300</v>
      </c>
      <c r="D448" s="2465"/>
      <c r="E448" s="584">
        <v>2.3749897910185978E-4</v>
      </c>
      <c r="F448" s="537"/>
      <c r="G448" s="537"/>
      <c r="H448" s="2599" t="s">
        <v>296</v>
      </c>
      <c r="I448" s="2465"/>
      <c r="J448" s="585">
        <v>0.2361724739233535</v>
      </c>
      <c r="K448" s="537"/>
      <c r="L448" s="537"/>
      <c r="M448" s="2600" t="s">
        <v>296</v>
      </c>
      <c r="N448" s="2465"/>
      <c r="O448" s="586">
        <v>0.28893883397001963</v>
      </c>
      <c r="P448" s="537"/>
      <c r="Q448" s="537"/>
      <c r="BA448" s="213"/>
      <c r="BB448" s="287"/>
      <c r="BC448" s="213"/>
      <c r="BD448" s="213"/>
      <c r="BE448" s="213"/>
      <c r="BF448" s="213"/>
      <c r="BG448" s="213"/>
      <c r="BH448" s="213"/>
      <c r="BI448" s="213"/>
      <c r="BJ448" s="213"/>
      <c r="BK448" s="213"/>
      <c r="BL448" s="213"/>
      <c r="BM448" s="213"/>
      <c r="BN448" s="213"/>
      <c r="BO448" s="213"/>
      <c r="BP448" s="213"/>
      <c r="BQ448" s="213"/>
      <c r="BR448" s="213"/>
      <c r="BS448" s="213"/>
      <c r="BT448" s="213"/>
      <c r="BU448" s="213"/>
      <c r="BV448" s="213"/>
      <c r="BW448" s="213"/>
      <c r="BX448" s="213"/>
      <c r="BY448" s="213"/>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2598" t="s">
        <v>304</v>
      </c>
      <c r="D449" s="2465"/>
      <c r="E449" s="584">
        <v>6.3888528032559996E-2</v>
      </c>
      <c r="F449" s="537"/>
      <c r="G449" s="537"/>
      <c r="H449" s="2599" t="s">
        <v>237</v>
      </c>
      <c r="I449" s="2465"/>
      <c r="J449" s="585">
        <v>0.19508069053625426</v>
      </c>
      <c r="K449" s="537"/>
      <c r="L449" s="537"/>
      <c r="M449" s="2600" t="s">
        <v>237</v>
      </c>
      <c r="N449" s="2465"/>
      <c r="O449" s="586">
        <v>0.11914368170338531</v>
      </c>
      <c r="P449" s="537"/>
      <c r="Q449" s="537"/>
      <c r="BA449" s="213"/>
      <c r="BB449" s="287"/>
      <c r="BC449" s="213"/>
      <c r="BD449" s="213"/>
      <c r="BE449" s="213"/>
      <c r="BF449" s="213"/>
      <c r="BG449" s="213"/>
      <c r="BH449" s="213"/>
      <c r="BI449" s="213"/>
      <c r="BJ449" s="213"/>
      <c r="BK449" s="213"/>
      <c r="BL449" s="213"/>
      <c r="BM449" s="213"/>
      <c r="BN449" s="213"/>
      <c r="BO449" s="213"/>
      <c r="BP449" s="213"/>
      <c r="BQ449" s="213"/>
      <c r="BR449" s="213"/>
      <c r="BS449" s="213"/>
      <c r="BT449" s="213"/>
      <c r="BU449" s="213"/>
      <c r="BV449" s="213"/>
      <c r="BW449" s="213"/>
      <c r="BX449" s="213"/>
      <c r="BY449" s="213"/>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2598" t="s">
        <v>292</v>
      </c>
      <c r="D450" s="2465"/>
      <c r="E450" s="584">
        <v>0.33753472879339586</v>
      </c>
      <c r="F450" s="537"/>
      <c r="G450" s="537"/>
      <c r="H450" s="2599" t="s">
        <v>314</v>
      </c>
      <c r="I450" s="2465"/>
      <c r="J450" s="585">
        <v>1.7686022509256676E-3</v>
      </c>
      <c r="K450" s="537"/>
      <c r="L450" s="537"/>
      <c r="M450" s="2600" t="s">
        <v>314</v>
      </c>
      <c r="N450" s="2465"/>
      <c r="O450" s="586">
        <v>4.3905879899041756E-3</v>
      </c>
      <c r="P450" s="537"/>
      <c r="Q450" s="537"/>
      <c r="BA450" s="213"/>
      <c r="BB450" s="287"/>
      <c r="BC450" s="213"/>
      <c r="BD450" s="213"/>
      <c r="BE450" s="213"/>
      <c r="BF450" s="213"/>
      <c r="BG450" s="213"/>
      <c r="BH450" s="213"/>
      <c r="BI450" s="213"/>
      <c r="BJ450" s="213"/>
      <c r="BK450" s="213"/>
      <c r="BL450" s="213"/>
      <c r="BM450" s="213"/>
      <c r="BN450" s="213"/>
      <c r="BO450" s="213"/>
      <c r="BP450" s="213"/>
      <c r="BQ450" s="213"/>
      <c r="BR450" s="213"/>
      <c r="BS450" s="213"/>
      <c r="BT450" s="213"/>
      <c r="BU450" s="213"/>
      <c r="BV450" s="213"/>
      <c r="BW450" s="213"/>
      <c r="BX450" s="213"/>
      <c r="BY450" s="213"/>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2598" t="s">
        <v>310</v>
      </c>
      <c r="D451" s="2465"/>
      <c r="E451" s="584">
        <v>4.8117642982117084E-3</v>
      </c>
      <c r="F451" s="537"/>
      <c r="G451" s="537"/>
      <c r="H451" s="2599" t="s">
        <v>319</v>
      </c>
      <c r="I451" s="2465"/>
      <c r="J451" s="590">
        <v>4.0622738726122738E-5</v>
      </c>
      <c r="K451" s="537"/>
      <c r="L451" s="537"/>
      <c r="M451" s="2600" t="s">
        <v>319</v>
      </c>
      <c r="N451" s="2465"/>
      <c r="O451" s="586">
        <v>2.1222943073901591E-4</v>
      </c>
      <c r="P451" s="537"/>
      <c r="Q451" s="537"/>
      <c r="BA451" s="213"/>
      <c r="BB451" s="287"/>
      <c r="BC451" s="213"/>
      <c r="BD451" s="213"/>
      <c r="BE451" s="213"/>
      <c r="BF451" s="213"/>
      <c r="BG451" s="213"/>
      <c r="BH451" s="213"/>
      <c r="BI451" s="213"/>
      <c r="BJ451" s="213"/>
      <c r="BK451" s="213"/>
      <c r="BL451" s="213"/>
      <c r="BM451" s="213"/>
      <c r="BN451" s="213"/>
      <c r="BO451" s="213"/>
      <c r="BP451" s="213"/>
      <c r="BQ451" s="213"/>
      <c r="BR451" s="213"/>
      <c r="BS451" s="213"/>
      <c r="BT451" s="213"/>
      <c r="BU451" s="213"/>
      <c r="BV451" s="213"/>
      <c r="BW451" s="213"/>
      <c r="BX451" s="213"/>
      <c r="BY451" s="213"/>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2598" t="s">
        <v>290</v>
      </c>
      <c r="D452" s="2465"/>
      <c r="E452" s="584">
        <v>0.54015462163704253</v>
      </c>
      <c r="F452" s="537"/>
      <c r="G452" s="537"/>
      <c r="H452" s="2599" t="s">
        <v>313</v>
      </c>
      <c r="I452" s="2465"/>
      <c r="J452" s="585">
        <v>2.1731362084619417E-3</v>
      </c>
      <c r="K452" s="537"/>
      <c r="L452" s="537"/>
      <c r="M452" s="2600" t="s">
        <v>313</v>
      </c>
      <c r="N452" s="2465"/>
      <c r="O452" s="586">
        <v>6.8237122778812189E-4</v>
      </c>
      <c r="P452" s="537"/>
      <c r="Q452" s="537"/>
      <c r="BA452" s="213"/>
      <c r="BB452" s="287"/>
      <c r="BC452" s="213"/>
      <c r="BD452" s="213"/>
      <c r="BE452" s="213"/>
      <c r="BF452" s="213"/>
      <c r="BG452" s="213"/>
      <c r="BH452" s="213"/>
      <c r="BI452" s="213"/>
      <c r="BJ452" s="213"/>
      <c r="BK452" s="213"/>
      <c r="BL452" s="213"/>
      <c r="BM452" s="213"/>
      <c r="BN452" s="213"/>
      <c r="BO452" s="213"/>
      <c r="BP452" s="213"/>
      <c r="BQ452" s="213"/>
      <c r="BR452" s="213"/>
      <c r="BS452" s="213"/>
      <c r="BT452" s="213"/>
      <c r="BU452" s="213"/>
      <c r="BV452" s="213"/>
      <c r="BW452" s="213"/>
      <c r="BX452" s="213"/>
      <c r="BY452" s="213"/>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2598" t="s">
        <v>294</v>
      </c>
      <c r="D453" s="2465"/>
      <c r="E453" s="584">
        <v>0.34352642492012336</v>
      </c>
      <c r="F453" s="537"/>
      <c r="G453" s="537"/>
      <c r="H453" s="2599" t="s">
        <v>318</v>
      </c>
      <c r="I453" s="2465"/>
      <c r="J453" s="585">
        <v>1.2819850955297105E-3</v>
      </c>
      <c r="K453" s="537"/>
      <c r="L453" s="537"/>
      <c r="M453" s="2600" t="s">
        <v>318</v>
      </c>
      <c r="N453" s="2465"/>
      <c r="O453" s="586">
        <v>1.3454204824403756E-3</v>
      </c>
      <c r="P453" s="537"/>
      <c r="Q453" s="537"/>
      <c r="BA453" s="213"/>
      <c r="BB453" s="287"/>
      <c r="BC453" s="213"/>
      <c r="BD453" s="213"/>
      <c r="BE453" s="213"/>
      <c r="BF453" s="213"/>
      <c r="BG453" s="213"/>
      <c r="BH453" s="213"/>
      <c r="BI453" s="213"/>
      <c r="BJ453" s="213"/>
      <c r="BK453" s="213"/>
      <c r="BL453" s="213"/>
      <c r="BM453" s="213"/>
      <c r="BN453" s="213"/>
      <c r="BO453" s="213"/>
      <c r="BP453" s="213"/>
      <c r="BQ453" s="213"/>
      <c r="BR453" s="213"/>
      <c r="BS453" s="213"/>
      <c r="BT453" s="213"/>
      <c r="BU453" s="213"/>
      <c r="BV453" s="213"/>
      <c r="BW453" s="213"/>
      <c r="BX453" s="213"/>
      <c r="BY453" s="213"/>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2598" t="s">
        <v>303</v>
      </c>
      <c r="D454" s="2465"/>
      <c r="E454" s="584">
        <v>7.6155801335945156E-2</v>
      </c>
      <c r="F454" s="537"/>
      <c r="G454" s="537"/>
      <c r="H454" s="2599" t="s">
        <v>309</v>
      </c>
      <c r="I454" s="2465"/>
      <c r="J454" s="585">
        <v>3.8196856754017236E-4</v>
      </c>
      <c r="K454" s="537"/>
      <c r="L454" s="537"/>
      <c r="M454" s="2600" t="s">
        <v>309</v>
      </c>
      <c r="N454" s="2465"/>
      <c r="O454" s="586">
        <v>6.6637368505550656E-3</v>
      </c>
      <c r="P454" s="537"/>
      <c r="Q454" s="537"/>
      <c r="BA454" s="213"/>
      <c r="BB454" s="287"/>
      <c r="BC454" s="213"/>
      <c r="BD454" s="213"/>
      <c r="BE454" s="213"/>
      <c r="BF454" s="213"/>
      <c r="BG454" s="213"/>
      <c r="BH454" s="213"/>
      <c r="BI454" s="213"/>
      <c r="BJ454" s="213"/>
      <c r="BK454" s="213"/>
      <c r="BL454" s="213"/>
      <c r="BM454" s="213"/>
      <c r="BN454" s="213"/>
      <c r="BO454" s="213"/>
      <c r="BP454" s="213"/>
      <c r="BQ454" s="213"/>
      <c r="BR454" s="213"/>
      <c r="BS454" s="213"/>
      <c r="BT454" s="213"/>
      <c r="BU454" s="213"/>
      <c r="BV454" s="213"/>
      <c r="BW454" s="213"/>
      <c r="BX454" s="213"/>
      <c r="BY454" s="213"/>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2598" t="s">
        <v>307</v>
      </c>
      <c r="D455" s="2465"/>
      <c r="E455" s="584">
        <v>1.221609317900494E-2</v>
      </c>
      <c r="F455" s="537"/>
      <c r="G455" s="537"/>
      <c r="H455" s="2599" t="s">
        <v>302</v>
      </c>
      <c r="I455" s="2465"/>
      <c r="J455" s="585">
        <v>3.6031636179696597E-2</v>
      </c>
      <c r="K455" s="537"/>
      <c r="L455" s="537"/>
      <c r="M455" s="2600" t="s">
        <v>302</v>
      </c>
      <c r="N455" s="2465"/>
      <c r="O455" s="586">
        <v>8.2804280145360412E-2</v>
      </c>
      <c r="P455" s="537"/>
      <c r="Q455" s="537"/>
      <c r="BA455" s="213"/>
      <c r="BB455" s="287"/>
      <c r="BC455" s="213"/>
      <c r="BD455" s="213"/>
      <c r="BE455" s="213"/>
      <c r="BF455" s="213"/>
      <c r="BG455" s="213"/>
      <c r="BH455" s="213"/>
      <c r="BI455" s="213"/>
      <c r="BJ455" s="213"/>
      <c r="BK455" s="213"/>
      <c r="BL455" s="213"/>
      <c r="BM455" s="213"/>
      <c r="BN455" s="213"/>
      <c r="BO455" s="213"/>
      <c r="BP455" s="213"/>
      <c r="BQ455" s="213"/>
      <c r="BR455" s="213"/>
      <c r="BS455" s="213"/>
      <c r="BT455" s="213"/>
      <c r="BU455" s="213"/>
      <c r="BV455" s="213"/>
      <c r="BW455" s="213"/>
      <c r="BX455" s="213"/>
      <c r="BY455" s="213"/>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2598" t="s">
        <v>308</v>
      </c>
      <c r="D456" s="2465"/>
      <c r="E456" s="584">
        <v>1.1256319596763735E-2</v>
      </c>
      <c r="F456" s="537"/>
      <c r="G456" s="537"/>
      <c r="H456" s="2599" t="s">
        <v>305</v>
      </c>
      <c r="I456" s="2465"/>
      <c r="J456" s="585">
        <v>6.8758943269320322E-3</v>
      </c>
      <c r="K456" s="537"/>
      <c r="L456" s="537"/>
      <c r="M456" s="2600" t="s">
        <v>305</v>
      </c>
      <c r="N456" s="2465"/>
      <c r="O456" s="586">
        <v>2.5770602146510703E-2</v>
      </c>
      <c r="P456" s="537"/>
      <c r="Q456" s="537"/>
      <c r="BA456" s="213"/>
      <c r="BB456" s="287"/>
      <c r="BC456" s="213"/>
      <c r="BD456" s="213"/>
      <c r="BE456" s="213"/>
      <c r="BF456" s="213"/>
      <c r="BG456" s="213"/>
      <c r="BH456" s="213"/>
      <c r="BI456" s="213"/>
      <c r="BJ456" s="213"/>
      <c r="BK456" s="213"/>
      <c r="BL456" s="213"/>
      <c r="BM456" s="213"/>
      <c r="BN456" s="213"/>
      <c r="BO456" s="213"/>
      <c r="BP456" s="213"/>
      <c r="BQ456" s="213"/>
      <c r="BR456" s="213"/>
      <c r="BS456" s="213"/>
      <c r="BT456" s="213"/>
      <c r="BU456" s="213"/>
      <c r="BV456" s="213"/>
      <c r="BW456" s="213"/>
      <c r="BX456" s="213"/>
      <c r="BY456" s="213"/>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2598" t="s">
        <v>306</v>
      </c>
      <c r="D457" s="2465"/>
      <c r="E457" s="584">
        <v>1.6725996266809661E-2</v>
      </c>
      <c r="F457" s="537"/>
      <c r="G457" s="537"/>
      <c r="H457" s="2599" t="s">
        <v>297</v>
      </c>
      <c r="I457" s="2465"/>
      <c r="J457" s="585">
        <v>0.22035863586265539</v>
      </c>
      <c r="K457" s="537"/>
      <c r="L457" s="537"/>
      <c r="M457" s="2600" t="s">
        <v>297</v>
      </c>
      <c r="N457" s="2465"/>
      <c r="O457" s="586">
        <v>0.17711436276581558</v>
      </c>
      <c r="P457" s="537"/>
      <c r="Q457" s="537"/>
      <c r="BA457" s="213"/>
      <c r="BB457" s="287"/>
      <c r="BC457" s="213"/>
      <c r="BD457" s="213"/>
      <c r="BE457" s="213"/>
      <c r="BF457" s="213"/>
      <c r="BG457" s="213"/>
      <c r="BH457" s="213"/>
      <c r="BI457" s="213"/>
      <c r="BJ457" s="213"/>
      <c r="BK457" s="213"/>
      <c r="BL457" s="213"/>
      <c r="BM457" s="213"/>
      <c r="BN457" s="213"/>
      <c r="BO457" s="213"/>
      <c r="BP457" s="213"/>
      <c r="BQ457" s="213"/>
      <c r="BR457" s="213"/>
      <c r="BS457" s="213"/>
      <c r="BT457" s="213"/>
      <c r="BU457" s="213"/>
      <c r="BV457" s="213"/>
      <c r="BW457" s="213"/>
      <c r="BX457" s="213"/>
      <c r="BY457" s="213"/>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2598" t="s">
        <v>299</v>
      </c>
      <c r="D458" s="2465"/>
      <c r="E458" s="584">
        <v>0.13798907700100044</v>
      </c>
      <c r="F458" s="537"/>
      <c r="G458" s="537"/>
      <c r="H458" s="2599" t="s">
        <v>300</v>
      </c>
      <c r="I458" s="2465"/>
      <c r="J458" s="585">
        <v>0.12083866515677553</v>
      </c>
      <c r="K458" s="537"/>
      <c r="L458" s="537"/>
      <c r="M458" s="2600" t="s">
        <v>300</v>
      </c>
      <c r="N458" s="2465"/>
      <c r="O458" s="586">
        <v>5.2356511374130499E-2</v>
      </c>
      <c r="P458" s="537"/>
      <c r="Q458" s="537"/>
      <c r="BA458" s="213"/>
      <c r="BB458" s="287"/>
      <c r="BC458" s="213"/>
      <c r="BD458" s="213"/>
      <c r="BE458" s="213"/>
      <c r="BF458" s="213"/>
      <c r="BG458" s="213"/>
      <c r="BH458" s="213"/>
      <c r="BI458" s="213"/>
      <c r="BJ458" s="213"/>
      <c r="BK458" s="213"/>
      <c r="BL458" s="213"/>
      <c r="BM458" s="213"/>
      <c r="BN458" s="213"/>
      <c r="BO458" s="213"/>
      <c r="BP458" s="213"/>
      <c r="BQ458" s="213"/>
      <c r="BR458" s="213"/>
      <c r="BS458" s="213"/>
      <c r="BT458" s="213"/>
      <c r="BU458" s="213"/>
      <c r="BV458" s="213"/>
      <c r="BW458" s="213"/>
      <c r="BX458" s="213"/>
      <c r="BY458" s="213"/>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2598" t="s">
        <v>301</v>
      </c>
      <c r="D459" s="2465"/>
      <c r="E459" s="584">
        <v>1.5159536473911392E-2</v>
      </c>
      <c r="F459" s="537"/>
      <c r="G459" s="537"/>
      <c r="H459" s="2599" t="s">
        <v>304</v>
      </c>
      <c r="I459" s="2465"/>
      <c r="J459" s="585">
        <v>2.3758346249389734E-2</v>
      </c>
      <c r="K459" s="537"/>
      <c r="L459" s="537"/>
      <c r="M459" s="2600" t="s">
        <v>304</v>
      </c>
      <c r="N459" s="2465"/>
      <c r="O459" s="586">
        <v>6.4276917389933561E-2</v>
      </c>
      <c r="P459" s="537"/>
      <c r="Q459" s="537"/>
      <c r="BA459" s="213"/>
      <c r="BB459" s="287"/>
      <c r="BC459" s="213"/>
      <c r="BD459" s="213"/>
      <c r="BE459" s="213"/>
      <c r="BF459" s="213"/>
      <c r="BG459" s="213"/>
      <c r="BH459" s="213"/>
      <c r="BI459" s="213"/>
      <c r="BJ459" s="213"/>
      <c r="BK459" s="213"/>
      <c r="BL459" s="213"/>
      <c r="BM459" s="213"/>
      <c r="BN459" s="213"/>
      <c r="BO459" s="213"/>
      <c r="BP459" s="213"/>
      <c r="BQ459" s="213"/>
      <c r="BR459" s="213"/>
      <c r="BS459" s="213"/>
      <c r="BT459" s="213"/>
      <c r="BU459" s="213"/>
      <c r="BV459" s="213"/>
      <c r="BW459" s="213"/>
      <c r="BX459" s="213"/>
      <c r="BY459" s="213"/>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2598" t="s">
        <v>311</v>
      </c>
      <c r="D460" s="2465"/>
      <c r="E460" s="584">
        <v>4.1496105031646824E-3</v>
      </c>
      <c r="F460" s="537"/>
      <c r="G460" s="537"/>
      <c r="H460" s="2599" t="s">
        <v>292</v>
      </c>
      <c r="I460" s="2465"/>
      <c r="J460" s="585">
        <v>0.39835331905408156</v>
      </c>
      <c r="K460" s="537"/>
      <c r="L460" s="537"/>
      <c r="M460" s="2600" t="s">
        <v>292</v>
      </c>
      <c r="N460" s="2465"/>
      <c r="O460" s="586">
        <v>0.22267484498104625</v>
      </c>
      <c r="P460" s="537"/>
      <c r="Q460" s="537"/>
      <c r="BA460" s="213"/>
      <c r="BB460" s="287"/>
      <c r="BC460" s="213"/>
      <c r="BD460" s="213"/>
      <c r="BE460" s="213"/>
      <c r="BF460" s="213"/>
      <c r="BG460" s="213"/>
      <c r="BH460" s="213"/>
      <c r="BI460" s="213"/>
      <c r="BJ460" s="213"/>
      <c r="BK460" s="213"/>
      <c r="BL460" s="213"/>
      <c r="BM460" s="213"/>
      <c r="BN460" s="213"/>
      <c r="BO460" s="213"/>
      <c r="BP460" s="213"/>
      <c r="BQ460" s="213"/>
      <c r="BR460" s="213"/>
      <c r="BS460" s="213"/>
      <c r="BT460" s="213"/>
      <c r="BU460" s="213"/>
      <c r="BV460" s="213"/>
      <c r="BW460" s="213"/>
      <c r="BX460" s="213"/>
      <c r="BY460" s="213"/>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2598" t="s">
        <v>317</v>
      </c>
      <c r="D461" s="2465"/>
      <c r="E461" s="584">
        <v>1.1129152954764995E-3</v>
      </c>
      <c r="F461" s="537"/>
      <c r="G461" s="537"/>
      <c r="H461" s="2599" t="s">
        <v>310</v>
      </c>
      <c r="I461" s="2465"/>
      <c r="J461" s="590">
        <v>7.6211224362533048E-5</v>
      </c>
      <c r="K461" s="537"/>
      <c r="L461" s="537"/>
      <c r="M461" s="2600" t="s">
        <v>310</v>
      </c>
      <c r="N461" s="2465"/>
      <c r="O461" s="586">
        <v>6.154847630821989E-3</v>
      </c>
      <c r="P461" s="537"/>
      <c r="Q461" s="537"/>
      <c r="BA461" s="213"/>
      <c r="BB461" s="287"/>
      <c r="BC461" s="213"/>
      <c r="BD461" s="213"/>
      <c r="BE461" s="213"/>
      <c r="BF461" s="213"/>
      <c r="BG461" s="213"/>
      <c r="BH461" s="213"/>
      <c r="BI461" s="213"/>
      <c r="BJ461" s="213"/>
      <c r="BK461" s="213"/>
      <c r="BL461" s="213"/>
      <c r="BM461" s="213"/>
      <c r="BN461" s="213"/>
      <c r="BO461" s="213"/>
      <c r="BP461" s="213"/>
      <c r="BQ461" s="213"/>
      <c r="BR461" s="213"/>
      <c r="BS461" s="213"/>
      <c r="BT461" s="213"/>
      <c r="BU461" s="213"/>
      <c r="BV461" s="213"/>
      <c r="BW461" s="213"/>
      <c r="BX461" s="213"/>
      <c r="BY461" s="213"/>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2598" t="s">
        <v>295</v>
      </c>
      <c r="D462" s="2465"/>
      <c r="E462" s="584">
        <v>0.2374683918534638</v>
      </c>
      <c r="F462" s="537"/>
      <c r="G462" s="537"/>
      <c r="H462" s="2599" t="s">
        <v>290</v>
      </c>
      <c r="I462" s="2465"/>
      <c r="J462" s="585">
        <v>0.52065708829883262</v>
      </c>
      <c r="K462" s="537"/>
      <c r="L462" s="537"/>
      <c r="M462" s="2600" t="s">
        <v>290</v>
      </c>
      <c r="N462" s="2465"/>
      <c r="O462" s="586">
        <v>0.4850201873631303</v>
      </c>
      <c r="P462" s="537"/>
      <c r="Q462" s="537"/>
      <c r="BA462" s="213"/>
      <c r="BB462" s="287"/>
      <c r="BC462" s="213"/>
      <c r="BD462" s="213"/>
      <c r="BE462" s="213"/>
      <c r="BF462" s="213"/>
      <c r="BG462" s="213"/>
      <c r="BH462" s="213"/>
      <c r="BI462" s="213"/>
      <c r="BJ462" s="213"/>
      <c r="BK462" s="213"/>
      <c r="BL462" s="213"/>
      <c r="BM462" s="213"/>
      <c r="BN462" s="213"/>
      <c r="BO462" s="213"/>
      <c r="BP462" s="213"/>
      <c r="BQ462" s="213"/>
      <c r="BR462" s="213"/>
      <c r="BS462" s="213"/>
      <c r="BT462" s="213"/>
      <c r="BU462" s="213"/>
      <c r="BV462" s="213"/>
      <c r="BW462" s="213"/>
      <c r="BX462" s="213"/>
      <c r="BY462" s="213"/>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2598" t="s">
        <v>312</v>
      </c>
      <c r="D463" s="2465"/>
      <c r="E463" s="584">
        <v>2.7015179722179507E-3</v>
      </c>
      <c r="F463" s="537"/>
      <c r="G463" s="537"/>
      <c r="H463" s="2599" t="s">
        <v>294</v>
      </c>
      <c r="I463" s="2465"/>
      <c r="J463" s="585">
        <v>0.38169001669574604</v>
      </c>
      <c r="K463" s="537"/>
      <c r="L463" s="537"/>
      <c r="M463" s="2600" t="s">
        <v>294</v>
      </c>
      <c r="N463" s="2465"/>
      <c r="O463" s="586">
        <v>0.27213339810903348</v>
      </c>
      <c r="P463" s="537"/>
      <c r="Q463" s="537"/>
      <c r="BA463" s="213"/>
      <c r="BB463" s="287"/>
      <c r="BC463" s="213"/>
      <c r="BD463" s="213"/>
      <c r="BE463" s="213"/>
      <c r="BF463" s="213"/>
      <c r="BG463" s="213"/>
      <c r="BH463" s="213"/>
      <c r="BI463" s="213"/>
      <c r="BJ463" s="213"/>
      <c r="BK463" s="213"/>
      <c r="BL463" s="213"/>
      <c r="BM463" s="213"/>
      <c r="BN463" s="213"/>
      <c r="BO463" s="213"/>
      <c r="BP463" s="213"/>
      <c r="BQ463" s="213"/>
      <c r="BR463" s="213"/>
      <c r="BS463" s="213"/>
      <c r="BT463" s="213"/>
      <c r="BU463" s="213"/>
      <c r="BV463" s="213"/>
      <c r="BW463" s="213"/>
      <c r="BX463" s="213"/>
      <c r="BY463" s="213"/>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2598" t="s">
        <v>298</v>
      </c>
      <c r="D464" s="2465"/>
      <c r="E464" s="584">
        <v>0.16021804172439302</v>
      </c>
      <c r="F464" s="537"/>
      <c r="G464" s="537"/>
      <c r="H464" s="2599" t="s">
        <v>303</v>
      </c>
      <c r="I464" s="2465"/>
      <c r="J464" s="585">
        <v>7.3930348416850714E-2</v>
      </c>
      <c r="K464" s="537"/>
      <c r="L464" s="537"/>
      <c r="M464" s="2600" t="s">
        <v>303</v>
      </c>
      <c r="N464" s="2465"/>
      <c r="O464" s="586">
        <v>5.8323981345004647E-2</v>
      </c>
      <c r="P464" s="537"/>
      <c r="Q464" s="537"/>
      <c r="BA464" s="213"/>
      <c r="BB464" s="287"/>
      <c r="BC464" s="213"/>
      <c r="BD464" s="213"/>
      <c r="BE464" s="213"/>
      <c r="BF464" s="213"/>
      <c r="BG464" s="213"/>
      <c r="BH464" s="213"/>
      <c r="BI464" s="213"/>
      <c r="BJ464" s="213"/>
      <c r="BK464" s="213"/>
      <c r="BL464" s="213"/>
      <c r="BM464" s="213"/>
      <c r="BN464" s="213"/>
      <c r="BO464" s="213"/>
      <c r="BP464" s="213"/>
      <c r="BQ464" s="213"/>
      <c r="BR464" s="213"/>
      <c r="BS464" s="213"/>
      <c r="BT464" s="213"/>
      <c r="BU464" s="213"/>
      <c r="BV464" s="213"/>
      <c r="BW464" s="213"/>
      <c r="BX464" s="213"/>
      <c r="BY464" s="213"/>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2598" t="s">
        <v>316</v>
      </c>
      <c r="D465" s="2465"/>
      <c r="E465" s="584">
        <v>1.1229966385192377E-3</v>
      </c>
      <c r="F465" s="537"/>
      <c r="G465" s="537"/>
      <c r="H465" s="2599" t="s">
        <v>307</v>
      </c>
      <c r="I465" s="2465"/>
      <c r="J465" s="585">
        <v>1.7714074974423268E-2</v>
      </c>
      <c r="K465" s="537"/>
      <c r="L465" s="537"/>
      <c r="M465" s="2600" t="s">
        <v>307</v>
      </c>
      <c r="N465" s="2465"/>
      <c r="O465" s="586">
        <v>1.0698746319527936E-2</v>
      </c>
      <c r="P465" s="537"/>
      <c r="Q465" s="537"/>
      <c r="BA465" s="213"/>
      <c r="BB465" s="287"/>
      <c r="BC465" s="213"/>
      <c r="BD465" s="213"/>
      <c r="BE465" s="213"/>
      <c r="BF465" s="213"/>
      <c r="BG465" s="213"/>
      <c r="BH465" s="213"/>
      <c r="BI465" s="213"/>
      <c r="BJ465" s="213"/>
      <c r="BK465" s="213"/>
      <c r="BL465" s="213"/>
      <c r="BM465" s="213"/>
      <c r="BN465" s="213"/>
      <c r="BO465" s="213"/>
      <c r="BP465" s="213"/>
      <c r="BQ465" s="213"/>
      <c r="BR465" s="213"/>
      <c r="BS465" s="213"/>
      <c r="BT465" s="213"/>
      <c r="BU465" s="213"/>
      <c r="BV465" s="213"/>
      <c r="BW465" s="213"/>
      <c r="BX465" s="213"/>
      <c r="BY465" s="213"/>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2598" t="s">
        <v>291</v>
      </c>
      <c r="D466" s="2465"/>
      <c r="E466" s="584">
        <v>0.48616752519927187</v>
      </c>
      <c r="F466" s="537"/>
      <c r="G466" s="537"/>
      <c r="H466" s="2599" t="s">
        <v>308</v>
      </c>
      <c r="I466" s="2465"/>
      <c r="J466" s="585">
        <v>1.1946210920532748E-2</v>
      </c>
      <c r="K466" s="537"/>
      <c r="L466" s="537"/>
      <c r="M466" s="2600" t="s">
        <v>308</v>
      </c>
      <c r="N466" s="2465"/>
      <c r="O466" s="586">
        <v>3.1122966176326027E-3</v>
      </c>
      <c r="P466" s="537"/>
      <c r="Q466" s="537"/>
      <c r="BA466" s="213"/>
      <c r="BB466" s="287"/>
      <c r="BC466" s="213"/>
      <c r="BD466" s="213"/>
      <c r="BE466" s="213"/>
      <c r="BF466" s="213"/>
      <c r="BG466" s="213"/>
      <c r="BH466" s="213"/>
      <c r="BI466" s="213"/>
      <c r="BJ466" s="213"/>
      <c r="BK466" s="213"/>
      <c r="BL466" s="213"/>
      <c r="BM466" s="213"/>
      <c r="BN466" s="213"/>
      <c r="BO466" s="213"/>
      <c r="BP466" s="213"/>
      <c r="BQ466" s="213"/>
      <c r="BR466" s="213"/>
      <c r="BS466" s="213"/>
      <c r="BT466" s="213"/>
      <c r="BU466" s="213"/>
      <c r="BV466" s="213"/>
      <c r="BW466" s="213"/>
      <c r="BX466" s="213"/>
      <c r="BY466" s="213"/>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2601" t="s">
        <v>315</v>
      </c>
      <c r="D467" s="2465"/>
      <c r="E467" s="587">
        <v>2.3214850937902307E-3</v>
      </c>
      <c r="F467" s="537"/>
      <c r="G467" s="537"/>
      <c r="H467" s="2599" t="s">
        <v>306</v>
      </c>
      <c r="I467" s="2465"/>
      <c r="J467" s="585">
        <v>2.2519745611199748E-2</v>
      </c>
      <c r="K467" s="537"/>
      <c r="L467" s="537"/>
      <c r="M467" s="2600" t="s">
        <v>306</v>
      </c>
      <c r="N467" s="2465"/>
      <c r="O467" s="586">
        <v>1.5687434611166756E-2</v>
      </c>
      <c r="P467" s="537"/>
      <c r="Q467" s="537"/>
      <c r="BA467" s="213"/>
      <c r="BB467" s="287"/>
      <c r="BC467" s="213"/>
      <c r="BD467" s="213"/>
      <c r="BE467" s="213"/>
      <c r="BF467" s="213"/>
      <c r="BG467" s="213"/>
      <c r="BH467" s="213"/>
      <c r="BI467" s="213"/>
      <c r="BJ467" s="213"/>
      <c r="BK467" s="213"/>
      <c r="BL467" s="213"/>
      <c r="BM467" s="213"/>
      <c r="BN467" s="213"/>
      <c r="BO467" s="213"/>
      <c r="BP467" s="213"/>
      <c r="BQ467" s="213"/>
      <c r="BR467" s="213"/>
      <c r="BS467" s="213"/>
      <c r="BT467" s="213"/>
      <c r="BU467" s="213"/>
      <c r="BV467" s="213"/>
      <c r="BW467" s="213"/>
      <c r="BX467" s="213"/>
      <c r="BY467" s="213"/>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2464"/>
      <c r="D468" s="2465"/>
      <c r="E468" s="538"/>
      <c r="F468" s="537"/>
      <c r="G468" s="537"/>
      <c r="H468" s="2599" t="s">
        <v>299</v>
      </c>
      <c r="I468" s="2465"/>
      <c r="J468" s="585">
        <v>0.18016289325544832</v>
      </c>
      <c r="K468" s="537"/>
      <c r="L468" s="537"/>
      <c r="M468" s="2600" t="s">
        <v>299</v>
      </c>
      <c r="N468" s="2465"/>
      <c r="O468" s="586">
        <v>0.10466301318530101</v>
      </c>
      <c r="P468" s="537"/>
      <c r="Q468" s="537"/>
      <c r="BA468" s="213"/>
      <c r="BB468" s="287"/>
      <c r="BC468" s="213"/>
      <c r="BD468" s="213"/>
      <c r="BE468" s="213"/>
      <c r="BF468" s="213"/>
      <c r="BG468" s="213"/>
      <c r="BH468" s="213"/>
      <c r="BI468" s="213"/>
      <c r="BJ468" s="213"/>
      <c r="BK468" s="213"/>
      <c r="BL468" s="213"/>
      <c r="BM468" s="213"/>
      <c r="BN468" s="213"/>
      <c r="BO468" s="213"/>
      <c r="BP468" s="213"/>
      <c r="BQ468" s="213"/>
      <c r="BR468" s="213"/>
      <c r="BS468" s="213"/>
      <c r="BT468" s="213"/>
      <c r="BU468" s="213"/>
      <c r="BV468" s="213"/>
      <c r="BW468" s="213"/>
      <c r="BX468" s="213"/>
      <c r="BY468" s="213"/>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2464"/>
      <c r="D469" s="2465"/>
      <c r="E469" s="537"/>
      <c r="F469" s="537"/>
      <c r="G469" s="537"/>
      <c r="H469" s="2599" t="s">
        <v>301</v>
      </c>
      <c r="I469" s="2465"/>
      <c r="J469" s="585">
        <v>0.1122109266073447</v>
      </c>
      <c r="K469" s="537"/>
      <c r="L469" s="537"/>
      <c r="M469" s="2600" t="s">
        <v>301</v>
      </c>
      <c r="N469" s="2465"/>
      <c r="O469" s="586">
        <v>1.1140937555799797E-4</v>
      </c>
      <c r="P469" s="537"/>
      <c r="Q469" s="537"/>
      <c r="BA469" s="213"/>
      <c r="BB469" s="287"/>
      <c r="BC469" s="213"/>
      <c r="BD469" s="213"/>
      <c r="BE469" s="213"/>
      <c r="BF469" s="213"/>
      <c r="BG469" s="213"/>
      <c r="BH469" s="213"/>
      <c r="BI469" s="213"/>
      <c r="BJ469" s="213"/>
      <c r="BK469" s="213"/>
      <c r="BL469" s="213"/>
      <c r="BM469" s="213"/>
      <c r="BN469" s="213"/>
      <c r="BO469" s="213"/>
      <c r="BP469" s="213"/>
      <c r="BQ469" s="213"/>
      <c r="BR469" s="213"/>
      <c r="BS469" s="213"/>
      <c r="BT469" s="213"/>
      <c r="BU469" s="213"/>
      <c r="BV469" s="213"/>
      <c r="BW469" s="213"/>
      <c r="BX469" s="213"/>
      <c r="BY469" s="213"/>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2602" t="s">
        <v>257</v>
      </c>
      <c r="D470" s="2465"/>
      <c r="E470" s="2465"/>
      <c r="F470" s="2465"/>
      <c r="G470" s="2465"/>
      <c r="H470" s="2599" t="s">
        <v>311</v>
      </c>
      <c r="I470" s="2465"/>
      <c r="J470" s="590">
        <v>5.5211115311007996E-7</v>
      </c>
      <c r="K470" s="537"/>
      <c r="L470" s="537"/>
      <c r="M470" s="2600" t="s">
        <v>311</v>
      </c>
      <c r="N470" s="2465"/>
      <c r="O470" s="586">
        <v>6.2497249737474975E-3</v>
      </c>
      <c r="P470" s="537"/>
      <c r="Q470" s="537"/>
      <c r="BA470" s="213"/>
      <c r="BB470" s="287"/>
      <c r="BC470" s="213"/>
      <c r="BD470" s="213"/>
      <c r="BE470" s="213"/>
      <c r="BF470" s="213"/>
      <c r="BG470" s="213"/>
      <c r="BH470" s="213"/>
      <c r="BI470" s="213"/>
      <c r="BJ470" s="213"/>
      <c r="BK470" s="213"/>
      <c r="BL470" s="213"/>
      <c r="BM470" s="213"/>
      <c r="BN470" s="213"/>
      <c r="BO470" s="213"/>
      <c r="BP470" s="213"/>
      <c r="BQ470" s="213"/>
      <c r="BR470" s="213"/>
      <c r="BS470" s="213"/>
      <c r="BT470" s="213"/>
      <c r="BU470" s="213"/>
      <c r="BV470" s="213"/>
      <c r="BW470" s="213"/>
      <c r="BX470" s="213"/>
      <c r="BY470" s="213"/>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2608" t="s">
        <v>225</v>
      </c>
      <c r="D471" s="2465"/>
      <c r="E471" s="2609" t="s">
        <v>258</v>
      </c>
      <c r="F471" s="2610"/>
      <c r="G471" s="2611"/>
      <c r="H471" s="2599" t="s">
        <v>317</v>
      </c>
      <c r="I471" s="2465"/>
      <c r="J471" s="585">
        <v>4.2625441571386404E-4</v>
      </c>
      <c r="K471" s="537"/>
      <c r="L471" s="537"/>
      <c r="M471" s="2600" t="s">
        <v>317</v>
      </c>
      <c r="N471" s="2465"/>
      <c r="O471" s="586">
        <v>1.2520268892606348E-3</v>
      </c>
      <c r="P471" s="537"/>
      <c r="Q471" s="537"/>
      <c r="BA471" s="213"/>
      <c r="BB471" s="287"/>
      <c r="BC471" s="213"/>
      <c r="BD471" s="213"/>
      <c r="BE471" s="213"/>
      <c r="BF471" s="213"/>
      <c r="BG471" s="213"/>
      <c r="BH471" s="213"/>
      <c r="BI471" s="213"/>
      <c r="BJ471" s="213"/>
      <c r="BK471" s="213"/>
      <c r="BL471" s="213"/>
      <c r="BM471" s="213"/>
      <c r="BN471" s="213"/>
      <c r="BO471" s="213"/>
      <c r="BP471" s="213"/>
      <c r="BQ471" s="213"/>
      <c r="BR471" s="213"/>
      <c r="BS471" s="213"/>
      <c r="BT471" s="213"/>
      <c r="BU471" s="213"/>
      <c r="BV471" s="213"/>
      <c r="BW471" s="213"/>
      <c r="BX471" s="213"/>
      <c r="BY471" s="213"/>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2465"/>
      <c r="D472" s="2465"/>
      <c r="E472" s="569" t="s">
        <v>208</v>
      </c>
      <c r="F472" s="570" t="s">
        <v>259</v>
      </c>
      <c r="G472" s="571" t="s">
        <v>260</v>
      </c>
      <c r="H472" s="2599" t="s">
        <v>295</v>
      </c>
      <c r="I472" s="2465"/>
      <c r="J472" s="585">
        <v>0.32881520624341459</v>
      </c>
      <c r="K472" s="537"/>
      <c r="L472" s="537"/>
      <c r="M472" s="2600" t="s">
        <v>295</v>
      </c>
      <c r="N472" s="2465"/>
      <c r="O472" s="586">
        <v>0.13878586927230299</v>
      </c>
      <c r="P472" s="537"/>
      <c r="Q472" s="537"/>
      <c r="BA472" s="213"/>
      <c r="BB472" s="287"/>
      <c r="BC472" s="213"/>
      <c r="BD472" s="213"/>
      <c r="BE472" s="213"/>
      <c r="BF472" s="213"/>
      <c r="BG472" s="213"/>
      <c r="BH472" s="213"/>
      <c r="BI472" s="213"/>
      <c r="BJ472" s="213"/>
      <c r="BK472" s="213"/>
      <c r="BL472" s="213"/>
      <c r="BM472" s="213"/>
      <c r="BN472" s="213"/>
      <c r="BO472" s="213"/>
      <c r="BP472" s="213"/>
      <c r="BQ472" s="213"/>
      <c r="BR472" s="213"/>
      <c r="BS472" s="213"/>
      <c r="BT472" s="213"/>
      <c r="BU472" s="213"/>
      <c r="BV472" s="213"/>
      <c r="BW472" s="213"/>
      <c r="BX472" s="213"/>
      <c r="BY472" s="213"/>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2607" t="s">
        <v>226</v>
      </c>
      <c r="D473" s="2465"/>
      <c r="E473" s="591">
        <v>4.6627981203203088</v>
      </c>
      <c r="F473" s="592">
        <v>15.542660401067696</v>
      </c>
      <c r="G473" s="593">
        <v>15.542660401067696</v>
      </c>
      <c r="H473" s="2599" t="s">
        <v>312</v>
      </c>
      <c r="I473" s="2465"/>
      <c r="J473" s="585">
        <v>2.2716982589548497E-3</v>
      </c>
      <c r="K473" s="537"/>
      <c r="L473" s="537"/>
      <c r="M473" s="2600" t="s">
        <v>312</v>
      </c>
      <c r="N473" s="2465"/>
      <c r="O473" s="586">
        <v>2.0366997443970235E-3</v>
      </c>
      <c r="P473" s="537"/>
      <c r="Q473" s="537"/>
      <c r="BA473" s="213"/>
      <c r="BB473" s="287"/>
      <c r="BC473" s="213"/>
      <c r="BD473" s="213"/>
      <c r="BE473" s="213"/>
      <c r="BF473" s="213"/>
      <c r="BG473" s="213"/>
      <c r="BH473" s="213"/>
      <c r="BI473" s="213"/>
      <c r="BJ473" s="213"/>
      <c r="BK473" s="213"/>
      <c r="BL473" s="213"/>
      <c r="BM473" s="213"/>
      <c r="BN473" s="213"/>
      <c r="BO473" s="213"/>
      <c r="BP473" s="213"/>
      <c r="BQ473" s="213"/>
      <c r="BR473" s="213"/>
      <c r="BS473" s="213"/>
      <c r="BT473" s="213"/>
      <c r="BU473" s="213"/>
      <c r="BV473" s="213"/>
      <c r="BW473" s="213"/>
      <c r="BX473" s="213"/>
      <c r="BY473" s="213"/>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2464"/>
      <c r="D474" s="2465"/>
      <c r="E474" s="538"/>
      <c r="F474" s="538"/>
      <c r="G474" s="538"/>
      <c r="H474" s="2599" t="s">
        <v>298</v>
      </c>
      <c r="I474" s="2465"/>
      <c r="J474" s="585">
        <v>3.0748949735499229E-2</v>
      </c>
      <c r="K474" s="537"/>
      <c r="L474" s="537"/>
      <c r="M474" s="2600" t="s">
        <v>298</v>
      </c>
      <c r="N474" s="2465"/>
      <c r="O474" s="586">
        <v>0.24722827225519337</v>
      </c>
      <c r="P474" s="537"/>
      <c r="Q474" s="537"/>
      <c r="BA474" s="213"/>
      <c r="BB474" s="287"/>
      <c r="BC474" s="213"/>
      <c r="BD474" s="213"/>
      <c r="BE474" s="213"/>
      <c r="BF474" s="213"/>
      <c r="BG474" s="213"/>
      <c r="BH474" s="213"/>
      <c r="BI474" s="213"/>
      <c r="BJ474" s="213"/>
      <c r="BK474" s="213"/>
      <c r="BL474" s="213"/>
      <c r="BM474" s="213"/>
      <c r="BN474" s="213"/>
      <c r="BO474" s="213"/>
      <c r="BP474" s="213"/>
      <c r="BQ474" s="213"/>
      <c r="BR474" s="213"/>
      <c r="BS474" s="213"/>
      <c r="BT474" s="213"/>
      <c r="BU474" s="213"/>
      <c r="BV474" s="213"/>
      <c r="BW474" s="213"/>
      <c r="BX474" s="213"/>
      <c r="BY474" s="213"/>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2464"/>
      <c r="D475" s="2465"/>
      <c r="E475" s="537"/>
      <c r="F475" s="537"/>
      <c r="G475" s="537"/>
      <c r="H475" s="2599" t="s">
        <v>316</v>
      </c>
      <c r="I475" s="2465"/>
      <c r="J475" s="585">
        <v>1.470831690973648E-3</v>
      </c>
      <c r="K475" s="537"/>
      <c r="L475" s="537"/>
      <c r="M475" s="2600" t="s">
        <v>316</v>
      </c>
      <c r="N475" s="2465"/>
      <c r="O475" s="594">
        <v>1.9874741974279844E-5</v>
      </c>
      <c r="P475" s="537"/>
      <c r="Q475" s="537"/>
      <c r="BA475" s="213"/>
      <c r="BB475" s="287"/>
      <c r="BC475" s="213"/>
      <c r="BD475" s="213"/>
      <c r="BE475" s="213"/>
      <c r="BF475" s="213"/>
      <c r="BG475" s="213"/>
      <c r="BH475" s="213"/>
      <c r="BI475" s="213"/>
      <c r="BJ475" s="213"/>
      <c r="BK475" s="213"/>
      <c r="BL475" s="213"/>
      <c r="BM475" s="213"/>
      <c r="BN475" s="213"/>
      <c r="BO475" s="213"/>
      <c r="BP475" s="213"/>
      <c r="BQ475" s="213"/>
      <c r="BR475" s="213"/>
      <c r="BS475" s="213"/>
      <c r="BT475" s="213"/>
      <c r="BU475" s="213"/>
      <c r="BV475" s="213"/>
      <c r="BW475" s="213"/>
      <c r="BX475" s="213"/>
      <c r="BY475" s="213"/>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2602" t="s">
        <v>261</v>
      </c>
      <c r="D476" s="2465"/>
      <c r="E476" s="2465"/>
      <c r="F476" s="537"/>
      <c r="G476" s="537"/>
      <c r="H476" s="2599" t="s">
        <v>291</v>
      </c>
      <c r="I476" s="2465"/>
      <c r="J476" s="585">
        <v>0.15245919984800604</v>
      </c>
      <c r="K476" s="537"/>
      <c r="L476" s="537"/>
      <c r="M476" s="2600" t="s">
        <v>291</v>
      </c>
      <c r="N476" s="2465"/>
      <c r="O476" s="586">
        <v>0.39783906768182903</v>
      </c>
      <c r="P476" s="537"/>
      <c r="Q476" s="537"/>
      <c r="BA476" s="213"/>
      <c r="BB476" s="287"/>
      <c r="BC476" s="213"/>
      <c r="BD476" s="213"/>
      <c r="BE476" s="213"/>
      <c r="BF476" s="213"/>
      <c r="BG476" s="213"/>
      <c r="BH476" s="213"/>
      <c r="BI476" s="213"/>
      <c r="BJ476" s="213"/>
      <c r="BK476" s="213"/>
      <c r="BL476" s="213"/>
      <c r="BM476" s="213"/>
      <c r="BN476" s="213"/>
      <c r="BO476" s="213"/>
      <c r="BP476" s="213"/>
      <c r="BQ476" s="213"/>
      <c r="BR476" s="213"/>
      <c r="BS476" s="213"/>
      <c r="BT476" s="213"/>
      <c r="BU476" s="213"/>
      <c r="BV476" s="213"/>
      <c r="BW476" s="213"/>
      <c r="BX476" s="213"/>
      <c r="BY476" s="213"/>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2464"/>
      <c r="D477" s="2465"/>
      <c r="E477" s="572" t="s">
        <v>225</v>
      </c>
      <c r="F477" s="537"/>
      <c r="G477" s="537"/>
      <c r="H477" s="2603" t="s">
        <v>315</v>
      </c>
      <c r="I477" s="2465"/>
      <c r="J477" s="595">
        <v>1.4237567966499183E-5</v>
      </c>
      <c r="K477" s="537"/>
      <c r="L477" s="537"/>
      <c r="M477" s="2604" t="s">
        <v>315</v>
      </c>
      <c r="N477" s="2465"/>
      <c r="O477" s="589">
        <v>3.3974605499806565E-4</v>
      </c>
      <c r="P477" s="537"/>
      <c r="Q477" s="537"/>
      <c r="BA477" s="213"/>
      <c r="BB477" s="287"/>
      <c r="BC477" s="213"/>
      <c r="BD477" s="213"/>
      <c r="BE477" s="213"/>
      <c r="BF477" s="213"/>
      <c r="BG477" s="213"/>
      <c r="BH477" s="213"/>
      <c r="BI477" s="213"/>
      <c r="BJ477" s="213"/>
      <c r="BK477" s="213"/>
      <c r="BL477" s="213"/>
      <c r="BM477" s="213"/>
      <c r="BN477" s="213"/>
      <c r="BO477" s="213"/>
      <c r="BP477" s="213"/>
      <c r="BQ477" s="213"/>
      <c r="BR477" s="213"/>
      <c r="BS477" s="213"/>
      <c r="BT477" s="213"/>
      <c r="BU477" s="213"/>
      <c r="BV477" s="213"/>
      <c r="BW477" s="213"/>
      <c r="BX477" s="213"/>
      <c r="BY477" s="213"/>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2465"/>
      <c r="D478" s="2465"/>
      <c r="E478" s="596" t="s">
        <v>226</v>
      </c>
      <c r="F478" s="537"/>
      <c r="G478" s="537"/>
      <c r="H478" s="2464"/>
      <c r="I478" s="2465"/>
      <c r="J478" s="538"/>
      <c r="K478" s="537"/>
      <c r="L478" s="537"/>
      <c r="M478" s="2464"/>
      <c r="N478" s="2465"/>
      <c r="O478" s="538"/>
      <c r="P478" s="537"/>
      <c r="Q478" s="537"/>
      <c r="BA478" s="213"/>
      <c r="BB478" s="287"/>
      <c r="BC478" s="213"/>
      <c r="BD478" s="213"/>
      <c r="BE478" s="213"/>
      <c r="BF478" s="213"/>
      <c r="BG478" s="213"/>
      <c r="BH478" s="213"/>
      <c r="BI478" s="213"/>
      <c r="BJ478" s="213"/>
      <c r="BK478" s="213"/>
      <c r="BL478" s="213"/>
      <c r="BM478" s="213"/>
      <c r="BN478" s="213"/>
      <c r="BO478" s="213"/>
      <c r="BP478" s="213"/>
      <c r="BQ478" s="213"/>
      <c r="BR478" s="213"/>
      <c r="BS478" s="213"/>
      <c r="BT478" s="213"/>
      <c r="BU478" s="213"/>
      <c r="BV478" s="213"/>
      <c r="BW478" s="213"/>
      <c r="BX478" s="213"/>
      <c r="BY478" s="213"/>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2594" t="s">
        <v>233</v>
      </c>
      <c r="D479" s="2465"/>
      <c r="E479" s="581">
        <v>0.1172233451772378</v>
      </c>
      <c r="F479" s="537"/>
      <c r="G479" s="537"/>
      <c r="H479" s="2464"/>
      <c r="I479" s="2465"/>
      <c r="J479" s="537"/>
      <c r="K479" s="537"/>
      <c r="L479" s="537"/>
      <c r="M479" s="2464"/>
      <c r="N479" s="2465"/>
      <c r="O479" s="537"/>
      <c r="P479" s="537"/>
      <c r="Q479" s="537"/>
      <c r="BA479" s="213"/>
      <c r="BB479" s="287"/>
      <c r="BC479" s="213"/>
      <c r="BD479" s="213"/>
      <c r="BE479" s="213"/>
      <c r="BF479" s="213"/>
      <c r="BG479" s="213"/>
      <c r="BH479" s="213"/>
      <c r="BI479" s="213"/>
      <c r="BJ479" s="213"/>
      <c r="BK479" s="213"/>
      <c r="BL479" s="213"/>
      <c r="BM479" s="213"/>
      <c r="BN479" s="213"/>
      <c r="BO479" s="213"/>
      <c r="BP479" s="213"/>
      <c r="BQ479" s="213"/>
      <c r="BR479" s="213"/>
      <c r="BS479" s="213"/>
      <c r="BT479" s="213"/>
      <c r="BU479" s="213"/>
      <c r="BV479" s="213"/>
      <c r="BW479" s="213"/>
      <c r="BX479" s="213"/>
      <c r="BY479" s="213"/>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2598" t="s">
        <v>239</v>
      </c>
      <c r="D480" s="2465"/>
      <c r="E480" s="584">
        <v>8.7603216334269624E-2</v>
      </c>
      <c r="F480" s="537"/>
      <c r="G480" s="537"/>
      <c r="H480" s="2605" t="s">
        <v>257</v>
      </c>
      <c r="I480" s="2465"/>
      <c r="J480" s="2465"/>
      <c r="K480" s="2465"/>
      <c r="L480" s="2465"/>
      <c r="M480" s="2606" t="s">
        <v>257</v>
      </c>
      <c r="N480" s="2465"/>
      <c r="O480" s="2465"/>
      <c r="P480" s="2465"/>
      <c r="Q480" s="2465"/>
      <c r="BA480" s="213"/>
      <c r="BB480" s="287"/>
      <c r="BC480" s="213"/>
      <c r="BD480" s="213"/>
      <c r="BE480" s="213"/>
      <c r="BF480" s="213"/>
      <c r="BG480" s="213"/>
      <c r="BH480" s="213"/>
      <c r="BI480" s="213"/>
      <c r="BJ480" s="213"/>
      <c r="BK480" s="213"/>
      <c r="BL480" s="213"/>
      <c r="BM480" s="213"/>
      <c r="BN480" s="213"/>
      <c r="BO480" s="213"/>
      <c r="BP480" s="213"/>
      <c r="BQ480" s="213"/>
      <c r="BR480" s="213"/>
      <c r="BS480" s="213"/>
      <c r="BT480" s="213"/>
      <c r="BU480" s="213"/>
      <c r="BV480" s="213"/>
      <c r="BW480" s="213"/>
      <c r="BX480" s="213"/>
      <c r="BY480" s="213"/>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2598" t="s">
        <v>293</v>
      </c>
      <c r="D481" s="2465"/>
      <c r="E481" s="584">
        <v>0.14372233879365137</v>
      </c>
      <c r="F481" s="537"/>
      <c r="G481" s="537"/>
      <c r="H481" s="2612" t="s">
        <v>225</v>
      </c>
      <c r="I481" s="2465"/>
      <c r="J481" s="2613" t="s">
        <v>258</v>
      </c>
      <c r="K481" s="2614"/>
      <c r="L481" s="2615"/>
      <c r="M481" s="2616" t="s">
        <v>225</v>
      </c>
      <c r="N481" s="2465"/>
      <c r="O481" s="2617" t="s">
        <v>258</v>
      </c>
      <c r="P481" s="2618"/>
      <c r="Q481" s="2619"/>
      <c r="BA481" s="213"/>
      <c r="BB481" s="287"/>
      <c r="BC481" s="213"/>
      <c r="BD481" s="213"/>
      <c r="BE481" s="213"/>
      <c r="BF481" s="213"/>
      <c r="BG481" s="213"/>
      <c r="BH481" s="213"/>
      <c r="BI481" s="213"/>
      <c r="BJ481" s="213"/>
      <c r="BK481" s="213"/>
      <c r="BL481" s="213"/>
      <c r="BM481" s="213"/>
      <c r="BN481" s="213"/>
      <c r="BO481" s="213"/>
      <c r="BP481" s="213"/>
      <c r="BQ481" s="213"/>
      <c r="BR481" s="213"/>
      <c r="BS481" s="213"/>
      <c r="BT481" s="213"/>
      <c r="BU481" s="213"/>
      <c r="BV481" s="213"/>
      <c r="BW481" s="213"/>
      <c r="BX481" s="213"/>
      <c r="BY481" s="213"/>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2598" t="s">
        <v>228</v>
      </c>
      <c r="D482" s="2465"/>
      <c r="E482" s="584">
        <v>0.14001358596962341</v>
      </c>
      <c r="F482" s="537"/>
      <c r="G482" s="537"/>
      <c r="H482" s="2465"/>
      <c r="I482" s="2465"/>
      <c r="J482" s="573" t="s">
        <v>208</v>
      </c>
      <c r="K482" s="574" t="s">
        <v>259</v>
      </c>
      <c r="L482" s="575" t="s">
        <v>260</v>
      </c>
      <c r="M482" s="2465"/>
      <c r="N482" s="2465"/>
      <c r="O482" s="576" t="s">
        <v>208</v>
      </c>
      <c r="P482" s="577" t="s">
        <v>259</v>
      </c>
      <c r="Q482" s="578" t="s">
        <v>260</v>
      </c>
      <c r="BA482" s="213"/>
      <c r="BB482" s="287"/>
      <c r="BC482" s="213"/>
      <c r="BD482" s="213"/>
      <c r="BE482" s="213"/>
      <c r="BF482" s="213"/>
      <c r="BG482" s="213"/>
      <c r="BH482" s="213"/>
      <c r="BI482" s="213"/>
      <c r="BJ482" s="213"/>
      <c r="BK482" s="213"/>
      <c r="BL482" s="213"/>
      <c r="BM482" s="213"/>
      <c r="BN482" s="213"/>
      <c r="BO482" s="213"/>
      <c r="BP482" s="213"/>
      <c r="BQ482" s="213"/>
      <c r="BR482" s="213"/>
      <c r="BS482" s="213"/>
      <c r="BT482" s="213"/>
      <c r="BU482" s="213"/>
      <c r="BV482" s="213"/>
      <c r="BW482" s="213"/>
      <c r="BX482" s="213"/>
      <c r="BY482" s="213"/>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2598" t="s">
        <v>248</v>
      </c>
      <c r="D483" s="2465"/>
      <c r="E483" s="584">
        <v>5.7985598891369533E-2</v>
      </c>
      <c r="F483" s="537"/>
      <c r="G483" s="537"/>
      <c r="H483" s="2620" t="s">
        <v>226</v>
      </c>
      <c r="I483" s="2465"/>
      <c r="J483" s="597">
        <v>3.9833149997125288</v>
      </c>
      <c r="K483" s="598">
        <v>11.380899999178654</v>
      </c>
      <c r="L483" s="599">
        <v>11.380899999178654</v>
      </c>
      <c r="M483" s="2621" t="s">
        <v>226</v>
      </c>
      <c r="N483" s="2465"/>
      <c r="O483" s="600">
        <v>4.0292692736465519</v>
      </c>
      <c r="P483" s="601">
        <v>11.512197924704434</v>
      </c>
      <c r="Q483" s="602">
        <v>11.512197924704434</v>
      </c>
      <c r="BA483" s="213"/>
      <c r="BB483" s="287"/>
      <c r="BC483" s="213"/>
      <c r="BD483" s="213"/>
      <c r="BE483" s="213"/>
      <c r="BF483" s="213"/>
      <c r="BG483" s="213"/>
      <c r="BH483" s="213"/>
      <c r="BI483" s="213"/>
      <c r="BJ483" s="213"/>
      <c r="BK483" s="213"/>
      <c r="BL483" s="213"/>
      <c r="BM483" s="213"/>
      <c r="BN483" s="213"/>
      <c r="BO483" s="213"/>
      <c r="BP483" s="213"/>
      <c r="BQ483" s="213"/>
      <c r="BR483" s="213"/>
      <c r="BS483" s="213"/>
      <c r="BT483" s="213"/>
      <c r="BU483" s="213"/>
      <c r="BV483" s="213"/>
      <c r="BW483" s="213"/>
      <c r="BX483" s="213"/>
      <c r="BY483" s="213"/>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2598" t="s">
        <v>296</v>
      </c>
      <c r="D484" s="2465"/>
      <c r="E484" s="584">
        <v>0.11865177228689616</v>
      </c>
      <c r="F484" s="537"/>
      <c r="G484" s="537"/>
      <c r="H484" s="2464"/>
      <c r="I484" s="2465"/>
      <c r="J484" s="538"/>
      <c r="K484" s="538"/>
      <c r="L484" s="538"/>
      <c r="M484" s="2464"/>
      <c r="N484" s="2465"/>
      <c r="O484" s="538"/>
      <c r="P484" s="538"/>
      <c r="Q484" s="538"/>
      <c r="BA484" s="213"/>
      <c r="BB484" s="287"/>
      <c r="BC484" s="213"/>
      <c r="BD484" s="213"/>
      <c r="BE484" s="213"/>
      <c r="BF484" s="213"/>
      <c r="BG484" s="213"/>
      <c r="BH484" s="213"/>
      <c r="BI484" s="213"/>
      <c r="BJ484" s="213"/>
      <c r="BK484" s="213"/>
      <c r="BL484" s="213"/>
      <c r="BM484" s="213"/>
      <c r="BN484" s="213"/>
      <c r="BO484" s="213"/>
      <c r="BP484" s="213"/>
      <c r="BQ484" s="213"/>
      <c r="BR484" s="213"/>
      <c r="BS484" s="213"/>
      <c r="BT484" s="213"/>
      <c r="BU484" s="213"/>
      <c r="BV484" s="213"/>
      <c r="BW484" s="213"/>
      <c r="BX484" s="213"/>
      <c r="BY484" s="213"/>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2598" t="s">
        <v>237</v>
      </c>
      <c r="D485" s="2465"/>
      <c r="E485" s="584">
        <v>8.5552525573089969E-2</v>
      </c>
      <c r="F485" s="537"/>
      <c r="G485" s="537"/>
      <c r="H485" s="2464"/>
      <c r="I485" s="2465"/>
      <c r="J485" s="537"/>
      <c r="K485" s="537"/>
      <c r="L485" s="537"/>
      <c r="M485" s="2464"/>
      <c r="N485" s="2465"/>
      <c r="O485" s="537"/>
      <c r="P485" s="537"/>
      <c r="Q485" s="537"/>
      <c r="BA485" s="213"/>
      <c r="BB485" s="287"/>
      <c r="BC485" s="213"/>
      <c r="BD485" s="213"/>
      <c r="BE485" s="213"/>
      <c r="BF485" s="213"/>
      <c r="BG485" s="213"/>
      <c r="BH485" s="213"/>
      <c r="BI485" s="213"/>
      <c r="BJ485" s="213"/>
      <c r="BK485" s="213"/>
      <c r="BL485" s="213"/>
      <c r="BM485" s="213"/>
      <c r="BN485" s="213"/>
      <c r="BO485" s="213"/>
      <c r="BP485" s="213"/>
      <c r="BQ485" s="213"/>
      <c r="BR485" s="213"/>
      <c r="BS485" s="213"/>
      <c r="BT485" s="213"/>
      <c r="BU485" s="213"/>
      <c r="BV485" s="213"/>
      <c r="BW485" s="213"/>
      <c r="BX485" s="213"/>
      <c r="BY485" s="213"/>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2598" t="s">
        <v>302</v>
      </c>
      <c r="D486" s="2465"/>
      <c r="E486" s="584">
        <v>-6.4987007116616577E-2</v>
      </c>
      <c r="F486" s="537"/>
      <c r="G486" s="537"/>
      <c r="H486" s="2605" t="s">
        <v>261</v>
      </c>
      <c r="I486" s="2465"/>
      <c r="J486" s="2465"/>
      <c r="K486" s="537"/>
      <c r="L486" s="537"/>
      <c r="M486" s="2606" t="s">
        <v>261</v>
      </c>
      <c r="N486" s="2465"/>
      <c r="O486" s="2465"/>
      <c r="P486" s="537"/>
      <c r="Q486" s="537"/>
      <c r="BA486" s="213"/>
      <c r="BB486" s="287"/>
      <c r="BC486" s="213"/>
      <c r="BD486" s="213"/>
      <c r="BE486" s="213"/>
      <c r="BF486" s="213"/>
      <c r="BG486" s="213"/>
      <c r="BH486" s="213"/>
      <c r="BI486" s="213"/>
      <c r="BJ486" s="213"/>
      <c r="BK486" s="213"/>
      <c r="BL486" s="213"/>
      <c r="BM486" s="213"/>
      <c r="BN486" s="213"/>
      <c r="BO486" s="213"/>
      <c r="BP486" s="213"/>
      <c r="BQ486" s="213"/>
      <c r="BR486" s="213"/>
      <c r="BS486" s="213"/>
      <c r="BT486" s="213"/>
      <c r="BU486" s="213"/>
      <c r="BV486" s="213"/>
      <c r="BW486" s="213"/>
      <c r="BX486" s="213"/>
      <c r="BY486" s="213"/>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2598" t="s">
        <v>305</v>
      </c>
      <c r="D487" s="2465"/>
      <c r="E487" s="584">
        <v>-3.3489907333982882E-2</v>
      </c>
      <c r="F487" s="537"/>
      <c r="G487" s="537"/>
      <c r="H487" s="2464"/>
      <c r="I487" s="2465"/>
      <c r="J487" s="579" t="s">
        <v>225</v>
      </c>
      <c r="K487" s="537"/>
      <c r="L487" s="537"/>
      <c r="M487" s="2464"/>
      <c r="N487" s="2465"/>
      <c r="O487" s="580" t="s">
        <v>225</v>
      </c>
      <c r="P487" s="537"/>
      <c r="Q487" s="537"/>
      <c r="BA487" s="213"/>
      <c r="BB487" s="287"/>
      <c r="BC487" s="213"/>
      <c r="BD487" s="213"/>
      <c r="BE487" s="213"/>
      <c r="BF487" s="213"/>
      <c r="BG487" s="213"/>
      <c r="BH487" s="213"/>
      <c r="BI487" s="213"/>
      <c r="BJ487" s="213"/>
      <c r="BK487" s="213"/>
      <c r="BL487" s="213"/>
      <c r="BM487" s="213"/>
      <c r="BN487" s="213"/>
      <c r="BO487" s="213"/>
      <c r="BP487" s="213"/>
      <c r="BQ487" s="213"/>
      <c r="BR487" s="213"/>
      <c r="BS487" s="213"/>
      <c r="BT487" s="213"/>
      <c r="BU487" s="213"/>
      <c r="BV487" s="213"/>
      <c r="BW487" s="213"/>
      <c r="BX487" s="213"/>
      <c r="BY487" s="213"/>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2598" t="s">
        <v>297</v>
      </c>
      <c r="D488" s="2465"/>
      <c r="E488" s="584">
        <v>-9.8844638271286714E-2</v>
      </c>
      <c r="F488" s="537"/>
      <c r="G488" s="537"/>
      <c r="H488" s="2465"/>
      <c r="I488" s="2465"/>
      <c r="J488" s="603" t="s">
        <v>226</v>
      </c>
      <c r="K488" s="537"/>
      <c r="L488" s="537"/>
      <c r="M488" s="2465"/>
      <c r="N488" s="2465"/>
      <c r="O488" s="604" t="s">
        <v>226</v>
      </c>
      <c r="P488" s="537"/>
      <c r="Q488" s="537"/>
      <c r="BA488" s="213"/>
      <c r="BB488" s="287"/>
      <c r="BC488" s="213"/>
      <c r="BD488" s="213"/>
      <c r="BE488" s="213"/>
      <c r="BF488" s="213"/>
      <c r="BG488" s="213"/>
      <c r="BH488" s="213"/>
      <c r="BI488" s="213"/>
      <c r="BJ488" s="213"/>
      <c r="BK488" s="213"/>
      <c r="BL488" s="213"/>
      <c r="BM488" s="213"/>
      <c r="BN488" s="213"/>
      <c r="BO488" s="213"/>
      <c r="BP488" s="213"/>
      <c r="BQ488" s="213"/>
      <c r="BR488" s="213"/>
      <c r="BS488" s="213"/>
      <c r="BT488" s="213"/>
      <c r="BU488" s="213"/>
      <c r="BV488" s="213"/>
      <c r="BW488" s="213"/>
      <c r="BX488" s="213"/>
      <c r="BY488" s="213"/>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2598" t="s">
        <v>300</v>
      </c>
      <c r="D489" s="2465"/>
      <c r="E489" s="584">
        <v>-3.3050973873213203E-3</v>
      </c>
      <c r="F489" s="537"/>
      <c r="G489" s="537"/>
      <c r="H489" s="2596" t="s">
        <v>233</v>
      </c>
      <c r="I489" s="2465"/>
      <c r="J489" s="582">
        <v>7.3606832876407804E-2</v>
      </c>
      <c r="K489" s="537"/>
      <c r="L489" s="537"/>
      <c r="M489" s="2597" t="s">
        <v>233</v>
      </c>
      <c r="N489" s="2465"/>
      <c r="O489" s="583">
        <v>0.13774686994979179</v>
      </c>
      <c r="P489" s="537"/>
      <c r="Q489" s="537"/>
      <c r="BA489" s="213"/>
      <c r="BB489" s="287"/>
      <c r="BC489" s="213"/>
      <c r="BD489" s="213"/>
      <c r="BE489" s="213"/>
      <c r="BF489" s="213"/>
      <c r="BG489" s="213"/>
      <c r="BH489" s="213"/>
      <c r="BI489" s="213"/>
      <c r="BJ489" s="213"/>
      <c r="BK489" s="213"/>
      <c r="BL489" s="213"/>
      <c r="BM489" s="213"/>
      <c r="BN489" s="213"/>
      <c r="BO489" s="213"/>
      <c r="BP489" s="213"/>
      <c r="BQ489" s="213"/>
      <c r="BR489" s="213"/>
      <c r="BS489" s="213"/>
      <c r="BT489" s="213"/>
      <c r="BU489" s="213"/>
      <c r="BV489" s="213"/>
      <c r="BW489" s="213"/>
      <c r="BX489" s="213"/>
      <c r="BY489" s="213"/>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2598" t="s">
        <v>304</v>
      </c>
      <c r="D490" s="2465"/>
      <c r="E490" s="584">
        <v>5.420818025003752E-2</v>
      </c>
      <c r="F490" s="537"/>
      <c r="G490" s="537"/>
      <c r="H490" s="2599" t="s">
        <v>239</v>
      </c>
      <c r="I490" s="2465"/>
      <c r="J490" s="585">
        <v>0.10142172474642124</v>
      </c>
      <c r="K490" s="537"/>
      <c r="L490" s="537"/>
      <c r="M490" s="2600" t="s">
        <v>239</v>
      </c>
      <c r="N490" s="2465"/>
      <c r="O490" s="586">
        <v>7.9685924831587276E-2</v>
      </c>
      <c r="P490" s="537"/>
      <c r="Q490" s="537"/>
      <c r="BA490" s="213"/>
      <c r="BB490" s="287"/>
      <c r="BC490" s="213"/>
      <c r="BD490" s="213"/>
      <c r="BE490" s="213"/>
      <c r="BF490" s="213"/>
      <c r="BG490" s="213"/>
      <c r="BH490" s="213"/>
      <c r="BI490" s="213"/>
      <c r="BJ490" s="213"/>
      <c r="BK490" s="213"/>
      <c r="BL490" s="213"/>
      <c r="BM490" s="213"/>
      <c r="BN490" s="213"/>
      <c r="BO490" s="213"/>
      <c r="BP490" s="213"/>
      <c r="BQ490" s="213"/>
      <c r="BR490" s="213"/>
      <c r="BS490" s="213"/>
      <c r="BT490" s="213"/>
      <c r="BU490" s="213"/>
      <c r="BV490" s="213"/>
      <c r="BW490" s="213"/>
      <c r="BX490" s="213"/>
      <c r="BY490" s="213"/>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2598" t="s">
        <v>292</v>
      </c>
      <c r="D491" s="2465"/>
      <c r="E491" s="584">
        <v>0.12459844410091034</v>
      </c>
      <c r="F491" s="537"/>
      <c r="G491" s="537"/>
      <c r="H491" s="2599" t="s">
        <v>293</v>
      </c>
      <c r="I491" s="2465"/>
      <c r="J491" s="585">
        <v>0.11870495631065353</v>
      </c>
      <c r="K491" s="537"/>
      <c r="L491" s="537"/>
      <c r="M491" s="2600" t="s">
        <v>293</v>
      </c>
      <c r="N491" s="2465"/>
      <c r="O491" s="586">
        <v>0.16247359883831705</v>
      </c>
      <c r="P491" s="537"/>
      <c r="Q491" s="537"/>
      <c r="BA491" s="213"/>
      <c r="BB491" s="287"/>
      <c r="BC491" s="213"/>
      <c r="BD491" s="213"/>
      <c r="BE491" s="213"/>
      <c r="BF491" s="213"/>
      <c r="BG491" s="213"/>
      <c r="BH491" s="213"/>
      <c r="BI491" s="213"/>
      <c r="BJ491" s="213"/>
      <c r="BK491" s="213"/>
      <c r="BL491" s="213"/>
      <c r="BM491" s="213"/>
      <c r="BN491" s="213"/>
      <c r="BO491" s="213"/>
      <c r="BP491" s="213"/>
      <c r="BQ491" s="213"/>
      <c r="BR491" s="213"/>
      <c r="BS491" s="213"/>
      <c r="BT491" s="213"/>
      <c r="BU491" s="213"/>
      <c r="BV491" s="213"/>
      <c r="BW491" s="213"/>
      <c r="BX491" s="213"/>
      <c r="BY491" s="213"/>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2598" t="s">
        <v>310</v>
      </c>
      <c r="D492" s="2465"/>
      <c r="E492" s="584">
        <v>-1.4876664197012836E-2</v>
      </c>
      <c r="F492" s="537"/>
      <c r="G492" s="537"/>
      <c r="H492" s="2599" t="s">
        <v>228</v>
      </c>
      <c r="I492" s="2465"/>
      <c r="J492" s="585">
        <v>0.14809094015958332</v>
      </c>
      <c r="K492" s="537"/>
      <c r="L492" s="537"/>
      <c r="M492" s="2600" t="s">
        <v>228</v>
      </c>
      <c r="N492" s="2465"/>
      <c r="O492" s="586">
        <v>0.13983802301243267</v>
      </c>
      <c r="P492" s="537"/>
      <c r="Q492" s="537"/>
      <c r="BA492" s="213"/>
      <c r="BB492" s="287"/>
      <c r="BC492" s="213"/>
      <c r="BD492" s="213"/>
      <c r="BE492" s="213"/>
      <c r="BF492" s="213"/>
      <c r="BG492" s="213"/>
      <c r="BH492" s="213"/>
      <c r="BI492" s="213"/>
      <c r="BJ492" s="213"/>
      <c r="BK492" s="213"/>
      <c r="BL492" s="213"/>
      <c r="BM492" s="213"/>
      <c r="BN492" s="213"/>
      <c r="BO492" s="213"/>
      <c r="BP492" s="213"/>
      <c r="BQ492" s="213"/>
      <c r="BR492" s="213"/>
      <c r="BS492" s="213"/>
      <c r="BT492" s="213"/>
      <c r="BU492" s="213"/>
      <c r="BV492" s="213"/>
      <c r="BW492" s="213"/>
      <c r="BX492" s="213"/>
      <c r="BY492" s="213"/>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2598" t="s">
        <v>290</v>
      </c>
      <c r="D493" s="2465"/>
      <c r="E493" s="584">
        <v>0.1576204036799983</v>
      </c>
      <c r="F493" s="537"/>
      <c r="G493" s="537"/>
      <c r="H493" s="2599" t="s">
        <v>248</v>
      </c>
      <c r="I493" s="2465"/>
      <c r="J493" s="585">
        <v>7.2045106849881149E-2</v>
      </c>
      <c r="K493" s="537"/>
      <c r="L493" s="537"/>
      <c r="M493" s="2600" t="s">
        <v>248</v>
      </c>
      <c r="N493" s="2465"/>
      <c r="O493" s="586">
        <v>6.8448997843502696E-2</v>
      </c>
      <c r="P493" s="537"/>
      <c r="Q493" s="537"/>
      <c r="BA493" s="213"/>
      <c r="BB493" s="287"/>
      <c r="BC493" s="213"/>
      <c r="BD493" s="213"/>
      <c r="BE493" s="213"/>
      <c r="BF493" s="213"/>
      <c r="BG493" s="213"/>
      <c r="BH493" s="213"/>
      <c r="BI493" s="213"/>
      <c r="BJ493" s="213"/>
      <c r="BK493" s="213"/>
      <c r="BL493" s="213"/>
      <c r="BM493" s="213"/>
      <c r="BN493" s="213"/>
      <c r="BO493" s="213"/>
      <c r="BP493" s="213"/>
      <c r="BQ493" s="213"/>
      <c r="BR493" s="213"/>
      <c r="BS493" s="213"/>
      <c r="BT493" s="213"/>
      <c r="BU493" s="213"/>
      <c r="BV493" s="213"/>
      <c r="BW493" s="213"/>
      <c r="BX493" s="213"/>
      <c r="BY493" s="213"/>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2598" t="s">
        <v>294</v>
      </c>
      <c r="D494" s="2465"/>
      <c r="E494" s="584">
        <v>-0.12569947451566008</v>
      </c>
      <c r="F494" s="537"/>
      <c r="G494" s="537"/>
      <c r="H494" s="2599" t="s">
        <v>296</v>
      </c>
      <c r="I494" s="2465"/>
      <c r="J494" s="585">
        <v>0.12200285331433375</v>
      </c>
      <c r="K494" s="537"/>
      <c r="L494" s="537"/>
      <c r="M494" s="2600" t="s">
        <v>296</v>
      </c>
      <c r="N494" s="2465"/>
      <c r="O494" s="586">
        <v>0.13340640034432891</v>
      </c>
      <c r="P494" s="537"/>
      <c r="Q494" s="537"/>
      <c r="BA494" s="213"/>
      <c r="BB494" s="287"/>
      <c r="BC494" s="213"/>
      <c r="BD494" s="213"/>
      <c r="BE494" s="213"/>
      <c r="BF494" s="213"/>
      <c r="BG494" s="213"/>
      <c r="BH494" s="213"/>
      <c r="BI494" s="213"/>
      <c r="BJ494" s="213"/>
      <c r="BK494" s="213"/>
      <c r="BL494" s="213"/>
      <c r="BM494" s="213"/>
      <c r="BN494" s="213"/>
      <c r="BO494" s="213"/>
      <c r="BP494" s="213"/>
      <c r="BQ494" s="213"/>
      <c r="BR494" s="213"/>
      <c r="BS494" s="213"/>
      <c r="BT494" s="213"/>
      <c r="BU494" s="213"/>
      <c r="BV494" s="213"/>
      <c r="BW494" s="213"/>
      <c r="BX494" s="213"/>
      <c r="BY494" s="213"/>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2598" t="s">
        <v>303</v>
      </c>
      <c r="D495" s="2465"/>
      <c r="E495" s="584">
        <v>-5.9184077601104355E-2</v>
      </c>
      <c r="F495" s="537"/>
      <c r="G495" s="537"/>
      <c r="H495" s="2599" t="s">
        <v>237</v>
      </c>
      <c r="I495" s="2465"/>
      <c r="J495" s="585">
        <v>0.11088236756062236</v>
      </c>
      <c r="K495" s="537"/>
      <c r="L495" s="537"/>
      <c r="M495" s="2600" t="s">
        <v>237</v>
      </c>
      <c r="N495" s="2465"/>
      <c r="O495" s="586">
        <v>8.5666143454606714E-2</v>
      </c>
      <c r="P495" s="537"/>
      <c r="Q495" s="537"/>
      <c r="BA495" s="213"/>
      <c r="BB495" s="287"/>
      <c r="BC495" s="213"/>
      <c r="BD495" s="213"/>
      <c r="BE495" s="213"/>
      <c r="BF495" s="213"/>
      <c r="BG495" s="213"/>
      <c r="BH495" s="213"/>
      <c r="BI495" s="213"/>
      <c r="BJ495" s="213"/>
      <c r="BK495" s="213"/>
      <c r="BL495" s="213"/>
      <c r="BM495" s="213"/>
      <c r="BN495" s="213"/>
      <c r="BO495" s="213"/>
      <c r="BP495" s="213"/>
      <c r="BQ495" s="213"/>
      <c r="BR495" s="213"/>
      <c r="BS495" s="213"/>
      <c r="BT495" s="213"/>
      <c r="BU495" s="213"/>
      <c r="BV495" s="213"/>
      <c r="BW495" s="213"/>
      <c r="BX495" s="213"/>
      <c r="BY495" s="213"/>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2598" t="s">
        <v>307</v>
      </c>
      <c r="D496" s="2465"/>
      <c r="E496" s="584">
        <v>-2.3703886316657728E-2</v>
      </c>
      <c r="F496" s="537"/>
      <c r="G496" s="537"/>
      <c r="H496" s="2599" t="s">
        <v>314</v>
      </c>
      <c r="I496" s="2465"/>
      <c r="J496" s="585">
        <v>1.0557727173305739E-2</v>
      </c>
      <c r="K496" s="537"/>
      <c r="L496" s="537"/>
      <c r="M496" s="2600" t="s">
        <v>314</v>
      </c>
      <c r="N496" s="2465"/>
      <c r="O496" s="586">
        <v>1.6445044406566672E-2</v>
      </c>
      <c r="P496" s="537"/>
      <c r="Q496" s="537"/>
      <c r="BA496" s="213"/>
      <c r="BB496" s="287"/>
      <c r="BC496" s="213"/>
      <c r="BD496" s="213"/>
      <c r="BE496" s="213"/>
      <c r="BF496" s="213"/>
      <c r="BG496" s="213"/>
      <c r="BH496" s="213"/>
      <c r="BI496" s="213"/>
      <c r="BJ496" s="213"/>
      <c r="BK496" s="213"/>
      <c r="BL496" s="213"/>
      <c r="BM496" s="213"/>
      <c r="BN496" s="213"/>
      <c r="BO496" s="213"/>
      <c r="BP496" s="213"/>
      <c r="BQ496" s="213"/>
      <c r="BR496" s="213"/>
      <c r="BS496" s="213"/>
      <c r="BT496" s="213"/>
      <c r="BU496" s="213"/>
      <c r="BV496" s="213"/>
      <c r="BW496" s="213"/>
      <c r="BX496" s="213"/>
      <c r="BY496" s="213"/>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2598" t="s">
        <v>308</v>
      </c>
      <c r="D497" s="2465"/>
      <c r="E497" s="584">
        <v>2.2753677324767831E-2</v>
      </c>
      <c r="F497" s="537"/>
      <c r="G497" s="537"/>
      <c r="H497" s="2599" t="s">
        <v>319</v>
      </c>
      <c r="I497" s="2465"/>
      <c r="J497" s="585">
        <v>-1.6000735570912933E-3</v>
      </c>
      <c r="K497" s="537"/>
      <c r="L497" s="537"/>
      <c r="M497" s="2600" t="s">
        <v>319</v>
      </c>
      <c r="N497" s="2465"/>
      <c r="O497" s="586">
        <v>-3.6155678220124742E-3</v>
      </c>
      <c r="P497" s="537"/>
      <c r="Q497" s="537"/>
      <c r="BA497" s="213"/>
      <c r="BB497" s="287"/>
      <c r="BC497" s="213"/>
      <c r="BD497" s="213"/>
      <c r="BE497" s="213"/>
      <c r="BF497" s="213"/>
      <c r="BG497" s="213"/>
      <c r="BH497" s="213"/>
      <c r="BI497" s="213"/>
      <c r="BJ497" s="213"/>
      <c r="BK497" s="213"/>
      <c r="BL497" s="213"/>
      <c r="BM497" s="213"/>
      <c r="BN497" s="213"/>
      <c r="BO497" s="213"/>
      <c r="BP497" s="213"/>
      <c r="BQ497" s="213"/>
      <c r="BR497" s="213"/>
      <c r="BS497" s="213"/>
      <c r="BT497" s="213"/>
      <c r="BU497" s="213"/>
      <c r="BV497" s="213"/>
      <c r="BW497" s="213"/>
      <c r="BX497" s="213"/>
      <c r="BY497" s="213"/>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2598" t="s">
        <v>306</v>
      </c>
      <c r="D498" s="2465"/>
      <c r="E498" s="584">
        <v>-2.7736354858003191E-2</v>
      </c>
      <c r="F498" s="537"/>
      <c r="G498" s="537"/>
      <c r="H498" s="2599" t="s">
        <v>313</v>
      </c>
      <c r="I498" s="2465"/>
      <c r="J498" s="585">
        <v>-1.1703043581429195E-2</v>
      </c>
      <c r="K498" s="537"/>
      <c r="L498" s="537"/>
      <c r="M498" s="2600" t="s">
        <v>313</v>
      </c>
      <c r="N498" s="2465"/>
      <c r="O498" s="586">
        <v>6.4831200142577939E-3</v>
      </c>
      <c r="P498" s="537"/>
      <c r="Q498" s="537"/>
      <c r="BA498" s="213"/>
      <c r="BB498" s="287"/>
      <c r="BC498" s="213"/>
      <c r="BD498" s="213"/>
      <c r="BE498" s="213"/>
      <c r="BF498" s="213"/>
      <c r="BG498" s="213"/>
      <c r="BH498" s="213"/>
      <c r="BI498" s="213"/>
      <c r="BJ498" s="213"/>
      <c r="BK498" s="213"/>
      <c r="BL498" s="213"/>
      <c r="BM498" s="213"/>
      <c r="BN498" s="213"/>
      <c r="BO498" s="213"/>
      <c r="BP498" s="213"/>
      <c r="BQ498" s="213"/>
      <c r="BR498" s="213"/>
      <c r="BS498" s="213"/>
      <c r="BT498" s="213"/>
      <c r="BU498" s="213"/>
      <c r="BV498" s="213"/>
      <c r="BW498" s="213"/>
      <c r="BX498" s="213"/>
      <c r="BY498" s="213"/>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2598" t="s">
        <v>299</v>
      </c>
      <c r="D499" s="2465"/>
      <c r="E499" s="584">
        <v>7.9666500818019487E-2</v>
      </c>
      <c r="F499" s="537"/>
      <c r="G499" s="537"/>
      <c r="H499" s="2599" t="s">
        <v>318</v>
      </c>
      <c r="I499" s="2465"/>
      <c r="J499" s="585">
        <v>-8.9886989726275183E-3</v>
      </c>
      <c r="K499" s="537"/>
      <c r="L499" s="537"/>
      <c r="M499" s="2600" t="s">
        <v>318</v>
      </c>
      <c r="N499" s="2465"/>
      <c r="O499" s="586">
        <v>9.1033811269107638E-3</v>
      </c>
      <c r="P499" s="537"/>
      <c r="Q499" s="537"/>
      <c r="BA499" s="213"/>
      <c r="BB499" s="287"/>
      <c r="BC499" s="213"/>
      <c r="BD499" s="213"/>
      <c r="BE499" s="213"/>
      <c r="BF499" s="213"/>
      <c r="BG499" s="213"/>
      <c r="BH499" s="213"/>
      <c r="BI499" s="213"/>
      <c r="BJ499" s="213"/>
      <c r="BK499" s="213"/>
      <c r="BL499" s="213"/>
      <c r="BM499" s="213"/>
      <c r="BN499" s="213"/>
      <c r="BO499" s="213"/>
      <c r="BP499" s="213"/>
      <c r="BQ499" s="213"/>
      <c r="BR499" s="213"/>
      <c r="BS499" s="213"/>
      <c r="BT499" s="213"/>
      <c r="BU499" s="213"/>
      <c r="BV499" s="213"/>
      <c r="BW499" s="213"/>
      <c r="BX499" s="213"/>
      <c r="BY499" s="213"/>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2598" t="s">
        <v>301</v>
      </c>
      <c r="D500" s="2465"/>
      <c r="E500" s="584">
        <v>-2.6405618741484154E-2</v>
      </c>
      <c r="F500" s="537"/>
      <c r="G500" s="537"/>
      <c r="H500" s="2599" t="s">
        <v>309</v>
      </c>
      <c r="I500" s="2465"/>
      <c r="J500" s="585">
        <v>-4.9064701531977718E-3</v>
      </c>
      <c r="K500" s="537"/>
      <c r="L500" s="537"/>
      <c r="M500" s="2600" t="s">
        <v>309</v>
      </c>
      <c r="N500" s="2465"/>
      <c r="O500" s="586">
        <v>-2.0259682138590668E-2</v>
      </c>
      <c r="P500" s="537"/>
      <c r="Q500" s="537"/>
      <c r="BA500" s="213"/>
      <c r="BB500" s="287"/>
      <c r="BC500" s="213"/>
      <c r="BD500" s="213"/>
      <c r="BE500" s="213"/>
      <c r="BF500" s="213"/>
      <c r="BG500" s="213"/>
      <c r="BH500" s="213"/>
      <c r="BI500" s="213"/>
      <c r="BJ500" s="213"/>
      <c r="BK500" s="213"/>
      <c r="BL500" s="213"/>
      <c r="BM500" s="213"/>
      <c r="BN500" s="213"/>
      <c r="BO500" s="213"/>
      <c r="BP500" s="213"/>
      <c r="BQ500" s="213"/>
      <c r="BR500" s="213"/>
      <c r="BS500" s="213"/>
      <c r="BT500" s="213"/>
      <c r="BU500" s="213"/>
      <c r="BV500" s="213"/>
      <c r="BW500" s="213"/>
      <c r="BX500" s="213"/>
      <c r="BY500" s="213"/>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2598" t="s">
        <v>311</v>
      </c>
      <c r="D501" s="2465"/>
      <c r="E501" s="584">
        <v>-1.3815196115874229E-2</v>
      </c>
      <c r="F501" s="537"/>
      <c r="G501" s="537"/>
      <c r="H501" s="2599" t="s">
        <v>302</v>
      </c>
      <c r="I501" s="2465"/>
      <c r="J501" s="585">
        <v>-4.7653778315222557E-2</v>
      </c>
      <c r="K501" s="537"/>
      <c r="L501" s="537"/>
      <c r="M501" s="2600" t="s">
        <v>302</v>
      </c>
      <c r="N501" s="2465"/>
      <c r="O501" s="586">
        <v>-7.1416753020557125E-2</v>
      </c>
      <c r="P501" s="537"/>
      <c r="Q501" s="537"/>
      <c r="BA501" s="213"/>
      <c r="BB501" s="287"/>
      <c r="BC501" s="213"/>
      <c r="BD501" s="213"/>
      <c r="BE501" s="213"/>
      <c r="BF501" s="213"/>
      <c r="BG501" s="213"/>
      <c r="BH501" s="213"/>
      <c r="BI501" s="213"/>
      <c r="BJ501" s="213"/>
      <c r="BK501" s="213"/>
      <c r="BL501" s="213"/>
      <c r="BM501" s="213"/>
      <c r="BN501" s="213"/>
      <c r="BO501" s="213"/>
      <c r="BP501" s="213"/>
      <c r="BQ501" s="213"/>
      <c r="BR501" s="213"/>
      <c r="BS501" s="213"/>
      <c r="BT501" s="213"/>
      <c r="BU501" s="213"/>
      <c r="BV501" s="213"/>
      <c r="BW501" s="213"/>
      <c r="BX501" s="213"/>
      <c r="BY501" s="213"/>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2598" t="s">
        <v>317</v>
      </c>
      <c r="D502" s="2465"/>
      <c r="E502" s="584">
        <v>7.1545849211103237E-3</v>
      </c>
      <c r="F502" s="537"/>
      <c r="G502" s="537"/>
      <c r="H502" s="2599" t="s">
        <v>305</v>
      </c>
      <c r="I502" s="2465"/>
      <c r="J502" s="585">
        <v>-2.0817086417672367E-2</v>
      </c>
      <c r="K502" s="537"/>
      <c r="L502" s="537"/>
      <c r="M502" s="2600" t="s">
        <v>305</v>
      </c>
      <c r="N502" s="2465"/>
      <c r="O502" s="586">
        <v>-3.9841528459815444E-2</v>
      </c>
      <c r="P502" s="537"/>
      <c r="Q502" s="537"/>
      <c r="BA502" s="213"/>
      <c r="BB502" s="287"/>
      <c r="BC502" s="213"/>
      <c r="BD502" s="213"/>
      <c r="BE502" s="213"/>
      <c r="BF502" s="213"/>
      <c r="BG502" s="213"/>
      <c r="BH502" s="213"/>
      <c r="BI502" s="213"/>
      <c r="BJ502" s="213"/>
      <c r="BK502" s="213"/>
      <c r="BL502" s="213"/>
      <c r="BM502" s="213"/>
      <c r="BN502" s="213"/>
      <c r="BO502" s="213"/>
      <c r="BP502" s="213"/>
      <c r="BQ502" s="213"/>
      <c r="BR502" s="213"/>
      <c r="BS502" s="213"/>
      <c r="BT502" s="213"/>
      <c r="BU502" s="213"/>
      <c r="BV502" s="213"/>
      <c r="BW502" s="213"/>
      <c r="BX502" s="213"/>
      <c r="BY502" s="213"/>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2598" t="s">
        <v>295</v>
      </c>
      <c r="D503" s="2465"/>
      <c r="E503" s="584">
        <v>0.10450962583253059</v>
      </c>
      <c r="F503" s="537"/>
      <c r="G503" s="537"/>
      <c r="H503" s="2599" t="s">
        <v>297</v>
      </c>
      <c r="I503" s="2465"/>
      <c r="J503" s="585">
        <v>-0.11784750326085212</v>
      </c>
      <c r="K503" s="537"/>
      <c r="L503" s="537"/>
      <c r="M503" s="2600" t="s">
        <v>297</v>
      </c>
      <c r="N503" s="2465"/>
      <c r="O503" s="586">
        <v>-0.10444811305174502</v>
      </c>
      <c r="P503" s="537"/>
      <c r="Q503" s="537"/>
      <c r="BA503" s="213"/>
      <c r="BB503" s="287"/>
      <c r="BC503" s="213"/>
      <c r="BD503" s="213"/>
      <c r="BE503" s="213"/>
      <c r="BF503" s="213"/>
      <c r="BG503" s="213"/>
      <c r="BH503" s="213"/>
      <c r="BI503" s="213"/>
      <c r="BJ503" s="213"/>
      <c r="BK503" s="213"/>
      <c r="BL503" s="213"/>
      <c r="BM503" s="213"/>
      <c r="BN503" s="213"/>
      <c r="BO503" s="213"/>
      <c r="BP503" s="213"/>
      <c r="BQ503" s="213"/>
      <c r="BR503" s="213"/>
      <c r="BS503" s="213"/>
      <c r="BT503" s="213"/>
      <c r="BU503" s="213"/>
      <c r="BV503" s="213"/>
      <c r="BW503" s="213"/>
      <c r="BX503" s="213"/>
      <c r="BY503" s="213"/>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2598" t="s">
        <v>312</v>
      </c>
      <c r="D504" s="2465"/>
      <c r="E504" s="584">
        <v>1.1146982461581644E-2</v>
      </c>
      <c r="F504" s="537"/>
      <c r="G504" s="537"/>
      <c r="H504" s="2599" t="s">
        <v>300</v>
      </c>
      <c r="I504" s="2465"/>
      <c r="J504" s="585">
        <v>-8.7268660087992514E-2</v>
      </c>
      <c r="K504" s="537"/>
      <c r="L504" s="537"/>
      <c r="M504" s="2600" t="s">
        <v>300</v>
      </c>
      <c r="N504" s="2465"/>
      <c r="O504" s="586">
        <v>5.6788324908558854E-2</v>
      </c>
      <c r="P504" s="537"/>
      <c r="Q504" s="537"/>
      <c r="BA504" s="213"/>
      <c r="BB504" s="287"/>
      <c r="BC504" s="213"/>
      <c r="BD504" s="213"/>
      <c r="BE504" s="213"/>
      <c r="BF504" s="213"/>
      <c r="BG504" s="213"/>
      <c r="BH504" s="213"/>
      <c r="BI504" s="213"/>
      <c r="BJ504" s="213"/>
      <c r="BK504" s="213"/>
      <c r="BL504" s="213"/>
      <c r="BM504" s="213"/>
      <c r="BN504" s="213"/>
      <c r="BO504" s="213"/>
      <c r="BP504" s="213"/>
      <c r="BQ504" s="213"/>
      <c r="BR504" s="213"/>
      <c r="BS504" s="213"/>
      <c r="BT504" s="213"/>
      <c r="BU504" s="213"/>
      <c r="BV504" s="213"/>
      <c r="BW504" s="213"/>
      <c r="BX504" s="213"/>
      <c r="BY504" s="213"/>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2598" t="s">
        <v>298</v>
      </c>
      <c r="D505" s="2465"/>
      <c r="E505" s="584">
        <v>8.5843832187048275E-2</v>
      </c>
      <c r="F505" s="537"/>
      <c r="G505" s="537"/>
      <c r="H505" s="2599" t="s">
        <v>304</v>
      </c>
      <c r="I505" s="2465"/>
      <c r="J505" s="585">
        <v>3.869576634423659E-2</v>
      </c>
      <c r="K505" s="537"/>
      <c r="L505" s="537"/>
      <c r="M505" s="2600" t="s">
        <v>304</v>
      </c>
      <c r="N505" s="2465"/>
      <c r="O505" s="586">
        <v>6.2921813086761369E-2</v>
      </c>
      <c r="P505" s="537"/>
      <c r="Q505" s="537"/>
      <c r="BA505" s="213"/>
      <c r="BB505" s="287"/>
      <c r="BC505" s="213"/>
      <c r="BD505" s="213"/>
      <c r="BE505" s="213"/>
      <c r="BF505" s="213"/>
      <c r="BG505" s="213"/>
      <c r="BH505" s="213"/>
      <c r="BI505" s="213"/>
      <c r="BJ505" s="213"/>
      <c r="BK505" s="213"/>
      <c r="BL505" s="213"/>
      <c r="BM505" s="213"/>
      <c r="BN505" s="213"/>
      <c r="BO505" s="213"/>
      <c r="BP505" s="213"/>
      <c r="BQ505" s="213"/>
      <c r="BR505" s="213"/>
      <c r="BS505" s="213"/>
      <c r="BT505" s="213"/>
      <c r="BU505" s="213"/>
      <c r="BV505" s="213"/>
      <c r="BW505" s="213"/>
      <c r="BX505" s="213"/>
      <c r="BY505" s="213"/>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2598" t="s">
        <v>316</v>
      </c>
      <c r="D506" s="2465"/>
      <c r="E506" s="584">
        <v>-7.1869167699017203E-3</v>
      </c>
      <c r="F506" s="537"/>
      <c r="G506" s="537"/>
      <c r="H506" s="2599" t="s">
        <v>292</v>
      </c>
      <c r="I506" s="2465"/>
      <c r="J506" s="585">
        <v>0.15844902397257793</v>
      </c>
      <c r="K506" s="537"/>
      <c r="L506" s="537"/>
      <c r="M506" s="2600" t="s">
        <v>292</v>
      </c>
      <c r="N506" s="2465"/>
      <c r="O506" s="586">
        <v>0.11711412751753136</v>
      </c>
      <c r="P506" s="537"/>
      <c r="Q506" s="537"/>
      <c r="BA506" s="213"/>
      <c r="BB506" s="287"/>
      <c r="BC506" s="213"/>
      <c r="BD506" s="213"/>
      <c r="BE506" s="213"/>
      <c r="BF506" s="213"/>
      <c r="BG506" s="213"/>
      <c r="BH506" s="213"/>
      <c r="BI506" s="213"/>
      <c r="BJ506" s="213"/>
      <c r="BK506" s="213"/>
      <c r="BL506" s="213"/>
      <c r="BM506" s="213"/>
      <c r="BN506" s="213"/>
      <c r="BO506" s="213"/>
      <c r="BP506" s="213"/>
      <c r="BQ506" s="213"/>
      <c r="BR506" s="213"/>
      <c r="BS506" s="213"/>
      <c r="BT506" s="213"/>
      <c r="BU506" s="213"/>
      <c r="BV506" s="213"/>
      <c r="BW506" s="213"/>
      <c r="BX506" s="213"/>
      <c r="BY506" s="213"/>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2598" t="s">
        <v>291</v>
      </c>
      <c r="D507" s="2465"/>
      <c r="E507" s="584">
        <v>-0.14953620685514113</v>
      </c>
      <c r="F507" s="537"/>
      <c r="G507" s="537"/>
      <c r="H507" s="2599" t="s">
        <v>310</v>
      </c>
      <c r="I507" s="2465"/>
      <c r="J507" s="585">
        <v>-2.1916177932274875E-3</v>
      </c>
      <c r="K507" s="537"/>
      <c r="L507" s="537"/>
      <c r="M507" s="2600" t="s">
        <v>310</v>
      </c>
      <c r="N507" s="2465"/>
      <c r="O507" s="586">
        <v>-1.9470735673343675E-2</v>
      </c>
      <c r="P507" s="537"/>
      <c r="Q507" s="537"/>
      <c r="BA507" s="213"/>
      <c r="BB507" s="287"/>
      <c r="BC507" s="213"/>
      <c r="BD507" s="213"/>
      <c r="BE507" s="213"/>
      <c r="BF507" s="213"/>
      <c r="BG507" s="213"/>
      <c r="BH507" s="213"/>
      <c r="BI507" s="213"/>
      <c r="BJ507" s="213"/>
      <c r="BK507" s="213"/>
      <c r="BL507" s="213"/>
      <c r="BM507" s="213"/>
      <c r="BN507" s="213"/>
      <c r="BO507" s="213"/>
      <c r="BP507" s="213"/>
      <c r="BQ507" s="213"/>
      <c r="BR507" s="213"/>
      <c r="BS507" s="213"/>
      <c r="BT507" s="213"/>
      <c r="BU507" s="213"/>
      <c r="BV507" s="213"/>
      <c r="BW507" s="213"/>
      <c r="BX507" s="213"/>
      <c r="BY507" s="213"/>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2601" t="s">
        <v>315</v>
      </c>
      <c r="D508" s="2465"/>
      <c r="E508" s="587">
        <v>1.0333235730214021E-2</v>
      </c>
      <c r="F508" s="537"/>
      <c r="G508" s="537"/>
      <c r="H508" s="2599" t="s">
        <v>290</v>
      </c>
      <c r="I508" s="2465"/>
      <c r="J508" s="585">
        <v>0.18114703960538772</v>
      </c>
      <c r="K508" s="537"/>
      <c r="L508" s="537"/>
      <c r="M508" s="2600" t="s">
        <v>290</v>
      </c>
      <c r="N508" s="2465"/>
      <c r="O508" s="586">
        <v>0.17284372428159084</v>
      </c>
      <c r="P508" s="537"/>
      <c r="Q508" s="537"/>
      <c r="BA508" s="213"/>
      <c r="BB508" s="287"/>
      <c r="BC508" s="213"/>
      <c r="BD508" s="213"/>
      <c r="BE508" s="213"/>
      <c r="BF508" s="213"/>
      <c r="BG508" s="213"/>
      <c r="BH508" s="213"/>
      <c r="BI508" s="213"/>
      <c r="BJ508" s="213"/>
      <c r="BK508" s="213"/>
      <c r="BL508" s="213"/>
      <c r="BM508" s="213"/>
      <c r="BN508" s="213"/>
      <c r="BO508" s="213"/>
      <c r="BP508" s="213"/>
      <c r="BQ508" s="213"/>
      <c r="BR508" s="213"/>
      <c r="BS508" s="213"/>
      <c r="BT508" s="213"/>
      <c r="BU508" s="213"/>
      <c r="BV508" s="213"/>
      <c r="BW508" s="213"/>
      <c r="BX508" s="213"/>
      <c r="BY508" s="213"/>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2464"/>
      <c r="D509" s="2465"/>
      <c r="E509" s="538"/>
      <c r="F509" s="537"/>
      <c r="G509" s="537"/>
      <c r="H509" s="2599" t="s">
        <v>294</v>
      </c>
      <c r="I509" s="2465"/>
      <c r="J509" s="585">
        <v>-0.15509962535245733</v>
      </c>
      <c r="K509" s="537"/>
      <c r="L509" s="537"/>
      <c r="M509" s="2600" t="s">
        <v>294</v>
      </c>
      <c r="N509" s="2465"/>
      <c r="O509" s="586">
        <v>-0.12946865322470533</v>
      </c>
      <c r="P509" s="537"/>
      <c r="Q509" s="537"/>
      <c r="BA509" s="213"/>
      <c r="BB509" s="287"/>
      <c r="BC509" s="213"/>
      <c r="BD509" s="213"/>
      <c r="BE509" s="213"/>
      <c r="BF509" s="213"/>
      <c r="BG509" s="213"/>
      <c r="BH509" s="213"/>
      <c r="BI509" s="213"/>
      <c r="BJ509" s="213"/>
      <c r="BK509" s="213"/>
      <c r="BL509" s="213"/>
      <c r="BM509" s="213"/>
      <c r="BN509" s="213"/>
      <c r="BO509" s="213"/>
      <c r="BP509" s="213"/>
      <c r="BQ509" s="213"/>
      <c r="BR509" s="213"/>
      <c r="BS509" s="213"/>
      <c r="BT509" s="213"/>
      <c r="BU509" s="213"/>
      <c r="BV509" s="213"/>
      <c r="BW509" s="213"/>
      <c r="BX509" s="213"/>
      <c r="BY509" s="213"/>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2464"/>
      <c r="D510" s="2465"/>
      <c r="E510" s="537"/>
      <c r="F510" s="537"/>
      <c r="G510" s="537"/>
      <c r="H510" s="2599" t="s">
        <v>303</v>
      </c>
      <c r="I510" s="2465"/>
      <c r="J510" s="585">
        <v>-6.8260069288863801E-2</v>
      </c>
      <c r="K510" s="537"/>
      <c r="L510" s="537"/>
      <c r="M510" s="2600" t="s">
        <v>303</v>
      </c>
      <c r="N510" s="2465"/>
      <c r="O510" s="586">
        <v>-5.9937315710860944E-2</v>
      </c>
      <c r="P510" s="537"/>
      <c r="Q510" s="537"/>
      <c r="BA510" s="213"/>
      <c r="BB510" s="287"/>
      <c r="BC510" s="213"/>
      <c r="BD510" s="213"/>
      <c r="BE510" s="213"/>
      <c r="BF510" s="213"/>
      <c r="BG510" s="213"/>
      <c r="BH510" s="213"/>
      <c r="BI510" s="213"/>
      <c r="BJ510" s="213"/>
      <c r="BK510" s="213"/>
      <c r="BL510" s="213"/>
      <c r="BM510" s="213"/>
      <c r="BN510" s="213"/>
      <c r="BO510" s="213"/>
      <c r="BP510" s="213"/>
      <c r="BQ510" s="213"/>
      <c r="BR510" s="213"/>
      <c r="BS510" s="213"/>
      <c r="BT510" s="213"/>
      <c r="BU510" s="213"/>
      <c r="BV510" s="213"/>
      <c r="BW510" s="213"/>
      <c r="BX510" s="213"/>
      <c r="BY510" s="213"/>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2602" t="s">
        <v>262</v>
      </c>
      <c r="D511" s="2465"/>
      <c r="E511" s="2465"/>
      <c r="F511" s="537"/>
      <c r="G511" s="537"/>
      <c r="H511" s="2599" t="s">
        <v>307</v>
      </c>
      <c r="I511" s="2465"/>
      <c r="J511" s="585">
        <v>-3.3412932054710499E-2</v>
      </c>
      <c r="K511" s="537"/>
      <c r="L511" s="537"/>
      <c r="M511" s="2600" t="s">
        <v>307</v>
      </c>
      <c r="N511" s="2465"/>
      <c r="O511" s="586">
        <v>-2.5670844322467395E-2</v>
      </c>
      <c r="P511" s="537"/>
      <c r="Q511" s="537"/>
      <c r="BA511" s="213"/>
      <c r="BB511" s="287"/>
      <c r="BC511" s="213"/>
      <c r="BD511" s="213"/>
      <c r="BE511" s="213"/>
      <c r="BF511" s="213"/>
      <c r="BG511" s="213"/>
      <c r="BH511" s="213"/>
      <c r="BI511" s="213"/>
      <c r="BJ511" s="213"/>
      <c r="BK511" s="213"/>
      <c r="BL511" s="213"/>
      <c r="BM511" s="213"/>
      <c r="BN511" s="213"/>
      <c r="BO511" s="213"/>
      <c r="BP511" s="213"/>
      <c r="BQ511" s="213"/>
      <c r="BR511" s="213"/>
      <c r="BS511" s="213"/>
      <c r="BT511" s="213"/>
      <c r="BU511" s="213"/>
      <c r="BV511" s="213"/>
      <c r="BW511" s="213"/>
      <c r="BX511" s="213"/>
      <c r="BY511" s="213"/>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2622" t="s">
        <v>225</v>
      </c>
      <c r="D512" s="2465"/>
      <c r="E512" s="605" t="s">
        <v>226</v>
      </c>
      <c r="F512" s="537"/>
      <c r="G512" s="537"/>
      <c r="H512" s="2599" t="s">
        <v>308</v>
      </c>
      <c r="I512" s="2465"/>
      <c r="J512" s="585">
        <v>2.7439136330707603E-2</v>
      </c>
      <c r="K512" s="537"/>
      <c r="L512" s="537"/>
      <c r="M512" s="2600" t="s">
        <v>308</v>
      </c>
      <c r="N512" s="2465"/>
      <c r="O512" s="586">
        <v>1.3845677078421189E-2</v>
      </c>
      <c r="P512" s="537"/>
      <c r="Q512" s="537"/>
      <c r="BA512" s="213"/>
      <c r="BB512" s="287"/>
      <c r="BC512" s="213"/>
      <c r="BD512" s="213"/>
      <c r="BE512" s="213"/>
      <c r="BF512" s="213"/>
      <c r="BG512" s="213"/>
      <c r="BH512" s="213"/>
      <c r="BI512" s="213"/>
      <c r="BJ512" s="213"/>
      <c r="BK512" s="213"/>
      <c r="BL512" s="213"/>
      <c r="BM512" s="213"/>
      <c r="BN512" s="213"/>
      <c r="BO512" s="213"/>
      <c r="BP512" s="213"/>
      <c r="BQ512" s="213"/>
      <c r="BR512" s="213"/>
      <c r="BS512" s="213"/>
      <c r="BT512" s="213"/>
      <c r="BU512" s="213"/>
      <c r="BV512" s="213"/>
      <c r="BW512" s="213"/>
      <c r="BX512" s="213"/>
      <c r="BY512" s="213"/>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2607" t="s">
        <v>226</v>
      </c>
      <c r="D513" s="2465"/>
      <c r="E513" s="606">
        <v>0.99999999999999989</v>
      </c>
      <c r="F513" s="537"/>
      <c r="G513" s="537"/>
      <c r="H513" s="2599" t="s">
        <v>306</v>
      </c>
      <c r="I513" s="2465"/>
      <c r="J513" s="585">
        <v>-3.767359706195033E-2</v>
      </c>
      <c r="K513" s="537"/>
      <c r="L513" s="537"/>
      <c r="M513" s="2600" t="s">
        <v>306</v>
      </c>
      <c r="N513" s="2465"/>
      <c r="O513" s="586">
        <v>-3.10849141515286E-2</v>
      </c>
      <c r="P513" s="537"/>
      <c r="Q513" s="537"/>
      <c r="BA513" s="213"/>
      <c r="BB513" s="287"/>
      <c r="BC513" s="213"/>
      <c r="BD513" s="213"/>
      <c r="BE513" s="213"/>
      <c r="BF513" s="213"/>
      <c r="BG513" s="213"/>
      <c r="BH513" s="213"/>
      <c r="BI513" s="213"/>
      <c r="BJ513" s="213"/>
      <c r="BK513" s="213"/>
      <c r="BL513" s="213"/>
      <c r="BM513" s="213"/>
      <c r="BN513" s="213"/>
      <c r="BO513" s="213"/>
      <c r="BP513" s="213"/>
      <c r="BQ513" s="213"/>
      <c r="BR513" s="213"/>
      <c r="BS513" s="213"/>
      <c r="BT513" s="213"/>
      <c r="BU513" s="213"/>
      <c r="BV513" s="213"/>
      <c r="BW513" s="213"/>
      <c r="BX513" s="213"/>
      <c r="BY513" s="213"/>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2464"/>
      <c r="D514" s="2465"/>
      <c r="E514" s="538"/>
      <c r="F514" s="537"/>
      <c r="G514" s="537"/>
      <c r="H514" s="2599" t="s">
        <v>299</v>
      </c>
      <c r="I514" s="2465"/>
      <c r="J514" s="585">
        <v>0.10655848128330306</v>
      </c>
      <c r="K514" s="537"/>
      <c r="L514" s="537"/>
      <c r="M514" s="2600" t="s">
        <v>299</v>
      </c>
      <c r="N514" s="2465"/>
      <c r="O514" s="586">
        <v>8.0291639284130759E-2</v>
      </c>
      <c r="P514" s="537"/>
      <c r="Q514" s="537"/>
      <c r="BA514" s="213"/>
      <c r="BB514" s="287"/>
      <c r="BC514" s="213"/>
      <c r="BD514" s="213"/>
      <c r="BE514" s="213"/>
      <c r="BF514" s="213"/>
      <c r="BG514" s="213"/>
      <c r="BH514" s="213"/>
      <c r="BI514" s="213"/>
      <c r="BJ514" s="213"/>
      <c r="BK514" s="213"/>
      <c r="BL514" s="213"/>
      <c r="BM514" s="213"/>
      <c r="BN514" s="213"/>
      <c r="BO514" s="213"/>
      <c r="BP514" s="213"/>
      <c r="BQ514" s="213"/>
      <c r="BR514" s="213"/>
      <c r="BS514" s="213"/>
      <c r="BT514" s="213"/>
      <c r="BU514" s="213"/>
      <c r="BV514" s="213"/>
      <c r="BW514" s="213"/>
      <c r="BX514" s="213"/>
      <c r="BY514" s="213"/>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2464"/>
      <c r="D515" s="2465"/>
      <c r="E515" s="537"/>
      <c r="F515" s="537"/>
      <c r="G515" s="537"/>
      <c r="H515" s="2599" t="s">
        <v>301</v>
      </c>
      <c r="I515" s="2465"/>
      <c r="J515" s="585">
        <v>-8.4095532063605968E-2</v>
      </c>
      <c r="K515" s="537"/>
      <c r="L515" s="537"/>
      <c r="M515" s="2600" t="s">
        <v>301</v>
      </c>
      <c r="N515" s="2465"/>
      <c r="O515" s="586">
        <v>-2.619597564751669E-3</v>
      </c>
      <c r="P515" s="537"/>
      <c r="Q515" s="537"/>
      <c r="BA515" s="213"/>
      <c r="BB515" s="287"/>
      <c r="BC515" s="213"/>
      <c r="BD515" s="213"/>
      <c r="BE515" s="213"/>
      <c r="BF515" s="213"/>
      <c r="BG515" s="213"/>
      <c r="BH515" s="213"/>
      <c r="BI515" s="213"/>
      <c r="BJ515" s="213"/>
      <c r="BK515" s="213"/>
      <c r="BL515" s="213"/>
      <c r="BM515" s="213"/>
      <c r="BN515" s="213"/>
      <c r="BO515" s="213"/>
      <c r="BP515" s="213"/>
      <c r="BQ515" s="213"/>
      <c r="BR515" s="213"/>
      <c r="BS515" s="213"/>
      <c r="BT515" s="213"/>
      <c r="BU515" s="213"/>
      <c r="BV515" s="213"/>
      <c r="BW515" s="213"/>
      <c r="BX515" s="213"/>
      <c r="BY515" s="213"/>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2464"/>
      <c r="D516" s="2465"/>
      <c r="E516" s="537"/>
      <c r="F516" s="537"/>
      <c r="G516" s="537"/>
      <c r="H516" s="2599" t="s">
        <v>311</v>
      </c>
      <c r="I516" s="2465"/>
      <c r="J516" s="585">
        <v>1.8653855511229007E-4</v>
      </c>
      <c r="K516" s="537"/>
      <c r="L516" s="537"/>
      <c r="M516" s="2600" t="s">
        <v>311</v>
      </c>
      <c r="N516" s="2465"/>
      <c r="O516" s="586">
        <v>-1.9620233024232443E-2</v>
      </c>
      <c r="P516" s="537"/>
      <c r="Q516" s="537"/>
      <c r="BA516" s="213"/>
      <c r="BB516" s="287"/>
      <c r="BC516" s="213"/>
      <c r="BD516" s="213"/>
      <c r="BE516" s="213"/>
      <c r="BF516" s="213"/>
      <c r="BG516" s="213"/>
      <c r="BH516" s="213"/>
      <c r="BI516" s="213"/>
      <c r="BJ516" s="213"/>
      <c r="BK516" s="213"/>
      <c r="BL516" s="213"/>
      <c r="BM516" s="213"/>
      <c r="BN516" s="213"/>
      <c r="BO516" s="213"/>
      <c r="BP516" s="213"/>
      <c r="BQ516" s="213"/>
      <c r="BR516" s="213"/>
      <c r="BS516" s="213"/>
      <c r="BT516" s="213"/>
      <c r="BU516" s="213"/>
      <c r="BV516" s="213"/>
      <c r="BW516" s="213"/>
      <c r="BX516" s="213"/>
      <c r="BY516" s="213"/>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2464"/>
      <c r="D517" s="2465"/>
      <c r="E517" s="537"/>
      <c r="F517" s="537"/>
      <c r="G517" s="537"/>
      <c r="H517" s="2599" t="s">
        <v>317</v>
      </c>
      <c r="I517" s="2465"/>
      <c r="J517" s="585">
        <v>5.1831024568529203E-3</v>
      </c>
      <c r="K517" s="537"/>
      <c r="L517" s="537"/>
      <c r="M517" s="2600" t="s">
        <v>317</v>
      </c>
      <c r="N517" s="2465"/>
      <c r="O517" s="586">
        <v>8.7817392158462317E-3</v>
      </c>
      <c r="P517" s="537"/>
      <c r="Q517" s="537"/>
      <c r="BA517" s="213"/>
      <c r="BB517" s="287"/>
      <c r="BC517" s="213"/>
      <c r="BD517" s="213"/>
      <c r="BE517" s="213"/>
      <c r="BF517" s="213"/>
      <c r="BG517" s="213"/>
      <c r="BH517" s="213"/>
      <c r="BI517" s="213"/>
      <c r="BJ517" s="213"/>
      <c r="BK517" s="213"/>
      <c r="BL517" s="213"/>
      <c r="BM517" s="213"/>
      <c r="BN517" s="213"/>
      <c r="BO517" s="213"/>
      <c r="BP517" s="213"/>
      <c r="BQ517" s="213"/>
      <c r="BR517" s="213"/>
      <c r="BS517" s="213"/>
      <c r="BT517" s="213"/>
      <c r="BU517" s="213"/>
      <c r="BV517" s="213"/>
      <c r="BW517" s="213"/>
      <c r="BX517" s="213"/>
      <c r="BY517" s="213"/>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2464"/>
      <c r="D518" s="2465"/>
      <c r="E518" s="537"/>
      <c r="F518" s="537"/>
      <c r="G518" s="537"/>
      <c r="H518" s="2599" t="s">
        <v>295</v>
      </c>
      <c r="I518" s="2465"/>
      <c r="J518" s="585">
        <v>0.14395650527951315</v>
      </c>
      <c r="K518" s="537"/>
      <c r="L518" s="537"/>
      <c r="M518" s="2600" t="s">
        <v>295</v>
      </c>
      <c r="N518" s="2465"/>
      <c r="O518" s="586">
        <v>9.2458391333542986E-2</v>
      </c>
      <c r="P518" s="537"/>
      <c r="Q518" s="537"/>
      <c r="BA518" s="213"/>
      <c r="BB518" s="287"/>
      <c r="BC518" s="213"/>
      <c r="BD518" s="213"/>
      <c r="BE518" s="213"/>
      <c r="BF518" s="213"/>
      <c r="BG518" s="213"/>
      <c r="BH518" s="213"/>
      <c r="BI518" s="213"/>
      <c r="BJ518" s="213"/>
      <c r="BK518" s="213"/>
      <c r="BL518" s="213"/>
      <c r="BM518" s="213"/>
      <c r="BN518" s="213"/>
      <c r="BO518" s="213"/>
      <c r="BP518" s="213"/>
      <c r="BQ518" s="213"/>
      <c r="BR518" s="213"/>
      <c r="BS518" s="213"/>
      <c r="BT518" s="213"/>
      <c r="BU518" s="213"/>
      <c r="BV518" s="213"/>
      <c r="BW518" s="213"/>
      <c r="BX518" s="213"/>
      <c r="BY518" s="213"/>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2464"/>
      <c r="D519" s="2465"/>
      <c r="E519" s="537"/>
      <c r="F519" s="537"/>
      <c r="G519" s="537"/>
      <c r="H519" s="2599" t="s">
        <v>312</v>
      </c>
      <c r="I519" s="2465"/>
      <c r="J519" s="585">
        <v>1.1965495035251279E-2</v>
      </c>
      <c r="K519" s="537"/>
      <c r="L519" s="537"/>
      <c r="M519" s="2600" t="s">
        <v>312</v>
      </c>
      <c r="N519" s="2465"/>
      <c r="O519" s="586">
        <v>1.1200494895202957E-2</v>
      </c>
      <c r="P519" s="537"/>
      <c r="Q519" s="537"/>
      <c r="BA519" s="213"/>
      <c r="BB519" s="287"/>
      <c r="BC519" s="213"/>
      <c r="BD519" s="213"/>
      <c r="BE519" s="213"/>
      <c r="BF519" s="213"/>
      <c r="BG519" s="213"/>
      <c r="BH519" s="213"/>
      <c r="BI519" s="213"/>
      <c r="BJ519" s="213"/>
      <c r="BK519" s="213"/>
      <c r="BL519" s="213"/>
      <c r="BM519" s="213"/>
      <c r="BN519" s="213"/>
      <c r="BO519" s="213"/>
      <c r="BP519" s="213"/>
      <c r="BQ519" s="213"/>
      <c r="BR519" s="213"/>
      <c r="BS519" s="213"/>
      <c r="BT519" s="213"/>
      <c r="BU519" s="213"/>
      <c r="BV519" s="213"/>
      <c r="BW519" s="213"/>
      <c r="BX519" s="213"/>
      <c r="BY519" s="213"/>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2464"/>
      <c r="D520" s="2465"/>
      <c r="E520" s="537"/>
      <c r="F520" s="537"/>
      <c r="G520" s="537"/>
      <c r="H520" s="2599" t="s">
        <v>298</v>
      </c>
      <c r="I520" s="2465"/>
      <c r="J520" s="585">
        <v>-4.402207319887512E-2</v>
      </c>
      <c r="K520" s="537"/>
      <c r="L520" s="537"/>
      <c r="M520" s="2600" t="s">
        <v>298</v>
      </c>
      <c r="N520" s="2465"/>
      <c r="O520" s="586">
        <v>0.12340216379870826</v>
      </c>
      <c r="P520" s="537"/>
      <c r="Q520" s="537"/>
      <c r="BA520" s="213"/>
      <c r="BB520" s="287"/>
      <c r="BC520" s="213"/>
      <c r="BD520" s="213"/>
      <c r="BE520" s="213"/>
      <c r="BF520" s="213"/>
      <c r="BG520" s="213"/>
      <c r="BH520" s="213"/>
      <c r="BI520" s="213"/>
      <c r="BJ520" s="213"/>
      <c r="BK520" s="213"/>
      <c r="BL520" s="213"/>
      <c r="BM520" s="213"/>
      <c r="BN520" s="213"/>
      <c r="BO520" s="213"/>
      <c r="BP520" s="213"/>
      <c r="BQ520" s="213"/>
      <c r="BR520" s="213"/>
      <c r="BS520" s="213"/>
      <c r="BT520" s="213"/>
      <c r="BU520" s="213"/>
      <c r="BV520" s="213"/>
      <c r="BW520" s="213"/>
      <c r="BX520" s="213"/>
      <c r="BY520" s="213"/>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2464"/>
      <c r="D521" s="2465"/>
      <c r="E521" s="537"/>
      <c r="F521" s="537"/>
      <c r="G521" s="537"/>
      <c r="H521" s="2599" t="s">
        <v>316</v>
      </c>
      <c r="I521" s="2465"/>
      <c r="J521" s="585">
        <v>-9.6280167617863819E-3</v>
      </c>
      <c r="K521" s="537"/>
      <c r="L521" s="537"/>
      <c r="M521" s="2600" t="s">
        <v>316</v>
      </c>
      <c r="N521" s="2465"/>
      <c r="O521" s="586">
        <v>-1.1064313113467814E-3</v>
      </c>
      <c r="P521" s="537"/>
      <c r="Q521" s="537"/>
      <c r="BA521" s="213"/>
      <c r="BB521" s="287"/>
      <c r="BC521" s="213"/>
      <c r="BD521" s="213"/>
      <c r="BE521" s="213"/>
      <c r="BF521" s="213"/>
      <c r="BG521" s="213"/>
      <c r="BH521" s="213"/>
      <c r="BI521" s="213"/>
      <c r="BJ521" s="213"/>
      <c r="BK521" s="213"/>
      <c r="BL521" s="213"/>
      <c r="BM521" s="213"/>
      <c r="BN521" s="213"/>
      <c r="BO521" s="213"/>
      <c r="BP521" s="213"/>
      <c r="BQ521" s="213"/>
      <c r="BR521" s="213"/>
      <c r="BS521" s="213"/>
      <c r="BT521" s="213"/>
      <c r="BU521" s="213"/>
      <c r="BV521" s="213"/>
      <c r="BW521" s="213"/>
      <c r="BX521" s="213"/>
      <c r="BY521" s="213"/>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2464"/>
      <c r="D522" s="2465"/>
      <c r="E522" s="537"/>
      <c r="F522" s="537"/>
      <c r="G522" s="537"/>
      <c r="H522" s="2599" t="s">
        <v>291</v>
      </c>
      <c r="I522" s="2465"/>
      <c r="J522" s="585">
        <v>-9.802394264259183E-2</v>
      </c>
      <c r="K522" s="537"/>
      <c r="L522" s="537"/>
      <c r="M522" s="2600" t="s">
        <v>291</v>
      </c>
      <c r="N522" s="2465"/>
      <c r="O522" s="586">
        <v>-0.1565407543288142</v>
      </c>
      <c r="P522" s="537"/>
      <c r="Q522" s="537"/>
      <c r="BA522" s="213"/>
      <c r="BB522" s="287"/>
      <c r="BC522" s="213"/>
      <c r="BD522" s="213"/>
      <c r="BE522" s="213"/>
      <c r="BF522" s="213"/>
      <c r="BG522" s="213"/>
      <c r="BH522" s="213"/>
      <c r="BI522" s="213"/>
      <c r="BJ522" s="213"/>
      <c r="BK522" s="213"/>
      <c r="BL522" s="213"/>
      <c r="BM522" s="213"/>
      <c r="BN522" s="213"/>
      <c r="BO522" s="213"/>
      <c r="BP522" s="213"/>
      <c r="BQ522" s="213"/>
      <c r="BR522" s="213"/>
      <c r="BS522" s="213"/>
      <c r="BT522" s="213"/>
      <c r="BU522" s="213"/>
      <c r="BV522" s="213"/>
      <c r="BW522" s="213"/>
      <c r="BX522" s="213"/>
      <c r="BY522" s="213"/>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2464"/>
      <c r="D523" s="2465"/>
      <c r="E523" s="537"/>
      <c r="F523" s="537"/>
      <c r="G523" s="537"/>
      <c r="H523" s="2603" t="s">
        <v>315</v>
      </c>
      <c r="I523" s="2465"/>
      <c r="J523" s="588">
        <v>-9.4726884405087045E-4</v>
      </c>
      <c r="K523" s="537"/>
      <c r="L523" s="537"/>
      <c r="M523" s="2604" t="s">
        <v>315</v>
      </c>
      <c r="N523" s="2465"/>
      <c r="O523" s="589">
        <v>4.574576759656444E-3</v>
      </c>
      <c r="P523" s="537"/>
      <c r="Q523" s="537"/>
      <c r="BA523" s="213"/>
      <c r="BB523" s="287"/>
      <c r="BC523" s="213"/>
      <c r="BD523" s="213"/>
      <c r="BE523" s="213"/>
      <c r="BF523" s="213"/>
      <c r="BG523" s="213"/>
      <c r="BH523" s="213"/>
      <c r="BI523" s="213"/>
      <c r="BJ523" s="213"/>
      <c r="BK523" s="213"/>
      <c r="BL523" s="213"/>
      <c r="BM523" s="213"/>
      <c r="BN523" s="213"/>
      <c r="BO523" s="213"/>
      <c r="BP523" s="213"/>
      <c r="BQ523" s="213"/>
      <c r="BR523" s="213"/>
      <c r="BS523" s="213"/>
      <c r="BT523" s="213"/>
      <c r="BU523" s="213"/>
      <c r="BV523" s="213"/>
      <c r="BW523" s="213"/>
      <c r="BX523" s="213"/>
      <c r="BY523" s="213"/>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2464"/>
      <c r="D524" s="2465"/>
      <c r="E524" s="537"/>
      <c r="F524" s="537"/>
      <c r="G524" s="537"/>
      <c r="H524" s="2464"/>
      <c r="I524" s="2465"/>
      <c r="J524" s="538"/>
      <c r="K524" s="537"/>
      <c r="L524" s="537"/>
      <c r="M524" s="2464"/>
      <c r="N524" s="2465"/>
      <c r="O524" s="538"/>
      <c r="P524" s="537"/>
      <c r="Q524" s="537"/>
      <c r="BA524" s="213"/>
      <c r="BB524" s="287"/>
      <c r="BC524" s="213"/>
      <c r="BD524" s="213"/>
      <c r="BE524" s="213"/>
      <c r="BF524" s="213"/>
      <c r="BG524" s="213"/>
      <c r="BH524" s="213"/>
      <c r="BI524" s="213"/>
      <c r="BJ524" s="213"/>
      <c r="BK524" s="213"/>
      <c r="BL524" s="213"/>
      <c r="BM524" s="213"/>
      <c r="BN524" s="213"/>
      <c r="BO524" s="213"/>
      <c r="BP524" s="213"/>
      <c r="BQ524" s="213"/>
      <c r="BR524" s="213"/>
      <c r="BS524" s="213"/>
      <c r="BT524" s="213"/>
      <c r="BU524" s="213"/>
      <c r="BV524" s="213"/>
      <c r="BW524" s="213"/>
      <c r="BX524" s="213"/>
      <c r="BY524" s="213"/>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2464"/>
      <c r="D525" s="2465"/>
      <c r="E525" s="537"/>
      <c r="F525" s="537"/>
      <c r="G525" s="537"/>
      <c r="H525" s="2464"/>
      <c r="I525" s="2465"/>
      <c r="J525" s="537"/>
      <c r="K525" s="537"/>
      <c r="L525" s="537"/>
      <c r="M525" s="2464"/>
      <c r="N525" s="2465"/>
      <c r="O525" s="537"/>
      <c r="P525" s="537"/>
      <c r="Q525" s="537"/>
      <c r="BA525" s="213"/>
      <c r="BB525" s="287"/>
      <c r="BC525" s="213"/>
      <c r="BD525" s="213"/>
      <c r="BE525" s="213"/>
      <c r="BF525" s="213"/>
      <c r="BG525" s="213"/>
      <c r="BH525" s="213"/>
      <c r="BI525" s="213"/>
      <c r="BJ525" s="213"/>
      <c r="BK525" s="213"/>
      <c r="BL525" s="213"/>
      <c r="BM525" s="213"/>
      <c r="BN525" s="213"/>
      <c r="BO525" s="213"/>
      <c r="BP525" s="213"/>
      <c r="BQ525" s="213"/>
      <c r="BR525" s="213"/>
      <c r="BS525" s="213"/>
      <c r="BT525" s="213"/>
      <c r="BU525" s="213"/>
      <c r="BV525" s="213"/>
      <c r="BW525" s="213"/>
      <c r="BX525" s="213"/>
      <c r="BY525" s="213"/>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2464"/>
      <c r="D526" s="2465"/>
      <c r="E526" s="537"/>
      <c r="F526" s="537"/>
      <c r="G526" s="537"/>
      <c r="H526" s="2605" t="s">
        <v>262</v>
      </c>
      <c r="I526" s="2465"/>
      <c r="J526" s="2465"/>
      <c r="K526" s="537"/>
      <c r="L526" s="537"/>
      <c r="M526" s="2606" t="s">
        <v>262</v>
      </c>
      <c r="N526" s="2465"/>
      <c r="O526" s="2465"/>
      <c r="P526" s="537"/>
      <c r="Q526" s="537"/>
      <c r="BA526" s="213"/>
      <c r="BB526" s="287"/>
      <c r="BC526" s="213"/>
      <c r="BD526" s="213"/>
      <c r="BE526" s="213"/>
      <c r="BF526" s="213"/>
      <c r="BG526" s="213"/>
      <c r="BH526" s="213"/>
      <c r="BI526" s="213"/>
      <c r="BJ526" s="213"/>
      <c r="BK526" s="213"/>
      <c r="BL526" s="213"/>
      <c r="BM526" s="213"/>
      <c r="BN526" s="213"/>
      <c r="BO526" s="213"/>
      <c r="BP526" s="213"/>
      <c r="BQ526" s="213"/>
      <c r="BR526" s="213"/>
      <c r="BS526" s="213"/>
      <c r="BT526" s="213"/>
      <c r="BU526" s="213"/>
      <c r="BV526" s="213"/>
      <c r="BW526" s="213"/>
      <c r="BX526" s="213"/>
      <c r="BY526" s="213"/>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2464"/>
      <c r="D527" s="2465"/>
      <c r="E527" s="537"/>
      <c r="F527" s="537"/>
      <c r="G527" s="537"/>
      <c r="H527" s="2623" t="s">
        <v>225</v>
      </c>
      <c r="I527" s="2465"/>
      <c r="J527" s="607" t="s">
        <v>226</v>
      </c>
      <c r="K527" s="537"/>
      <c r="L527" s="537"/>
      <c r="M527" s="2624" t="s">
        <v>225</v>
      </c>
      <c r="N527" s="2465"/>
      <c r="O527" s="608" t="s">
        <v>226</v>
      </c>
      <c r="P527" s="537"/>
      <c r="Q527" s="537"/>
      <c r="BA527" s="213"/>
      <c r="BB527" s="287"/>
      <c r="BC527" s="213"/>
      <c r="BD527" s="213"/>
      <c r="BE527" s="213"/>
      <c r="BF527" s="213"/>
      <c r="BG527" s="213"/>
      <c r="BH527" s="213"/>
      <c r="BI527" s="213"/>
      <c r="BJ527" s="213"/>
      <c r="BK527" s="213"/>
      <c r="BL527" s="213"/>
      <c r="BM527" s="213"/>
      <c r="BN527" s="213"/>
      <c r="BO527" s="213"/>
      <c r="BP527" s="213"/>
      <c r="BQ527" s="213"/>
      <c r="BR527" s="213"/>
      <c r="BS527" s="213"/>
      <c r="BT527" s="213"/>
      <c r="BU527" s="213"/>
      <c r="BV527" s="213"/>
      <c r="BW527" s="213"/>
      <c r="BX527" s="213"/>
      <c r="BY527" s="213"/>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2464"/>
      <c r="D528" s="2465"/>
      <c r="E528" s="537"/>
      <c r="F528" s="537"/>
      <c r="G528" s="537"/>
      <c r="H528" s="2620" t="s">
        <v>226</v>
      </c>
      <c r="I528" s="2465"/>
      <c r="J528" s="609">
        <v>0.99999999999999967</v>
      </c>
      <c r="K528" s="537"/>
      <c r="L528" s="537"/>
      <c r="M528" s="2621" t="s">
        <v>226</v>
      </c>
      <c r="N528" s="2465"/>
      <c r="O528" s="610">
        <v>1.0000000000000002</v>
      </c>
      <c r="P528" s="537"/>
      <c r="Q528" s="537"/>
      <c r="BA528" s="213"/>
      <c r="BB528" s="287"/>
      <c r="BC528" s="213"/>
      <c r="BD528" s="213"/>
      <c r="BE528" s="213"/>
      <c r="BF528" s="213"/>
      <c r="BG528" s="213"/>
      <c r="BH528" s="213"/>
      <c r="BI528" s="213"/>
      <c r="BJ528" s="213"/>
      <c r="BK528" s="213"/>
      <c r="BL528" s="213"/>
      <c r="BM528" s="213"/>
      <c r="BN528" s="213"/>
      <c r="BO528" s="213"/>
      <c r="BP528" s="213"/>
      <c r="BQ528" s="213"/>
      <c r="BR528" s="213"/>
      <c r="BS528" s="213"/>
      <c r="BT528" s="213"/>
      <c r="BU528" s="213"/>
      <c r="BV528" s="213"/>
      <c r="BW528" s="213"/>
      <c r="BX528" s="213"/>
      <c r="BY528" s="213"/>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2464"/>
      <c r="D529" s="2465"/>
      <c r="E529" s="537"/>
      <c r="F529" s="537"/>
      <c r="G529" s="537"/>
      <c r="H529" s="2464"/>
      <c r="I529" s="2465"/>
      <c r="J529" s="538"/>
      <c r="K529" s="537"/>
      <c r="L529" s="537"/>
      <c r="M529" s="2464"/>
      <c r="N529" s="2465"/>
      <c r="O529" s="538"/>
      <c r="P529" s="537"/>
      <c r="Q529" s="537"/>
      <c r="BA529" s="213"/>
      <c r="BB529" s="287"/>
      <c r="BC529" s="213"/>
      <c r="BD529" s="213"/>
      <c r="BE529" s="213"/>
      <c r="BF529" s="213"/>
      <c r="BG529" s="213"/>
      <c r="BH529" s="213"/>
      <c r="BI529" s="213"/>
      <c r="BJ529" s="213"/>
      <c r="BK529" s="213"/>
      <c r="BL529" s="213"/>
      <c r="BM529" s="213"/>
      <c r="BN529" s="213"/>
      <c r="BO529" s="213"/>
      <c r="BP529" s="213"/>
      <c r="BQ529" s="213"/>
      <c r="BR529" s="213"/>
      <c r="BS529" s="213"/>
      <c r="BT529" s="213"/>
      <c r="BU529" s="213"/>
      <c r="BV529" s="213"/>
      <c r="BW529" s="213"/>
      <c r="BX529" s="213"/>
      <c r="BY529" s="213"/>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2464"/>
      <c r="D530" s="2465"/>
      <c r="E530" s="537"/>
      <c r="F530" s="537"/>
      <c r="G530" s="537"/>
      <c r="H530" s="2464"/>
      <c r="I530" s="2465"/>
      <c r="J530" s="537"/>
      <c r="K530" s="537"/>
      <c r="L530" s="537"/>
      <c r="M530" s="2464"/>
      <c r="N530" s="2465"/>
      <c r="O530" s="537"/>
      <c r="P530" s="537"/>
      <c r="Q530" s="537"/>
      <c r="BA530" s="213"/>
      <c r="BB530" s="287"/>
      <c r="BC530" s="213"/>
      <c r="BD530" s="213"/>
      <c r="BE530" s="213"/>
      <c r="BF530" s="213"/>
      <c r="BG530" s="213"/>
      <c r="BH530" s="213"/>
      <c r="BI530" s="213"/>
      <c r="BJ530" s="213"/>
      <c r="BK530" s="213"/>
      <c r="BL530" s="213"/>
      <c r="BM530" s="213"/>
      <c r="BN530" s="213"/>
      <c r="BO530" s="213"/>
      <c r="BP530" s="213"/>
      <c r="BQ530" s="213"/>
      <c r="BR530" s="213"/>
      <c r="BS530" s="213"/>
      <c r="BT530" s="213"/>
      <c r="BU530" s="213"/>
      <c r="BV530" s="213"/>
      <c r="BW530" s="213"/>
      <c r="BX530" s="213"/>
      <c r="BY530" s="213"/>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2464"/>
      <c r="D531" s="2465"/>
      <c r="E531" s="537"/>
      <c r="F531" s="537"/>
      <c r="G531" s="537"/>
      <c r="H531" s="2464"/>
      <c r="I531" s="2465"/>
      <c r="J531" s="537"/>
      <c r="K531" s="537"/>
      <c r="L531" s="537"/>
      <c r="M531" s="2464"/>
      <c r="N531" s="2465"/>
      <c r="O531" s="537"/>
      <c r="P531" s="537"/>
      <c r="Q531" s="537"/>
      <c r="BA531" s="213"/>
      <c r="BB531" s="287"/>
      <c r="BC531" s="213"/>
      <c r="BD531" s="213"/>
      <c r="BE531" s="213"/>
      <c r="BF531" s="213"/>
      <c r="BG531" s="213"/>
      <c r="BH531" s="213"/>
      <c r="BI531" s="213"/>
      <c r="BJ531" s="213"/>
      <c r="BK531" s="213"/>
      <c r="BL531" s="213"/>
      <c r="BM531" s="213"/>
      <c r="BN531" s="213"/>
      <c r="BO531" s="213"/>
      <c r="BP531" s="213"/>
      <c r="BQ531" s="213"/>
      <c r="BR531" s="213"/>
      <c r="BS531" s="213"/>
      <c r="BT531" s="213"/>
      <c r="BU531" s="213"/>
      <c r="BV531" s="213"/>
      <c r="BW531" s="213"/>
      <c r="BX531" s="213"/>
      <c r="BY531" s="213"/>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2464"/>
      <c r="D532" s="2465"/>
      <c r="E532" s="537"/>
      <c r="F532" s="537"/>
      <c r="G532" s="537"/>
      <c r="H532" s="2464"/>
      <c r="I532" s="2465"/>
      <c r="J532" s="537"/>
      <c r="K532" s="537"/>
      <c r="L532" s="537"/>
      <c r="M532" s="2464"/>
      <c r="N532" s="2465"/>
      <c r="O532" s="537"/>
      <c r="P532" s="537"/>
      <c r="Q532" s="537"/>
      <c r="BA532" s="213"/>
      <c r="BB532" s="287"/>
      <c r="BC532" s="213"/>
      <c r="BD532" s="213"/>
      <c r="BE532" s="213"/>
      <c r="BF532" s="213"/>
      <c r="BG532" s="213"/>
      <c r="BH532" s="213"/>
      <c r="BI532" s="213"/>
      <c r="BJ532" s="213"/>
      <c r="BK532" s="213"/>
      <c r="BL532" s="213"/>
      <c r="BM532" s="213"/>
      <c r="BN532" s="213"/>
      <c r="BO532" s="213"/>
      <c r="BP532" s="213"/>
      <c r="BQ532" s="213"/>
      <c r="BR532" s="213"/>
      <c r="BS532" s="213"/>
      <c r="BT532" s="213"/>
      <c r="BU532" s="213"/>
      <c r="BV532" s="213"/>
      <c r="BW532" s="213"/>
      <c r="BX532" s="213"/>
      <c r="BY532" s="213"/>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2464"/>
      <c r="D533" s="2465"/>
      <c r="E533" s="537"/>
      <c r="F533" s="537"/>
      <c r="G533" s="537"/>
      <c r="H533" s="2464"/>
      <c r="I533" s="2465"/>
      <c r="J533" s="537"/>
      <c r="K533" s="537"/>
      <c r="L533" s="537"/>
      <c r="M533" s="2464"/>
      <c r="N533" s="2465"/>
      <c r="O533" s="537"/>
      <c r="P533" s="537"/>
      <c r="Q533" s="537"/>
      <c r="BA533" s="213"/>
      <c r="BB533" s="287"/>
      <c r="BC533" s="213"/>
      <c r="BD533" s="213"/>
      <c r="BE533" s="213"/>
      <c r="BF533" s="213"/>
      <c r="BG533" s="213"/>
      <c r="BH533" s="213"/>
      <c r="BI533" s="213"/>
      <c r="BJ533" s="213"/>
      <c r="BK533" s="213"/>
      <c r="BL533" s="213"/>
      <c r="BM533" s="213"/>
      <c r="BN533" s="213"/>
      <c r="BO533" s="213"/>
      <c r="BP533" s="213"/>
      <c r="BQ533" s="213"/>
      <c r="BR533" s="213"/>
      <c r="BS533" s="213"/>
      <c r="BT533" s="213"/>
      <c r="BU533" s="213"/>
      <c r="BV533" s="213"/>
      <c r="BW533" s="213"/>
      <c r="BX533" s="213"/>
      <c r="BY533" s="213"/>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2464"/>
      <c r="D534" s="2465"/>
      <c r="E534" s="537"/>
      <c r="F534" s="537"/>
      <c r="G534" s="537"/>
      <c r="H534" s="2464"/>
      <c r="I534" s="2465"/>
      <c r="J534" s="537"/>
      <c r="K534" s="537"/>
      <c r="L534" s="537"/>
      <c r="M534" s="2464"/>
      <c r="N534" s="2465"/>
      <c r="O534" s="537"/>
      <c r="P534" s="537"/>
      <c r="Q534" s="537"/>
      <c r="BA534" s="213"/>
      <c r="BB534" s="287"/>
      <c r="BC534" s="213"/>
      <c r="BD534" s="213"/>
      <c r="BE534" s="213"/>
      <c r="BF534" s="213"/>
      <c r="BG534" s="213"/>
      <c r="BH534" s="213"/>
      <c r="BI534" s="213"/>
      <c r="BJ534" s="213"/>
      <c r="BK534" s="213"/>
      <c r="BL534" s="213"/>
      <c r="BM534" s="213"/>
      <c r="BN534" s="213"/>
      <c r="BO534" s="213"/>
      <c r="BP534" s="213"/>
      <c r="BQ534" s="213"/>
      <c r="BR534" s="213"/>
      <c r="BS534" s="213"/>
      <c r="BT534" s="213"/>
      <c r="BU534" s="213"/>
      <c r="BV534" s="213"/>
      <c r="BW534" s="213"/>
      <c r="BX534" s="213"/>
      <c r="BY534" s="213"/>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2464"/>
      <c r="D535" s="2465"/>
      <c r="E535" s="537"/>
      <c r="F535" s="537"/>
      <c r="G535" s="537"/>
      <c r="H535" s="2464"/>
      <c r="I535" s="2465"/>
      <c r="J535" s="537"/>
      <c r="K535" s="537"/>
      <c r="L535" s="537"/>
      <c r="M535" s="2464"/>
      <c r="N535" s="2465"/>
      <c r="O535" s="537"/>
      <c r="P535" s="537"/>
      <c r="Q535" s="537"/>
      <c r="BA535" s="213"/>
      <c r="BB535" s="287"/>
      <c r="BC535" s="213"/>
      <c r="BD535" s="213"/>
      <c r="BE535" s="213"/>
      <c r="BF535" s="213"/>
      <c r="BG535" s="213"/>
      <c r="BH535" s="213"/>
      <c r="BI535" s="213"/>
      <c r="BJ535" s="213"/>
      <c r="BK535" s="213"/>
      <c r="BL535" s="213"/>
      <c r="BM535" s="213"/>
      <c r="BN535" s="213"/>
      <c r="BO535" s="213"/>
      <c r="BP535" s="213"/>
      <c r="BQ535" s="213"/>
      <c r="BR535" s="213"/>
      <c r="BS535" s="213"/>
      <c r="BT535" s="213"/>
      <c r="BU535" s="213"/>
      <c r="BV535" s="213"/>
      <c r="BW535" s="213"/>
      <c r="BX535" s="213"/>
      <c r="BY535" s="213"/>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2464"/>
      <c r="D536" s="2465"/>
      <c r="E536" s="537"/>
      <c r="F536" s="537"/>
      <c r="G536" s="537"/>
      <c r="H536" s="2464"/>
      <c r="I536" s="2465"/>
      <c r="J536" s="537"/>
      <c r="K536" s="537"/>
      <c r="L536" s="537"/>
      <c r="M536" s="2464"/>
      <c r="N536" s="2465"/>
      <c r="O536" s="537"/>
      <c r="P536" s="537"/>
      <c r="Q536" s="537"/>
      <c r="BA536" s="213"/>
      <c r="BB536" s="287"/>
      <c r="BC536" s="213"/>
      <c r="BD536" s="213"/>
      <c r="BE536" s="213"/>
      <c r="BF536" s="213"/>
      <c r="BG536" s="213"/>
      <c r="BH536" s="213"/>
      <c r="BI536" s="213"/>
      <c r="BJ536" s="213"/>
      <c r="BK536" s="213"/>
      <c r="BL536" s="213"/>
      <c r="BM536" s="213"/>
      <c r="BN536" s="213"/>
      <c r="BO536" s="213"/>
      <c r="BP536" s="213"/>
      <c r="BQ536" s="213"/>
      <c r="BR536" s="213"/>
      <c r="BS536" s="213"/>
      <c r="BT536" s="213"/>
      <c r="BU536" s="213"/>
      <c r="BV536" s="213"/>
      <c r="BW536" s="213"/>
      <c r="BX536" s="213"/>
      <c r="BY536" s="213"/>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2464"/>
      <c r="D537" s="2465"/>
      <c r="E537" s="537"/>
      <c r="F537" s="537"/>
      <c r="G537" s="537"/>
      <c r="H537" s="2464"/>
      <c r="I537" s="2465"/>
      <c r="J537" s="537"/>
      <c r="K537" s="537"/>
      <c r="L537" s="537"/>
      <c r="M537" s="2464"/>
      <c r="N537" s="2465"/>
      <c r="O537" s="537"/>
      <c r="P537" s="537"/>
      <c r="Q537" s="537"/>
      <c r="BA537" s="213"/>
      <c r="BB537" s="287"/>
      <c r="BC537" s="213"/>
      <c r="BD537" s="213"/>
      <c r="BE537" s="213"/>
      <c r="BF537" s="213"/>
      <c r="BG537" s="213"/>
      <c r="BH537" s="213"/>
      <c r="BI537" s="213"/>
      <c r="BJ537" s="213"/>
      <c r="BK537" s="213"/>
      <c r="BL537" s="213"/>
      <c r="BM537" s="213"/>
      <c r="BN537" s="213"/>
      <c r="BO537" s="213"/>
      <c r="BP537" s="213"/>
      <c r="BQ537" s="213"/>
      <c r="BR537" s="213"/>
      <c r="BS537" s="213"/>
      <c r="BT537" s="213"/>
      <c r="BU537" s="213"/>
      <c r="BV537" s="213"/>
      <c r="BW537" s="213"/>
      <c r="BX537" s="213"/>
      <c r="BY537" s="213"/>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2464"/>
      <c r="D538" s="2465"/>
      <c r="E538" s="537"/>
      <c r="F538" s="537"/>
      <c r="G538" s="537"/>
      <c r="H538" s="2464"/>
      <c r="I538" s="2465"/>
      <c r="J538" s="537"/>
      <c r="K538" s="537"/>
      <c r="L538" s="537"/>
      <c r="M538" s="2464"/>
      <c r="N538" s="2465"/>
      <c r="O538" s="537"/>
      <c r="P538" s="537"/>
      <c r="Q538" s="537"/>
      <c r="BA538" s="213"/>
      <c r="BB538" s="287"/>
      <c r="BC538" s="213"/>
      <c r="BD538" s="213"/>
      <c r="BE538" s="213"/>
      <c r="BF538" s="213"/>
      <c r="BG538" s="213"/>
      <c r="BH538" s="213"/>
      <c r="BI538" s="213"/>
      <c r="BJ538" s="213"/>
      <c r="BK538" s="213"/>
      <c r="BL538" s="213"/>
      <c r="BM538" s="213"/>
      <c r="BN538" s="213"/>
      <c r="BO538" s="213"/>
      <c r="BP538" s="213"/>
      <c r="BQ538" s="213"/>
      <c r="BR538" s="213"/>
      <c r="BS538" s="213"/>
      <c r="BT538" s="213"/>
      <c r="BU538" s="213"/>
      <c r="BV538" s="213"/>
      <c r="BW538" s="213"/>
      <c r="BX538" s="213"/>
      <c r="BY538" s="213"/>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2464"/>
      <c r="D539" s="2465"/>
      <c r="E539" s="537"/>
      <c r="F539" s="537"/>
      <c r="G539" s="537"/>
      <c r="H539" s="2464"/>
      <c r="I539" s="2465"/>
      <c r="J539" s="537"/>
      <c r="K539" s="537"/>
      <c r="L539" s="537"/>
      <c r="M539" s="2464"/>
      <c r="N539" s="2465"/>
      <c r="O539" s="537"/>
      <c r="P539" s="537"/>
      <c r="Q539" s="537"/>
      <c r="BA539" s="213"/>
      <c r="BB539" s="287"/>
      <c r="BC539" s="213"/>
      <c r="BD539" s="213"/>
      <c r="BE539" s="213"/>
      <c r="BF539" s="213"/>
      <c r="BG539" s="213"/>
      <c r="BH539" s="213"/>
      <c r="BI539" s="213"/>
      <c r="BJ539" s="213"/>
      <c r="BK539" s="213"/>
      <c r="BL539" s="213"/>
      <c r="BM539" s="213"/>
      <c r="BN539" s="213"/>
      <c r="BO539" s="213"/>
      <c r="BP539" s="213"/>
      <c r="BQ539" s="213"/>
      <c r="BR539" s="213"/>
      <c r="BS539" s="213"/>
      <c r="BT539" s="213"/>
      <c r="BU539" s="213"/>
      <c r="BV539" s="213"/>
      <c r="BW539" s="213"/>
      <c r="BX539" s="213"/>
      <c r="BY539" s="213"/>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2464"/>
      <c r="D540" s="2465"/>
      <c r="E540" s="537"/>
      <c r="F540" s="537"/>
      <c r="G540" s="537"/>
      <c r="H540" s="2464"/>
      <c r="I540" s="2465"/>
      <c r="J540" s="537"/>
      <c r="K540" s="537"/>
      <c r="L540" s="537"/>
      <c r="M540" s="2464"/>
      <c r="N540" s="2465"/>
      <c r="O540" s="537"/>
      <c r="P540" s="537"/>
      <c r="Q540" s="537"/>
      <c r="BA540" s="213"/>
      <c r="BB540" s="287"/>
      <c r="BC540" s="213"/>
      <c r="BD540" s="213"/>
      <c r="BE540" s="213"/>
      <c r="BF540" s="213"/>
      <c r="BG540" s="213"/>
      <c r="BH540" s="213"/>
      <c r="BI540" s="213"/>
      <c r="BJ540" s="213"/>
      <c r="BK540" s="213"/>
      <c r="BL540" s="213"/>
      <c r="BM540" s="213"/>
      <c r="BN540" s="213"/>
      <c r="BO540" s="213"/>
      <c r="BP540" s="213"/>
      <c r="BQ540" s="213"/>
      <c r="BR540" s="213"/>
      <c r="BS540" s="213"/>
      <c r="BT540" s="213"/>
      <c r="BU540" s="213"/>
      <c r="BV540" s="213"/>
      <c r="BW540" s="213"/>
      <c r="BX540" s="213"/>
      <c r="BY540" s="213"/>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2464"/>
      <c r="D541" s="2465"/>
      <c r="E541" s="537"/>
      <c r="F541" s="537"/>
      <c r="G541" s="537"/>
      <c r="H541" s="2464"/>
      <c r="I541" s="2465"/>
      <c r="J541" s="537"/>
      <c r="K541" s="537"/>
      <c r="L541" s="537"/>
      <c r="M541" s="2464"/>
      <c r="N541" s="2465"/>
      <c r="O541" s="537"/>
      <c r="P541" s="537"/>
      <c r="Q541" s="537"/>
      <c r="BA541" s="213"/>
      <c r="BB541" s="287"/>
      <c r="BC541" s="213"/>
      <c r="BD541" s="213"/>
      <c r="BE541" s="213"/>
      <c r="BF541" s="213"/>
      <c r="BG541" s="213"/>
      <c r="BH541" s="213"/>
      <c r="BI541" s="213"/>
      <c r="BJ541" s="213"/>
      <c r="BK541" s="213"/>
      <c r="BL541" s="213"/>
      <c r="BM541" s="213"/>
      <c r="BN541" s="213"/>
      <c r="BO541" s="213"/>
      <c r="BP541" s="213"/>
      <c r="BQ541" s="213"/>
      <c r="BR541" s="213"/>
      <c r="BS541" s="213"/>
      <c r="BT541" s="213"/>
      <c r="BU541" s="213"/>
      <c r="BV541" s="213"/>
      <c r="BW541" s="213"/>
      <c r="BX541" s="213"/>
      <c r="BY541" s="213"/>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2464"/>
      <c r="D542" s="2465"/>
      <c r="E542" s="537"/>
      <c r="F542" s="537"/>
      <c r="G542" s="537"/>
      <c r="H542" s="2464"/>
      <c r="I542" s="2465"/>
      <c r="J542" s="537"/>
      <c r="K542" s="537"/>
      <c r="L542" s="537"/>
      <c r="M542" s="2464"/>
      <c r="N542" s="2465"/>
      <c r="O542" s="537"/>
      <c r="P542" s="537"/>
      <c r="Q542" s="537"/>
      <c r="BA542" s="213"/>
      <c r="BB542" s="287"/>
      <c r="BC542" s="213"/>
      <c r="BD542" s="213"/>
      <c r="BE542" s="213"/>
      <c r="BF542" s="213"/>
      <c r="BG542" s="213"/>
      <c r="BH542" s="213"/>
      <c r="BI542" s="213"/>
      <c r="BJ542" s="213"/>
      <c r="BK542" s="213"/>
      <c r="BL542" s="213"/>
      <c r="BM542" s="213"/>
      <c r="BN542" s="213"/>
      <c r="BO542" s="213"/>
      <c r="BP542" s="213"/>
      <c r="BQ542" s="213"/>
      <c r="BR542" s="213"/>
      <c r="BS542" s="213"/>
      <c r="BT542" s="213"/>
      <c r="BU542" s="213"/>
      <c r="BV542" s="213"/>
      <c r="BW542" s="213"/>
      <c r="BX542" s="213"/>
      <c r="BY542" s="213"/>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2464"/>
      <c r="D543" s="2465"/>
      <c r="E543" s="537"/>
      <c r="F543" s="537"/>
      <c r="G543" s="537"/>
      <c r="H543" s="2464"/>
      <c r="I543" s="2465"/>
      <c r="J543" s="537"/>
      <c r="K543" s="537"/>
      <c r="L543" s="537"/>
      <c r="M543" s="2464"/>
      <c r="N543" s="2465"/>
      <c r="O543" s="537"/>
      <c r="P543" s="537"/>
      <c r="Q543" s="537"/>
      <c r="BA543" s="213"/>
      <c r="BB543" s="287"/>
      <c r="BC543" s="213"/>
      <c r="BD543" s="213"/>
      <c r="BE543" s="213"/>
      <c r="BF543" s="213"/>
      <c r="BG543" s="213"/>
      <c r="BH543" s="213"/>
      <c r="BI543" s="213"/>
      <c r="BJ543" s="213"/>
      <c r="BK543" s="213"/>
      <c r="BL543" s="213"/>
      <c r="BM543" s="213"/>
      <c r="BN543" s="213"/>
      <c r="BO543" s="213"/>
      <c r="BP543" s="213"/>
      <c r="BQ543" s="213"/>
      <c r="BR543" s="213"/>
      <c r="BS543" s="213"/>
      <c r="BT543" s="213"/>
      <c r="BU543" s="213"/>
      <c r="BV543" s="213"/>
      <c r="BW543" s="213"/>
      <c r="BX543" s="213"/>
      <c r="BY543" s="213"/>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2464"/>
      <c r="D544" s="2465"/>
      <c r="E544" s="537"/>
      <c r="F544" s="537"/>
      <c r="G544" s="537"/>
      <c r="H544" s="2464"/>
      <c r="I544" s="2465"/>
      <c r="J544" s="537"/>
      <c r="K544" s="537"/>
      <c r="L544" s="537"/>
      <c r="M544" s="2464"/>
      <c r="N544" s="2465"/>
      <c r="O544" s="537"/>
      <c r="P544" s="537"/>
      <c r="Q544" s="537"/>
      <c r="BA544" s="213"/>
      <c r="BB544" s="287"/>
      <c r="BC544" s="213"/>
      <c r="BD544" s="213"/>
      <c r="BE544" s="213"/>
      <c r="BF544" s="213"/>
      <c r="BG544" s="213"/>
      <c r="BH544" s="213"/>
      <c r="BI544" s="213"/>
      <c r="BJ544" s="213"/>
      <c r="BK544" s="213"/>
      <c r="BL544" s="213"/>
      <c r="BM544" s="213"/>
      <c r="BN544" s="213"/>
      <c r="BO544" s="213"/>
      <c r="BP544" s="213"/>
      <c r="BQ544" s="213"/>
      <c r="BR544" s="213"/>
      <c r="BS544" s="213"/>
      <c r="BT544" s="213"/>
      <c r="BU544" s="213"/>
      <c r="BV544" s="213"/>
      <c r="BW544" s="213"/>
      <c r="BX544" s="213"/>
      <c r="BY544" s="213"/>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2464"/>
      <c r="D545" s="2465"/>
      <c r="E545" s="537"/>
      <c r="F545" s="537"/>
      <c r="G545" s="537"/>
      <c r="H545" s="2464"/>
      <c r="I545" s="2465"/>
      <c r="J545" s="537"/>
      <c r="K545" s="537"/>
      <c r="L545" s="537"/>
      <c r="M545" s="2464"/>
      <c r="N545" s="2465"/>
      <c r="O545" s="537"/>
      <c r="P545" s="537"/>
      <c r="Q545" s="537"/>
      <c r="BA545" s="213"/>
      <c r="BB545" s="287"/>
      <c r="BC545" s="213"/>
      <c r="BD545" s="213"/>
      <c r="BE545" s="213"/>
      <c r="BF545" s="213"/>
      <c r="BG545" s="213"/>
      <c r="BH545" s="213"/>
      <c r="BI545" s="213"/>
      <c r="BJ545" s="213"/>
      <c r="BK545" s="213"/>
      <c r="BL545" s="213"/>
      <c r="BM545" s="213"/>
      <c r="BN545" s="213"/>
      <c r="BO545" s="213"/>
      <c r="BP545" s="213"/>
      <c r="BQ545" s="213"/>
      <c r="BR545" s="213"/>
      <c r="BS545" s="213"/>
      <c r="BT545" s="213"/>
      <c r="BU545" s="213"/>
      <c r="BV545" s="213"/>
      <c r="BW545" s="213"/>
      <c r="BX545" s="213"/>
      <c r="BY545" s="213"/>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2464"/>
      <c r="D546" s="2465"/>
      <c r="E546" s="537"/>
      <c r="F546" s="537"/>
      <c r="G546" s="537"/>
      <c r="H546" s="2464"/>
      <c r="I546" s="2465"/>
      <c r="J546" s="537"/>
      <c r="K546" s="537"/>
      <c r="L546" s="537"/>
      <c r="M546" s="2464"/>
      <c r="N546" s="2465"/>
      <c r="O546" s="537"/>
      <c r="P546" s="537"/>
      <c r="Q546" s="537"/>
      <c r="BA546" s="213"/>
      <c r="BB546" s="287"/>
      <c r="BC546" s="213"/>
      <c r="BD546" s="213"/>
      <c r="BE546" s="213"/>
      <c r="BF546" s="213"/>
      <c r="BG546" s="213"/>
      <c r="BH546" s="213"/>
      <c r="BI546" s="213"/>
      <c r="BJ546" s="213"/>
      <c r="BK546" s="213"/>
      <c r="BL546" s="213"/>
      <c r="BM546" s="213"/>
      <c r="BN546" s="213"/>
      <c r="BO546" s="213"/>
      <c r="BP546" s="213"/>
      <c r="BQ546" s="213"/>
      <c r="BR546" s="213"/>
      <c r="BS546" s="213"/>
      <c r="BT546" s="213"/>
      <c r="BU546" s="213"/>
      <c r="BV546" s="213"/>
      <c r="BW546" s="213"/>
      <c r="BX546" s="213"/>
      <c r="BY546" s="213"/>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2464"/>
      <c r="D547" s="2465"/>
      <c r="E547" s="537"/>
      <c r="F547" s="537"/>
      <c r="G547" s="537"/>
      <c r="H547" s="2464"/>
      <c r="I547" s="2465"/>
      <c r="J547" s="537"/>
      <c r="K547" s="537"/>
      <c r="L547" s="537"/>
      <c r="M547" s="2464"/>
      <c r="N547" s="2465"/>
      <c r="O547" s="537"/>
      <c r="P547" s="537"/>
      <c r="Q547" s="537"/>
      <c r="BA547" s="213"/>
      <c r="BB547" s="287"/>
      <c r="BC547" s="213"/>
      <c r="BD547" s="213"/>
      <c r="BE547" s="213"/>
      <c r="BF547" s="213"/>
      <c r="BG547" s="213"/>
      <c r="BH547" s="213"/>
      <c r="BI547" s="213"/>
      <c r="BJ547" s="213"/>
      <c r="BK547" s="213"/>
      <c r="BL547" s="213"/>
      <c r="BM547" s="213"/>
      <c r="BN547" s="213"/>
      <c r="BO547" s="213"/>
      <c r="BP547" s="213"/>
      <c r="BQ547" s="213"/>
      <c r="BR547" s="213"/>
      <c r="BS547" s="213"/>
      <c r="BT547" s="213"/>
      <c r="BU547" s="213"/>
      <c r="BV547" s="213"/>
      <c r="BW547" s="213"/>
      <c r="BX547" s="213"/>
      <c r="BY547" s="213"/>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2464"/>
      <c r="D548" s="2465"/>
      <c r="E548" s="537"/>
      <c r="F548" s="537"/>
      <c r="G548" s="537"/>
      <c r="H548" s="2464"/>
      <c r="I548" s="2465"/>
      <c r="J548" s="537"/>
      <c r="K548" s="537"/>
      <c r="L548" s="537"/>
      <c r="M548" s="2464"/>
      <c r="N548" s="2465"/>
      <c r="O548" s="537"/>
      <c r="P548" s="537"/>
      <c r="Q548" s="537"/>
      <c r="BA548" s="213"/>
      <c r="BB548" s="287"/>
      <c r="BC548" s="213"/>
      <c r="BD548" s="213"/>
      <c r="BE548" s="213"/>
      <c r="BF548" s="213"/>
      <c r="BG548" s="213"/>
      <c r="BH548" s="213"/>
      <c r="BI548" s="213"/>
      <c r="BJ548" s="213"/>
      <c r="BK548" s="213"/>
      <c r="BL548" s="213"/>
      <c r="BM548" s="213"/>
      <c r="BN548" s="213"/>
      <c r="BO548" s="213"/>
      <c r="BP548" s="213"/>
      <c r="BQ548" s="213"/>
      <c r="BR548" s="213"/>
      <c r="BS548" s="213"/>
      <c r="BT548" s="213"/>
      <c r="BU548" s="213"/>
      <c r="BV548" s="213"/>
      <c r="BW548" s="213"/>
      <c r="BX548" s="213"/>
      <c r="BY548" s="213"/>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2464"/>
      <c r="D549" s="2465"/>
      <c r="E549" s="537"/>
      <c r="F549" s="537"/>
      <c r="G549" s="537"/>
      <c r="H549" s="2464"/>
      <c r="I549" s="2465"/>
      <c r="J549" s="537"/>
      <c r="K549" s="537"/>
      <c r="L549" s="537"/>
      <c r="M549" s="2464"/>
      <c r="N549" s="2465"/>
      <c r="O549" s="537"/>
      <c r="P549" s="537"/>
      <c r="Q549" s="537"/>
      <c r="BA549" s="213"/>
      <c r="BB549" s="287"/>
      <c r="BC549" s="213"/>
      <c r="BD549" s="213"/>
      <c r="BE549" s="213"/>
      <c r="BF549" s="213"/>
      <c r="BG549" s="213"/>
      <c r="BH549" s="213"/>
      <c r="BI549" s="213"/>
      <c r="BJ549" s="213"/>
      <c r="BK549" s="213"/>
      <c r="BL549" s="213"/>
      <c r="BM549" s="213"/>
      <c r="BN549" s="213"/>
      <c r="BO549" s="213"/>
      <c r="BP549" s="213"/>
      <c r="BQ549" s="213"/>
      <c r="BR549" s="213"/>
      <c r="BS549" s="213"/>
      <c r="BT549" s="213"/>
      <c r="BU549" s="213"/>
      <c r="BV549" s="213"/>
      <c r="BW549" s="213"/>
      <c r="BX549" s="213"/>
      <c r="BY549" s="213"/>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2464"/>
      <c r="D550" s="2465"/>
      <c r="E550" s="537"/>
      <c r="F550" s="537"/>
      <c r="G550" s="537"/>
      <c r="H550" s="2464"/>
      <c r="I550" s="2465"/>
      <c r="J550" s="537"/>
      <c r="K550" s="537"/>
      <c r="L550" s="537"/>
      <c r="M550" s="2464"/>
      <c r="N550" s="2465"/>
      <c r="O550" s="537"/>
      <c r="P550" s="537"/>
      <c r="Q550" s="537"/>
      <c r="BA550" s="213"/>
      <c r="BB550" s="287"/>
      <c r="BC550" s="213"/>
      <c r="BD550" s="213"/>
      <c r="BE550" s="213"/>
      <c r="BF550" s="213"/>
      <c r="BG550" s="213"/>
      <c r="BH550" s="213"/>
      <c r="BI550" s="213"/>
      <c r="BJ550" s="213"/>
      <c r="BK550" s="213"/>
      <c r="BL550" s="213"/>
      <c r="BM550" s="213"/>
      <c r="BN550" s="213"/>
      <c r="BO550" s="213"/>
      <c r="BP550" s="213"/>
      <c r="BQ550" s="213"/>
      <c r="BR550" s="213"/>
      <c r="BS550" s="213"/>
      <c r="BT550" s="213"/>
      <c r="BU550" s="213"/>
      <c r="BV550" s="213"/>
      <c r="BW550" s="213"/>
      <c r="BX550" s="213"/>
      <c r="BY550" s="213"/>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2464"/>
      <c r="D551" s="2465"/>
      <c r="E551" s="537"/>
      <c r="F551" s="537"/>
      <c r="G551" s="537"/>
      <c r="H551" s="2464"/>
      <c r="I551" s="2465"/>
      <c r="J551" s="537"/>
      <c r="K551" s="537"/>
      <c r="L551" s="537"/>
      <c r="M551" s="2464"/>
      <c r="N551" s="2465"/>
      <c r="O551" s="537"/>
      <c r="P551" s="537"/>
      <c r="Q551" s="537"/>
      <c r="BA551" s="213"/>
      <c r="BB551" s="287"/>
      <c r="BC551" s="213"/>
      <c r="BD551" s="213"/>
      <c r="BE551" s="213"/>
      <c r="BF551" s="213"/>
      <c r="BG551" s="213"/>
      <c r="BH551" s="213"/>
      <c r="BI551" s="213"/>
      <c r="BJ551" s="213"/>
      <c r="BK551" s="213"/>
      <c r="BL551" s="213"/>
      <c r="BM551" s="213"/>
      <c r="BN551" s="213"/>
      <c r="BO551" s="213"/>
      <c r="BP551" s="213"/>
      <c r="BQ551" s="213"/>
      <c r="BR551" s="213"/>
      <c r="BS551" s="213"/>
      <c r="BT551" s="213"/>
      <c r="BU551" s="213"/>
      <c r="BV551" s="213"/>
      <c r="BW551" s="213"/>
      <c r="BX551" s="213"/>
      <c r="BY551" s="213"/>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2464"/>
      <c r="D552" s="2465"/>
      <c r="E552" s="537"/>
      <c r="F552" s="537"/>
      <c r="G552" s="537"/>
      <c r="H552" s="2464"/>
      <c r="I552" s="2465"/>
      <c r="J552" s="537"/>
      <c r="K552" s="537"/>
      <c r="L552" s="537"/>
      <c r="M552" s="2464"/>
      <c r="N552" s="2465"/>
      <c r="O552" s="537"/>
      <c r="P552" s="537"/>
      <c r="Q552" s="537"/>
      <c r="BA552" s="213"/>
      <c r="BB552" s="287"/>
      <c r="BC552" s="213"/>
      <c r="BD552" s="213"/>
      <c r="BE552" s="213"/>
      <c r="BF552" s="213"/>
      <c r="BG552" s="213"/>
      <c r="BH552" s="213"/>
      <c r="BI552" s="213"/>
      <c r="BJ552" s="213"/>
      <c r="BK552" s="213"/>
      <c r="BL552" s="213"/>
      <c r="BM552" s="213"/>
      <c r="BN552" s="213"/>
      <c r="BO552" s="213"/>
      <c r="BP552" s="213"/>
      <c r="BQ552" s="213"/>
      <c r="BR552" s="213"/>
      <c r="BS552" s="213"/>
      <c r="BT552" s="213"/>
      <c r="BU552" s="213"/>
      <c r="BV552" s="213"/>
      <c r="BW552" s="213"/>
      <c r="BX552" s="213"/>
      <c r="BY552" s="213"/>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2464"/>
      <c r="D553" s="2465"/>
      <c r="E553" s="537"/>
      <c r="F553" s="537"/>
      <c r="G553" s="537"/>
      <c r="H553" s="2464"/>
      <c r="I553" s="2465"/>
      <c r="J553" s="537"/>
      <c r="K553" s="537"/>
      <c r="L553" s="537"/>
      <c r="M553" s="2464"/>
      <c r="N553" s="2465"/>
      <c r="O553" s="537"/>
      <c r="P553" s="537"/>
      <c r="Q553" s="537"/>
      <c r="BA553" s="213"/>
      <c r="BB553" s="287"/>
      <c r="BC553" s="213"/>
      <c r="BD553" s="213"/>
      <c r="BE553" s="213"/>
      <c r="BF553" s="213"/>
      <c r="BG553" s="213"/>
      <c r="BH553" s="213"/>
      <c r="BI553" s="213"/>
      <c r="BJ553" s="213"/>
      <c r="BK553" s="213"/>
      <c r="BL553" s="213"/>
      <c r="BM553" s="213"/>
      <c r="BN553" s="213"/>
      <c r="BO553" s="213"/>
      <c r="BP553" s="213"/>
      <c r="BQ553" s="213"/>
      <c r="BR553" s="213"/>
      <c r="BS553" s="213"/>
      <c r="BT553" s="213"/>
      <c r="BU553" s="213"/>
      <c r="BV553" s="213"/>
      <c r="BW553" s="213"/>
      <c r="BX553" s="213"/>
      <c r="BY553" s="213"/>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2464"/>
      <c r="D554" s="2465"/>
      <c r="E554" s="537"/>
      <c r="F554" s="537"/>
      <c r="G554" s="537"/>
      <c r="H554" s="2464"/>
      <c r="I554" s="2465"/>
      <c r="J554" s="537"/>
      <c r="K554" s="537"/>
      <c r="L554" s="537"/>
      <c r="M554" s="2464"/>
      <c r="N554" s="2465"/>
      <c r="O554" s="537"/>
      <c r="P554" s="537"/>
      <c r="Q554" s="537"/>
      <c r="BA554" s="213"/>
      <c r="BB554" s="287"/>
      <c r="BC554" s="213"/>
      <c r="BD554" s="213"/>
      <c r="BE554" s="213"/>
      <c r="BF554" s="213"/>
      <c r="BG554" s="213"/>
      <c r="BH554" s="213"/>
      <c r="BI554" s="213"/>
      <c r="BJ554" s="213"/>
      <c r="BK554" s="213"/>
      <c r="BL554" s="213"/>
      <c r="BM554" s="213"/>
      <c r="BN554" s="213"/>
      <c r="BO554" s="213"/>
      <c r="BP554" s="213"/>
      <c r="BQ554" s="213"/>
      <c r="BR554" s="213"/>
      <c r="BS554" s="213"/>
      <c r="BT554" s="213"/>
      <c r="BU554" s="213"/>
      <c r="BV554" s="213"/>
      <c r="BW554" s="213"/>
      <c r="BX554" s="213"/>
      <c r="BY554" s="213"/>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2464"/>
      <c r="D555" s="2465"/>
      <c r="E555" s="537"/>
      <c r="F555" s="537"/>
      <c r="G555" s="537"/>
      <c r="H555" s="2464"/>
      <c r="I555" s="2465"/>
      <c r="J555" s="537"/>
      <c r="K555" s="537"/>
      <c r="L555" s="537"/>
      <c r="M555" s="2464"/>
      <c r="N555" s="2465"/>
      <c r="O555" s="537"/>
      <c r="P555" s="537"/>
      <c r="Q555" s="537"/>
      <c r="BA555" s="213"/>
      <c r="BB555" s="287"/>
      <c r="BC555" s="213"/>
      <c r="BD555" s="213"/>
      <c r="BE555" s="213"/>
      <c r="BF555" s="213"/>
      <c r="BG555" s="213"/>
      <c r="BH555" s="213"/>
      <c r="BI555" s="213"/>
      <c r="BJ555" s="213"/>
      <c r="BK555" s="213"/>
      <c r="BL555" s="213"/>
      <c r="BM555" s="213"/>
      <c r="BN555" s="213"/>
      <c r="BO555" s="213"/>
      <c r="BP555" s="213"/>
      <c r="BQ555" s="213"/>
      <c r="BR555" s="213"/>
      <c r="BS555" s="213"/>
      <c r="BT555" s="213"/>
      <c r="BU555" s="213"/>
      <c r="BV555" s="213"/>
      <c r="BW555" s="213"/>
      <c r="BX555" s="213"/>
      <c r="BY555" s="213"/>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2464"/>
      <c r="D556" s="2465"/>
      <c r="E556" s="537"/>
      <c r="F556" s="537"/>
      <c r="G556" s="537"/>
      <c r="H556" s="2464"/>
      <c r="I556" s="2465"/>
      <c r="J556" s="537"/>
      <c r="K556" s="537"/>
      <c r="L556" s="537"/>
      <c r="M556" s="2464"/>
      <c r="N556" s="2465"/>
      <c r="O556" s="537"/>
      <c r="P556" s="537"/>
      <c r="Q556" s="537"/>
      <c r="BA556" s="213"/>
      <c r="BB556" s="287"/>
      <c r="BC556" s="213"/>
      <c r="BD556" s="213"/>
      <c r="BE556" s="213"/>
      <c r="BF556" s="213"/>
      <c r="BG556" s="213"/>
      <c r="BH556" s="213"/>
      <c r="BI556" s="213"/>
      <c r="BJ556" s="213"/>
      <c r="BK556" s="213"/>
      <c r="BL556" s="213"/>
      <c r="BM556" s="213"/>
      <c r="BN556" s="213"/>
      <c r="BO556" s="213"/>
      <c r="BP556" s="213"/>
      <c r="BQ556" s="213"/>
      <c r="BR556" s="213"/>
      <c r="BS556" s="213"/>
      <c r="BT556" s="213"/>
      <c r="BU556" s="213"/>
      <c r="BV556" s="213"/>
      <c r="BW556" s="213"/>
      <c r="BX556" s="213"/>
      <c r="BY556" s="213"/>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2464"/>
      <c r="D557" s="2465"/>
      <c r="E557" s="537"/>
      <c r="F557" s="537"/>
      <c r="G557" s="537"/>
      <c r="H557" s="2464"/>
      <c r="I557" s="2465"/>
      <c r="J557" s="537"/>
      <c r="K557" s="537"/>
      <c r="L557" s="537"/>
      <c r="M557" s="2464"/>
      <c r="N557" s="2465"/>
      <c r="O557" s="537"/>
      <c r="P557" s="537"/>
      <c r="Q557" s="537"/>
      <c r="BA557" s="213"/>
      <c r="BB557" s="287"/>
      <c r="BC557" s="213"/>
      <c r="BD557" s="213"/>
      <c r="BE557" s="213"/>
      <c r="BF557" s="213"/>
      <c r="BG557" s="213"/>
      <c r="BH557" s="213"/>
      <c r="BI557" s="213"/>
      <c r="BJ557" s="213"/>
      <c r="BK557" s="213"/>
      <c r="BL557" s="213"/>
      <c r="BM557" s="213"/>
      <c r="BN557" s="213"/>
      <c r="BO557" s="213"/>
      <c r="BP557" s="213"/>
      <c r="BQ557" s="213"/>
      <c r="BR557" s="213"/>
      <c r="BS557" s="213"/>
      <c r="BT557" s="213"/>
      <c r="BU557" s="213"/>
      <c r="BV557" s="213"/>
      <c r="BW557" s="213"/>
      <c r="BX557" s="213"/>
      <c r="BY557" s="213"/>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2464"/>
      <c r="D558" s="2465"/>
      <c r="E558" s="537"/>
      <c r="F558" s="537"/>
      <c r="G558" s="537"/>
      <c r="H558" s="2464"/>
      <c r="I558" s="2465"/>
      <c r="J558" s="537"/>
      <c r="K558" s="537"/>
      <c r="L558" s="537"/>
      <c r="M558" s="2464"/>
      <c r="N558" s="2465"/>
      <c r="O558" s="537"/>
      <c r="P558" s="537"/>
      <c r="Q558" s="537"/>
      <c r="BA558" s="213"/>
      <c r="BB558" s="287"/>
      <c r="BC558" s="213"/>
      <c r="BD558" s="213"/>
      <c r="BE558" s="213"/>
      <c r="BF558" s="213"/>
      <c r="BG558" s="213"/>
      <c r="BH558" s="213"/>
      <c r="BI558" s="213"/>
      <c r="BJ558" s="213"/>
      <c r="BK558" s="213"/>
      <c r="BL558" s="213"/>
      <c r="BM558" s="213"/>
      <c r="BN558" s="213"/>
      <c r="BO558" s="213"/>
      <c r="BP558" s="213"/>
      <c r="BQ558" s="213"/>
      <c r="BR558" s="213"/>
      <c r="BS558" s="213"/>
      <c r="BT558" s="213"/>
      <c r="BU558" s="213"/>
      <c r="BV558" s="213"/>
      <c r="BW558" s="213"/>
      <c r="BX558" s="213"/>
      <c r="BY558" s="213"/>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2464"/>
      <c r="D559" s="2465"/>
      <c r="E559" s="537"/>
      <c r="F559" s="537"/>
      <c r="G559" s="537"/>
      <c r="H559" s="2464"/>
      <c r="I559" s="2465"/>
      <c r="J559" s="537"/>
      <c r="K559" s="537"/>
      <c r="L559" s="537"/>
      <c r="M559" s="2464"/>
      <c r="N559" s="2465"/>
      <c r="O559" s="537"/>
      <c r="P559" s="537"/>
      <c r="Q559" s="537"/>
      <c r="BA559" s="213"/>
      <c r="BB559" s="287"/>
      <c r="BC559" s="213"/>
      <c r="BD559" s="213"/>
      <c r="BE559" s="213"/>
      <c r="BF559" s="213"/>
      <c r="BG559" s="213"/>
      <c r="BH559" s="213"/>
      <c r="BI559" s="213"/>
      <c r="BJ559" s="213"/>
      <c r="BK559" s="213"/>
      <c r="BL559" s="213"/>
      <c r="BM559" s="213"/>
      <c r="BN559" s="213"/>
      <c r="BO559" s="213"/>
      <c r="BP559" s="213"/>
      <c r="BQ559" s="213"/>
      <c r="BR559" s="213"/>
      <c r="BS559" s="213"/>
      <c r="BT559" s="213"/>
      <c r="BU559" s="213"/>
      <c r="BV559" s="213"/>
      <c r="BW559" s="213"/>
      <c r="BX559" s="213"/>
      <c r="BY559" s="213"/>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2464"/>
      <c r="D560" s="2465"/>
      <c r="E560" s="537"/>
      <c r="F560" s="537"/>
      <c r="G560" s="537"/>
      <c r="H560" s="2464"/>
      <c r="I560" s="2465"/>
      <c r="J560" s="537"/>
      <c r="K560" s="537"/>
      <c r="L560" s="537"/>
      <c r="M560" s="2464"/>
      <c r="N560" s="2465"/>
      <c r="O560" s="537"/>
      <c r="P560" s="537"/>
      <c r="Q560" s="537"/>
      <c r="BA560" s="213"/>
      <c r="BB560" s="287"/>
      <c r="BC560" s="213"/>
      <c r="BD560" s="213"/>
      <c r="BE560" s="213"/>
      <c r="BF560" s="213"/>
      <c r="BG560" s="213"/>
      <c r="BH560" s="213"/>
      <c r="BI560" s="213"/>
      <c r="BJ560" s="213"/>
      <c r="BK560" s="213"/>
      <c r="BL560" s="213"/>
      <c r="BM560" s="213"/>
      <c r="BN560" s="213"/>
      <c r="BO560" s="213"/>
      <c r="BP560" s="213"/>
      <c r="BQ560" s="213"/>
      <c r="BR560" s="213"/>
      <c r="BS560" s="213"/>
      <c r="BT560" s="213"/>
      <c r="BU560" s="213"/>
      <c r="BV560" s="213"/>
      <c r="BW560" s="213"/>
      <c r="BX560" s="213"/>
      <c r="BY560" s="213"/>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2464"/>
      <c r="D561" s="2465"/>
      <c r="E561" s="537"/>
      <c r="F561" s="537"/>
      <c r="G561" s="537"/>
      <c r="H561" s="2464"/>
      <c r="I561" s="2465"/>
      <c r="J561" s="537"/>
      <c r="K561" s="537"/>
      <c r="L561" s="537"/>
      <c r="M561" s="2464"/>
      <c r="N561" s="2465"/>
      <c r="O561" s="537"/>
      <c r="P561" s="537"/>
      <c r="Q561" s="537"/>
      <c r="BA561" s="213"/>
      <c r="BB561" s="287"/>
      <c r="BC561" s="213"/>
      <c r="BD561" s="213"/>
      <c r="BE561" s="213"/>
      <c r="BF561" s="213"/>
      <c r="BG561" s="213"/>
      <c r="BH561" s="213"/>
      <c r="BI561" s="213"/>
      <c r="BJ561" s="213"/>
      <c r="BK561" s="213"/>
      <c r="BL561" s="213"/>
      <c r="BM561" s="213"/>
      <c r="BN561" s="213"/>
      <c r="BO561" s="213"/>
      <c r="BP561" s="213"/>
      <c r="BQ561" s="213"/>
      <c r="BR561" s="213"/>
      <c r="BS561" s="213"/>
      <c r="BT561" s="213"/>
      <c r="BU561" s="213"/>
      <c r="BV561" s="213"/>
      <c r="BW561" s="213"/>
      <c r="BX561" s="213"/>
      <c r="BY561" s="213"/>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2464"/>
      <c r="D562" s="2465"/>
      <c r="E562" s="537"/>
      <c r="F562" s="537"/>
      <c r="G562" s="537"/>
      <c r="H562" s="2464"/>
      <c r="I562" s="2465"/>
      <c r="J562" s="537"/>
      <c r="K562" s="537"/>
      <c r="L562" s="537"/>
      <c r="M562" s="2464"/>
      <c r="N562" s="2465"/>
      <c r="O562" s="537"/>
      <c r="P562" s="537"/>
      <c r="Q562" s="537"/>
      <c r="BA562" s="213"/>
      <c r="BB562" s="287"/>
      <c r="BC562" s="213"/>
      <c r="BD562" s="213"/>
      <c r="BE562" s="213"/>
      <c r="BF562" s="213"/>
      <c r="BG562" s="213"/>
      <c r="BH562" s="213"/>
      <c r="BI562" s="213"/>
      <c r="BJ562" s="213"/>
      <c r="BK562" s="213"/>
      <c r="BL562" s="213"/>
      <c r="BM562" s="213"/>
      <c r="BN562" s="213"/>
      <c r="BO562" s="213"/>
      <c r="BP562" s="213"/>
      <c r="BQ562" s="213"/>
      <c r="BR562" s="213"/>
      <c r="BS562" s="213"/>
      <c r="BT562" s="213"/>
      <c r="BU562" s="213"/>
      <c r="BV562" s="213"/>
      <c r="BW562" s="213"/>
      <c r="BX562" s="213"/>
      <c r="BY562" s="213"/>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2464"/>
      <c r="D563" s="2465"/>
      <c r="E563" s="537"/>
      <c r="F563" s="537"/>
      <c r="G563" s="537"/>
      <c r="H563" s="2464"/>
      <c r="I563" s="2465"/>
      <c r="J563" s="537"/>
      <c r="K563" s="537"/>
      <c r="L563" s="537"/>
      <c r="M563" s="2464"/>
      <c r="N563" s="2465"/>
      <c r="O563" s="537"/>
      <c r="P563" s="537"/>
      <c r="Q563" s="537"/>
      <c r="BA563" s="213"/>
      <c r="BB563" s="287"/>
      <c r="BC563" s="213"/>
      <c r="BD563" s="213"/>
      <c r="BE563" s="213"/>
      <c r="BF563" s="213"/>
      <c r="BG563" s="213"/>
      <c r="BH563" s="213"/>
      <c r="BI563" s="213"/>
      <c r="BJ563" s="213"/>
      <c r="BK563" s="213"/>
      <c r="BL563" s="213"/>
      <c r="BM563" s="213"/>
      <c r="BN563" s="213"/>
      <c r="BO563" s="213"/>
      <c r="BP563" s="213"/>
      <c r="BQ563" s="213"/>
      <c r="BR563" s="213"/>
      <c r="BS563" s="213"/>
      <c r="BT563" s="213"/>
      <c r="BU563" s="213"/>
      <c r="BV563" s="213"/>
      <c r="BW563" s="213"/>
      <c r="BX563" s="213"/>
      <c r="BY563" s="213"/>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2464"/>
      <c r="D564" s="2465"/>
      <c r="E564" s="537"/>
      <c r="F564" s="537"/>
      <c r="G564" s="537"/>
      <c r="H564" s="2464"/>
      <c r="I564" s="2465"/>
      <c r="J564" s="537"/>
      <c r="K564" s="537"/>
      <c r="L564" s="537"/>
      <c r="M564" s="2464"/>
      <c r="N564" s="2465"/>
      <c r="O564" s="537"/>
      <c r="P564" s="537"/>
      <c r="Q564" s="537"/>
      <c r="BA564" s="213"/>
      <c r="BB564" s="287"/>
      <c r="BC564" s="213"/>
      <c r="BD564" s="213"/>
      <c r="BE564" s="213"/>
      <c r="BF564" s="213"/>
      <c r="BG564" s="213"/>
      <c r="BH564" s="213"/>
      <c r="BI564" s="213"/>
      <c r="BJ564" s="213"/>
      <c r="BK564" s="213"/>
      <c r="BL564" s="213"/>
      <c r="BM564" s="213"/>
      <c r="BN564" s="213"/>
      <c r="BO564" s="213"/>
      <c r="BP564" s="213"/>
      <c r="BQ564" s="213"/>
      <c r="BR564" s="213"/>
      <c r="BS564" s="213"/>
      <c r="BT564" s="213"/>
      <c r="BU564" s="213"/>
      <c r="BV564" s="213"/>
      <c r="BW564" s="213"/>
      <c r="BX564" s="213"/>
      <c r="BY564" s="213"/>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2464"/>
      <c r="D565" s="2465"/>
      <c r="E565" s="537"/>
      <c r="F565" s="537"/>
      <c r="G565" s="537"/>
      <c r="H565" s="2464"/>
      <c r="I565" s="2465"/>
      <c r="J565" s="537"/>
      <c r="K565" s="537"/>
      <c r="L565" s="537"/>
      <c r="M565" s="2464"/>
      <c r="N565" s="2465"/>
      <c r="O565" s="537"/>
      <c r="P565" s="537"/>
      <c r="Q565" s="537"/>
      <c r="BA565" s="213"/>
      <c r="BB565" s="287"/>
      <c r="BC565" s="213"/>
      <c r="BD565" s="213"/>
      <c r="BE565" s="213"/>
      <c r="BF565" s="213"/>
      <c r="BG565" s="213"/>
      <c r="BH565" s="213"/>
      <c r="BI565" s="213"/>
      <c r="BJ565" s="213"/>
      <c r="BK565" s="213"/>
      <c r="BL565" s="213"/>
      <c r="BM565" s="213"/>
      <c r="BN565" s="213"/>
      <c r="BO565" s="213"/>
      <c r="BP565" s="213"/>
      <c r="BQ565" s="213"/>
      <c r="BR565" s="213"/>
      <c r="BS565" s="213"/>
      <c r="BT565" s="213"/>
      <c r="BU565" s="213"/>
      <c r="BV565" s="213"/>
      <c r="BW565" s="213"/>
      <c r="BX565" s="213"/>
      <c r="BY565" s="213"/>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2464"/>
      <c r="D566" s="2465"/>
      <c r="E566" s="537"/>
      <c r="F566" s="537"/>
      <c r="G566" s="537"/>
      <c r="H566" s="2464"/>
      <c r="I566" s="2465"/>
      <c r="J566" s="537"/>
      <c r="K566" s="537"/>
      <c r="L566" s="537"/>
      <c r="M566" s="2464"/>
      <c r="N566" s="2465"/>
      <c r="O566" s="537"/>
      <c r="P566" s="537"/>
      <c r="Q566" s="537"/>
      <c r="BA566" s="213"/>
      <c r="BB566" s="287"/>
      <c r="BC566" s="213"/>
      <c r="BD566" s="213"/>
      <c r="BE566" s="213"/>
      <c r="BF566" s="213"/>
      <c r="BG566" s="213"/>
      <c r="BH566" s="213"/>
      <c r="BI566" s="213"/>
      <c r="BJ566" s="213"/>
      <c r="BK566" s="213"/>
      <c r="BL566" s="213"/>
      <c r="BM566" s="213"/>
      <c r="BN566" s="213"/>
      <c r="BO566" s="213"/>
      <c r="BP566" s="213"/>
      <c r="BQ566" s="213"/>
      <c r="BR566" s="213"/>
      <c r="BS566" s="213"/>
      <c r="BT566" s="213"/>
      <c r="BU566" s="213"/>
      <c r="BV566" s="213"/>
      <c r="BW566" s="213"/>
      <c r="BX566" s="213"/>
      <c r="BY566" s="213"/>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2464"/>
      <c r="D567" s="2465"/>
      <c r="E567" s="537"/>
      <c r="F567" s="537"/>
      <c r="G567" s="537"/>
      <c r="H567" s="2464"/>
      <c r="I567" s="2465"/>
      <c r="J567" s="537"/>
      <c r="K567" s="537"/>
      <c r="L567" s="537"/>
      <c r="M567" s="2464"/>
      <c r="N567" s="2465"/>
      <c r="O567" s="537"/>
      <c r="P567" s="537"/>
      <c r="Q567" s="537"/>
      <c r="BA567" s="213"/>
      <c r="BB567" s="287"/>
      <c r="BC567" s="213"/>
      <c r="BD567" s="213"/>
      <c r="BE567" s="213"/>
      <c r="BF567" s="213"/>
      <c r="BG567" s="213"/>
      <c r="BH567" s="213"/>
      <c r="BI567" s="213"/>
      <c r="BJ567" s="213"/>
      <c r="BK567" s="213"/>
      <c r="BL567" s="213"/>
      <c r="BM567" s="213"/>
      <c r="BN567" s="213"/>
      <c r="BO567" s="213"/>
      <c r="BP567" s="213"/>
      <c r="BQ567" s="213"/>
      <c r="BR567" s="213"/>
      <c r="BS567" s="213"/>
      <c r="BT567" s="213"/>
      <c r="BU567" s="213"/>
      <c r="BV567" s="213"/>
      <c r="BW567" s="213"/>
      <c r="BX567" s="213"/>
      <c r="BY567" s="213"/>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2464"/>
      <c r="D568" s="2465"/>
      <c r="E568" s="537"/>
      <c r="F568" s="537"/>
      <c r="G568" s="537"/>
      <c r="H568" s="2464"/>
      <c r="I568" s="2465"/>
      <c r="J568" s="537"/>
      <c r="K568" s="537"/>
      <c r="L568" s="537"/>
      <c r="M568" s="2464"/>
      <c r="N568" s="2465"/>
      <c r="O568" s="537"/>
      <c r="P568" s="537"/>
      <c r="Q568" s="537"/>
      <c r="BA568" s="213"/>
      <c r="BB568" s="287"/>
      <c r="BC568" s="213"/>
      <c r="BD568" s="213"/>
      <c r="BE568" s="213"/>
      <c r="BF568" s="213"/>
      <c r="BG568" s="213"/>
      <c r="BH568" s="213"/>
      <c r="BI568" s="213"/>
      <c r="BJ568" s="213"/>
      <c r="BK568" s="213"/>
      <c r="BL568" s="213"/>
      <c r="BM568" s="213"/>
      <c r="BN568" s="213"/>
      <c r="BO568" s="213"/>
      <c r="BP568" s="213"/>
      <c r="BQ568" s="213"/>
      <c r="BR568" s="213"/>
      <c r="BS568" s="213"/>
      <c r="BT568" s="213"/>
      <c r="BU568" s="213"/>
      <c r="BV568" s="213"/>
      <c r="BW568" s="213"/>
      <c r="BX568" s="213"/>
      <c r="BY568" s="213"/>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2464"/>
      <c r="D569" s="2465"/>
      <c r="E569" s="537"/>
      <c r="F569" s="537"/>
      <c r="G569" s="537"/>
      <c r="H569" s="2464"/>
      <c r="I569" s="2465"/>
      <c r="J569" s="537"/>
      <c r="K569" s="537"/>
      <c r="L569" s="537"/>
      <c r="M569" s="2464"/>
      <c r="N569" s="2465"/>
      <c r="O569" s="537"/>
      <c r="P569" s="537"/>
      <c r="Q569" s="537"/>
      <c r="BA569" s="213"/>
      <c r="BB569" s="287"/>
      <c r="BC569" s="213"/>
      <c r="BD569" s="213"/>
      <c r="BE569" s="213"/>
      <c r="BF569" s="213"/>
      <c r="BG569" s="213"/>
      <c r="BH569" s="213"/>
      <c r="BI569" s="213"/>
      <c r="BJ569" s="213"/>
      <c r="BK569" s="213"/>
      <c r="BL569" s="213"/>
      <c r="BM569" s="213"/>
      <c r="BN569" s="213"/>
      <c r="BO569" s="213"/>
      <c r="BP569" s="213"/>
      <c r="BQ569" s="213"/>
      <c r="BR569" s="213"/>
      <c r="BS569" s="213"/>
      <c r="BT569" s="213"/>
      <c r="BU569" s="213"/>
      <c r="BV569" s="213"/>
      <c r="BW569" s="213"/>
      <c r="BX569" s="213"/>
      <c r="BY569" s="213"/>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2464"/>
      <c r="D570" s="2465"/>
      <c r="E570" s="537"/>
      <c r="F570" s="537"/>
      <c r="G570" s="537"/>
      <c r="H570" s="2464"/>
      <c r="I570" s="2465"/>
      <c r="J570" s="537"/>
      <c r="K570" s="537"/>
      <c r="L570" s="537"/>
      <c r="M570" s="2464"/>
      <c r="N570" s="2465"/>
      <c r="O570" s="537"/>
      <c r="P570" s="537"/>
      <c r="Q570" s="537"/>
      <c r="BA570" s="213"/>
      <c r="BB570" s="287"/>
      <c r="BC570" s="213"/>
      <c r="BD570" s="213"/>
      <c r="BE570" s="213"/>
      <c r="BF570" s="213"/>
      <c r="BG570" s="213"/>
      <c r="BH570" s="213"/>
      <c r="BI570" s="213"/>
      <c r="BJ570" s="213"/>
      <c r="BK570" s="213"/>
      <c r="BL570" s="213"/>
      <c r="BM570" s="213"/>
      <c r="BN570" s="213"/>
      <c r="BO570" s="213"/>
      <c r="BP570" s="213"/>
      <c r="BQ570" s="213"/>
      <c r="BR570" s="213"/>
      <c r="BS570" s="213"/>
      <c r="BT570" s="213"/>
      <c r="BU570" s="213"/>
      <c r="BV570" s="213"/>
      <c r="BW570" s="213"/>
      <c r="BX570" s="213"/>
      <c r="BY570" s="213"/>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2464"/>
      <c r="D571" s="2465"/>
      <c r="E571" s="537"/>
      <c r="F571" s="537"/>
      <c r="G571" s="537"/>
      <c r="H571" s="2464"/>
      <c r="I571" s="2465"/>
      <c r="J571" s="537"/>
      <c r="K571" s="537"/>
      <c r="L571" s="537"/>
      <c r="M571" s="2464"/>
      <c r="N571" s="2465"/>
      <c r="O571" s="537"/>
      <c r="P571" s="537"/>
      <c r="Q571" s="537"/>
      <c r="BA571" s="213"/>
      <c r="BB571" s="287"/>
      <c r="BC571" s="213"/>
      <c r="BD571" s="213"/>
      <c r="BE571" s="213"/>
      <c r="BF571" s="213"/>
      <c r="BG571" s="213"/>
      <c r="BH571" s="213"/>
      <c r="BI571" s="213"/>
      <c r="BJ571" s="213"/>
      <c r="BK571" s="213"/>
      <c r="BL571" s="213"/>
      <c r="BM571" s="213"/>
      <c r="BN571" s="213"/>
      <c r="BO571" s="213"/>
      <c r="BP571" s="213"/>
      <c r="BQ571" s="213"/>
      <c r="BR571" s="213"/>
      <c r="BS571" s="213"/>
      <c r="BT571" s="213"/>
      <c r="BU571" s="213"/>
      <c r="BV571" s="213"/>
      <c r="BW571" s="213"/>
      <c r="BX571" s="213"/>
      <c r="BY571" s="213"/>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2464"/>
      <c r="D572" s="2465"/>
      <c r="E572" s="537"/>
      <c r="F572" s="537"/>
      <c r="G572" s="537"/>
      <c r="H572" s="2464"/>
      <c r="I572" s="2465"/>
      <c r="J572" s="537"/>
      <c r="K572" s="537"/>
      <c r="L572" s="537"/>
      <c r="M572" s="2464"/>
      <c r="N572" s="2465"/>
      <c r="O572" s="537"/>
      <c r="P572" s="537"/>
      <c r="Q572" s="537"/>
      <c r="BA572" s="213"/>
      <c r="BB572" s="287"/>
      <c r="BC572" s="213"/>
      <c r="BD572" s="213"/>
      <c r="BE572" s="213"/>
      <c r="BF572" s="213"/>
      <c r="BG572" s="213"/>
      <c r="BH572" s="213"/>
      <c r="BI572" s="213"/>
      <c r="BJ572" s="213"/>
      <c r="BK572" s="213"/>
      <c r="BL572" s="213"/>
      <c r="BM572" s="213"/>
      <c r="BN572" s="213"/>
      <c r="BO572" s="213"/>
      <c r="BP572" s="213"/>
      <c r="BQ572" s="213"/>
      <c r="BR572" s="213"/>
      <c r="BS572" s="213"/>
      <c r="BT572" s="213"/>
      <c r="BU572" s="213"/>
      <c r="BV572" s="213"/>
      <c r="BW572" s="213"/>
      <c r="BX572" s="213"/>
      <c r="BY572" s="213"/>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2464"/>
      <c r="D573" s="2465"/>
      <c r="E573" s="537"/>
      <c r="F573" s="537"/>
      <c r="G573" s="537"/>
      <c r="H573" s="2464"/>
      <c r="I573" s="2465"/>
      <c r="J573" s="537"/>
      <c r="K573" s="537"/>
      <c r="L573" s="537"/>
      <c r="M573" s="2464"/>
      <c r="N573" s="2465"/>
      <c r="O573" s="537"/>
      <c r="P573" s="537"/>
      <c r="Q573" s="537"/>
      <c r="BA573" s="213"/>
      <c r="BB573" s="287"/>
      <c r="BC573" s="213"/>
      <c r="BD573" s="213"/>
      <c r="BE573" s="213"/>
      <c r="BF573" s="213"/>
      <c r="BG573" s="213"/>
      <c r="BH573" s="213"/>
      <c r="BI573" s="213"/>
      <c r="BJ573" s="213"/>
      <c r="BK573" s="213"/>
      <c r="BL573" s="213"/>
      <c r="BM573" s="213"/>
      <c r="BN573" s="213"/>
      <c r="BO573" s="213"/>
      <c r="BP573" s="213"/>
      <c r="BQ573" s="213"/>
      <c r="BR573" s="213"/>
      <c r="BS573" s="213"/>
      <c r="BT573" s="213"/>
      <c r="BU573" s="213"/>
      <c r="BV573" s="213"/>
      <c r="BW573" s="213"/>
      <c r="BX573" s="213"/>
      <c r="BY573" s="213"/>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2464"/>
      <c r="D574" s="2465"/>
      <c r="E574" s="537"/>
      <c r="F574" s="537"/>
      <c r="G574" s="537"/>
      <c r="H574" s="2464"/>
      <c r="I574" s="2465"/>
      <c r="J574" s="537"/>
      <c r="K574" s="537"/>
      <c r="L574" s="537"/>
      <c r="M574" s="2464"/>
      <c r="N574" s="2465"/>
      <c r="O574" s="537"/>
      <c r="P574" s="537"/>
      <c r="Q574" s="537"/>
      <c r="BA574" s="213"/>
      <c r="BB574" s="287"/>
      <c r="BC574" s="213"/>
      <c r="BD574" s="213"/>
      <c r="BE574" s="213"/>
      <c r="BF574" s="213"/>
      <c r="BG574" s="213"/>
      <c r="BH574" s="213"/>
      <c r="BI574" s="213"/>
      <c r="BJ574" s="213"/>
      <c r="BK574" s="213"/>
      <c r="BL574" s="213"/>
      <c r="BM574" s="213"/>
      <c r="BN574" s="213"/>
      <c r="BO574" s="213"/>
      <c r="BP574" s="213"/>
      <c r="BQ574" s="213"/>
      <c r="BR574" s="213"/>
      <c r="BS574" s="213"/>
      <c r="BT574" s="213"/>
      <c r="BU574" s="213"/>
      <c r="BV574" s="213"/>
      <c r="BW574" s="213"/>
      <c r="BX574" s="213"/>
      <c r="BY574" s="213"/>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2464"/>
      <c r="D575" s="2465"/>
      <c r="E575" s="537"/>
      <c r="F575" s="537"/>
      <c r="G575" s="537"/>
      <c r="H575" s="2464"/>
      <c r="I575" s="2465"/>
      <c r="J575" s="537"/>
      <c r="K575" s="537"/>
      <c r="L575" s="537"/>
      <c r="M575" s="2464"/>
      <c r="N575" s="2465"/>
      <c r="O575" s="537"/>
      <c r="P575" s="537"/>
      <c r="Q575" s="537"/>
      <c r="BA575" s="213"/>
      <c r="BB575" s="287"/>
      <c r="BC575" s="213"/>
      <c r="BD575" s="213"/>
      <c r="BE575" s="213"/>
      <c r="BF575" s="213"/>
      <c r="BG575" s="213"/>
      <c r="BH575" s="213"/>
      <c r="BI575" s="213"/>
      <c r="BJ575" s="213"/>
      <c r="BK575" s="213"/>
      <c r="BL575" s="213"/>
      <c r="BM575" s="213"/>
      <c r="BN575" s="213"/>
      <c r="BO575" s="213"/>
      <c r="BP575" s="213"/>
      <c r="BQ575" s="213"/>
      <c r="BR575" s="213"/>
      <c r="BS575" s="213"/>
      <c r="BT575" s="213"/>
      <c r="BU575" s="213"/>
      <c r="BV575" s="213"/>
      <c r="BW575" s="213"/>
      <c r="BX575" s="213"/>
      <c r="BY575" s="213"/>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2464"/>
      <c r="D576" s="2465"/>
      <c r="E576" s="537"/>
      <c r="F576" s="537"/>
      <c r="G576" s="537"/>
      <c r="H576" s="2464"/>
      <c r="I576" s="2465"/>
      <c r="J576" s="537"/>
      <c r="K576" s="537"/>
      <c r="L576" s="537"/>
      <c r="M576" s="2464"/>
      <c r="N576" s="2465"/>
      <c r="O576" s="537"/>
      <c r="P576" s="537"/>
      <c r="Q576" s="537"/>
      <c r="BA576" s="213"/>
      <c r="BB576" s="287"/>
      <c r="BC576" s="213"/>
      <c r="BD576" s="213"/>
      <c r="BE576" s="213"/>
      <c r="BF576" s="213"/>
      <c r="BG576" s="213"/>
      <c r="BH576" s="213"/>
      <c r="BI576" s="213"/>
      <c r="BJ576" s="213"/>
      <c r="BK576" s="213"/>
      <c r="BL576" s="213"/>
      <c r="BM576" s="213"/>
      <c r="BN576" s="213"/>
      <c r="BO576" s="213"/>
      <c r="BP576" s="213"/>
      <c r="BQ576" s="213"/>
      <c r="BR576" s="213"/>
      <c r="BS576" s="213"/>
      <c r="BT576" s="213"/>
      <c r="BU576" s="213"/>
      <c r="BV576" s="213"/>
      <c r="BW576" s="213"/>
      <c r="BX576" s="213"/>
      <c r="BY576" s="213"/>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2464"/>
      <c r="D577" s="2465"/>
      <c r="E577" s="537"/>
      <c r="F577" s="537"/>
      <c r="G577" s="537"/>
      <c r="H577" s="2464"/>
      <c r="I577" s="2465"/>
      <c r="J577" s="537"/>
      <c r="K577" s="537"/>
      <c r="L577" s="537"/>
      <c r="M577" s="2464"/>
      <c r="N577" s="2465"/>
      <c r="O577" s="537"/>
      <c r="P577" s="537"/>
      <c r="Q577" s="537"/>
      <c r="BA577" s="213"/>
      <c r="BB577" s="287"/>
      <c r="BC577" s="213"/>
      <c r="BD577" s="213"/>
      <c r="BE577" s="213"/>
      <c r="BF577" s="213"/>
      <c r="BG577" s="213"/>
      <c r="BH577" s="213"/>
      <c r="BI577" s="213"/>
      <c r="BJ577" s="213"/>
      <c r="BK577" s="213"/>
      <c r="BL577" s="213"/>
      <c r="BM577" s="213"/>
      <c r="BN577" s="213"/>
      <c r="BO577" s="213"/>
      <c r="BP577" s="213"/>
      <c r="BQ577" s="213"/>
      <c r="BR577" s="213"/>
      <c r="BS577" s="213"/>
      <c r="BT577" s="213"/>
      <c r="BU577" s="213"/>
      <c r="BV577" s="213"/>
      <c r="BW577" s="213"/>
      <c r="BX577" s="213"/>
      <c r="BY577" s="213"/>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2464"/>
      <c r="D578" s="2465"/>
      <c r="E578" s="537"/>
      <c r="F578" s="537"/>
      <c r="G578" s="537"/>
      <c r="H578" s="2464"/>
      <c r="I578" s="2465"/>
      <c r="J578" s="537"/>
      <c r="K578" s="537"/>
      <c r="L578" s="537"/>
      <c r="M578" s="2464"/>
      <c r="N578" s="2465"/>
      <c r="O578" s="537"/>
      <c r="P578" s="537"/>
      <c r="Q578" s="537"/>
      <c r="BA578" s="213"/>
      <c r="BB578" s="287"/>
      <c r="BC578" s="213"/>
      <c r="BD578" s="213"/>
      <c r="BE578" s="213"/>
      <c r="BF578" s="213"/>
      <c r="BG578" s="213"/>
      <c r="BH578" s="213"/>
      <c r="BI578" s="213"/>
      <c r="BJ578" s="213"/>
      <c r="BK578" s="213"/>
      <c r="BL578" s="213"/>
      <c r="BM578" s="213"/>
      <c r="BN578" s="213"/>
      <c r="BO578" s="213"/>
      <c r="BP578" s="213"/>
      <c r="BQ578" s="213"/>
      <c r="BR578" s="213"/>
      <c r="BS578" s="213"/>
      <c r="BT578" s="213"/>
      <c r="BU578" s="213"/>
      <c r="BV578" s="213"/>
      <c r="BW578" s="213"/>
      <c r="BX578" s="213"/>
      <c r="BY578" s="213"/>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2464"/>
      <c r="D579" s="2465"/>
      <c r="E579" s="537"/>
      <c r="F579" s="537"/>
      <c r="G579" s="537"/>
      <c r="H579" s="2464"/>
      <c r="I579" s="2465"/>
      <c r="J579" s="537"/>
      <c r="K579" s="537"/>
      <c r="L579" s="537"/>
      <c r="M579" s="2464"/>
      <c r="N579" s="2465"/>
      <c r="O579" s="537"/>
      <c r="P579" s="537"/>
      <c r="Q579" s="537"/>
      <c r="BA579" s="213"/>
      <c r="BB579" s="287"/>
      <c r="BC579" s="213"/>
      <c r="BD579" s="213"/>
      <c r="BE579" s="213"/>
      <c r="BF579" s="213"/>
      <c r="BG579" s="213"/>
      <c r="BH579" s="213"/>
      <c r="BI579" s="213"/>
      <c r="BJ579" s="213"/>
      <c r="BK579" s="213"/>
      <c r="BL579" s="213"/>
      <c r="BM579" s="213"/>
      <c r="BN579" s="213"/>
      <c r="BO579" s="213"/>
      <c r="BP579" s="213"/>
      <c r="BQ579" s="213"/>
      <c r="BR579" s="213"/>
      <c r="BS579" s="213"/>
      <c r="BT579" s="213"/>
      <c r="BU579" s="213"/>
      <c r="BV579" s="213"/>
      <c r="BW579" s="213"/>
      <c r="BX579" s="213"/>
      <c r="BY579" s="213"/>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2464"/>
      <c r="D580" s="2465"/>
      <c r="E580" s="537"/>
      <c r="F580" s="537"/>
      <c r="G580" s="537"/>
      <c r="H580" s="2464"/>
      <c r="I580" s="2465"/>
      <c r="J580" s="537"/>
      <c r="K580" s="537"/>
      <c r="L580" s="537"/>
      <c r="M580" s="2464"/>
      <c r="N580" s="2465"/>
      <c r="O580" s="537"/>
      <c r="P580" s="537"/>
      <c r="Q580" s="537"/>
      <c r="BA580" s="213"/>
      <c r="BB580" s="287"/>
      <c r="BC580" s="213"/>
      <c r="BD580" s="213"/>
      <c r="BE580" s="213"/>
      <c r="BF580" s="213"/>
      <c r="BG580" s="213"/>
      <c r="BH580" s="213"/>
      <c r="BI580" s="213"/>
      <c r="BJ580" s="213"/>
      <c r="BK580" s="213"/>
      <c r="BL580" s="213"/>
      <c r="BM580" s="213"/>
      <c r="BN580" s="213"/>
      <c r="BO580" s="213"/>
      <c r="BP580" s="213"/>
      <c r="BQ580" s="213"/>
      <c r="BR580" s="213"/>
      <c r="BS580" s="213"/>
      <c r="BT580" s="213"/>
      <c r="BU580" s="213"/>
      <c r="BV580" s="213"/>
      <c r="BW580" s="213"/>
      <c r="BX580" s="213"/>
      <c r="BY580" s="213"/>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2464"/>
      <c r="D581" s="2465"/>
      <c r="E581" s="537"/>
      <c r="F581" s="537"/>
      <c r="G581" s="537"/>
      <c r="H581" s="2464"/>
      <c r="I581" s="2465"/>
      <c r="J581" s="537"/>
      <c r="K581" s="537"/>
      <c r="L581" s="537"/>
      <c r="M581" s="2464"/>
      <c r="N581" s="2465"/>
      <c r="O581" s="537"/>
      <c r="P581" s="537"/>
      <c r="Q581" s="537"/>
      <c r="BA581" s="213"/>
      <c r="BB581" s="287"/>
      <c r="BC581" s="213"/>
      <c r="BD581" s="213"/>
      <c r="BE581" s="213"/>
      <c r="BF581" s="213"/>
      <c r="BG581" s="213"/>
      <c r="BH581" s="213"/>
      <c r="BI581" s="213"/>
      <c r="BJ581" s="213"/>
      <c r="BK581" s="213"/>
      <c r="BL581" s="213"/>
      <c r="BM581" s="213"/>
      <c r="BN581" s="213"/>
      <c r="BO581" s="213"/>
      <c r="BP581" s="213"/>
      <c r="BQ581" s="213"/>
      <c r="BR581" s="213"/>
      <c r="BS581" s="213"/>
      <c r="BT581" s="213"/>
      <c r="BU581" s="213"/>
      <c r="BV581" s="213"/>
      <c r="BW581" s="213"/>
      <c r="BX581" s="213"/>
      <c r="BY581" s="213"/>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2464"/>
      <c r="D582" s="2465"/>
      <c r="E582" s="537"/>
      <c r="F582" s="537"/>
      <c r="G582" s="537"/>
      <c r="H582" s="2464"/>
      <c r="I582" s="2465"/>
      <c r="J582" s="537"/>
      <c r="K582" s="537"/>
      <c r="L582" s="537"/>
      <c r="M582" s="2464"/>
      <c r="N582" s="2465"/>
      <c r="O582" s="537"/>
      <c r="P582" s="537"/>
      <c r="Q582" s="537"/>
      <c r="BA582" s="213"/>
      <c r="BB582" s="287"/>
      <c r="BC582" s="213"/>
      <c r="BD582" s="213"/>
      <c r="BE582" s="213"/>
      <c r="BF582" s="213"/>
      <c r="BG582" s="213"/>
      <c r="BH582" s="213"/>
      <c r="BI582" s="213"/>
      <c r="BJ582" s="213"/>
      <c r="BK582" s="213"/>
      <c r="BL582" s="213"/>
      <c r="BM582" s="213"/>
      <c r="BN582" s="213"/>
      <c r="BO582" s="213"/>
      <c r="BP582" s="213"/>
      <c r="BQ582" s="213"/>
      <c r="BR582" s="213"/>
      <c r="BS582" s="213"/>
      <c r="BT582" s="213"/>
      <c r="BU582" s="213"/>
      <c r="BV582" s="213"/>
      <c r="BW582" s="213"/>
      <c r="BX582" s="213"/>
      <c r="BY582" s="213"/>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2464"/>
      <c r="D583" s="2465"/>
      <c r="E583" s="537"/>
      <c r="F583" s="537"/>
      <c r="G583" s="537"/>
      <c r="H583" s="2464"/>
      <c r="I583" s="2465"/>
      <c r="J583" s="537"/>
      <c r="K583" s="537"/>
      <c r="L583" s="537"/>
      <c r="M583" s="2464"/>
      <c r="N583" s="2465"/>
      <c r="O583" s="537"/>
      <c r="P583" s="537"/>
      <c r="Q583" s="537"/>
      <c r="BA583" s="213"/>
      <c r="BB583" s="287"/>
      <c r="BC583" s="213"/>
      <c r="BD583" s="213"/>
      <c r="BE583" s="213"/>
      <c r="BF583" s="213"/>
      <c r="BG583" s="213"/>
      <c r="BH583" s="213"/>
      <c r="BI583" s="213"/>
      <c r="BJ583" s="213"/>
      <c r="BK583" s="213"/>
      <c r="BL583" s="213"/>
      <c r="BM583" s="213"/>
      <c r="BN583" s="213"/>
      <c r="BO583" s="213"/>
      <c r="BP583" s="213"/>
      <c r="BQ583" s="213"/>
      <c r="BR583" s="213"/>
      <c r="BS583" s="213"/>
      <c r="BT583" s="213"/>
      <c r="BU583" s="213"/>
      <c r="BV583" s="213"/>
      <c r="BW583" s="213"/>
      <c r="BX583" s="213"/>
      <c r="BY583" s="213"/>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2464"/>
      <c r="D584" s="2465"/>
      <c r="E584" s="537"/>
      <c r="F584" s="537"/>
      <c r="G584" s="537"/>
      <c r="H584" s="2464"/>
      <c r="I584" s="2465"/>
      <c r="J584" s="537"/>
      <c r="K584" s="537"/>
      <c r="L584" s="537"/>
      <c r="M584" s="2464"/>
      <c r="N584" s="2465"/>
      <c r="O584" s="537"/>
      <c r="P584" s="537"/>
      <c r="Q584" s="537"/>
      <c r="BA584" s="213"/>
      <c r="BB584" s="287"/>
      <c r="BC584" s="213"/>
      <c r="BD584" s="213"/>
      <c r="BE584" s="213"/>
      <c r="BF584" s="213"/>
      <c r="BG584" s="213"/>
      <c r="BH584" s="213"/>
      <c r="BI584" s="213"/>
      <c r="BJ584" s="213"/>
      <c r="BK584" s="213"/>
      <c r="BL584" s="213"/>
      <c r="BM584" s="213"/>
      <c r="BN584" s="213"/>
      <c r="BO584" s="213"/>
      <c r="BP584" s="213"/>
      <c r="BQ584" s="213"/>
      <c r="BR584" s="213"/>
      <c r="BS584" s="213"/>
      <c r="BT584" s="213"/>
      <c r="BU584" s="213"/>
      <c r="BV584" s="213"/>
      <c r="BW584" s="213"/>
      <c r="BX584" s="213"/>
      <c r="BY584" s="213"/>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2464"/>
      <c r="D585" s="2465"/>
      <c r="E585" s="537"/>
      <c r="F585" s="537"/>
      <c r="G585" s="537"/>
      <c r="H585" s="2464"/>
      <c r="I585" s="2465"/>
      <c r="J585" s="537"/>
      <c r="K585" s="537"/>
      <c r="L585" s="537"/>
      <c r="M585" s="2464"/>
      <c r="N585" s="2465"/>
      <c r="O585" s="537"/>
      <c r="P585" s="537"/>
      <c r="Q585" s="537"/>
      <c r="BA585" s="213"/>
      <c r="BB585" s="287"/>
      <c r="BC585" s="213"/>
      <c r="BD585" s="213"/>
      <c r="BE585" s="213"/>
      <c r="BF585" s="213"/>
      <c r="BG585" s="213"/>
      <c r="BH585" s="213"/>
      <c r="BI585" s="213"/>
      <c r="BJ585" s="213"/>
      <c r="BK585" s="213"/>
      <c r="BL585" s="213"/>
      <c r="BM585" s="213"/>
      <c r="BN585" s="213"/>
      <c r="BO585" s="213"/>
      <c r="BP585" s="213"/>
      <c r="BQ585" s="213"/>
      <c r="BR585" s="213"/>
      <c r="BS585" s="213"/>
      <c r="BT585" s="213"/>
      <c r="BU585" s="213"/>
      <c r="BV585" s="213"/>
      <c r="BW585" s="213"/>
      <c r="BX585" s="213"/>
      <c r="BY585" s="213"/>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2464"/>
      <c r="D586" s="2465"/>
      <c r="E586" s="537"/>
      <c r="F586" s="537"/>
      <c r="G586" s="537"/>
      <c r="H586" s="2464"/>
      <c r="I586" s="2465"/>
      <c r="J586" s="537"/>
      <c r="K586" s="537"/>
      <c r="L586" s="537"/>
      <c r="M586" s="2464"/>
      <c r="N586" s="2465"/>
      <c r="O586" s="537"/>
      <c r="P586" s="537"/>
      <c r="Q586" s="537"/>
      <c r="BA586" s="213"/>
      <c r="BB586" s="287"/>
      <c r="BC586" s="213"/>
      <c r="BD586" s="213"/>
      <c r="BE586" s="213"/>
      <c r="BF586" s="213"/>
      <c r="BG586" s="213"/>
      <c r="BH586" s="213"/>
      <c r="BI586" s="213"/>
      <c r="BJ586" s="213"/>
      <c r="BK586" s="213"/>
      <c r="BL586" s="213"/>
      <c r="BM586" s="213"/>
      <c r="BN586" s="213"/>
      <c r="BO586" s="213"/>
      <c r="BP586" s="213"/>
      <c r="BQ586" s="213"/>
      <c r="BR586" s="213"/>
      <c r="BS586" s="213"/>
      <c r="BT586" s="213"/>
      <c r="BU586" s="213"/>
      <c r="BV586" s="213"/>
      <c r="BW586" s="213"/>
      <c r="BX586" s="213"/>
      <c r="BY586" s="213"/>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2464"/>
      <c r="D587" s="2465"/>
      <c r="E587" s="537"/>
      <c r="F587" s="537"/>
      <c r="G587" s="537"/>
      <c r="H587" s="2464"/>
      <c r="I587" s="2465"/>
      <c r="J587" s="537"/>
      <c r="K587" s="537"/>
      <c r="L587" s="537"/>
      <c r="M587" s="2464"/>
      <c r="N587" s="2465"/>
      <c r="O587" s="537"/>
      <c r="P587" s="537"/>
      <c r="Q587" s="537"/>
      <c r="BA587" s="213"/>
      <c r="BB587" s="287"/>
      <c r="BC587" s="213"/>
      <c r="BD587" s="213"/>
      <c r="BE587" s="213"/>
      <c r="BF587" s="213"/>
      <c r="BG587" s="213"/>
      <c r="BH587" s="213"/>
      <c r="BI587" s="213"/>
      <c r="BJ587" s="213"/>
      <c r="BK587" s="213"/>
      <c r="BL587" s="213"/>
      <c r="BM587" s="213"/>
      <c r="BN587" s="213"/>
      <c r="BO587" s="213"/>
      <c r="BP587" s="213"/>
      <c r="BQ587" s="213"/>
      <c r="BR587" s="213"/>
      <c r="BS587" s="213"/>
      <c r="BT587" s="213"/>
      <c r="BU587" s="213"/>
      <c r="BV587" s="213"/>
      <c r="BW587" s="213"/>
      <c r="BX587" s="213"/>
      <c r="BY587" s="213"/>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2464"/>
      <c r="D588" s="2465"/>
      <c r="E588" s="537"/>
      <c r="F588" s="537"/>
      <c r="G588" s="537"/>
      <c r="H588" s="2464"/>
      <c r="I588" s="2465"/>
      <c r="J588" s="537"/>
      <c r="K588" s="537"/>
      <c r="L588" s="537"/>
      <c r="M588" s="2464"/>
      <c r="N588" s="2465"/>
      <c r="O588" s="537"/>
      <c r="P588" s="537"/>
      <c r="Q588" s="537"/>
      <c r="BA588" s="213"/>
      <c r="BB588" s="287"/>
      <c r="BC588" s="213"/>
      <c r="BD588" s="213"/>
      <c r="BE588" s="213"/>
      <c r="BF588" s="213"/>
      <c r="BG588" s="213"/>
      <c r="BH588" s="213"/>
      <c r="BI588" s="213"/>
      <c r="BJ588" s="213"/>
      <c r="BK588" s="213"/>
      <c r="BL588" s="213"/>
      <c r="BM588" s="213"/>
      <c r="BN588" s="213"/>
      <c r="BO588" s="213"/>
      <c r="BP588" s="213"/>
      <c r="BQ588" s="213"/>
      <c r="BR588" s="213"/>
      <c r="BS588" s="213"/>
      <c r="BT588" s="213"/>
      <c r="BU588" s="213"/>
      <c r="BV588" s="213"/>
      <c r="BW588" s="213"/>
      <c r="BX588" s="213"/>
      <c r="BY588" s="213"/>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2464"/>
      <c r="D589" s="2465"/>
      <c r="E589" s="537"/>
      <c r="F589" s="537"/>
      <c r="G589" s="537"/>
      <c r="H589" s="2464"/>
      <c r="I589" s="2465"/>
      <c r="J589" s="537"/>
      <c r="K589" s="537"/>
      <c r="L589" s="537"/>
      <c r="M589" s="2464"/>
      <c r="N589" s="2465"/>
      <c r="O589" s="537"/>
      <c r="P589" s="537"/>
      <c r="Q589" s="537"/>
      <c r="BA589" s="213"/>
      <c r="BB589" s="287"/>
      <c r="BC589" s="213"/>
      <c r="BD589" s="213"/>
      <c r="BE589" s="213"/>
      <c r="BF589" s="213"/>
      <c r="BG589" s="213"/>
      <c r="BH589" s="213"/>
      <c r="BI589" s="213"/>
      <c r="BJ589" s="213"/>
      <c r="BK589" s="213"/>
      <c r="BL589" s="213"/>
      <c r="BM589" s="213"/>
      <c r="BN589" s="213"/>
      <c r="BO589" s="213"/>
      <c r="BP589" s="213"/>
      <c r="BQ589" s="213"/>
      <c r="BR589" s="213"/>
      <c r="BS589" s="213"/>
      <c r="BT589" s="213"/>
      <c r="BU589" s="213"/>
      <c r="BV589" s="213"/>
      <c r="BW589" s="213"/>
      <c r="BX589" s="213"/>
      <c r="BY589" s="213"/>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2464"/>
      <c r="D590" s="2465"/>
      <c r="E590" s="537"/>
      <c r="F590" s="537"/>
      <c r="G590" s="537"/>
      <c r="H590" s="2464"/>
      <c r="I590" s="2465"/>
      <c r="J590" s="537"/>
      <c r="K590" s="537"/>
      <c r="L590" s="537"/>
      <c r="M590" s="2464"/>
      <c r="N590" s="2465"/>
      <c r="O590" s="537"/>
      <c r="P590" s="537"/>
      <c r="Q590" s="537"/>
      <c r="BA590" s="213"/>
      <c r="BB590" s="287"/>
      <c r="BC590" s="213"/>
      <c r="BD590" s="213"/>
      <c r="BE590" s="213"/>
      <c r="BF590" s="213"/>
      <c r="BG590" s="213"/>
      <c r="BH590" s="213"/>
      <c r="BI590" s="213"/>
      <c r="BJ590" s="213"/>
      <c r="BK590" s="213"/>
      <c r="BL590" s="213"/>
      <c r="BM590" s="213"/>
      <c r="BN590" s="213"/>
      <c r="BO590" s="213"/>
      <c r="BP590" s="213"/>
      <c r="BQ590" s="213"/>
      <c r="BR590" s="213"/>
      <c r="BS590" s="213"/>
      <c r="BT590" s="213"/>
      <c r="BU590" s="213"/>
      <c r="BV590" s="213"/>
      <c r="BW590" s="213"/>
      <c r="BX590" s="213"/>
      <c r="BY590" s="213"/>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2464"/>
      <c r="D591" s="2465"/>
      <c r="E591" s="537"/>
      <c r="F591" s="537"/>
      <c r="G591" s="537"/>
      <c r="H591" s="2464"/>
      <c r="I591" s="2465"/>
      <c r="J591" s="537"/>
      <c r="K591" s="537"/>
      <c r="L591" s="537"/>
      <c r="M591" s="2464"/>
      <c r="N591" s="2465"/>
      <c r="O591" s="537"/>
      <c r="P591" s="537"/>
      <c r="Q591" s="537"/>
      <c r="BA591" s="213"/>
      <c r="BB591" s="287"/>
      <c r="BC591" s="213"/>
      <c r="BD591" s="213"/>
      <c r="BE591" s="213"/>
      <c r="BF591" s="213"/>
      <c r="BG591" s="213"/>
      <c r="BH591" s="213"/>
      <c r="BI591" s="213"/>
      <c r="BJ591" s="213"/>
      <c r="BK591" s="213"/>
      <c r="BL591" s="213"/>
      <c r="BM591" s="213"/>
      <c r="BN591" s="213"/>
      <c r="BO591" s="213"/>
      <c r="BP591" s="213"/>
      <c r="BQ591" s="213"/>
      <c r="BR591" s="213"/>
      <c r="BS591" s="213"/>
      <c r="BT591" s="213"/>
      <c r="BU591" s="213"/>
      <c r="BV591" s="213"/>
      <c r="BW591" s="213"/>
      <c r="BX591" s="213"/>
      <c r="BY591" s="213"/>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2464"/>
      <c r="D592" s="2465"/>
      <c r="E592" s="537"/>
      <c r="F592" s="537"/>
      <c r="G592" s="537"/>
      <c r="H592" s="2464"/>
      <c r="I592" s="2465"/>
      <c r="J592" s="537"/>
      <c r="K592" s="537"/>
      <c r="L592" s="537"/>
      <c r="M592" s="2464"/>
      <c r="N592" s="2465"/>
      <c r="O592" s="537"/>
      <c r="P592" s="537"/>
      <c r="Q592" s="537"/>
      <c r="BA592" s="213"/>
      <c r="BB592" s="287"/>
      <c r="BC592" s="213"/>
      <c r="BD592" s="213"/>
      <c r="BE592" s="213"/>
      <c r="BF592" s="213"/>
      <c r="BG592" s="213"/>
      <c r="BH592" s="213"/>
      <c r="BI592" s="213"/>
      <c r="BJ592" s="213"/>
      <c r="BK592" s="213"/>
      <c r="BL592" s="213"/>
      <c r="BM592" s="213"/>
      <c r="BN592" s="213"/>
      <c r="BO592" s="213"/>
      <c r="BP592" s="213"/>
      <c r="BQ592" s="213"/>
      <c r="BR592" s="213"/>
      <c r="BS592" s="213"/>
      <c r="BT592" s="213"/>
      <c r="BU592" s="213"/>
      <c r="BV592" s="213"/>
      <c r="BW592" s="213"/>
      <c r="BX592" s="213"/>
      <c r="BY592" s="213"/>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2464"/>
      <c r="D593" s="2465"/>
      <c r="E593" s="537"/>
      <c r="F593" s="537"/>
      <c r="G593" s="537"/>
      <c r="H593" s="2464"/>
      <c r="I593" s="2465"/>
      <c r="J593" s="537"/>
      <c r="K593" s="537"/>
      <c r="L593" s="537"/>
      <c r="M593" s="2464"/>
      <c r="N593" s="2465"/>
      <c r="O593" s="537"/>
      <c r="P593" s="537"/>
      <c r="Q593" s="537"/>
      <c r="BA593" s="213"/>
      <c r="BB593" s="287"/>
      <c r="BC593" s="213"/>
      <c r="BD593" s="213"/>
      <c r="BE593" s="213"/>
      <c r="BF593" s="213"/>
      <c r="BG593" s="213"/>
      <c r="BH593" s="213"/>
      <c r="BI593" s="213"/>
      <c r="BJ593" s="213"/>
      <c r="BK593" s="213"/>
      <c r="BL593" s="213"/>
      <c r="BM593" s="213"/>
      <c r="BN593" s="213"/>
      <c r="BO593" s="213"/>
      <c r="BP593" s="213"/>
      <c r="BQ593" s="213"/>
      <c r="BR593" s="213"/>
      <c r="BS593" s="213"/>
      <c r="BT593" s="213"/>
      <c r="BU593" s="213"/>
      <c r="BV593" s="213"/>
      <c r="BW593" s="213"/>
      <c r="BX593" s="213"/>
      <c r="BY593" s="213"/>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2464"/>
      <c r="D594" s="2465"/>
      <c r="E594" s="537"/>
      <c r="F594" s="537"/>
      <c r="G594" s="537"/>
      <c r="H594" s="2464"/>
      <c r="I594" s="2465"/>
      <c r="J594" s="537"/>
      <c r="K594" s="537"/>
      <c r="L594" s="537"/>
      <c r="M594" s="2464"/>
      <c r="N594" s="2465"/>
      <c r="O594" s="537"/>
      <c r="P594" s="537"/>
      <c r="Q594" s="537"/>
      <c r="BA594" s="213"/>
      <c r="BB594" s="287"/>
      <c r="BC594" s="213"/>
      <c r="BD594" s="213"/>
      <c r="BE594" s="213"/>
      <c r="BF594" s="213"/>
      <c r="BG594" s="213"/>
      <c r="BH594" s="213"/>
      <c r="BI594" s="213"/>
      <c r="BJ594" s="213"/>
      <c r="BK594" s="213"/>
      <c r="BL594" s="213"/>
      <c r="BM594" s="213"/>
      <c r="BN594" s="213"/>
      <c r="BO594" s="213"/>
      <c r="BP594" s="213"/>
      <c r="BQ594" s="213"/>
      <c r="BR594" s="213"/>
      <c r="BS594" s="213"/>
      <c r="BT594" s="213"/>
      <c r="BU594" s="213"/>
      <c r="BV594" s="213"/>
      <c r="BW594" s="213"/>
      <c r="BX594" s="213"/>
      <c r="BY594" s="213"/>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2464"/>
      <c r="D595" s="2465"/>
      <c r="E595" s="537"/>
      <c r="F595" s="537"/>
      <c r="G595" s="537"/>
      <c r="H595" s="2464"/>
      <c r="I595" s="2465"/>
      <c r="J595" s="537"/>
      <c r="K595" s="537"/>
      <c r="L595" s="537"/>
      <c r="M595" s="2464"/>
      <c r="N595" s="2465"/>
      <c r="O595" s="537"/>
      <c r="P595" s="537"/>
      <c r="Q595" s="537"/>
      <c r="BA595" s="213"/>
      <c r="BB595" s="287"/>
      <c r="BC595" s="213"/>
      <c r="BD595" s="213"/>
      <c r="BE595" s="213"/>
      <c r="BF595" s="213"/>
      <c r="BG595" s="213"/>
      <c r="BH595" s="213"/>
      <c r="BI595" s="213"/>
      <c r="BJ595" s="213"/>
      <c r="BK595" s="213"/>
      <c r="BL595" s="213"/>
      <c r="BM595" s="213"/>
      <c r="BN595" s="213"/>
      <c r="BO595" s="213"/>
      <c r="BP595" s="213"/>
      <c r="BQ595" s="213"/>
      <c r="BR595" s="213"/>
      <c r="BS595" s="213"/>
      <c r="BT595" s="213"/>
      <c r="BU595" s="213"/>
      <c r="BV595" s="213"/>
      <c r="BW595" s="213"/>
      <c r="BX595" s="213"/>
      <c r="BY595" s="213"/>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2464"/>
      <c r="D596" s="2465"/>
      <c r="E596" s="537"/>
      <c r="F596" s="537"/>
      <c r="G596" s="537"/>
      <c r="H596" s="2464"/>
      <c r="I596" s="2465"/>
      <c r="J596" s="537"/>
      <c r="K596" s="537"/>
      <c r="L596" s="537"/>
      <c r="M596" s="2464"/>
      <c r="N596" s="2465"/>
      <c r="O596" s="537"/>
      <c r="P596" s="537"/>
      <c r="Q596" s="537"/>
      <c r="BA596" s="213"/>
      <c r="BB596" s="287"/>
      <c r="BC596" s="213"/>
      <c r="BD596" s="213"/>
      <c r="BE596" s="213"/>
      <c r="BF596" s="213"/>
      <c r="BG596" s="213"/>
      <c r="BH596" s="213"/>
      <c r="BI596" s="213"/>
      <c r="BJ596" s="213"/>
      <c r="BK596" s="213"/>
      <c r="BL596" s="213"/>
      <c r="BM596" s="213"/>
      <c r="BN596" s="213"/>
      <c r="BO596" s="213"/>
      <c r="BP596" s="213"/>
      <c r="BQ596" s="213"/>
      <c r="BR596" s="213"/>
      <c r="BS596" s="213"/>
      <c r="BT596" s="213"/>
      <c r="BU596" s="213"/>
      <c r="BV596" s="213"/>
      <c r="BW596" s="213"/>
      <c r="BX596" s="213"/>
      <c r="BY596" s="213"/>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2464"/>
      <c r="D597" s="2465"/>
      <c r="E597" s="537"/>
      <c r="F597" s="537"/>
      <c r="G597" s="537"/>
      <c r="H597" s="2464"/>
      <c r="I597" s="2465"/>
      <c r="J597" s="537"/>
      <c r="K597" s="537"/>
      <c r="L597" s="537"/>
      <c r="M597" s="2464"/>
      <c r="N597" s="2465"/>
      <c r="O597" s="537"/>
      <c r="P597" s="537"/>
      <c r="Q597" s="537"/>
      <c r="BA597" s="213"/>
      <c r="BB597" s="287"/>
      <c r="BC597" s="213"/>
      <c r="BD597" s="213"/>
      <c r="BE597" s="213"/>
      <c r="BF597" s="213"/>
      <c r="BG597" s="213"/>
      <c r="BH597" s="213"/>
      <c r="BI597" s="213"/>
      <c r="BJ597" s="213"/>
      <c r="BK597" s="213"/>
      <c r="BL597" s="213"/>
      <c r="BM597" s="213"/>
      <c r="BN597" s="213"/>
      <c r="BO597" s="213"/>
      <c r="BP597" s="213"/>
      <c r="BQ597" s="213"/>
      <c r="BR597" s="213"/>
      <c r="BS597" s="213"/>
      <c r="BT597" s="213"/>
      <c r="BU597" s="213"/>
      <c r="BV597" s="213"/>
      <c r="BW597" s="213"/>
      <c r="BX597" s="213"/>
      <c r="BY597" s="213"/>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2464"/>
      <c r="D598" s="2465"/>
      <c r="E598" s="537"/>
      <c r="F598" s="537"/>
      <c r="G598" s="537"/>
      <c r="H598" s="2464"/>
      <c r="I598" s="2465"/>
      <c r="J598" s="537"/>
      <c r="K598" s="537"/>
      <c r="L598" s="537"/>
      <c r="M598" s="2464"/>
      <c r="N598" s="2465"/>
      <c r="O598" s="537"/>
      <c r="P598" s="537"/>
      <c r="Q598" s="537"/>
      <c r="BA598" s="213"/>
      <c r="BB598" s="287"/>
      <c r="BC598" s="213"/>
      <c r="BD598" s="213"/>
      <c r="BE598" s="213"/>
      <c r="BF598" s="213"/>
      <c r="BG598" s="213"/>
      <c r="BH598" s="213"/>
      <c r="BI598" s="213"/>
      <c r="BJ598" s="213"/>
      <c r="BK598" s="213"/>
      <c r="BL598" s="213"/>
      <c r="BM598" s="213"/>
      <c r="BN598" s="213"/>
      <c r="BO598" s="213"/>
      <c r="BP598" s="213"/>
      <c r="BQ598" s="213"/>
      <c r="BR598" s="213"/>
      <c r="BS598" s="213"/>
      <c r="BT598" s="213"/>
      <c r="BU598" s="213"/>
      <c r="BV598" s="213"/>
      <c r="BW598" s="213"/>
      <c r="BX598" s="213"/>
      <c r="BY598" s="213"/>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2464"/>
      <c r="D599" s="2465"/>
      <c r="E599" s="537"/>
      <c r="F599" s="537"/>
      <c r="G599" s="537"/>
      <c r="H599" s="2464"/>
      <c r="I599" s="2465"/>
      <c r="J599" s="537"/>
      <c r="K599" s="537"/>
      <c r="L599" s="537"/>
      <c r="M599" s="2464"/>
      <c r="N599" s="2465"/>
      <c r="O599" s="537"/>
      <c r="P599" s="537"/>
      <c r="Q599" s="537"/>
      <c r="BA599" s="213"/>
      <c r="BB599" s="287"/>
      <c r="BC599" s="213"/>
      <c r="BD599" s="213"/>
      <c r="BE599" s="213"/>
      <c r="BF599" s="213"/>
      <c r="BG599" s="213"/>
      <c r="BH599" s="213"/>
      <c r="BI599" s="213"/>
      <c r="BJ599" s="213"/>
      <c r="BK599" s="213"/>
      <c r="BL599" s="213"/>
      <c r="BM599" s="213"/>
      <c r="BN599" s="213"/>
      <c r="BO599" s="213"/>
      <c r="BP599" s="213"/>
      <c r="BQ599" s="213"/>
      <c r="BR599" s="213"/>
      <c r="BS599" s="213"/>
      <c r="BT599" s="213"/>
      <c r="BU599" s="213"/>
      <c r="BV599" s="213"/>
      <c r="BW599" s="213"/>
      <c r="BX599" s="213"/>
      <c r="BY599" s="213"/>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2464"/>
      <c r="D600" s="2465"/>
      <c r="E600" s="537"/>
      <c r="F600" s="537"/>
      <c r="G600" s="537"/>
      <c r="H600" s="2464"/>
      <c r="I600" s="2465"/>
      <c r="J600" s="537"/>
      <c r="K600" s="537"/>
      <c r="L600" s="537"/>
      <c r="M600" s="2464"/>
      <c r="N600" s="2465"/>
      <c r="O600" s="537"/>
      <c r="P600" s="537"/>
      <c r="Q600" s="537"/>
      <c r="BA600" s="213"/>
      <c r="BB600" s="287"/>
      <c r="BC600" s="213"/>
      <c r="BD600" s="213"/>
      <c r="BE600" s="213"/>
      <c r="BF600" s="213"/>
      <c r="BG600" s="213"/>
      <c r="BH600" s="213"/>
      <c r="BI600" s="213"/>
      <c r="BJ600" s="213"/>
      <c r="BK600" s="213"/>
      <c r="BL600" s="213"/>
      <c r="BM600" s="213"/>
      <c r="BN600" s="213"/>
      <c r="BO600" s="213"/>
      <c r="BP600" s="213"/>
      <c r="BQ600" s="213"/>
      <c r="BR600" s="213"/>
      <c r="BS600" s="213"/>
      <c r="BT600" s="213"/>
      <c r="BU600" s="213"/>
      <c r="BV600" s="213"/>
      <c r="BW600" s="213"/>
      <c r="BX600" s="213"/>
      <c r="BY600" s="213"/>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2464"/>
      <c r="D601" s="2465"/>
      <c r="E601" s="537"/>
      <c r="F601" s="537"/>
      <c r="G601" s="537"/>
      <c r="H601" s="2464"/>
      <c r="I601" s="2465"/>
      <c r="J601" s="537"/>
      <c r="K601" s="537"/>
      <c r="L601" s="537"/>
      <c r="M601" s="2464"/>
      <c r="N601" s="2465"/>
      <c r="O601" s="537"/>
      <c r="P601" s="537"/>
      <c r="Q601" s="537"/>
      <c r="BA601" s="213"/>
      <c r="BB601" s="287"/>
      <c r="BC601" s="213"/>
      <c r="BD601" s="213"/>
      <c r="BE601" s="213"/>
      <c r="BF601" s="213"/>
      <c r="BG601" s="213"/>
      <c r="BH601" s="213"/>
      <c r="BI601" s="213"/>
      <c r="BJ601" s="213"/>
      <c r="BK601" s="213"/>
      <c r="BL601" s="213"/>
      <c r="BM601" s="213"/>
      <c r="BN601" s="213"/>
      <c r="BO601" s="213"/>
      <c r="BP601" s="213"/>
      <c r="BQ601" s="213"/>
      <c r="BR601" s="213"/>
      <c r="BS601" s="213"/>
      <c r="BT601" s="213"/>
      <c r="BU601" s="213"/>
      <c r="BV601" s="213"/>
      <c r="BW601" s="213"/>
      <c r="BX601" s="213"/>
      <c r="BY601" s="213"/>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2464"/>
      <c r="D602" s="2465"/>
      <c r="E602" s="537"/>
      <c r="F602" s="537"/>
      <c r="G602" s="537"/>
      <c r="H602" s="2464"/>
      <c r="I602" s="2465"/>
      <c r="J602" s="537"/>
      <c r="K602" s="537"/>
      <c r="L602" s="537"/>
      <c r="M602" s="2464"/>
      <c r="N602" s="2465"/>
      <c r="O602" s="537"/>
      <c r="P602" s="537"/>
      <c r="Q602" s="537"/>
      <c r="BA602" s="213"/>
      <c r="BB602" s="287"/>
      <c r="BC602" s="213"/>
      <c r="BD602" s="213"/>
      <c r="BE602" s="213"/>
      <c r="BF602" s="213"/>
      <c r="BG602" s="213"/>
      <c r="BH602" s="213"/>
      <c r="BI602" s="213"/>
      <c r="BJ602" s="213"/>
      <c r="BK602" s="213"/>
      <c r="BL602" s="213"/>
      <c r="BM602" s="213"/>
      <c r="BN602" s="213"/>
      <c r="BO602" s="213"/>
      <c r="BP602" s="213"/>
      <c r="BQ602" s="213"/>
      <c r="BR602" s="213"/>
      <c r="BS602" s="213"/>
      <c r="BT602" s="213"/>
      <c r="BU602" s="213"/>
      <c r="BV602" s="213"/>
      <c r="BW602" s="213"/>
      <c r="BX602" s="213"/>
      <c r="BY602" s="213"/>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2464"/>
      <c r="D603" s="2465"/>
      <c r="E603" s="537"/>
      <c r="F603" s="537"/>
      <c r="G603" s="537"/>
      <c r="H603" s="2464"/>
      <c r="I603" s="2465"/>
      <c r="J603" s="537"/>
      <c r="K603" s="537"/>
      <c r="L603" s="537"/>
      <c r="M603" s="2464"/>
      <c r="N603" s="2465"/>
      <c r="O603" s="537"/>
      <c r="P603" s="537"/>
      <c r="Q603" s="537"/>
      <c r="BA603" s="213"/>
      <c r="BB603" s="287"/>
      <c r="BC603" s="213"/>
      <c r="BD603" s="213"/>
      <c r="BE603" s="213"/>
      <c r="BF603" s="213"/>
      <c r="BG603" s="213"/>
      <c r="BH603" s="213"/>
      <c r="BI603" s="213"/>
      <c r="BJ603" s="213"/>
      <c r="BK603" s="213"/>
      <c r="BL603" s="213"/>
      <c r="BM603" s="213"/>
      <c r="BN603" s="213"/>
      <c r="BO603" s="213"/>
      <c r="BP603" s="213"/>
      <c r="BQ603" s="213"/>
      <c r="BR603" s="213"/>
      <c r="BS603" s="213"/>
      <c r="BT603" s="213"/>
      <c r="BU603" s="213"/>
      <c r="BV603" s="213"/>
      <c r="BW603" s="213"/>
      <c r="BX603" s="213"/>
      <c r="BY603" s="213"/>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2464"/>
      <c r="D604" s="2465"/>
      <c r="E604" s="537"/>
      <c r="F604" s="537"/>
      <c r="G604" s="537"/>
      <c r="H604" s="2464"/>
      <c r="I604" s="2465"/>
      <c r="J604" s="537"/>
      <c r="K604" s="537"/>
      <c r="L604" s="537"/>
      <c r="M604" s="2464"/>
      <c r="N604" s="2465"/>
      <c r="O604" s="537"/>
      <c r="P604" s="537"/>
      <c r="Q604" s="537"/>
      <c r="BA604" s="214"/>
      <c r="BB604" s="288"/>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2464"/>
      <c r="D605" s="2465"/>
      <c r="E605" s="537"/>
      <c r="F605" s="537"/>
      <c r="G605" s="537"/>
      <c r="H605" s="2464"/>
      <c r="I605" s="2465"/>
      <c r="J605" s="537"/>
      <c r="K605" s="537"/>
      <c r="L605" s="537"/>
      <c r="M605" s="2464"/>
      <c r="N605" s="2465"/>
      <c r="O605" s="537"/>
      <c r="P605" s="537"/>
      <c r="Q605" s="537"/>
      <c r="BA605" s="214"/>
      <c r="BB605" s="288"/>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2464"/>
      <c r="D606" s="2465"/>
      <c r="E606" s="537"/>
      <c r="F606" s="537"/>
      <c r="G606" s="537"/>
      <c r="H606" s="2464"/>
      <c r="I606" s="2465"/>
      <c r="J606" s="537"/>
      <c r="K606" s="537"/>
      <c r="L606" s="537"/>
      <c r="M606" s="2464"/>
      <c r="N606" s="2465"/>
      <c r="O606" s="537"/>
      <c r="P606" s="537"/>
      <c r="Q606" s="537"/>
      <c r="BA606" s="214"/>
      <c r="BB606" s="288"/>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2464"/>
      <c r="D607" s="2465"/>
      <c r="E607" s="537"/>
      <c r="F607" s="537"/>
      <c r="G607" s="537"/>
      <c r="H607" s="2464"/>
      <c r="I607" s="2465"/>
      <c r="J607" s="537"/>
      <c r="K607" s="537"/>
      <c r="L607" s="537"/>
      <c r="M607" s="2464"/>
      <c r="N607" s="2465"/>
      <c r="O607" s="537"/>
      <c r="P607" s="537"/>
      <c r="Q607" s="537"/>
      <c r="BA607" s="214"/>
      <c r="BB607" s="288"/>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2464"/>
      <c r="D608" s="2465"/>
      <c r="E608" s="537"/>
      <c r="F608" s="537"/>
      <c r="G608" s="537"/>
      <c r="H608" s="2464"/>
      <c r="I608" s="2465"/>
      <c r="J608" s="537"/>
      <c r="K608" s="537"/>
      <c r="L608" s="537"/>
      <c r="M608" s="2464"/>
      <c r="N608" s="2465"/>
      <c r="O608" s="537"/>
      <c r="P608" s="537"/>
      <c r="Q608" s="537"/>
      <c r="BA608" s="214"/>
      <c r="BB608" s="288"/>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2464"/>
      <c r="D609" s="2465"/>
      <c r="E609" s="537"/>
      <c r="F609" s="537"/>
      <c r="G609" s="537"/>
      <c r="H609" s="2464"/>
      <c r="I609" s="2465"/>
      <c r="J609" s="537"/>
      <c r="K609" s="537"/>
      <c r="L609" s="537"/>
      <c r="M609" s="2464"/>
      <c r="N609" s="2465"/>
      <c r="O609" s="537"/>
      <c r="P609" s="537"/>
      <c r="Q609" s="537"/>
      <c r="BA609" s="214"/>
      <c r="BB609" s="288"/>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2464"/>
      <c r="D610" s="2465"/>
      <c r="E610" s="537"/>
      <c r="F610" s="537"/>
      <c r="G610" s="537"/>
      <c r="H610" s="2464"/>
      <c r="I610" s="2465"/>
      <c r="J610" s="537"/>
      <c r="K610" s="537"/>
      <c r="L610" s="537"/>
      <c r="M610" s="2464"/>
      <c r="N610" s="2465"/>
      <c r="O610" s="537"/>
      <c r="P610" s="537"/>
      <c r="Q610" s="537"/>
      <c r="BA610" s="214"/>
      <c r="BB610" s="288"/>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2464"/>
      <c r="D611" s="2465"/>
      <c r="E611" s="537"/>
      <c r="F611" s="537"/>
      <c r="G611" s="537"/>
      <c r="H611" s="2464"/>
      <c r="I611" s="2465"/>
      <c r="J611" s="537"/>
      <c r="K611" s="537"/>
      <c r="L611" s="537"/>
      <c r="M611" s="2464"/>
      <c r="N611" s="2465"/>
      <c r="O611" s="537"/>
      <c r="P611" s="537"/>
      <c r="Q611" s="537"/>
      <c r="BA611" s="214"/>
      <c r="BB611" s="288"/>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2464"/>
      <c r="D612" s="2465"/>
      <c r="E612" s="537"/>
      <c r="F612" s="537"/>
      <c r="G612" s="537"/>
      <c r="H612" s="2464"/>
      <c r="I612" s="2465"/>
      <c r="J612" s="537"/>
      <c r="K612" s="537"/>
      <c r="L612" s="537"/>
      <c r="M612" s="2464"/>
      <c r="N612" s="2465"/>
      <c r="O612" s="537"/>
      <c r="P612" s="537"/>
      <c r="Q612" s="537"/>
      <c r="BA612" s="214"/>
      <c r="BB612" s="288"/>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2464"/>
      <c r="D613" s="2465"/>
      <c r="E613" s="537"/>
      <c r="F613" s="537"/>
      <c r="G613" s="537"/>
      <c r="H613" s="2464"/>
      <c r="I613" s="2465"/>
      <c r="J613" s="537"/>
      <c r="K613" s="537"/>
      <c r="L613" s="537"/>
      <c r="M613" s="2464"/>
      <c r="N613" s="2465"/>
      <c r="O613" s="537"/>
      <c r="P613" s="537"/>
      <c r="Q613" s="537"/>
      <c r="BA613" s="214"/>
      <c r="BB613" s="288"/>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2464"/>
      <c r="D614" s="2465"/>
      <c r="E614" s="537"/>
      <c r="F614" s="537"/>
      <c r="G614" s="537"/>
      <c r="H614" s="2464"/>
      <c r="I614" s="2465"/>
      <c r="J614" s="537"/>
      <c r="K614" s="537"/>
      <c r="L614" s="537"/>
      <c r="M614" s="2464"/>
      <c r="N614" s="2465"/>
      <c r="O614" s="537"/>
      <c r="P614" s="537"/>
      <c r="Q614" s="537"/>
      <c r="BA614" s="214"/>
      <c r="BB614" s="288"/>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2464"/>
      <c r="D615" s="2465"/>
      <c r="E615" s="537"/>
      <c r="F615" s="537"/>
      <c r="G615" s="537"/>
      <c r="H615" s="2464"/>
      <c r="I615" s="2465"/>
      <c r="J615" s="537"/>
      <c r="K615" s="537"/>
      <c r="L615" s="537"/>
      <c r="M615" s="2464"/>
      <c r="N615" s="2465"/>
      <c r="O615" s="537"/>
      <c r="P615" s="537"/>
      <c r="Q615" s="537"/>
      <c r="BA615" s="214"/>
      <c r="BB615" s="288"/>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2464"/>
      <c r="D616" s="2465"/>
      <c r="E616" s="537"/>
      <c r="F616" s="537"/>
      <c r="G616" s="537"/>
      <c r="H616" s="2464"/>
      <c r="I616" s="2465"/>
      <c r="J616" s="537"/>
      <c r="K616" s="537"/>
      <c r="L616" s="537"/>
      <c r="M616" s="2464"/>
      <c r="N616" s="2465"/>
      <c r="O616" s="537"/>
      <c r="P616" s="537"/>
      <c r="Q616" s="537"/>
      <c r="BA616" s="214"/>
      <c r="BB616" s="288"/>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2464"/>
      <c r="D617" s="2465"/>
      <c r="E617" s="537"/>
      <c r="F617" s="537"/>
      <c r="G617" s="537"/>
      <c r="H617" s="2464"/>
      <c r="I617" s="2465"/>
      <c r="J617" s="537"/>
      <c r="K617" s="537"/>
      <c r="L617" s="537"/>
      <c r="M617" s="2464"/>
      <c r="N617" s="2465"/>
      <c r="O617" s="537"/>
      <c r="P617" s="537"/>
      <c r="Q617" s="537"/>
      <c r="BA617" s="214"/>
      <c r="BB617" s="288"/>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2464"/>
      <c r="D618" s="2465"/>
      <c r="E618" s="537"/>
      <c r="F618" s="537"/>
      <c r="G618" s="537"/>
      <c r="H618" s="2464"/>
      <c r="I618" s="2465"/>
      <c r="J618" s="537"/>
      <c r="K618" s="537"/>
      <c r="L618" s="537"/>
      <c r="M618" s="2464"/>
      <c r="N618" s="2465"/>
      <c r="O618" s="537"/>
      <c r="P618" s="537"/>
      <c r="Q618" s="537"/>
      <c r="BA618" s="214"/>
      <c r="BB618" s="288"/>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2464"/>
      <c r="D619" s="2465"/>
      <c r="E619" s="537"/>
      <c r="F619" s="537"/>
      <c r="G619" s="537"/>
      <c r="H619" s="2464"/>
      <c r="I619" s="2465"/>
      <c r="J619" s="537"/>
      <c r="K619" s="537"/>
      <c r="L619" s="537"/>
      <c r="M619" s="2464"/>
      <c r="N619" s="2465"/>
      <c r="O619" s="537"/>
      <c r="P619" s="537"/>
      <c r="Q619" s="537"/>
      <c r="BA619" s="214"/>
      <c r="BB619" s="288"/>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2464"/>
      <c r="D620" s="2465"/>
      <c r="E620" s="537"/>
      <c r="F620" s="537"/>
      <c r="G620" s="537"/>
      <c r="H620" s="2464"/>
      <c r="I620" s="2465"/>
      <c r="J620" s="537"/>
      <c r="K620" s="537"/>
      <c r="L620" s="537"/>
      <c r="M620" s="2464"/>
      <c r="N620" s="2465"/>
      <c r="O620" s="537"/>
      <c r="P620" s="537"/>
      <c r="Q620" s="537"/>
      <c r="BA620" s="214"/>
      <c r="BB620" s="288"/>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2464"/>
      <c r="D621" s="2465"/>
      <c r="E621" s="537"/>
      <c r="F621" s="537"/>
      <c r="G621" s="537"/>
      <c r="H621" s="2464"/>
      <c r="I621" s="2465"/>
      <c r="J621" s="537"/>
      <c r="K621" s="537"/>
      <c r="L621" s="537"/>
      <c r="M621" s="2464"/>
      <c r="N621" s="2465"/>
      <c r="O621" s="537"/>
      <c r="P621" s="537"/>
      <c r="Q621" s="537"/>
      <c r="BA621" s="214"/>
      <c r="BB621" s="288"/>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2464"/>
      <c r="D622" s="2465"/>
      <c r="E622" s="537"/>
      <c r="F622" s="537"/>
      <c r="G622" s="537"/>
      <c r="H622" s="2464"/>
      <c r="I622" s="2465"/>
      <c r="J622" s="537"/>
      <c r="K622" s="537"/>
      <c r="L622" s="537"/>
      <c r="M622" s="2464"/>
      <c r="N622" s="2465"/>
      <c r="O622" s="537"/>
      <c r="P622" s="537"/>
      <c r="Q622" s="537"/>
      <c r="BA622" s="214"/>
      <c r="BB622" s="288"/>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2464"/>
      <c r="D623" s="2465"/>
      <c r="E623" s="537"/>
      <c r="F623" s="537"/>
      <c r="G623" s="537"/>
      <c r="H623" s="2464"/>
      <c r="I623" s="2465"/>
      <c r="J623" s="537"/>
      <c r="K623" s="537"/>
      <c r="L623" s="537"/>
      <c r="M623" s="2464"/>
      <c r="N623" s="2465"/>
      <c r="O623" s="537"/>
      <c r="P623" s="537"/>
      <c r="Q623" s="537"/>
      <c r="BA623" s="214"/>
      <c r="BB623" s="288"/>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2464"/>
      <c r="D624" s="2465"/>
      <c r="E624" s="537"/>
      <c r="F624" s="537"/>
      <c r="G624" s="537"/>
      <c r="H624" s="2464"/>
      <c r="I624" s="2465"/>
      <c r="J624" s="537"/>
      <c r="K624" s="537"/>
      <c r="L624" s="537"/>
      <c r="M624" s="2464"/>
      <c r="N624" s="2465"/>
      <c r="O624" s="537"/>
      <c r="P624" s="537"/>
      <c r="Q624" s="537"/>
      <c r="BA624" s="214"/>
      <c r="BB624" s="288"/>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2464"/>
      <c r="D625" s="2465"/>
      <c r="E625" s="537"/>
      <c r="F625" s="537"/>
      <c r="G625" s="537"/>
      <c r="H625" s="2464"/>
      <c r="I625" s="2465"/>
      <c r="J625" s="537"/>
      <c r="K625" s="537"/>
      <c r="L625" s="537"/>
      <c r="M625" s="2464"/>
      <c r="N625" s="2465"/>
      <c r="O625" s="537"/>
      <c r="P625" s="537"/>
      <c r="Q625" s="537"/>
      <c r="BA625" s="214"/>
      <c r="BB625" s="288"/>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2464"/>
      <c r="D626" s="2465"/>
      <c r="E626" s="537"/>
      <c r="F626" s="537"/>
      <c r="G626" s="537"/>
      <c r="H626" s="2464"/>
      <c r="I626" s="2465"/>
      <c r="J626" s="537"/>
      <c r="K626" s="537"/>
      <c r="L626" s="537"/>
      <c r="M626" s="2464"/>
      <c r="N626" s="2465"/>
      <c r="O626" s="537"/>
      <c r="P626" s="537"/>
      <c r="Q626" s="537"/>
      <c r="BA626" s="214"/>
      <c r="BB626" s="288"/>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2464"/>
      <c r="D627" s="2465"/>
      <c r="E627" s="537"/>
      <c r="F627" s="537"/>
      <c r="G627" s="537"/>
      <c r="H627" s="2464"/>
      <c r="I627" s="2465"/>
      <c r="J627" s="537"/>
      <c r="K627" s="537"/>
      <c r="L627" s="537"/>
      <c r="M627" s="2464"/>
      <c r="N627" s="2465"/>
      <c r="O627" s="537"/>
      <c r="P627" s="537"/>
      <c r="Q627" s="537"/>
      <c r="BA627" s="214"/>
      <c r="BB627" s="288"/>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2464"/>
      <c r="D628" s="2465"/>
      <c r="E628" s="537"/>
      <c r="F628" s="537"/>
      <c r="G628" s="537"/>
      <c r="H628" s="2464"/>
      <c r="I628" s="2465"/>
      <c r="J628" s="537"/>
      <c r="K628" s="537"/>
      <c r="L628" s="537"/>
      <c r="M628" s="2464"/>
      <c r="N628" s="2465"/>
      <c r="O628" s="537"/>
      <c r="P628" s="537"/>
      <c r="Q628" s="537"/>
      <c r="BA628" s="214"/>
      <c r="BB628" s="288"/>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2464"/>
      <c r="D629" s="2465"/>
      <c r="E629" s="537"/>
      <c r="F629" s="537"/>
      <c r="G629" s="537"/>
      <c r="H629" s="2464"/>
      <c r="I629" s="2465"/>
      <c r="J629" s="537"/>
      <c r="K629" s="537"/>
      <c r="L629" s="537"/>
      <c r="M629" s="2464"/>
      <c r="N629" s="2465"/>
      <c r="O629" s="537"/>
      <c r="P629" s="537"/>
      <c r="Q629" s="537"/>
      <c r="BA629" s="214"/>
      <c r="BB629" s="288"/>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2464"/>
      <c r="D630" s="2465"/>
      <c r="E630" s="537"/>
      <c r="F630" s="537"/>
      <c r="G630" s="537"/>
      <c r="H630" s="2464"/>
      <c r="I630" s="2465"/>
      <c r="J630" s="537"/>
      <c r="K630" s="537"/>
      <c r="L630" s="537"/>
      <c r="M630" s="2464"/>
      <c r="N630" s="2465"/>
      <c r="O630" s="537"/>
      <c r="P630" s="537"/>
      <c r="Q630" s="537"/>
      <c r="BA630" s="214"/>
      <c r="BB630" s="288"/>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2464"/>
      <c r="D631" s="2465"/>
      <c r="E631" s="537"/>
      <c r="F631" s="537"/>
      <c r="G631" s="537"/>
      <c r="H631" s="2464"/>
      <c r="I631" s="2465"/>
      <c r="J631" s="537"/>
      <c r="K631" s="537"/>
      <c r="L631" s="537"/>
      <c r="M631" s="2464"/>
      <c r="N631" s="2465"/>
      <c r="O631" s="537"/>
      <c r="P631" s="537"/>
      <c r="Q631" s="537"/>
      <c r="BA631" s="214"/>
      <c r="BB631" s="288"/>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2464"/>
      <c r="D632" s="2465"/>
      <c r="E632" s="537"/>
      <c r="F632" s="537"/>
      <c r="G632" s="537"/>
      <c r="H632" s="2464"/>
      <c r="I632" s="2465"/>
      <c r="J632" s="537"/>
      <c r="K632" s="537"/>
      <c r="L632" s="537"/>
      <c r="M632" s="2464"/>
      <c r="N632" s="2465"/>
      <c r="O632" s="537"/>
      <c r="P632" s="537"/>
      <c r="Q632" s="537"/>
      <c r="BA632" s="214"/>
      <c r="BB632" s="288"/>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2464"/>
      <c r="D633" s="2465"/>
      <c r="E633" s="537"/>
      <c r="F633" s="537"/>
      <c r="G633" s="537"/>
      <c r="H633" s="2464"/>
      <c r="I633" s="2465"/>
      <c r="J633" s="537"/>
      <c r="K633" s="537"/>
      <c r="L633" s="537"/>
      <c r="M633" s="2464"/>
      <c r="N633" s="2465"/>
      <c r="O633" s="537"/>
      <c r="P633" s="537"/>
      <c r="Q633" s="537"/>
      <c r="BA633" s="214"/>
      <c r="BB633" s="288"/>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2464"/>
      <c r="D634" s="2465"/>
      <c r="E634" s="537"/>
      <c r="F634" s="537"/>
      <c r="G634" s="537"/>
      <c r="H634" s="2464"/>
      <c r="I634" s="2465"/>
      <c r="J634" s="537"/>
      <c r="K634" s="537"/>
      <c r="L634" s="537"/>
      <c r="M634" s="2464"/>
      <c r="N634" s="2465"/>
      <c r="O634" s="537"/>
      <c r="P634" s="537"/>
      <c r="Q634" s="537"/>
      <c r="BA634" s="214"/>
      <c r="BB634" s="288"/>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2464"/>
      <c r="D635" s="2465"/>
      <c r="E635" s="537"/>
      <c r="F635" s="537"/>
      <c r="G635" s="537"/>
      <c r="H635" s="2464"/>
      <c r="I635" s="2465"/>
      <c r="J635" s="537"/>
      <c r="K635" s="537"/>
      <c r="L635" s="537"/>
      <c r="M635" s="2464"/>
      <c r="N635" s="2465"/>
      <c r="O635" s="537"/>
      <c r="P635" s="537"/>
      <c r="Q635" s="537"/>
      <c r="BA635" s="214"/>
      <c r="BB635" s="288"/>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2464"/>
      <c r="D636" s="2465"/>
      <c r="E636" s="537"/>
      <c r="F636" s="537"/>
      <c r="G636" s="537"/>
      <c r="H636" s="2464"/>
      <c r="I636" s="2465"/>
      <c r="J636" s="537"/>
      <c r="K636" s="537"/>
      <c r="L636" s="537"/>
      <c r="M636" s="2464"/>
      <c r="N636" s="2465"/>
      <c r="O636" s="537"/>
      <c r="P636" s="537"/>
      <c r="Q636" s="537"/>
      <c r="BA636" s="214"/>
      <c r="BB636" s="288"/>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2464"/>
      <c r="D637" s="2465"/>
      <c r="E637" s="537"/>
      <c r="F637" s="537"/>
      <c r="G637" s="537"/>
      <c r="H637" s="2464"/>
      <c r="I637" s="2465"/>
      <c r="J637" s="537"/>
      <c r="K637" s="537"/>
      <c r="L637" s="537"/>
      <c r="M637" s="2464"/>
      <c r="N637" s="2465"/>
      <c r="O637" s="537"/>
      <c r="P637" s="537"/>
      <c r="Q637" s="537"/>
      <c r="BA637" s="214"/>
      <c r="BB637" s="288"/>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2464"/>
      <c r="D638" s="2465"/>
      <c r="E638" s="537"/>
      <c r="F638" s="537"/>
      <c r="G638" s="537"/>
      <c r="H638" s="2464"/>
      <c r="I638" s="2465"/>
      <c r="J638" s="537"/>
      <c r="K638" s="537"/>
      <c r="L638" s="537"/>
      <c r="M638" s="2464"/>
      <c r="N638" s="2465"/>
      <c r="O638" s="537"/>
      <c r="P638" s="537"/>
      <c r="Q638" s="537"/>
      <c r="BA638" s="214"/>
      <c r="BB638" s="288"/>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2464"/>
      <c r="D639" s="2465"/>
      <c r="E639" s="537"/>
      <c r="F639" s="537"/>
      <c r="G639" s="537"/>
      <c r="H639" s="2464"/>
      <c r="I639" s="2465"/>
      <c r="J639" s="537"/>
      <c r="K639" s="537"/>
      <c r="L639" s="537"/>
      <c r="M639" s="2464"/>
      <c r="N639" s="2465"/>
      <c r="O639" s="537"/>
      <c r="P639" s="537"/>
      <c r="Q639" s="537"/>
      <c r="BA639" s="214"/>
      <c r="BB639" s="288"/>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2464"/>
      <c r="D640" s="2465"/>
      <c r="E640" s="537"/>
      <c r="F640" s="537"/>
      <c r="G640" s="537"/>
      <c r="H640" s="2464"/>
      <c r="I640" s="2465"/>
      <c r="J640" s="537"/>
      <c r="K640" s="537"/>
      <c r="L640" s="537"/>
      <c r="M640" s="2464"/>
      <c r="N640" s="2465"/>
      <c r="O640" s="537"/>
      <c r="P640" s="537"/>
      <c r="Q640" s="537"/>
      <c r="BA640" s="214"/>
      <c r="BB640" s="288"/>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2464"/>
      <c r="D641" s="2465"/>
      <c r="E641" s="537"/>
      <c r="F641" s="537"/>
      <c r="G641" s="537"/>
      <c r="H641" s="2464"/>
      <c r="I641" s="2465"/>
      <c r="J641" s="537"/>
      <c r="K641" s="537"/>
      <c r="L641" s="537"/>
      <c r="M641" s="2464"/>
      <c r="N641" s="2465"/>
      <c r="O641" s="537"/>
      <c r="P641" s="537"/>
      <c r="Q641" s="537"/>
      <c r="BA641" s="214"/>
      <c r="BB641" s="288"/>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2464"/>
      <c r="D642" s="2465"/>
      <c r="E642" s="537"/>
      <c r="F642" s="537"/>
      <c r="G642" s="537"/>
      <c r="H642" s="2464"/>
      <c r="I642" s="2465"/>
      <c r="J642" s="537"/>
      <c r="K642" s="537"/>
      <c r="L642" s="537"/>
      <c r="M642" s="2464"/>
      <c r="N642" s="2465"/>
      <c r="O642" s="537"/>
      <c r="P642" s="537"/>
      <c r="Q642" s="537"/>
      <c r="BA642" s="214"/>
      <c r="BB642" s="288"/>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2464"/>
      <c r="D643" s="2465"/>
      <c r="E643" s="537"/>
      <c r="F643" s="537"/>
      <c r="G643" s="537"/>
      <c r="H643" s="2464"/>
      <c r="I643" s="2465"/>
      <c r="J643" s="537"/>
      <c r="K643" s="537"/>
      <c r="L643" s="537"/>
      <c r="M643" s="2464"/>
      <c r="N643" s="2465"/>
      <c r="O643" s="537"/>
      <c r="P643" s="537"/>
      <c r="Q643" s="537"/>
      <c r="BA643" s="214"/>
      <c r="BB643" s="288"/>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2464"/>
      <c r="D644" s="2465"/>
      <c r="E644" s="537"/>
      <c r="F644" s="537"/>
      <c r="G644" s="537"/>
      <c r="H644" s="2464"/>
      <c r="I644" s="2465"/>
      <c r="J644" s="537"/>
      <c r="K644" s="537"/>
      <c r="L644" s="537"/>
      <c r="M644" s="2464"/>
      <c r="N644" s="2465"/>
      <c r="O644" s="537"/>
      <c r="P644" s="537"/>
      <c r="Q644" s="537"/>
      <c r="BA644" s="214"/>
      <c r="BB644" s="288"/>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2464"/>
      <c r="D645" s="2465"/>
      <c r="E645" s="537"/>
      <c r="F645" s="537"/>
      <c r="G645" s="537"/>
      <c r="H645" s="2464"/>
      <c r="I645" s="2465"/>
      <c r="J645" s="537"/>
      <c r="K645" s="537"/>
      <c r="L645" s="537"/>
      <c r="M645" s="2464"/>
      <c r="N645" s="2465"/>
      <c r="O645" s="537"/>
      <c r="P645" s="537"/>
      <c r="Q645" s="537"/>
      <c r="BA645" s="214"/>
      <c r="BB645" s="288"/>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2464"/>
      <c r="D646" s="2465"/>
      <c r="E646" s="537"/>
      <c r="F646" s="537"/>
      <c r="G646" s="537"/>
      <c r="H646" s="2464"/>
      <c r="I646" s="2465"/>
      <c r="J646" s="537"/>
      <c r="K646" s="537"/>
      <c r="L646" s="537"/>
      <c r="M646" s="2464"/>
      <c r="N646" s="2465"/>
      <c r="O646" s="537"/>
      <c r="P646" s="537"/>
      <c r="Q646" s="537"/>
      <c r="BA646" s="214"/>
      <c r="BB646" s="288"/>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2464"/>
      <c r="D647" s="2465"/>
      <c r="E647" s="537"/>
      <c r="F647" s="537"/>
      <c r="G647" s="537"/>
      <c r="H647" s="2464"/>
      <c r="I647" s="2465"/>
      <c r="J647" s="537"/>
      <c r="K647" s="537"/>
      <c r="L647" s="537"/>
      <c r="M647" s="2464"/>
      <c r="N647" s="2465"/>
      <c r="O647" s="537"/>
      <c r="P647" s="537"/>
      <c r="Q647" s="537"/>
      <c r="BA647" s="214"/>
      <c r="BB647" s="288"/>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2464"/>
      <c r="D648" s="2465"/>
      <c r="E648" s="537"/>
      <c r="F648" s="537"/>
      <c r="G648" s="537"/>
      <c r="H648" s="2464"/>
      <c r="I648" s="2465"/>
      <c r="J648" s="537"/>
      <c r="K648" s="537"/>
      <c r="L648" s="537"/>
      <c r="M648" s="2464"/>
      <c r="N648" s="2465"/>
      <c r="O648" s="537"/>
      <c r="P648" s="537"/>
      <c r="Q648" s="537"/>
      <c r="BA648" s="214"/>
      <c r="BB648" s="288"/>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2464"/>
      <c r="D649" s="2465"/>
      <c r="E649" s="537"/>
      <c r="F649" s="537"/>
      <c r="G649" s="537"/>
      <c r="H649" s="2464"/>
      <c r="I649" s="2465"/>
      <c r="J649" s="537"/>
      <c r="K649" s="537"/>
      <c r="L649" s="537"/>
      <c r="M649" s="2464"/>
      <c r="N649" s="2465"/>
      <c r="O649" s="537"/>
      <c r="P649" s="537"/>
      <c r="Q649" s="537"/>
      <c r="BA649" s="214"/>
      <c r="BB649" s="288"/>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2464"/>
      <c r="D650" s="2465"/>
      <c r="E650" s="537"/>
      <c r="F650" s="537"/>
      <c r="G650" s="537"/>
      <c r="H650" s="2464"/>
      <c r="I650" s="2465"/>
      <c r="J650" s="537"/>
      <c r="K650" s="537"/>
      <c r="L650" s="537"/>
      <c r="M650" s="2464"/>
      <c r="N650" s="2465"/>
      <c r="O650" s="537"/>
      <c r="P650" s="537"/>
      <c r="Q650" s="537"/>
      <c r="BA650" s="214"/>
      <c r="BB650" s="288"/>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2464"/>
      <c r="D651" s="2465"/>
      <c r="E651" s="537"/>
      <c r="F651" s="537"/>
      <c r="G651" s="537"/>
      <c r="H651" s="2464"/>
      <c r="I651" s="2465"/>
      <c r="J651" s="537"/>
      <c r="K651" s="537"/>
      <c r="L651" s="537"/>
      <c r="M651" s="2464"/>
      <c r="N651" s="2465"/>
      <c r="O651" s="537"/>
      <c r="P651" s="537"/>
      <c r="Q651" s="537"/>
      <c r="BA651" s="214"/>
      <c r="BB651" s="288"/>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2464"/>
      <c r="D652" s="2465"/>
      <c r="E652" s="537"/>
      <c r="F652" s="537"/>
      <c r="G652" s="537"/>
      <c r="H652" s="2464"/>
      <c r="I652" s="2465"/>
      <c r="J652" s="537"/>
      <c r="K652" s="537"/>
      <c r="L652" s="537"/>
      <c r="M652" s="2464"/>
      <c r="N652" s="2465"/>
      <c r="O652" s="537"/>
      <c r="P652" s="537"/>
      <c r="Q652" s="537"/>
      <c r="BA652" s="214"/>
      <c r="BB652" s="288"/>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2464"/>
      <c r="D653" s="2465"/>
      <c r="E653" s="537"/>
      <c r="F653" s="537"/>
      <c r="G653" s="537"/>
      <c r="H653" s="2464"/>
      <c r="I653" s="2465"/>
      <c r="J653" s="537"/>
      <c r="K653" s="537"/>
      <c r="L653" s="537"/>
      <c r="M653" s="2464"/>
      <c r="N653" s="2465"/>
      <c r="O653" s="537"/>
      <c r="P653" s="537"/>
      <c r="Q653" s="537"/>
      <c r="BA653" s="214"/>
      <c r="BB653" s="288"/>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2464"/>
      <c r="D654" s="2465"/>
      <c r="E654" s="537"/>
      <c r="F654" s="537"/>
      <c r="G654" s="537"/>
      <c r="H654" s="2464"/>
      <c r="I654" s="2465"/>
      <c r="J654" s="537"/>
      <c r="K654" s="537"/>
      <c r="L654" s="537"/>
      <c r="M654" s="2464"/>
      <c r="N654" s="2465"/>
      <c r="O654" s="537"/>
      <c r="P654" s="537"/>
      <c r="Q654" s="537"/>
      <c r="BA654" s="214"/>
      <c r="BB654" s="288"/>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2464"/>
      <c r="D655" s="2465"/>
      <c r="E655" s="537"/>
      <c r="F655" s="537"/>
      <c r="G655" s="537"/>
      <c r="H655" s="2464"/>
      <c r="I655" s="2465"/>
      <c r="J655" s="537"/>
      <c r="K655" s="537"/>
      <c r="L655" s="537"/>
      <c r="M655" s="2464"/>
      <c r="N655" s="2465"/>
      <c r="O655" s="537"/>
      <c r="P655" s="537"/>
      <c r="Q655" s="537"/>
      <c r="BA655" s="214"/>
      <c r="BB655" s="288"/>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2464"/>
      <c r="D656" s="2465"/>
      <c r="E656" s="537"/>
      <c r="F656" s="537"/>
      <c r="G656" s="537"/>
      <c r="H656" s="2464"/>
      <c r="I656" s="2465"/>
      <c r="J656" s="537"/>
      <c r="K656" s="537"/>
      <c r="L656" s="537"/>
      <c r="M656" s="2464"/>
      <c r="N656" s="2465"/>
      <c r="O656" s="537"/>
      <c r="P656" s="537"/>
      <c r="Q656" s="537"/>
      <c r="BA656" s="214"/>
      <c r="BB656" s="288"/>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2464"/>
      <c r="D657" s="2465"/>
      <c r="E657" s="537"/>
      <c r="F657" s="537"/>
      <c r="G657" s="537"/>
      <c r="H657" s="2464"/>
      <c r="I657" s="2465"/>
      <c r="J657" s="537"/>
      <c r="K657" s="537"/>
      <c r="L657" s="537"/>
      <c r="M657" s="2464"/>
      <c r="N657" s="2465"/>
      <c r="O657" s="537"/>
      <c r="P657" s="537"/>
      <c r="Q657" s="537"/>
      <c r="BA657" s="214"/>
      <c r="BB657" s="288"/>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2464"/>
      <c r="D658" s="2465"/>
      <c r="E658" s="537"/>
      <c r="F658" s="537"/>
      <c r="G658" s="537"/>
      <c r="H658" s="2464"/>
      <c r="I658" s="2465"/>
      <c r="J658" s="537"/>
      <c r="K658" s="537"/>
      <c r="L658" s="537"/>
      <c r="M658" s="2464"/>
      <c r="N658" s="2465"/>
      <c r="O658" s="537"/>
      <c r="P658" s="537"/>
      <c r="Q658" s="537"/>
      <c r="BA658" s="214"/>
      <c r="BB658" s="288"/>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2464"/>
      <c r="D659" s="2465"/>
      <c r="E659" s="537"/>
      <c r="F659" s="537"/>
      <c r="G659" s="537"/>
      <c r="H659" s="2464"/>
      <c r="I659" s="2465"/>
      <c r="J659" s="537"/>
      <c r="K659" s="537"/>
      <c r="L659" s="537"/>
      <c r="M659" s="2464"/>
      <c r="N659" s="2465"/>
      <c r="O659" s="537"/>
      <c r="P659" s="537"/>
      <c r="Q659" s="537"/>
      <c r="BA659" s="214"/>
      <c r="BB659" s="288"/>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2464"/>
      <c r="D660" s="2465"/>
      <c r="E660" s="537"/>
      <c r="F660" s="537"/>
      <c r="G660" s="537"/>
      <c r="H660" s="2464"/>
      <c r="I660" s="2465"/>
      <c r="J660" s="537"/>
      <c r="K660" s="537"/>
      <c r="L660" s="537"/>
      <c r="M660" s="2464"/>
      <c r="N660" s="2465"/>
      <c r="O660" s="537"/>
      <c r="P660" s="537"/>
      <c r="Q660" s="537"/>
      <c r="BA660" s="214"/>
      <c r="BB660" s="288"/>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2464"/>
      <c r="D661" s="2465"/>
      <c r="E661" s="537"/>
      <c r="F661" s="537"/>
      <c r="G661" s="537"/>
      <c r="H661" s="2464"/>
      <c r="I661" s="2465"/>
      <c r="J661" s="537"/>
      <c r="K661" s="537"/>
      <c r="L661" s="537"/>
      <c r="M661" s="2464"/>
      <c r="N661" s="2465"/>
      <c r="O661" s="537"/>
      <c r="P661" s="537"/>
      <c r="Q661" s="537"/>
      <c r="BA661" s="214"/>
      <c r="BB661" s="288"/>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2464"/>
      <c r="D662" s="2465"/>
      <c r="E662" s="537"/>
      <c r="F662" s="537"/>
      <c r="G662" s="537"/>
      <c r="H662" s="2464"/>
      <c r="I662" s="2465"/>
      <c r="J662" s="537"/>
      <c r="K662" s="537"/>
      <c r="L662" s="537"/>
      <c r="M662" s="2464"/>
      <c r="N662" s="2465"/>
      <c r="O662" s="537"/>
      <c r="P662" s="537"/>
      <c r="Q662" s="537"/>
      <c r="BA662" s="214"/>
      <c r="BB662" s="288"/>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2464"/>
      <c r="D663" s="2465"/>
      <c r="E663" s="537"/>
      <c r="F663" s="537"/>
      <c r="G663" s="537"/>
      <c r="H663" s="2464"/>
      <c r="I663" s="2465"/>
      <c r="J663" s="537"/>
      <c r="K663" s="537"/>
      <c r="L663" s="537"/>
      <c r="M663" s="2464"/>
      <c r="N663" s="2465"/>
      <c r="O663" s="537"/>
      <c r="P663" s="537"/>
      <c r="Q663" s="537"/>
      <c r="BA663" s="214"/>
      <c r="BB663" s="288"/>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2464"/>
      <c r="D664" s="2465"/>
      <c r="E664" s="537"/>
      <c r="F664" s="537"/>
      <c r="G664" s="537"/>
      <c r="H664" s="2464"/>
      <c r="I664" s="2465"/>
      <c r="J664" s="537"/>
      <c r="K664" s="537"/>
      <c r="L664" s="537"/>
      <c r="M664" s="2464"/>
      <c r="N664" s="2465"/>
      <c r="O664" s="537"/>
      <c r="P664" s="537"/>
      <c r="Q664" s="537"/>
      <c r="BA664" s="214"/>
      <c r="BB664" s="288"/>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2464"/>
      <c r="D665" s="2465"/>
      <c r="E665" s="537"/>
      <c r="F665" s="537"/>
      <c r="G665" s="537"/>
      <c r="H665" s="2464"/>
      <c r="I665" s="2465"/>
      <c r="J665" s="537"/>
      <c r="K665" s="537"/>
      <c r="L665" s="537"/>
      <c r="M665" s="2464"/>
      <c r="N665" s="2465"/>
      <c r="O665" s="537"/>
      <c r="P665" s="537"/>
      <c r="Q665" s="537"/>
      <c r="BA665" s="214"/>
      <c r="BB665" s="288"/>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2464"/>
      <c r="D666" s="2465"/>
      <c r="E666" s="537"/>
      <c r="F666" s="537"/>
      <c r="G666" s="537"/>
      <c r="H666" s="2464"/>
      <c r="I666" s="2465"/>
      <c r="J666" s="537"/>
      <c r="K666" s="537"/>
      <c r="L666" s="537"/>
      <c r="M666" s="2464"/>
      <c r="N666" s="2465"/>
      <c r="O666" s="537"/>
      <c r="P666" s="537"/>
      <c r="Q666" s="537"/>
      <c r="BA666" s="214"/>
      <c r="BB666" s="288"/>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2464"/>
      <c r="D667" s="2465"/>
      <c r="E667" s="537"/>
      <c r="F667" s="537"/>
      <c r="G667" s="537"/>
      <c r="H667" s="2464"/>
      <c r="I667" s="2465"/>
      <c r="J667" s="537"/>
      <c r="K667" s="537"/>
      <c r="L667" s="537"/>
      <c r="M667" s="2464"/>
      <c r="N667" s="2465"/>
      <c r="O667" s="537"/>
      <c r="P667" s="537"/>
      <c r="Q667" s="537"/>
      <c r="BA667" s="214"/>
      <c r="BB667" s="288"/>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537"/>
      <c r="D668" s="537"/>
      <c r="E668" s="537"/>
      <c r="F668" s="537"/>
      <c r="G668" s="537"/>
      <c r="H668" s="537"/>
      <c r="I668" s="537"/>
      <c r="J668" s="537"/>
      <c r="K668" s="537"/>
      <c r="L668" s="537"/>
      <c r="M668" s="537"/>
      <c r="N668" s="537"/>
      <c r="O668" s="537"/>
      <c r="P668" s="537"/>
      <c r="Q668" s="537"/>
      <c r="BA668" s="214"/>
      <c r="BB668" s="288"/>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537"/>
      <c r="D669" s="537"/>
      <c r="E669" s="537"/>
      <c r="F669" s="537"/>
      <c r="G669" s="537"/>
      <c r="H669" s="537"/>
      <c r="I669" s="537"/>
      <c r="J669" s="537"/>
      <c r="K669" s="537"/>
      <c r="L669" s="537"/>
      <c r="M669" s="537"/>
      <c r="N669" s="537"/>
      <c r="O669" s="537"/>
      <c r="P669" s="537"/>
      <c r="Q669" s="537"/>
      <c r="BA669" s="214"/>
      <c r="BB669" s="288"/>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537"/>
      <c r="D670" s="537"/>
      <c r="E670" s="537"/>
      <c r="F670" s="537"/>
      <c r="G670" s="537"/>
      <c r="H670" s="537"/>
      <c r="I670" s="537"/>
      <c r="J670" s="537"/>
      <c r="K670" s="537"/>
      <c r="L670" s="537"/>
      <c r="M670" s="537"/>
      <c r="N670" s="537"/>
      <c r="O670" s="537"/>
      <c r="P670" s="537"/>
      <c r="Q670" s="537"/>
      <c r="BA670" s="214"/>
      <c r="BB670" s="288"/>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537"/>
      <c r="D671" s="537"/>
      <c r="E671" s="537"/>
      <c r="F671" s="537"/>
      <c r="G671" s="537"/>
      <c r="H671" s="537"/>
      <c r="I671" s="537"/>
      <c r="J671" s="537"/>
      <c r="K671" s="537"/>
      <c r="L671" s="537"/>
      <c r="M671" s="537"/>
      <c r="N671" s="537"/>
      <c r="O671" s="537"/>
      <c r="P671" s="537"/>
      <c r="Q671" s="537"/>
      <c r="BA671" s="214"/>
      <c r="BB671" s="288"/>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537"/>
      <c r="D672" s="537"/>
      <c r="E672" s="537"/>
      <c r="F672" s="537"/>
      <c r="G672" s="537"/>
      <c r="H672" s="537"/>
      <c r="I672" s="537"/>
      <c r="J672" s="537"/>
      <c r="K672" s="537"/>
      <c r="L672" s="537"/>
      <c r="M672" s="537"/>
      <c r="N672" s="537"/>
      <c r="O672" s="537"/>
      <c r="P672" s="537"/>
      <c r="Q672" s="537"/>
      <c r="BA672" s="214"/>
      <c r="BB672" s="288"/>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537"/>
      <c r="D673" s="537"/>
      <c r="E673" s="537"/>
      <c r="F673" s="537"/>
      <c r="G673" s="537"/>
      <c r="H673" s="537"/>
      <c r="I673" s="537"/>
      <c r="J673" s="537"/>
      <c r="K673" s="537"/>
      <c r="L673" s="537"/>
      <c r="M673" s="537"/>
      <c r="N673" s="537"/>
      <c r="O673" s="537"/>
      <c r="P673" s="537"/>
      <c r="Q673" s="537"/>
      <c r="BA673" s="214"/>
      <c r="BB673" s="288"/>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537"/>
      <c r="D674" s="537"/>
      <c r="E674" s="537"/>
      <c r="F674" s="537"/>
      <c r="G674" s="537"/>
      <c r="H674" s="537"/>
      <c r="I674" s="537"/>
      <c r="J674" s="537"/>
      <c r="K674" s="537"/>
      <c r="L674" s="537"/>
      <c r="M674" s="537"/>
      <c r="N674" s="537"/>
      <c r="O674" s="537"/>
      <c r="P674" s="537"/>
      <c r="Q674" s="537"/>
      <c r="BA674" s="214"/>
      <c r="BB674" s="288"/>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537"/>
      <c r="D675" s="537"/>
      <c r="E675" s="537"/>
      <c r="F675" s="537"/>
      <c r="G675" s="537"/>
      <c r="H675" s="537"/>
      <c r="I675" s="537"/>
      <c r="J675" s="537"/>
      <c r="K675" s="537"/>
      <c r="L675" s="537"/>
      <c r="M675" s="537"/>
      <c r="N675" s="537"/>
      <c r="O675" s="537"/>
      <c r="P675" s="537"/>
      <c r="Q675" s="537"/>
      <c r="BA675" s="214"/>
      <c r="BB675" s="288"/>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537"/>
      <c r="D676" s="537"/>
      <c r="E676" s="537"/>
      <c r="F676" s="537"/>
      <c r="G676" s="537"/>
      <c r="H676" s="537"/>
      <c r="I676" s="537"/>
      <c r="J676" s="537"/>
      <c r="K676" s="537"/>
      <c r="L676" s="537"/>
      <c r="M676" s="537"/>
      <c r="N676" s="537"/>
      <c r="O676" s="537"/>
      <c r="P676" s="537"/>
      <c r="Q676" s="537"/>
      <c r="BA676" s="214"/>
      <c r="BB676" s="288"/>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537"/>
      <c r="D677" s="537"/>
      <c r="E677" s="537"/>
      <c r="F677" s="537"/>
      <c r="G677" s="537"/>
      <c r="H677" s="537"/>
      <c r="I677" s="537"/>
      <c r="J677" s="537"/>
      <c r="K677" s="537"/>
      <c r="L677" s="537"/>
      <c r="M677" s="537"/>
      <c r="N677" s="537"/>
      <c r="O677" s="537"/>
      <c r="P677" s="537"/>
      <c r="Q677" s="537"/>
      <c r="BA677" s="214"/>
      <c r="BB677" s="288"/>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537"/>
      <c r="D678" s="537"/>
      <c r="E678" s="537"/>
      <c r="F678" s="537"/>
      <c r="G678" s="537"/>
      <c r="H678" s="537"/>
      <c r="I678" s="537"/>
      <c r="J678" s="537"/>
      <c r="K678" s="537"/>
      <c r="L678" s="537"/>
      <c r="M678" s="537"/>
      <c r="N678" s="537"/>
      <c r="O678" s="537"/>
      <c r="P678" s="537"/>
      <c r="Q678" s="537"/>
      <c r="BA678" s="214"/>
      <c r="BB678" s="288"/>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537"/>
      <c r="D679" s="537"/>
      <c r="E679" s="537"/>
      <c r="F679" s="537"/>
      <c r="G679" s="537"/>
      <c r="H679" s="537"/>
      <c r="I679" s="537"/>
      <c r="J679" s="537"/>
      <c r="K679" s="537"/>
      <c r="L679" s="537"/>
      <c r="M679" s="537"/>
      <c r="N679" s="537"/>
      <c r="O679" s="537"/>
      <c r="P679" s="537"/>
      <c r="Q679" s="537"/>
      <c r="BA679" s="214"/>
      <c r="BB679" s="288"/>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537"/>
      <c r="D680" s="537"/>
      <c r="E680" s="537"/>
      <c r="F680" s="537"/>
      <c r="G680" s="537"/>
      <c r="H680" s="537"/>
      <c r="I680" s="537"/>
      <c r="J680" s="537"/>
      <c r="K680" s="537"/>
      <c r="L680" s="537"/>
      <c r="M680" s="537"/>
      <c r="N680" s="537"/>
      <c r="O680" s="537"/>
      <c r="P680" s="537"/>
      <c r="Q680" s="537"/>
      <c r="BA680" s="214"/>
      <c r="BB680" s="288"/>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537"/>
      <c r="D681" s="537"/>
      <c r="E681" s="537"/>
      <c r="F681" s="537"/>
      <c r="G681" s="537"/>
      <c r="H681" s="537"/>
      <c r="I681" s="537"/>
      <c r="J681" s="537"/>
      <c r="K681" s="537"/>
      <c r="L681" s="537"/>
      <c r="M681" s="537"/>
      <c r="N681" s="537"/>
      <c r="O681" s="537"/>
      <c r="P681" s="537"/>
      <c r="Q681" s="537"/>
      <c r="BA681" s="214"/>
      <c r="BB681" s="288"/>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537"/>
      <c r="D682" s="537"/>
      <c r="E682" s="537"/>
      <c r="F682" s="537"/>
      <c r="G682" s="537"/>
      <c r="H682" s="537"/>
      <c r="I682" s="537"/>
      <c r="J682" s="537"/>
      <c r="K682" s="537"/>
      <c r="L682" s="537"/>
      <c r="M682" s="537"/>
      <c r="N682" s="537"/>
      <c r="O682" s="537"/>
      <c r="P682" s="537"/>
      <c r="Q682" s="537"/>
      <c r="BA682" s="214"/>
      <c r="BB682" s="288"/>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537"/>
      <c r="D683" s="537"/>
      <c r="E683" s="537"/>
      <c r="F683" s="537"/>
      <c r="G683" s="537"/>
      <c r="H683" s="537"/>
      <c r="I683" s="537"/>
      <c r="J683" s="537"/>
      <c r="K683" s="537"/>
      <c r="L683" s="537"/>
      <c r="M683" s="537"/>
      <c r="N683" s="537"/>
      <c r="O683" s="537"/>
      <c r="P683" s="537"/>
      <c r="Q683" s="537"/>
      <c r="BA683" s="214"/>
      <c r="BB683" s="288"/>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537"/>
      <c r="D684" s="537"/>
      <c r="E684" s="537"/>
      <c r="F684" s="537"/>
      <c r="G684" s="537"/>
      <c r="H684" s="537"/>
      <c r="I684" s="537"/>
      <c r="J684" s="537"/>
      <c r="K684" s="537"/>
      <c r="L684" s="537"/>
      <c r="M684" s="537"/>
      <c r="N684" s="537"/>
      <c r="O684" s="537"/>
      <c r="P684" s="537"/>
      <c r="Q684" s="537"/>
      <c r="BA684" s="214"/>
      <c r="BB684" s="288"/>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537"/>
      <c r="D685" s="537"/>
      <c r="E685" s="537"/>
      <c r="F685" s="537"/>
      <c r="G685" s="537"/>
      <c r="H685" s="537"/>
      <c r="I685" s="537"/>
      <c r="J685" s="537"/>
      <c r="K685" s="537"/>
      <c r="L685" s="537"/>
      <c r="M685" s="537"/>
      <c r="N685" s="537"/>
      <c r="O685" s="537"/>
      <c r="P685" s="537"/>
      <c r="Q685" s="537"/>
      <c r="BA685" s="214"/>
      <c r="BB685" s="288"/>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537"/>
      <c r="D686" s="537"/>
      <c r="E686" s="537"/>
      <c r="F686" s="537"/>
      <c r="G686" s="537"/>
      <c r="H686" s="537"/>
      <c r="I686" s="537"/>
      <c r="J686" s="537"/>
      <c r="K686" s="537"/>
      <c r="L686" s="537"/>
      <c r="M686" s="537"/>
      <c r="N686" s="537"/>
      <c r="O686" s="537"/>
      <c r="P686" s="537"/>
      <c r="Q686" s="537"/>
      <c r="BA686" s="214"/>
      <c r="BB686" s="288"/>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537"/>
      <c r="D687" s="537"/>
      <c r="E687" s="537"/>
      <c r="F687" s="537"/>
      <c r="G687" s="537"/>
      <c r="H687" s="537"/>
      <c r="I687" s="537"/>
      <c r="J687" s="537"/>
      <c r="K687" s="537"/>
      <c r="L687" s="537"/>
      <c r="M687" s="537"/>
      <c r="N687" s="537"/>
      <c r="O687" s="537"/>
      <c r="P687" s="537"/>
      <c r="Q687" s="537"/>
      <c r="BA687" s="214"/>
      <c r="BB687" s="288"/>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537"/>
      <c r="D688" s="537"/>
      <c r="E688" s="537"/>
      <c r="F688" s="537"/>
      <c r="G688" s="537"/>
      <c r="H688" s="537"/>
      <c r="I688" s="537"/>
      <c r="J688" s="537"/>
      <c r="K688" s="537"/>
      <c r="L688" s="537"/>
      <c r="M688" s="537"/>
      <c r="N688" s="537"/>
      <c r="O688" s="537"/>
      <c r="P688" s="537"/>
      <c r="Q688" s="537"/>
      <c r="BA688" s="214"/>
      <c r="BB688" s="288"/>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537"/>
      <c r="D689" s="537"/>
      <c r="E689" s="537"/>
      <c r="F689" s="537"/>
      <c r="G689" s="537"/>
      <c r="H689" s="537"/>
      <c r="I689" s="537"/>
      <c r="J689" s="537"/>
      <c r="K689" s="537"/>
      <c r="L689" s="537"/>
      <c r="M689" s="537"/>
      <c r="N689" s="537"/>
      <c r="O689" s="537"/>
      <c r="P689" s="537"/>
      <c r="Q689" s="537"/>
      <c r="BA689" s="214"/>
      <c r="BB689" s="288"/>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537"/>
      <c r="D690" s="537"/>
      <c r="E690" s="537"/>
      <c r="F690" s="537"/>
      <c r="G690" s="537"/>
      <c r="H690" s="537"/>
      <c r="I690" s="537"/>
      <c r="J690" s="537"/>
      <c r="K690" s="537"/>
      <c r="L690" s="537"/>
      <c r="M690" s="537"/>
      <c r="N690" s="537"/>
      <c r="O690" s="537"/>
      <c r="P690" s="537"/>
      <c r="Q690" s="537"/>
      <c r="BA690" s="214"/>
      <c r="BB690" s="288"/>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537"/>
      <c r="D691" s="537"/>
      <c r="E691" s="537"/>
      <c r="F691" s="537"/>
      <c r="G691" s="537"/>
      <c r="H691" s="537"/>
      <c r="I691" s="537"/>
      <c r="J691" s="537"/>
      <c r="K691" s="537"/>
      <c r="L691" s="537"/>
      <c r="M691" s="537"/>
      <c r="N691" s="537"/>
      <c r="O691" s="537"/>
      <c r="P691" s="537"/>
      <c r="Q691" s="537"/>
      <c r="BA691" s="214"/>
      <c r="BB691" s="288"/>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537"/>
      <c r="D692" s="537"/>
      <c r="E692" s="537"/>
      <c r="F692" s="537"/>
      <c r="G692" s="537"/>
      <c r="H692" s="537"/>
      <c r="I692" s="537"/>
      <c r="J692" s="537"/>
      <c r="K692" s="537"/>
      <c r="L692" s="537"/>
      <c r="M692" s="537"/>
      <c r="N692" s="537"/>
      <c r="O692" s="537"/>
      <c r="P692" s="537"/>
      <c r="Q692" s="537"/>
      <c r="BA692" s="214"/>
      <c r="BB692" s="288"/>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537"/>
      <c r="D693" s="537"/>
      <c r="E693" s="537"/>
      <c r="F693" s="537"/>
      <c r="G693" s="537"/>
      <c r="H693" s="537"/>
      <c r="I693" s="537"/>
      <c r="J693" s="537"/>
      <c r="K693" s="537"/>
      <c r="L693" s="537"/>
      <c r="M693" s="537"/>
      <c r="N693" s="537"/>
      <c r="O693" s="537"/>
      <c r="P693" s="537"/>
      <c r="Q693" s="537"/>
      <c r="BA693" s="214"/>
      <c r="BB693" s="288"/>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537"/>
      <c r="D694" s="537"/>
      <c r="E694" s="537"/>
      <c r="F694" s="537"/>
      <c r="G694" s="537"/>
      <c r="H694" s="537"/>
      <c r="I694" s="537"/>
      <c r="J694" s="537"/>
      <c r="K694" s="537"/>
      <c r="L694" s="537"/>
      <c r="M694" s="537"/>
      <c r="N694" s="537"/>
      <c r="O694" s="537"/>
      <c r="P694" s="537"/>
      <c r="Q694" s="537"/>
      <c r="BA694" s="214"/>
      <c r="BB694" s="288"/>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537"/>
      <c r="D695" s="537"/>
      <c r="E695" s="537"/>
      <c r="F695" s="537"/>
      <c r="G695" s="537"/>
      <c r="H695" s="537"/>
      <c r="I695" s="537"/>
      <c r="J695" s="537"/>
      <c r="K695" s="537"/>
      <c r="L695" s="537"/>
      <c r="M695" s="537"/>
      <c r="N695" s="537"/>
      <c r="O695" s="537"/>
      <c r="P695" s="537"/>
      <c r="Q695" s="537"/>
      <c r="BA695" s="214"/>
      <c r="BB695" s="288"/>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537"/>
      <c r="D696" s="537"/>
      <c r="E696" s="537"/>
      <c r="F696" s="537"/>
      <c r="G696" s="537"/>
      <c r="H696" s="537"/>
      <c r="I696" s="537"/>
      <c r="J696" s="537"/>
      <c r="K696" s="537"/>
      <c r="L696" s="537"/>
      <c r="M696" s="537"/>
      <c r="N696" s="537"/>
      <c r="O696" s="537"/>
      <c r="P696" s="537"/>
      <c r="Q696" s="537"/>
      <c r="BA696" s="214"/>
      <c r="BB696" s="288"/>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537"/>
      <c r="D697" s="537"/>
      <c r="E697" s="537"/>
      <c r="F697" s="537"/>
      <c r="G697" s="537"/>
      <c r="H697" s="537"/>
      <c r="I697" s="537"/>
      <c r="J697" s="537"/>
      <c r="K697" s="537"/>
      <c r="L697" s="537"/>
      <c r="M697" s="537"/>
      <c r="N697" s="537"/>
      <c r="O697" s="537"/>
      <c r="P697" s="537"/>
      <c r="Q697" s="537"/>
      <c r="BA697" s="214"/>
      <c r="BB697" s="288"/>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537"/>
      <c r="D698" s="537"/>
      <c r="E698" s="537"/>
      <c r="F698" s="537"/>
      <c r="G698" s="537"/>
      <c r="H698" s="537"/>
      <c r="I698" s="537"/>
      <c r="J698" s="537"/>
      <c r="K698" s="537"/>
      <c r="L698" s="537"/>
      <c r="M698" s="537"/>
      <c r="N698" s="537"/>
      <c r="O698" s="537"/>
      <c r="P698" s="537"/>
      <c r="Q698" s="537"/>
      <c r="BA698" s="214"/>
      <c r="BB698" s="288"/>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537"/>
      <c r="D699" s="537"/>
      <c r="E699" s="537"/>
      <c r="F699" s="537"/>
      <c r="G699" s="537"/>
      <c r="H699" s="537"/>
      <c r="I699" s="537"/>
      <c r="J699" s="537"/>
      <c r="K699" s="537"/>
      <c r="L699" s="537"/>
      <c r="M699" s="537"/>
      <c r="N699" s="537"/>
      <c r="O699" s="537"/>
      <c r="P699" s="537"/>
      <c r="Q699" s="537"/>
      <c r="BA699" s="214"/>
      <c r="BB699" s="288"/>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537"/>
      <c r="D700" s="537"/>
      <c r="E700" s="537"/>
      <c r="F700" s="537"/>
      <c r="G700" s="537"/>
      <c r="H700" s="537"/>
      <c r="I700" s="537"/>
      <c r="J700" s="537"/>
      <c r="K700" s="537"/>
      <c r="L700" s="537"/>
      <c r="M700" s="537"/>
      <c r="N700" s="537"/>
      <c r="O700" s="537"/>
      <c r="P700" s="537"/>
      <c r="Q700" s="537"/>
      <c r="BA700" s="214"/>
      <c r="BB700" s="288"/>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538"/>
      <c r="D701" s="538"/>
      <c r="E701" s="538"/>
      <c r="F701" s="538"/>
      <c r="G701" s="538"/>
      <c r="H701" s="538"/>
      <c r="I701" s="538"/>
      <c r="J701" s="538"/>
      <c r="K701" s="538"/>
      <c r="L701" s="538"/>
      <c r="M701" s="538"/>
      <c r="N701" s="538"/>
      <c r="O701" s="538"/>
      <c r="P701" s="538"/>
      <c r="Q701" s="538"/>
      <c r="BA701" s="214"/>
      <c r="BB701" s="288"/>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538"/>
      <c r="D702" s="538"/>
      <c r="E702" s="538"/>
      <c r="F702" s="538"/>
      <c r="G702" s="538"/>
      <c r="H702" s="538"/>
      <c r="I702" s="538"/>
      <c r="J702" s="538"/>
      <c r="K702" s="538"/>
      <c r="L702" s="538"/>
      <c r="M702" s="538"/>
      <c r="N702" s="538"/>
      <c r="O702" s="538"/>
      <c r="P702" s="538"/>
      <c r="Q702" s="538"/>
      <c r="BA702" s="214"/>
      <c r="BB702" s="288"/>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538"/>
      <c r="D703" s="538"/>
      <c r="E703" s="538"/>
      <c r="F703" s="538"/>
      <c r="G703" s="538"/>
      <c r="H703" s="538"/>
      <c r="I703" s="538"/>
      <c r="J703" s="538"/>
      <c r="K703" s="538"/>
      <c r="L703" s="538"/>
      <c r="M703" s="538"/>
      <c r="N703" s="538"/>
      <c r="O703" s="538"/>
      <c r="P703" s="538"/>
      <c r="Q703" s="538"/>
      <c r="BA703" s="214"/>
      <c r="BB703" s="288"/>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538"/>
      <c r="D704" s="538"/>
      <c r="E704" s="538"/>
      <c r="F704" s="538"/>
      <c r="G704" s="538"/>
      <c r="H704" s="538"/>
      <c r="I704" s="538"/>
      <c r="J704" s="538"/>
      <c r="K704" s="538"/>
      <c r="L704" s="538"/>
      <c r="M704" s="538"/>
      <c r="N704" s="538"/>
      <c r="O704" s="538"/>
      <c r="P704" s="538"/>
      <c r="Q704" s="538"/>
      <c r="BA704" s="214"/>
      <c r="BB704" s="288"/>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538"/>
      <c r="D705" s="538"/>
      <c r="E705" s="538"/>
      <c r="F705" s="538"/>
      <c r="G705" s="538"/>
      <c r="H705" s="538"/>
      <c r="I705" s="538"/>
      <c r="J705" s="538"/>
      <c r="K705" s="538"/>
      <c r="L705" s="538"/>
      <c r="M705" s="538"/>
      <c r="N705" s="538"/>
      <c r="O705" s="538"/>
      <c r="P705" s="538"/>
      <c r="Q705" s="538"/>
      <c r="BA705" s="214"/>
      <c r="BB705" s="288"/>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538"/>
      <c r="D706" s="538"/>
      <c r="E706" s="538"/>
      <c r="F706" s="538"/>
      <c r="G706" s="538"/>
      <c r="H706" s="538"/>
      <c r="I706" s="538"/>
      <c r="J706" s="538"/>
      <c r="K706" s="538"/>
      <c r="L706" s="538"/>
      <c r="M706" s="538"/>
      <c r="N706" s="538"/>
      <c r="O706" s="538"/>
      <c r="P706" s="538"/>
      <c r="Q706" s="538"/>
      <c r="BA706" s="214"/>
      <c r="BB706" s="288"/>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538"/>
      <c r="D707" s="538"/>
      <c r="E707" s="538"/>
      <c r="F707" s="538"/>
      <c r="G707" s="538"/>
      <c r="H707" s="538"/>
      <c r="I707" s="538"/>
      <c r="J707" s="538"/>
      <c r="K707" s="538"/>
      <c r="L707" s="538"/>
      <c r="M707" s="538"/>
      <c r="N707" s="538"/>
      <c r="O707" s="538"/>
      <c r="P707" s="538"/>
      <c r="Q707" s="538"/>
      <c r="BA707" s="214"/>
      <c r="BB707" s="288"/>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538"/>
      <c r="D708" s="538"/>
      <c r="E708" s="538"/>
      <c r="F708" s="538"/>
      <c r="G708" s="538"/>
      <c r="H708" s="538"/>
      <c r="I708" s="538"/>
      <c r="J708" s="538"/>
      <c r="K708" s="538"/>
      <c r="L708" s="538"/>
      <c r="M708" s="538"/>
      <c r="N708" s="538"/>
      <c r="O708" s="538"/>
      <c r="P708" s="538"/>
      <c r="Q708" s="538"/>
      <c r="BA708" s="214"/>
      <c r="BB708" s="288"/>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538"/>
      <c r="D709" s="538"/>
      <c r="E709" s="538"/>
      <c r="F709" s="538"/>
      <c r="G709" s="538"/>
      <c r="H709" s="538"/>
      <c r="I709" s="538"/>
      <c r="J709" s="538"/>
      <c r="K709" s="538"/>
      <c r="L709" s="538"/>
      <c r="M709" s="538"/>
      <c r="N709" s="538"/>
      <c r="O709" s="538"/>
      <c r="P709" s="538"/>
      <c r="Q709" s="538"/>
      <c r="BA709" s="214"/>
      <c r="BB709" s="288"/>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538"/>
      <c r="D710" s="538"/>
      <c r="E710" s="538"/>
      <c r="F710" s="538"/>
      <c r="G710" s="538"/>
      <c r="H710" s="538"/>
      <c r="I710" s="538"/>
      <c r="J710" s="538"/>
      <c r="K710" s="538"/>
      <c r="L710" s="538"/>
      <c r="M710" s="538"/>
      <c r="N710" s="538"/>
      <c r="O710" s="538"/>
      <c r="P710" s="538"/>
      <c r="Q710" s="538"/>
      <c r="BA710" s="214"/>
      <c r="BB710" s="288"/>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538"/>
      <c r="D711" s="538"/>
      <c r="E711" s="538"/>
      <c r="F711" s="538"/>
      <c r="G711" s="538"/>
      <c r="H711" s="538"/>
      <c r="I711" s="538"/>
      <c r="J711" s="538"/>
      <c r="K711" s="538"/>
      <c r="L711" s="538"/>
      <c r="M711" s="538"/>
      <c r="N711" s="538"/>
      <c r="O711" s="538"/>
      <c r="P711" s="538"/>
      <c r="Q711" s="538"/>
      <c r="BA711" s="214"/>
      <c r="BB711" s="288"/>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538"/>
      <c r="D712" s="538"/>
      <c r="E712" s="538"/>
      <c r="F712" s="538"/>
      <c r="G712" s="538"/>
      <c r="H712" s="538"/>
      <c r="I712" s="538"/>
      <c r="J712" s="538"/>
      <c r="K712" s="538"/>
      <c r="L712" s="538"/>
      <c r="M712" s="538"/>
      <c r="N712" s="538"/>
      <c r="O712" s="538"/>
      <c r="P712" s="538"/>
      <c r="Q712" s="538"/>
      <c r="BA712" s="214"/>
      <c r="BB712" s="288"/>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538"/>
      <c r="D713" s="538"/>
      <c r="E713" s="538"/>
      <c r="F713" s="538"/>
      <c r="G713" s="538"/>
      <c r="H713" s="538"/>
      <c r="I713" s="538"/>
      <c r="J713" s="538"/>
      <c r="K713" s="538"/>
      <c r="L713" s="538"/>
      <c r="M713" s="538"/>
      <c r="N713" s="538"/>
      <c r="O713" s="538"/>
      <c r="P713" s="538"/>
      <c r="Q713" s="538"/>
      <c r="BA713" s="214"/>
      <c r="BB713" s="288"/>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538"/>
      <c r="D714" s="538"/>
      <c r="E714" s="538"/>
      <c r="F714" s="538"/>
      <c r="G714" s="538"/>
      <c r="H714" s="538"/>
      <c r="I714" s="538"/>
      <c r="J714" s="538"/>
      <c r="K714" s="538"/>
      <c r="L714" s="538"/>
      <c r="M714" s="538"/>
      <c r="N714" s="538"/>
      <c r="O714" s="538"/>
      <c r="P714" s="538"/>
      <c r="Q714" s="538"/>
      <c r="BA714" s="214"/>
      <c r="BB714" s="288"/>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538"/>
      <c r="D715" s="538"/>
      <c r="E715" s="538"/>
      <c r="F715" s="538"/>
      <c r="G715" s="538"/>
      <c r="H715" s="538"/>
      <c r="I715" s="538"/>
      <c r="J715" s="538"/>
      <c r="K715" s="538"/>
      <c r="L715" s="538"/>
      <c r="M715" s="538"/>
      <c r="N715" s="538"/>
      <c r="O715" s="538"/>
      <c r="P715" s="538"/>
      <c r="Q715" s="538"/>
      <c r="BA715" s="214"/>
      <c r="BB715" s="288"/>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538"/>
      <c r="D716" s="538"/>
      <c r="E716" s="538"/>
      <c r="F716" s="538"/>
      <c r="G716" s="538"/>
      <c r="H716" s="538"/>
      <c r="I716" s="538"/>
      <c r="J716" s="538"/>
      <c r="K716" s="538"/>
      <c r="L716" s="538"/>
      <c r="M716" s="538"/>
      <c r="N716" s="538"/>
      <c r="O716" s="538"/>
      <c r="P716" s="538"/>
      <c r="Q716" s="538"/>
      <c r="BA716" s="214"/>
      <c r="BB716" s="288"/>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538"/>
      <c r="D717" s="538"/>
      <c r="E717" s="538"/>
      <c r="F717" s="538"/>
      <c r="G717" s="538"/>
      <c r="H717" s="538"/>
      <c r="I717" s="538"/>
      <c r="J717" s="538"/>
      <c r="K717" s="538"/>
      <c r="L717" s="538"/>
      <c r="M717" s="538"/>
      <c r="N717" s="538"/>
      <c r="O717" s="538"/>
      <c r="P717" s="538"/>
      <c r="Q717" s="538"/>
      <c r="BA717" s="214"/>
      <c r="BB717" s="288"/>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538"/>
      <c r="D718" s="538"/>
      <c r="E718" s="538"/>
      <c r="F718" s="538"/>
      <c r="G718" s="538"/>
      <c r="H718" s="538"/>
      <c r="I718" s="538"/>
      <c r="J718" s="538"/>
      <c r="K718" s="538"/>
      <c r="L718" s="538"/>
      <c r="M718" s="538"/>
      <c r="N718" s="538"/>
      <c r="O718" s="538"/>
      <c r="P718" s="538"/>
      <c r="Q718" s="538"/>
      <c r="BA718" s="214"/>
      <c r="BB718" s="288"/>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538"/>
      <c r="D719" s="538"/>
      <c r="E719" s="538"/>
      <c r="F719" s="538"/>
      <c r="G719" s="538"/>
      <c r="H719" s="538"/>
      <c r="I719" s="538"/>
      <c r="J719" s="538"/>
      <c r="K719" s="538"/>
      <c r="L719" s="538"/>
      <c r="M719" s="538"/>
      <c r="N719" s="538"/>
      <c r="O719" s="538"/>
      <c r="P719" s="538"/>
      <c r="Q719" s="538"/>
      <c r="BA719" s="214"/>
      <c r="BB719" s="288"/>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538"/>
      <c r="D720" s="538"/>
      <c r="E720" s="538"/>
      <c r="F720" s="538"/>
      <c r="G720" s="538"/>
      <c r="H720" s="538"/>
      <c r="I720" s="538"/>
      <c r="J720" s="538"/>
      <c r="K720" s="538"/>
      <c r="L720" s="538"/>
      <c r="M720" s="538"/>
      <c r="N720" s="538"/>
      <c r="O720" s="538"/>
      <c r="P720" s="538"/>
      <c r="Q720" s="538"/>
      <c r="BA720" s="214"/>
      <c r="BB720" s="288"/>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538"/>
      <c r="D721" s="538"/>
      <c r="E721" s="538"/>
      <c r="F721" s="538"/>
      <c r="G721" s="538"/>
      <c r="H721" s="538"/>
      <c r="I721" s="538"/>
      <c r="J721" s="538"/>
      <c r="K721" s="538"/>
      <c r="L721" s="538"/>
      <c r="M721" s="538"/>
      <c r="N721" s="538"/>
      <c r="O721" s="538"/>
      <c r="P721" s="538"/>
      <c r="Q721" s="538"/>
      <c r="BA721" s="214"/>
      <c r="BB721" s="288"/>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538"/>
      <c r="D722" s="538"/>
      <c r="E722" s="538"/>
      <c r="F722" s="538"/>
      <c r="G722" s="538"/>
      <c r="H722" s="538"/>
      <c r="I722" s="538"/>
      <c r="J722" s="538"/>
      <c r="K722" s="538"/>
      <c r="L722" s="538"/>
      <c r="M722" s="538"/>
      <c r="N722" s="538"/>
      <c r="O722" s="538"/>
      <c r="P722" s="538"/>
      <c r="Q722" s="538"/>
      <c r="BA722" s="214"/>
      <c r="BB722" s="288"/>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538"/>
      <c r="D723" s="538"/>
      <c r="E723" s="538"/>
      <c r="F723" s="538"/>
      <c r="G723" s="538"/>
      <c r="H723" s="538"/>
      <c r="I723" s="538"/>
      <c r="J723" s="538"/>
      <c r="K723" s="538"/>
      <c r="L723" s="538"/>
      <c r="M723" s="538"/>
      <c r="N723" s="538"/>
      <c r="O723" s="538"/>
      <c r="P723" s="538"/>
      <c r="Q723" s="538"/>
      <c r="BA723" s="214"/>
      <c r="BB723" s="288"/>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538"/>
      <c r="D724" s="538"/>
      <c r="E724" s="538"/>
      <c r="F724" s="538"/>
      <c r="G724" s="538"/>
      <c r="H724" s="538"/>
      <c r="I724" s="538"/>
      <c r="J724" s="538"/>
      <c r="K724" s="538"/>
      <c r="L724" s="538"/>
      <c r="M724" s="538"/>
      <c r="N724" s="538"/>
      <c r="O724" s="538"/>
      <c r="P724" s="538"/>
      <c r="Q724" s="538"/>
      <c r="BA724" s="214"/>
      <c r="BB724" s="288"/>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538"/>
      <c r="D725" s="538"/>
      <c r="E725" s="538"/>
      <c r="F725" s="538"/>
      <c r="G725" s="538"/>
      <c r="H725" s="538"/>
      <c r="I725" s="538"/>
      <c r="J725" s="538"/>
      <c r="K725" s="538"/>
      <c r="L725" s="538"/>
      <c r="M725" s="538"/>
      <c r="N725" s="538"/>
      <c r="O725" s="538"/>
      <c r="P725" s="538"/>
      <c r="Q725" s="538"/>
      <c r="BA725" s="214"/>
      <c r="BB725" s="288"/>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538"/>
      <c r="D726" s="538"/>
      <c r="E726" s="538"/>
      <c r="F726" s="538"/>
      <c r="G726" s="538"/>
      <c r="H726" s="538"/>
      <c r="I726" s="538"/>
      <c r="J726" s="538"/>
      <c r="K726" s="538"/>
      <c r="L726" s="538"/>
      <c r="M726" s="538"/>
      <c r="N726" s="538"/>
      <c r="O726" s="538"/>
      <c r="P726" s="538"/>
      <c r="Q726" s="538"/>
      <c r="BA726" s="214"/>
      <c r="BB726" s="288"/>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538"/>
      <c r="D727" s="538"/>
      <c r="E727" s="538"/>
      <c r="F727" s="538"/>
      <c r="G727" s="538"/>
      <c r="H727" s="538"/>
      <c r="I727" s="538"/>
      <c r="J727" s="538"/>
      <c r="K727" s="538"/>
      <c r="L727" s="538"/>
      <c r="M727" s="538"/>
      <c r="N727" s="538"/>
      <c r="O727" s="538"/>
      <c r="P727" s="538"/>
      <c r="Q727" s="538"/>
      <c r="BA727" s="214"/>
      <c r="BB727" s="288"/>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538"/>
      <c r="D728" s="538"/>
      <c r="E728" s="538"/>
      <c r="F728" s="538"/>
      <c r="G728" s="538"/>
      <c r="H728" s="538"/>
      <c r="I728" s="538"/>
      <c r="J728" s="538"/>
      <c r="K728" s="538"/>
      <c r="L728" s="538"/>
      <c r="M728" s="538"/>
      <c r="N728" s="538"/>
      <c r="O728" s="538"/>
      <c r="P728" s="538"/>
      <c r="Q728" s="538"/>
      <c r="BA728" s="214"/>
      <c r="BB728" s="288"/>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538"/>
      <c r="D729" s="538"/>
      <c r="E729" s="538"/>
      <c r="F729" s="538"/>
      <c r="G729" s="538"/>
      <c r="H729" s="538"/>
      <c r="I729" s="538"/>
      <c r="J729" s="538"/>
      <c r="K729" s="538"/>
      <c r="L729" s="538"/>
      <c r="M729" s="538"/>
      <c r="N729" s="538"/>
      <c r="O729" s="538"/>
      <c r="P729" s="538"/>
      <c r="Q729" s="538"/>
      <c r="BA729" s="214"/>
      <c r="BB729" s="288"/>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538"/>
      <c r="D730" s="538"/>
      <c r="E730" s="538"/>
      <c r="F730" s="538"/>
      <c r="G730" s="538"/>
      <c r="H730" s="538"/>
      <c r="I730" s="538"/>
      <c r="J730" s="538"/>
      <c r="K730" s="538"/>
      <c r="L730" s="538"/>
      <c r="M730" s="538"/>
      <c r="N730" s="538"/>
      <c r="O730" s="538"/>
      <c r="P730" s="538"/>
      <c r="Q730" s="538"/>
      <c r="BA730" s="214"/>
      <c r="BB730" s="288"/>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538"/>
      <c r="D731" s="538"/>
      <c r="E731" s="538"/>
      <c r="F731" s="538"/>
      <c r="G731" s="538"/>
      <c r="H731" s="538"/>
      <c r="I731" s="538"/>
      <c r="J731" s="538"/>
      <c r="K731" s="538"/>
      <c r="L731" s="538"/>
      <c r="M731" s="538"/>
      <c r="N731" s="538"/>
      <c r="O731" s="538"/>
      <c r="P731" s="538"/>
      <c r="Q731" s="538"/>
      <c r="BA731" s="214"/>
      <c r="BB731" s="288"/>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538"/>
      <c r="D732" s="538"/>
      <c r="E732" s="538"/>
      <c r="F732" s="538"/>
      <c r="G732" s="538"/>
      <c r="H732" s="538"/>
      <c r="I732" s="538"/>
      <c r="J732" s="538"/>
      <c r="K732" s="538"/>
      <c r="L732" s="538"/>
      <c r="M732" s="538"/>
      <c r="N732" s="538"/>
      <c r="O732" s="538"/>
      <c r="P732" s="538"/>
      <c r="Q732" s="538"/>
      <c r="BA732" s="214"/>
      <c r="BB732" s="288"/>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538"/>
      <c r="D733" s="538"/>
      <c r="E733" s="538"/>
      <c r="F733" s="538"/>
      <c r="G733" s="538"/>
      <c r="H733" s="538"/>
      <c r="I733" s="538"/>
      <c r="J733" s="538"/>
      <c r="K733" s="538"/>
      <c r="L733" s="538"/>
      <c r="M733" s="538"/>
      <c r="N733" s="538"/>
      <c r="O733" s="538"/>
      <c r="P733" s="538"/>
      <c r="Q733" s="538"/>
      <c r="BA733" s="214"/>
      <c r="BB733" s="288"/>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538"/>
      <c r="D734" s="538"/>
      <c r="E734" s="538"/>
      <c r="F734" s="538"/>
      <c r="G734" s="538"/>
      <c r="H734" s="538"/>
      <c r="I734" s="538"/>
      <c r="J734" s="538"/>
      <c r="K734" s="538"/>
      <c r="L734" s="538"/>
      <c r="M734" s="538"/>
      <c r="N734" s="538"/>
      <c r="O734" s="538"/>
      <c r="P734" s="538"/>
      <c r="Q734" s="538"/>
      <c r="BA734" s="214"/>
      <c r="BB734" s="288"/>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538"/>
      <c r="D735" s="538"/>
      <c r="E735" s="538"/>
      <c r="F735" s="538"/>
      <c r="G735" s="538"/>
      <c r="H735" s="538"/>
      <c r="I735" s="538"/>
      <c r="J735" s="538"/>
      <c r="K735" s="538"/>
      <c r="L735" s="538"/>
      <c r="M735" s="538"/>
      <c r="N735" s="538"/>
      <c r="O735" s="538"/>
      <c r="P735" s="538"/>
      <c r="Q735" s="538"/>
      <c r="BA735" s="214"/>
      <c r="BB735" s="288"/>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538"/>
      <c r="D736" s="538"/>
      <c r="E736" s="538"/>
      <c r="F736" s="538"/>
      <c r="G736" s="538"/>
      <c r="H736" s="538"/>
      <c r="I736" s="538"/>
      <c r="J736" s="538"/>
      <c r="K736" s="538"/>
      <c r="L736" s="538"/>
      <c r="M736" s="538"/>
      <c r="N736" s="538"/>
      <c r="O736" s="538"/>
      <c r="P736" s="538"/>
      <c r="Q736" s="538"/>
      <c r="BA736" s="214"/>
      <c r="BB736" s="288"/>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538"/>
      <c r="D737" s="538"/>
      <c r="E737" s="538"/>
      <c r="F737" s="538"/>
      <c r="G737" s="538"/>
      <c r="H737" s="538"/>
      <c r="I737" s="538"/>
      <c r="J737" s="538"/>
      <c r="K737" s="538"/>
      <c r="L737" s="538"/>
      <c r="M737" s="538"/>
      <c r="N737" s="538"/>
      <c r="O737" s="538"/>
      <c r="P737" s="538"/>
      <c r="Q737" s="538"/>
      <c r="BA737" s="214"/>
      <c r="BB737" s="288"/>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538"/>
      <c r="D738" s="538"/>
      <c r="E738" s="538"/>
      <c r="F738" s="538"/>
      <c r="G738" s="538"/>
      <c r="H738" s="538"/>
      <c r="I738" s="538"/>
      <c r="J738" s="538"/>
      <c r="K738" s="538"/>
      <c r="L738" s="538"/>
      <c r="M738" s="538"/>
      <c r="N738" s="538"/>
      <c r="O738" s="538"/>
      <c r="P738" s="538"/>
      <c r="Q738" s="538"/>
      <c r="BA738" s="214"/>
      <c r="BB738" s="288"/>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538"/>
      <c r="D739" s="538"/>
      <c r="E739" s="538"/>
      <c r="F739" s="538"/>
      <c r="G739" s="538"/>
      <c r="H739" s="538"/>
      <c r="I739" s="538"/>
      <c r="J739" s="538"/>
      <c r="K739" s="538"/>
      <c r="L739" s="538"/>
      <c r="M739" s="538"/>
      <c r="N739" s="538"/>
      <c r="O739" s="538"/>
      <c r="P739" s="538"/>
      <c r="Q739" s="538"/>
      <c r="BA739" s="214"/>
      <c r="BB739" s="288"/>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538"/>
      <c r="D740" s="538"/>
      <c r="E740" s="538"/>
      <c r="F740" s="538"/>
      <c r="G740" s="538"/>
      <c r="H740" s="538"/>
      <c r="I740" s="538"/>
      <c r="J740" s="538"/>
      <c r="K740" s="538"/>
      <c r="L740" s="538"/>
      <c r="M740" s="538"/>
      <c r="N740" s="538"/>
      <c r="O740" s="538"/>
      <c r="P740" s="538"/>
      <c r="Q740" s="538"/>
      <c r="BA740" s="214"/>
      <c r="BB740" s="288"/>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538"/>
      <c r="D741" s="538"/>
      <c r="E741" s="538"/>
      <c r="F741" s="538"/>
      <c r="G741" s="538"/>
      <c r="H741" s="538"/>
      <c r="I741" s="538"/>
      <c r="J741" s="538"/>
      <c r="K741" s="538"/>
      <c r="L741" s="538"/>
      <c r="M741" s="538"/>
      <c r="N741" s="538"/>
      <c r="O741" s="538"/>
      <c r="P741" s="538"/>
      <c r="Q741" s="538"/>
      <c r="BA741" s="214"/>
      <c r="BB741" s="288"/>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538"/>
      <c r="D742" s="538"/>
      <c r="E742" s="538"/>
      <c r="F742" s="538"/>
      <c r="G742" s="538"/>
      <c r="H742" s="538"/>
      <c r="I742" s="538"/>
      <c r="J742" s="538"/>
      <c r="K742" s="538"/>
      <c r="L742" s="538"/>
      <c r="M742" s="538"/>
      <c r="N742" s="538"/>
      <c r="O742" s="538"/>
      <c r="P742" s="538"/>
      <c r="Q742" s="538"/>
      <c r="BA742" s="214"/>
      <c r="BB742" s="288"/>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538"/>
      <c r="D743" s="538"/>
      <c r="E743" s="538"/>
      <c r="F743" s="538"/>
      <c r="G743" s="538"/>
      <c r="H743" s="538"/>
      <c r="I743" s="538"/>
      <c r="J743" s="538"/>
      <c r="K743" s="538"/>
      <c r="L743" s="538"/>
      <c r="M743" s="538"/>
      <c r="N743" s="538"/>
      <c r="O743" s="538"/>
      <c r="P743" s="538"/>
      <c r="Q743" s="538"/>
      <c r="BA743" s="214"/>
      <c r="BB743" s="288"/>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538"/>
      <c r="D744" s="538"/>
      <c r="E744" s="538"/>
      <c r="F744" s="538"/>
      <c r="G744" s="538"/>
      <c r="H744" s="538"/>
      <c r="I744" s="538"/>
      <c r="J744" s="538"/>
      <c r="K744" s="538"/>
      <c r="L744" s="538"/>
      <c r="M744" s="538"/>
      <c r="N744" s="538"/>
      <c r="O744" s="538"/>
      <c r="P744" s="538"/>
      <c r="Q744" s="538"/>
      <c r="BA744" s="214"/>
      <c r="BB744" s="288"/>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538"/>
      <c r="D745" s="538"/>
      <c r="E745" s="538"/>
      <c r="F745" s="538"/>
      <c r="G745" s="538"/>
      <c r="H745" s="538"/>
      <c r="I745" s="538"/>
      <c r="J745" s="538"/>
      <c r="K745" s="538"/>
      <c r="L745" s="538"/>
      <c r="M745" s="538"/>
      <c r="N745" s="538"/>
      <c r="O745" s="538"/>
      <c r="P745" s="538"/>
      <c r="Q745" s="538"/>
      <c r="BA745" s="214"/>
      <c r="BB745" s="288"/>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538"/>
      <c r="D746" s="538"/>
      <c r="E746" s="538"/>
      <c r="F746" s="538"/>
      <c r="G746" s="538"/>
      <c r="H746" s="538"/>
      <c r="I746" s="538"/>
      <c r="J746" s="538"/>
      <c r="K746" s="538"/>
      <c r="L746" s="538"/>
      <c r="M746" s="538"/>
      <c r="N746" s="538"/>
      <c r="O746" s="538"/>
      <c r="P746" s="538"/>
      <c r="Q746" s="538"/>
      <c r="BA746" s="214"/>
      <c r="BB746" s="288"/>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538"/>
      <c r="D747" s="538"/>
      <c r="E747" s="538"/>
      <c r="F747" s="538"/>
      <c r="G747" s="538"/>
      <c r="H747" s="538"/>
      <c r="I747" s="538"/>
      <c r="J747" s="538"/>
      <c r="K747" s="538"/>
      <c r="L747" s="538"/>
      <c r="M747" s="538"/>
      <c r="N747" s="538"/>
      <c r="O747" s="538"/>
      <c r="P747" s="538"/>
      <c r="Q747" s="538"/>
      <c r="BA747" s="214"/>
      <c r="BB747" s="288"/>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538"/>
      <c r="D748" s="538"/>
      <c r="E748" s="538"/>
      <c r="F748" s="538"/>
      <c r="G748" s="538"/>
      <c r="H748" s="538"/>
      <c r="I748" s="538"/>
      <c r="J748" s="538"/>
      <c r="K748" s="538"/>
      <c r="L748" s="538"/>
      <c r="M748" s="538"/>
      <c r="N748" s="538"/>
      <c r="O748" s="538"/>
      <c r="P748" s="538"/>
      <c r="Q748" s="538"/>
      <c r="BA748" s="214"/>
      <c r="BB748" s="288"/>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538"/>
      <c r="D749" s="538"/>
      <c r="E749" s="538"/>
      <c r="F749" s="538"/>
      <c r="G749" s="538"/>
      <c r="H749" s="538"/>
      <c r="I749" s="538"/>
      <c r="J749" s="538"/>
      <c r="K749" s="538"/>
      <c r="L749" s="538"/>
      <c r="M749" s="538"/>
      <c r="N749" s="538"/>
      <c r="O749" s="538"/>
      <c r="P749" s="538"/>
      <c r="Q749" s="538"/>
      <c r="BA749" s="214"/>
      <c r="BB749" s="288"/>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538"/>
      <c r="D750" s="538"/>
      <c r="E750" s="538"/>
      <c r="F750" s="538"/>
      <c r="G750" s="538"/>
      <c r="H750" s="538"/>
      <c r="I750" s="538"/>
      <c r="J750" s="538"/>
      <c r="K750" s="538"/>
      <c r="L750" s="538"/>
      <c r="M750" s="538"/>
      <c r="N750" s="538"/>
      <c r="O750" s="538"/>
      <c r="P750" s="538"/>
      <c r="Q750" s="538"/>
      <c r="BA750" s="214"/>
      <c r="BB750" s="288"/>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538"/>
      <c r="D751" s="538"/>
      <c r="E751" s="538"/>
      <c r="F751" s="538"/>
      <c r="G751" s="538"/>
      <c r="H751" s="538"/>
      <c r="I751" s="538"/>
      <c r="J751" s="538"/>
      <c r="K751" s="538"/>
      <c r="L751" s="538"/>
      <c r="M751" s="538"/>
      <c r="N751" s="538"/>
      <c r="O751" s="538"/>
      <c r="P751" s="538"/>
      <c r="Q751" s="538"/>
      <c r="BA751" s="214"/>
      <c r="BB751" s="288"/>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538"/>
      <c r="D752" s="538"/>
      <c r="E752" s="538"/>
      <c r="F752" s="538"/>
      <c r="G752" s="538"/>
      <c r="H752" s="538"/>
      <c r="I752" s="538"/>
      <c r="J752" s="538"/>
      <c r="K752" s="538"/>
      <c r="L752" s="538"/>
      <c r="M752" s="538"/>
      <c r="N752" s="538"/>
      <c r="O752" s="538"/>
      <c r="P752" s="538"/>
      <c r="Q752" s="538"/>
      <c r="BA752" s="214"/>
      <c r="BB752" s="288"/>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538"/>
      <c r="D753" s="538"/>
      <c r="E753" s="538"/>
      <c r="F753" s="538"/>
      <c r="G753" s="538"/>
      <c r="H753" s="538"/>
      <c r="I753" s="538"/>
      <c r="J753" s="538"/>
      <c r="K753" s="538"/>
      <c r="L753" s="538"/>
      <c r="M753" s="538"/>
      <c r="N753" s="538"/>
      <c r="O753" s="538"/>
      <c r="P753" s="538"/>
      <c r="Q753" s="538"/>
      <c r="BA753" s="214"/>
      <c r="BB753" s="288"/>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538"/>
      <c r="D754" s="538"/>
      <c r="E754" s="538"/>
      <c r="F754" s="538"/>
      <c r="G754" s="538"/>
      <c r="H754" s="538"/>
      <c r="I754" s="538"/>
      <c r="J754" s="538"/>
      <c r="K754" s="538"/>
      <c r="L754" s="538"/>
      <c r="M754" s="538"/>
      <c r="N754" s="538"/>
      <c r="O754" s="538"/>
      <c r="P754" s="538"/>
      <c r="Q754" s="538"/>
      <c r="BA754" s="214"/>
      <c r="BB754" s="288"/>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538"/>
      <c r="D755" s="538"/>
      <c r="E755" s="538"/>
      <c r="F755" s="538"/>
      <c r="G755" s="538"/>
      <c r="H755" s="538"/>
      <c r="I755" s="538"/>
      <c r="J755" s="538"/>
      <c r="K755" s="538"/>
      <c r="L755" s="538"/>
      <c r="M755" s="538"/>
      <c r="N755" s="538"/>
      <c r="O755" s="538"/>
      <c r="P755" s="538"/>
      <c r="Q755" s="538"/>
      <c r="BA755" s="214"/>
      <c r="BB755" s="288"/>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538"/>
      <c r="D756" s="538"/>
      <c r="E756" s="538"/>
      <c r="F756" s="538"/>
      <c r="G756" s="538"/>
      <c r="H756" s="538"/>
      <c r="I756" s="538"/>
      <c r="J756" s="538"/>
      <c r="K756" s="538"/>
      <c r="L756" s="538"/>
      <c r="M756" s="538"/>
      <c r="N756" s="538"/>
      <c r="O756" s="538"/>
      <c r="P756" s="538"/>
      <c r="Q756" s="538"/>
      <c r="BA756" s="214"/>
      <c r="BB756" s="288"/>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538"/>
      <c r="D757" s="538"/>
      <c r="E757" s="538"/>
      <c r="F757" s="538"/>
      <c r="G757" s="538"/>
      <c r="H757" s="538"/>
      <c r="I757" s="538"/>
      <c r="J757" s="538"/>
      <c r="K757" s="538"/>
      <c r="L757" s="538"/>
      <c r="M757" s="538"/>
      <c r="N757" s="538"/>
      <c r="O757" s="538"/>
      <c r="P757" s="538"/>
      <c r="Q757" s="538"/>
      <c r="BA757" s="214"/>
      <c r="BB757" s="288"/>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538"/>
      <c r="D758" s="538"/>
      <c r="E758" s="538"/>
      <c r="F758" s="538"/>
      <c r="G758" s="538"/>
      <c r="H758" s="538"/>
      <c r="I758" s="538"/>
      <c r="J758" s="538"/>
      <c r="K758" s="538"/>
      <c r="L758" s="538"/>
      <c r="M758" s="538"/>
      <c r="N758" s="538"/>
      <c r="O758" s="538"/>
      <c r="P758" s="538"/>
      <c r="Q758" s="538"/>
      <c r="BA758" s="214"/>
      <c r="BB758" s="288"/>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538"/>
      <c r="D759" s="538"/>
      <c r="E759" s="538"/>
      <c r="F759" s="538"/>
      <c r="G759" s="538"/>
      <c r="H759" s="538"/>
      <c r="I759" s="538"/>
      <c r="J759" s="538"/>
      <c r="K759" s="538"/>
      <c r="L759" s="538"/>
      <c r="M759" s="538"/>
      <c r="N759" s="538"/>
      <c r="O759" s="538"/>
      <c r="P759" s="538"/>
      <c r="Q759" s="538"/>
      <c r="BA759" s="214"/>
      <c r="BB759" s="288"/>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538"/>
      <c r="D760" s="538"/>
      <c r="E760" s="538"/>
      <c r="F760" s="538"/>
      <c r="G760" s="538"/>
      <c r="H760" s="538"/>
      <c r="I760" s="538"/>
      <c r="J760" s="538"/>
      <c r="K760" s="538"/>
      <c r="L760" s="538"/>
      <c r="M760" s="538"/>
      <c r="N760" s="538"/>
      <c r="O760" s="538"/>
      <c r="P760" s="538"/>
      <c r="Q760" s="538"/>
      <c r="BA760" s="214"/>
      <c r="BB760" s="288"/>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538"/>
      <c r="D761" s="538"/>
      <c r="E761" s="538"/>
      <c r="F761" s="538"/>
      <c r="G761" s="538"/>
      <c r="H761" s="538"/>
      <c r="I761" s="538"/>
      <c r="J761" s="538"/>
      <c r="K761" s="538"/>
      <c r="L761" s="538"/>
      <c r="M761" s="538"/>
      <c r="N761" s="538"/>
      <c r="O761" s="538"/>
      <c r="P761" s="538"/>
      <c r="Q761" s="538"/>
      <c r="BA761" s="214"/>
      <c r="BB761" s="288"/>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538"/>
      <c r="D762" s="538"/>
      <c r="E762" s="538"/>
      <c r="F762" s="538"/>
      <c r="G762" s="538"/>
      <c r="H762" s="538"/>
      <c r="I762" s="538"/>
      <c r="J762" s="538"/>
      <c r="K762" s="538"/>
      <c r="L762" s="538"/>
      <c r="M762" s="538"/>
      <c r="N762" s="538"/>
      <c r="O762" s="538"/>
      <c r="P762" s="538"/>
      <c r="Q762" s="538"/>
      <c r="BA762" s="214"/>
      <c r="BB762" s="288"/>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538"/>
      <c r="D763" s="538"/>
      <c r="E763" s="538"/>
      <c r="F763" s="538"/>
      <c r="G763" s="538"/>
      <c r="H763" s="538"/>
      <c r="I763" s="538"/>
      <c r="J763" s="538"/>
      <c r="K763" s="538"/>
      <c r="L763" s="538"/>
      <c r="M763" s="538"/>
      <c r="N763" s="538"/>
      <c r="O763" s="538"/>
      <c r="P763" s="538"/>
      <c r="Q763" s="538"/>
      <c r="BA763" s="214"/>
      <c r="BB763" s="288"/>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538"/>
      <c r="D764" s="538"/>
      <c r="E764" s="538"/>
      <c r="F764" s="538"/>
      <c r="G764" s="538"/>
      <c r="H764" s="538"/>
      <c r="I764" s="538"/>
      <c r="J764" s="538"/>
      <c r="K764" s="538"/>
      <c r="L764" s="538"/>
      <c r="M764" s="538"/>
      <c r="N764" s="538"/>
      <c r="O764" s="538"/>
      <c r="P764" s="538"/>
      <c r="Q764" s="538"/>
      <c r="BA764" s="214"/>
      <c r="BB764" s="288"/>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538"/>
      <c r="D765" s="538"/>
      <c r="E765" s="538"/>
      <c r="F765" s="538"/>
      <c r="G765" s="538"/>
      <c r="H765" s="538"/>
      <c r="I765" s="538"/>
      <c r="J765" s="538"/>
      <c r="K765" s="538"/>
      <c r="L765" s="538"/>
      <c r="M765" s="538"/>
      <c r="N765" s="538"/>
      <c r="O765" s="538"/>
      <c r="P765" s="538"/>
      <c r="Q765" s="538"/>
      <c r="BA765" s="214"/>
      <c r="BB765" s="288"/>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538"/>
      <c r="D766" s="538"/>
      <c r="E766" s="538"/>
      <c r="F766" s="538"/>
      <c r="G766" s="538"/>
      <c r="H766" s="538"/>
      <c r="I766" s="538"/>
      <c r="J766" s="538"/>
      <c r="K766" s="538"/>
      <c r="L766" s="538"/>
      <c r="M766" s="538"/>
      <c r="N766" s="538"/>
      <c r="O766" s="538"/>
      <c r="P766" s="538"/>
      <c r="Q766" s="538"/>
      <c r="BA766" s="214"/>
      <c r="BB766" s="288"/>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538"/>
      <c r="D767" s="538"/>
      <c r="E767" s="538"/>
      <c r="F767" s="538"/>
      <c r="G767" s="538"/>
      <c r="H767" s="538"/>
      <c r="I767" s="538"/>
      <c r="J767" s="538"/>
      <c r="K767" s="538"/>
      <c r="L767" s="538"/>
      <c r="M767" s="538"/>
      <c r="N767" s="538"/>
      <c r="O767" s="538"/>
      <c r="P767" s="538"/>
      <c r="Q767" s="538"/>
      <c r="BA767" s="214"/>
      <c r="BB767" s="288"/>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538"/>
      <c r="D768" s="538"/>
      <c r="E768" s="538"/>
      <c r="F768" s="538"/>
      <c r="G768" s="538"/>
      <c r="H768" s="538"/>
      <c r="I768" s="538"/>
      <c r="J768" s="538"/>
      <c r="K768" s="538"/>
      <c r="L768" s="538"/>
      <c r="M768" s="538"/>
      <c r="N768" s="538"/>
      <c r="O768" s="538"/>
      <c r="P768" s="538"/>
      <c r="Q768" s="538"/>
      <c r="BA768" s="212"/>
      <c r="BB768" s="289"/>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538"/>
      <c r="D769" s="538"/>
      <c r="E769" s="538"/>
      <c r="F769" s="538"/>
      <c r="G769" s="538"/>
      <c r="H769" s="538"/>
      <c r="I769" s="538"/>
      <c r="J769" s="538"/>
      <c r="K769" s="538"/>
      <c r="L769" s="538"/>
      <c r="M769" s="538"/>
      <c r="N769" s="538"/>
      <c r="O769" s="538"/>
      <c r="P769" s="538"/>
      <c r="Q769" s="538"/>
      <c r="BA769" s="212"/>
      <c r="BB769" s="289"/>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538"/>
      <c r="D770" s="538"/>
      <c r="E770" s="538"/>
      <c r="F770" s="538"/>
      <c r="G770" s="538"/>
      <c r="H770" s="538"/>
      <c r="I770" s="538"/>
      <c r="J770" s="538"/>
      <c r="K770" s="538"/>
      <c r="L770" s="538"/>
      <c r="M770" s="538"/>
      <c r="N770" s="538"/>
      <c r="O770" s="538"/>
      <c r="P770" s="538"/>
      <c r="Q770" s="538"/>
      <c r="BA770" s="212"/>
      <c r="BB770" s="289"/>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538"/>
      <c r="D771" s="538"/>
      <c r="E771" s="538"/>
      <c r="F771" s="538"/>
      <c r="G771" s="538"/>
      <c r="H771" s="538"/>
      <c r="I771" s="538"/>
      <c r="J771" s="538"/>
      <c r="K771" s="538"/>
      <c r="L771" s="538"/>
      <c r="M771" s="538"/>
      <c r="N771" s="538"/>
      <c r="O771" s="538"/>
      <c r="P771" s="538"/>
      <c r="Q771" s="538"/>
      <c r="BA771" s="212"/>
      <c r="BB771" s="289"/>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538"/>
      <c r="D772" s="538"/>
      <c r="E772" s="538"/>
      <c r="F772" s="538"/>
      <c r="G772" s="538"/>
      <c r="H772" s="538"/>
      <c r="I772" s="538"/>
      <c r="J772" s="538"/>
      <c r="K772" s="538"/>
      <c r="L772" s="538"/>
      <c r="M772" s="538"/>
      <c r="N772" s="538"/>
      <c r="O772" s="538"/>
      <c r="P772" s="538"/>
      <c r="Q772" s="538"/>
      <c r="BA772" s="212"/>
      <c r="BB772" s="289"/>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538"/>
      <c r="D773" s="538"/>
      <c r="E773" s="538"/>
      <c r="F773" s="538"/>
      <c r="G773" s="538"/>
      <c r="H773" s="538"/>
      <c r="I773" s="538"/>
      <c r="J773" s="538"/>
      <c r="K773" s="538"/>
      <c r="L773" s="538"/>
      <c r="M773" s="538"/>
      <c r="N773" s="538"/>
      <c r="O773" s="538"/>
      <c r="P773" s="538"/>
      <c r="Q773" s="538"/>
      <c r="BA773" s="212"/>
      <c r="BB773" s="289"/>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538"/>
      <c r="D774" s="538"/>
      <c r="E774" s="538"/>
      <c r="F774" s="538"/>
      <c r="G774" s="538"/>
      <c r="H774" s="538"/>
      <c r="I774" s="538"/>
      <c r="J774" s="538"/>
      <c r="K774" s="538"/>
      <c r="L774" s="538"/>
      <c r="M774" s="538"/>
      <c r="N774" s="538"/>
      <c r="O774" s="538"/>
      <c r="P774" s="538"/>
      <c r="Q774" s="538"/>
      <c r="BA774" s="212"/>
      <c r="BB774" s="289"/>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538"/>
      <c r="D775" s="538"/>
      <c r="E775" s="538"/>
      <c r="F775" s="538"/>
      <c r="G775" s="538"/>
      <c r="H775" s="538"/>
      <c r="I775" s="538"/>
      <c r="J775" s="538"/>
      <c r="K775" s="538"/>
      <c r="L775" s="538"/>
      <c r="M775" s="538"/>
      <c r="N775" s="538"/>
      <c r="O775" s="538"/>
      <c r="P775" s="538"/>
      <c r="Q775" s="538"/>
      <c r="BA775" s="212"/>
      <c r="BB775" s="289"/>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538"/>
      <c r="D776" s="538"/>
      <c r="E776" s="538"/>
      <c r="F776" s="538"/>
      <c r="G776" s="538"/>
      <c r="H776" s="538"/>
      <c r="I776" s="538"/>
      <c r="J776" s="538"/>
      <c r="K776" s="538"/>
      <c r="L776" s="538"/>
      <c r="M776" s="538"/>
      <c r="N776" s="538"/>
      <c r="O776" s="538"/>
      <c r="P776" s="538"/>
      <c r="Q776" s="538"/>
      <c r="BA776" s="212"/>
      <c r="BB776" s="289"/>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538"/>
      <c r="D777" s="538"/>
      <c r="E777" s="538"/>
      <c r="F777" s="538"/>
      <c r="G777" s="538"/>
      <c r="H777" s="538"/>
      <c r="I777" s="538"/>
      <c r="J777" s="538"/>
      <c r="K777" s="538"/>
      <c r="L777" s="538"/>
      <c r="M777" s="538"/>
      <c r="N777" s="538"/>
      <c r="O777" s="538"/>
      <c r="P777" s="538"/>
      <c r="Q777" s="538"/>
      <c r="BA777" s="212"/>
      <c r="BB777" s="289"/>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538"/>
      <c r="D778" s="538"/>
      <c r="E778" s="538"/>
      <c r="F778" s="538"/>
      <c r="G778" s="538"/>
      <c r="H778" s="538"/>
      <c r="I778" s="538"/>
      <c r="J778" s="538"/>
      <c r="K778" s="538"/>
      <c r="L778" s="538"/>
      <c r="M778" s="538"/>
      <c r="N778" s="538"/>
      <c r="O778" s="538"/>
      <c r="P778" s="538"/>
      <c r="Q778" s="538"/>
      <c r="BA778" s="212"/>
      <c r="BB778" s="289"/>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538"/>
      <c r="D779" s="538"/>
      <c r="E779" s="538"/>
      <c r="F779" s="538"/>
      <c r="G779" s="538"/>
      <c r="H779" s="538"/>
      <c r="I779" s="538"/>
      <c r="J779" s="538"/>
      <c r="K779" s="538"/>
      <c r="L779" s="538"/>
      <c r="M779" s="538"/>
      <c r="N779" s="538"/>
      <c r="O779" s="538"/>
      <c r="P779" s="538"/>
      <c r="Q779" s="538"/>
      <c r="BA779" s="212"/>
      <c r="BB779" s="289"/>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538"/>
      <c r="D780" s="538"/>
      <c r="E780" s="538"/>
      <c r="F780" s="538"/>
      <c r="G780" s="538"/>
      <c r="H780" s="538"/>
      <c r="I780" s="538"/>
      <c r="J780" s="538"/>
      <c r="K780" s="538"/>
      <c r="L780" s="538"/>
      <c r="M780" s="538"/>
      <c r="N780" s="538"/>
      <c r="O780" s="538"/>
      <c r="P780" s="538"/>
      <c r="Q780" s="538"/>
      <c r="BA780" s="212"/>
      <c r="BB780" s="289"/>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538"/>
      <c r="D781" s="538"/>
      <c r="E781" s="538"/>
      <c r="F781" s="538"/>
      <c r="G781" s="538"/>
      <c r="H781" s="538"/>
      <c r="I781" s="538"/>
      <c r="J781" s="538"/>
      <c r="K781" s="538"/>
      <c r="L781" s="538"/>
      <c r="M781" s="538"/>
      <c r="N781" s="538"/>
      <c r="O781" s="538"/>
      <c r="P781" s="538"/>
      <c r="Q781" s="538"/>
      <c r="BA781" s="212"/>
      <c r="BB781" s="289"/>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538"/>
      <c r="D782" s="538"/>
      <c r="E782" s="538"/>
      <c r="F782" s="538"/>
      <c r="G782" s="538"/>
      <c r="H782" s="538"/>
      <c r="I782" s="538"/>
      <c r="J782" s="538"/>
      <c r="K782" s="538"/>
      <c r="L782" s="538"/>
      <c r="M782" s="538"/>
      <c r="N782" s="538"/>
      <c r="O782" s="538"/>
      <c r="P782" s="538"/>
      <c r="Q782" s="538"/>
      <c r="BA782" s="212"/>
      <c r="BB782" s="289"/>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538"/>
      <c r="D783" s="538"/>
      <c r="E783" s="538"/>
      <c r="F783" s="538"/>
      <c r="G783" s="538"/>
      <c r="H783" s="538"/>
      <c r="I783" s="538"/>
      <c r="J783" s="538"/>
      <c r="K783" s="538"/>
      <c r="L783" s="538"/>
      <c r="M783" s="538"/>
      <c r="N783" s="538"/>
      <c r="O783" s="538"/>
      <c r="P783" s="538"/>
      <c r="Q783" s="538"/>
      <c r="BA783" s="212"/>
      <c r="BB783" s="289"/>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538"/>
      <c r="D784" s="538"/>
      <c r="E784" s="538"/>
      <c r="F784" s="538"/>
      <c r="G784" s="538"/>
      <c r="H784" s="538"/>
      <c r="I784" s="538"/>
      <c r="J784" s="538"/>
      <c r="K784" s="538"/>
      <c r="L784" s="538"/>
      <c r="M784" s="538"/>
      <c r="N784" s="538"/>
      <c r="O784" s="538"/>
      <c r="P784" s="538"/>
      <c r="Q784" s="538"/>
      <c r="BA784" s="212"/>
      <c r="BB784" s="289"/>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538"/>
      <c r="D785" s="538"/>
      <c r="E785" s="538"/>
      <c r="F785" s="538"/>
      <c r="G785" s="538"/>
      <c r="H785" s="538"/>
      <c r="I785" s="538"/>
      <c r="J785" s="538"/>
      <c r="K785" s="538"/>
      <c r="L785" s="538"/>
      <c r="M785" s="538"/>
      <c r="N785" s="538"/>
      <c r="O785" s="538"/>
      <c r="P785" s="538"/>
      <c r="Q785" s="538"/>
      <c r="BA785" s="212"/>
      <c r="BB785" s="289"/>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538"/>
      <c r="D786" s="538"/>
      <c r="E786" s="538"/>
      <c r="F786" s="538"/>
      <c r="G786" s="538"/>
      <c r="H786" s="538"/>
      <c r="I786" s="538"/>
      <c r="J786" s="538"/>
      <c r="K786" s="538"/>
      <c r="L786" s="538"/>
      <c r="M786" s="538"/>
      <c r="N786" s="538"/>
      <c r="O786" s="538"/>
      <c r="P786" s="538"/>
      <c r="Q786" s="538"/>
      <c r="BA786" s="212"/>
      <c r="BB786" s="289"/>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538"/>
      <c r="D787" s="538"/>
      <c r="E787" s="538"/>
      <c r="F787" s="538"/>
      <c r="G787" s="538"/>
      <c r="H787" s="538"/>
      <c r="I787" s="538"/>
      <c r="J787" s="538"/>
      <c r="K787" s="538"/>
      <c r="L787" s="538"/>
      <c r="M787" s="538"/>
      <c r="N787" s="538"/>
      <c r="O787" s="538"/>
      <c r="P787" s="538"/>
      <c r="Q787" s="538"/>
      <c r="BA787" s="212"/>
      <c r="BB787" s="289"/>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538"/>
      <c r="D788" s="538"/>
      <c r="E788" s="538"/>
      <c r="F788" s="538"/>
      <c r="G788" s="538"/>
      <c r="H788" s="538"/>
      <c r="I788" s="538"/>
      <c r="J788" s="538"/>
      <c r="K788" s="538"/>
      <c r="L788" s="538"/>
      <c r="M788" s="538"/>
      <c r="N788" s="538"/>
      <c r="O788" s="538"/>
      <c r="P788" s="538"/>
      <c r="Q788" s="538"/>
      <c r="BA788" s="212"/>
      <c r="BB788" s="289"/>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538"/>
      <c r="D789" s="538"/>
      <c r="E789" s="538"/>
      <c r="F789" s="538"/>
      <c r="G789" s="538"/>
      <c r="H789" s="538"/>
      <c r="I789" s="538"/>
      <c r="J789" s="538"/>
      <c r="K789" s="538"/>
      <c r="L789" s="538"/>
      <c r="M789" s="538"/>
      <c r="N789" s="538"/>
      <c r="O789" s="538"/>
      <c r="P789" s="538"/>
      <c r="Q789" s="538"/>
      <c r="BA789" s="212"/>
      <c r="BB789" s="289"/>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538"/>
      <c r="D790" s="538"/>
      <c r="E790" s="538"/>
      <c r="F790" s="538"/>
      <c r="G790" s="538"/>
      <c r="H790" s="538"/>
      <c r="I790" s="538"/>
      <c r="J790" s="538"/>
      <c r="K790" s="538"/>
      <c r="L790" s="538"/>
      <c r="M790" s="538"/>
      <c r="N790" s="538"/>
      <c r="O790" s="538"/>
      <c r="P790" s="538"/>
      <c r="Q790" s="538"/>
      <c r="BA790" s="212"/>
      <c r="BB790" s="289"/>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538"/>
      <c r="D791" s="538"/>
      <c r="E791" s="538"/>
      <c r="F791" s="538"/>
      <c r="G791" s="538"/>
      <c r="H791" s="538"/>
      <c r="I791" s="538"/>
      <c r="J791" s="538"/>
      <c r="K791" s="538"/>
      <c r="L791" s="538"/>
      <c r="M791" s="538"/>
      <c r="N791" s="538"/>
      <c r="O791" s="538"/>
      <c r="P791" s="538"/>
      <c r="Q791" s="538"/>
      <c r="BA791" s="212"/>
      <c r="BB791" s="289"/>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538"/>
      <c r="D792" s="538"/>
      <c r="E792" s="538"/>
      <c r="F792" s="538"/>
      <c r="G792" s="538"/>
      <c r="H792" s="538"/>
      <c r="I792" s="538"/>
      <c r="J792" s="538"/>
      <c r="K792" s="538"/>
      <c r="L792" s="538"/>
      <c r="M792" s="538"/>
      <c r="N792" s="538"/>
      <c r="O792" s="538"/>
      <c r="P792" s="538"/>
      <c r="Q792" s="538"/>
      <c r="BA792" s="212"/>
      <c r="BB792" s="289"/>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538"/>
      <c r="D793" s="538"/>
      <c r="E793" s="538"/>
      <c r="F793" s="538"/>
      <c r="G793" s="538"/>
      <c r="H793" s="538"/>
      <c r="I793" s="538"/>
      <c r="J793" s="538"/>
      <c r="K793" s="538"/>
      <c r="L793" s="538"/>
      <c r="M793" s="538"/>
      <c r="N793" s="538"/>
      <c r="O793" s="538"/>
      <c r="P793" s="538"/>
      <c r="Q793" s="538"/>
      <c r="BA793" s="212"/>
      <c r="BB793" s="289"/>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538"/>
      <c r="D794" s="538"/>
      <c r="E794" s="538"/>
      <c r="F794" s="538"/>
      <c r="G794" s="538"/>
      <c r="H794" s="538"/>
      <c r="I794" s="538"/>
      <c r="J794" s="538"/>
      <c r="K794" s="538"/>
      <c r="L794" s="538"/>
      <c r="M794" s="538"/>
      <c r="N794" s="538"/>
      <c r="O794" s="538"/>
      <c r="P794" s="538"/>
      <c r="Q794" s="538"/>
      <c r="BA794" s="212"/>
      <c r="BB794" s="289"/>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538"/>
      <c r="D795" s="538"/>
      <c r="E795" s="538"/>
      <c r="F795" s="538"/>
      <c r="G795" s="538"/>
      <c r="H795" s="538"/>
      <c r="I795" s="538"/>
      <c r="J795" s="538"/>
      <c r="K795" s="538"/>
      <c r="L795" s="538"/>
      <c r="M795" s="538"/>
      <c r="N795" s="538"/>
      <c r="O795" s="538"/>
      <c r="P795" s="538"/>
      <c r="Q795" s="538"/>
      <c r="BA795" s="212"/>
      <c r="BB795" s="289"/>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538"/>
      <c r="D796" s="538"/>
      <c r="E796" s="538"/>
      <c r="F796" s="538"/>
      <c r="G796" s="538"/>
      <c r="H796" s="538"/>
      <c r="I796" s="538"/>
      <c r="J796" s="538"/>
      <c r="K796" s="538"/>
      <c r="L796" s="538"/>
      <c r="M796" s="538"/>
      <c r="N796" s="538"/>
      <c r="O796" s="538"/>
      <c r="P796" s="538"/>
      <c r="Q796" s="538"/>
      <c r="BA796" s="212"/>
      <c r="BB796" s="289"/>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538"/>
      <c r="D797" s="538"/>
      <c r="E797" s="538"/>
      <c r="F797" s="538"/>
      <c r="G797" s="538"/>
      <c r="H797" s="538"/>
      <c r="I797" s="538"/>
      <c r="J797" s="538"/>
      <c r="K797" s="538"/>
      <c r="L797" s="538"/>
      <c r="M797" s="538"/>
      <c r="N797" s="538"/>
      <c r="O797" s="538"/>
      <c r="P797" s="538"/>
      <c r="Q797" s="538"/>
      <c r="BA797" s="212"/>
      <c r="BB797" s="289"/>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538"/>
      <c r="D798" s="538"/>
      <c r="E798" s="538"/>
      <c r="F798" s="538"/>
      <c r="G798" s="538"/>
      <c r="H798" s="538"/>
      <c r="I798" s="538"/>
      <c r="J798" s="538"/>
      <c r="K798" s="538"/>
      <c r="L798" s="538"/>
      <c r="M798" s="538"/>
      <c r="N798" s="538"/>
      <c r="O798" s="538"/>
      <c r="P798" s="538"/>
      <c r="Q798" s="538"/>
      <c r="BA798" s="212"/>
      <c r="BB798" s="289"/>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538"/>
      <c r="D799" s="538"/>
      <c r="E799" s="538"/>
      <c r="F799" s="538"/>
      <c r="G799" s="538"/>
      <c r="H799" s="538"/>
      <c r="I799" s="538"/>
      <c r="J799" s="538"/>
      <c r="K799" s="538"/>
      <c r="L799" s="538"/>
      <c r="M799" s="538"/>
      <c r="N799" s="538"/>
      <c r="O799" s="538"/>
      <c r="P799" s="538"/>
      <c r="Q799" s="538"/>
      <c r="BA799" s="212"/>
      <c r="BB799" s="289"/>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538"/>
      <c r="D800" s="538"/>
      <c r="E800" s="538"/>
      <c r="F800" s="538"/>
      <c r="G800" s="538"/>
      <c r="H800" s="538"/>
      <c r="I800" s="538"/>
      <c r="J800" s="538"/>
      <c r="K800" s="538"/>
      <c r="L800" s="538"/>
      <c r="M800" s="538"/>
      <c r="N800" s="538"/>
      <c r="O800" s="538"/>
      <c r="P800" s="538"/>
      <c r="Q800" s="538"/>
      <c r="BA800" s="212"/>
      <c r="BB800" s="289"/>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538"/>
      <c r="D801" s="538"/>
      <c r="E801" s="538"/>
      <c r="F801" s="538"/>
      <c r="G801" s="538"/>
      <c r="H801" s="538"/>
      <c r="I801" s="538"/>
      <c r="J801" s="538"/>
      <c r="K801" s="538"/>
      <c r="L801" s="538"/>
      <c r="M801" s="538"/>
      <c r="N801" s="538"/>
      <c r="O801" s="538"/>
      <c r="P801" s="538"/>
      <c r="Q801" s="538"/>
    </row>
    <row r="802" ht="25.15" customHeight="true" x14ac:dyDescent="0.2">
      <c r="C802" s="538"/>
      <c r="D802" s="538"/>
      <c r="E802" s="538"/>
      <c r="F802" s="538"/>
      <c r="G802" s="538"/>
      <c r="H802" s="538"/>
      <c r="I802" s="538"/>
      <c r="J802" s="538"/>
      <c r="K802" s="538"/>
      <c r="L802" s="538"/>
      <c r="M802" s="538"/>
      <c r="N802" s="538"/>
      <c r="O802" s="538"/>
      <c r="P802" s="538"/>
      <c r="Q802" s="538"/>
    </row>
    <row r="803" ht="25.15" customHeight="true" x14ac:dyDescent="0.2">
      <c r="C803" s="538"/>
      <c r="D803" s="538"/>
      <c r="E803" s="538"/>
      <c r="F803" s="538"/>
      <c r="G803" s="538"/>
      <c r="H803" s="538"/>
      <c r="I803" s="538"/>
      <c r="J803" s="538"/>
      <c r="K803" s="538"/>
      <c r="L803" s="538"/>
      <c r="M803" s="538"/>
      <c r="N803" s="538"/>
      <c r="O803" s="538"/>
      <c r="P803" s="538"/>
      <c r="Q803" s="538"/>
    </row>
    <row r="804" ht="25.15" customHeight="true" x14ac:dyDescent="0.2">
      <c r="C804" s="538"/>
      <c r="D804" s="538"/>
      <c r="E804" s="538"/>
      <c r="F804" s="538"/>
      <c r="G804" s="538"/>
      <c r="H804" s="538"/>
      <c r="I804" s="538"/>
      <c r="J804" s="538"/>
      <c r="K804" s="538"/>
      <c r="L804" s="538"/>
      <c r="M804" s="538"/>
      <c r="N804" s="538"/>
      <c r="O804" s="538"/>
      <c r="P804" s="538"/>
      <c r="Q804" s="538"/>
    </row>
    <row r="805" ht="25.15" customHeight="true" x14ac:dyDescent="0.2">
      <c r="C805" s="538"/>
      <c r="D805" s="538"/>
      <c r="E805" s="538"/>
      <c r="F805" s="538"/>
      <c r="G805" s="538"/>
      <c r="H805" s="538"/>
      <c r="I805" s="538"/>
      <c r="J805" s="538"/>
      <c r="K805" s="538"/>
      <c r="L805" s="538"/>
      <c r="M805" s="538"/>
      <c r="N805" s="538"/>
      <c r="O805" s="538"/>
      <c r="P805" s="538"/>
      <c r="Q805" s="538"/>
    </row>
    <row r="806" ht="25.15" customHeight="true" x14ac:dyDescent="0.2">
      <c r="C806" s="538"/>
      <c r="D806" s="538"/>
      <c r="E806" s="538"/>
      <c r="F806" s="538"/>
      <c r="G806" s="538"/>
      <c r="H806" s="538"/>
      <c r="I806" s="538"/>
      <c r="J806" s="538"/>
      <c r="K806" s="538"/>
      <c r="L806" s="538"/>
      <c r="M806" s="538"/>
      <c r="N806" s="538"/>
      <c r="O806" s="538"/>
      <c r="P806" s="538"/>
      <c r="Q806" s="538"/>
    </row>
    <row r="807" ht="25.15" customHeight="true" x14ac:dyDescent="0.2">
      <c r="C807" s="538"/>
      <c r="D807" s="538"/>
      <c r="E807" s="538"/>
      <c r="F807" s="538"/>
      <c r="G807" s="538"/>
      <c r="H807" s="538"/>
      <c r="I807" s="538"/>
      <c r="J807" s="538"/>
      <c r="K807" s="538"/>
      <c r="L807" s="538"/>
      <c r="M807" s="538"/>
      <c r="N807" s="538"/>
      <c r="O807" s="538"/>
      <c r="P807" s="538"/>
      <c r="Q807" s="538"/>
    </row>
    <row r="808" ht="25.15" customHeight="true" x14ac:dyDescent="0.2">
      <c r="C808" s="538"/>
      <c r="D808" s="538"/>
      <c r="E808" s="538"/>
      <c r="F808" s="538"/>
      <c r="G808" s="538"/>
      <c r="H808" s="538"/>
      <c r="I808" s="538"/>
      <c r="J808" s="538"/>
      <c r="K808" s="538"/>
      <c r="L808" s="538"/>
      <c r="M808" s="538"/>
      <c r="N808" s="538"/>
      <c r="O808" s="538"/>
      <c r="P808" s="538"/>
      <c r="Q808" s="538"/>
    </row>
    <row r="809" ht="25.15" customHeight="true" x14ac:dyDescent="0.2">
      <c r="C809" s="538"/>
      <c r="D809" s="538"/>
      <c r="E809" s="538"/>
      <c r="F809" s="538"/>
      <c r="G809" s="538"/>
      <c r="H809" s="538"/>
      <c r="I809" s="538"/>
      <c r="J809" s="538"/>
      <c r="K809" s="538"/>
      <c r="L809" s="538"/>
      <c r="M809" s="538"/>
      <c r="N809" s="538"/>
      <c r="O809" s="538"/>
      <c r="P809" s="538"/>
      <c r="Q809" s="538"/>
    </row>
    <row r="810" ht="25.15" customHeight="true" x14ac:dyDescent="0.2">
      <c r="C810" s="538"/>
      <c r="D810" s="538"/>
      <c r="E810" s="538"/>
      <c r="F810" s="538"/>
      <c r="G810" s="538"/>
      <c r="H810" s="538"/>
      <c r="I810" s="538"/>
      <c r="J810" s="538"/>
      <c r="K810" s="538"/>
      <c r="L810" s="538"/>
      <c r="M810" s="538"/>
      <c r="N810" s="538"/>
      <c r="O810" s="538"/>
      <c r="P810" s="538"/>
      <c r="Q810" s="538"/>
    </row>
    <row r="811" ht="25.15" customHeight="true" x14ac:dyDescent="0.2">
      <c r="C811" s="538"/>
      <c r="D811" s="538"/>
      <c r="E811" s="538"/>
      <c r="F811" s="538"/>
      <c r="G811" s="538"/>
      <c r="H811" s="538"/>
      <c r="I811" s="538"/>
      <c r="J811" s="538"/>
      <c r="K811" s="538"/>
      <c r="L811" s="538"/>
      <c r="M811" s="538"/>
      <c r="N811" s="538"/>
      <c r="O811" s="538"/>
      <c r="P811" s="538"/>
      <c r="Q811" s="538"/>
    </row>
    <row r="812" ht="25.15" customHeight="true" x14ac:dyDescent="0.2">
      <c r="C812" s="538"/>
      <c r="D812" s="538"/>
      <c r="E812" s="538"/>
      <c r="F812" s="538"/>
      <c r="G812" s="538"/>
      <c r="H812" s="538"/>
      <c r="I812" s="538"/>
      <c r="J812" s="538"/>
      <c r="K812" s="538"/>
      <c r="L812" s="538"/>
      <c r="M812" s="538"/>
      <c r="N812" s="538"/>
      <c r="O812" s="538"/>
      <c r="P812" s="538"/>
      <c r="Q812" s="538"/>
    </row>
    <row r="813" ht="25.15" customHeight="true" x14ac:dyDescent="0.2">
      <c r="C813" s="538"/>
      <c r="D813" s="538"/>
      <c r="E813" s="538"/>
      <c r="F813" s="538"/>
      <c r="G813" s="538"/>
      <c r="H813" s="538"/>
      <c r="I813" s="538"/>
      <c r="J813" s="538"/>
      <c r="K813" s="538"/>
      <c r="L813" s="538"/>
      <c r="M813" s="538"/>
      <c r="N813" s="538"/>
      <c r="O813" s="538"/>
      <c r="P813" s="538"/>
      <c r="Q813" s="538"/>
    </row>
    <row r="814" ht="25.15" customHeight="true" x14ac:dyDescent="0.2">
      <c r="C814" s="538"/>
      <c r="D814" s="538"/>
      <c r="E814" s="538"/>
      <c r="F814" s="538"/>
      <c r="G814" s="538"/>
      <c r="H814" s="538"/>
      <c r="I814" s="538"/>
      <c r="J814" s="538"/>
      <c r="K814" s="538"/>
      <c r="L814" s="538"/>
      <c r="M814" s="538"/>
      <c r="N814" s="538"/>
      <c r="O814" s="538"/>
      <c r="P814" s="538"/>
      <c r="Q814" s="538"/>
    </row>
    <row r="815" ht="25.15" customHeight="true" x14ac:dyDescent="0.2">
      <c r="C815" s="538"/>
      <c r="D815" s="538"/>
      <c r="E815" s="538"/>
      <c r="F815" s="538"/>
      <c r="G815" s="538"/>
      <c r="H815" s="538"/>
      <c r="I815" s="538"/>
      <c r="J815" s="538"/>
      <c r="K815" s="538"/>
      <c r="L815" s="538"/>
      <c r="M815" s="538"/>
      <c r="N815" s="538"/>
      <c r="O815" s="538"/>
      <c r="P815" s="538"/>
      <c r="Q815" s="538"/>
    </row>
    <row r="816" ht="25.15" customHeight="true" x14ac:dyDescent="0.2">
      <c r="C816" s="538"/>
      <c r="D816" s="538"/>
      <c r="E816" s="538"/>
      <c r="F816" s="538"/>
      <c r="G816" s="538"/>
      <c r="H816" s="538"/>
      <c r="I816" s="538"/>
      <c r="J816" s="538"/>
      <c r="K816" s="538"/>
      <c r="L816" s="538"/>
      <c r="M816" s="538"/>
      <c r="N816" s="538"/>
      <c r="O816" s="538"/>
      <c r="P816" s="538"/>
      <c r="Q816" s="538"/>
    </row>
    <row r="817" ht="25.15" customHeight="true" x14ac:dyDescent="0.2">
      <c r="C817" s="538"/>
      <c r="D817" s="538"/>
      <c r="E817" s="538"/>
      <c r="F817" s="538"/>
      <c r="G817" s="538"/>
      <c r="H817" s="538"/>
      <c r="I817" s="538"/>
      <c r="J817" s="538"/>
      <c r="K817" s="538"/>
      <c r="L817" s="538"/>
      <c r="M817" s="538"/>
      <c r="N817" s="538"/>
      <c r="O817" s="538"/>
      <c r="P817" s="538"/>
      <c r="Q817" s="538"/>
    </row>
    <row r="818" ht="25.15" customHeight="true" x14ac:dyDescent="0.2">
      <c r="C818" s="538"/>
      <c r="D818" s="538"/>
      <c r="E818" s="538"/>
      <c r="F818" s="538"/>
      <c r="G818" s="538"/>
      <c r="H818" s="538"/>
      <c r="I818" s="538"/>
      <c r="J818" s="538"/>
      <c r="K818" s="538"/>
      <c r="L818" s="538"/>
      <c r="M818" s="538"/>
      <c r="N818" s="538"/>
      <c r="O818" s="538"/>
      <c r="P818" s="538"/>
      <c r="Q818" s="538"/>
    </row>
    <row r="819" ht="25.15" customHeight="true" x14ac:dyDescent="0.2">
      <c r="C819" s="538"/>
      <c r="D819" s="538"/>
      <c r="E819" s="538"/>
      <c r="F819" s="538"/>
      <c r="G819" s="538"/>
      <c r="H819" s="538"/>
      <c r="I819" s="538"/>
      <c r="J819" s="538"/>
      <c r="K819" s="538"/>
      <c r="L819" s="538"/>
      <c r="M819" s="538"/>
      <c r="N819" s="538"/>
      <c r="O819" s="538"/>
      <c r="P819" s="538"/>
      <c r="Q819" s="538"/>
    </row>
    <row r="820" ht="25.15" customHeight="true" x14ac:dyDescent="0.2">
      <c r="C820" s="538"/>
      <c r="D820" s="538"/>
      <c r="E820" s="538"/>
      <c r="F820" s="538"/>
      <c r="G820" s="538"/>
      <c r="H820" s="538"/>
      <c r="I820" s="538"/>
      <c r="J820" s="538"/>
      <c r="K820" s="538"/>
      <c r="L820" s="538"/>
      <c r="M820" s="538"/>
      <c r="N820" s="538"/>
      <c r="O820" s="538"/>
      <c r="P820" s="538"/>
      <c r="Q820" s="538"/>
    </row>
    <row r="821" ht="25.15" customHeight="true" x14ac:dyDescent="0.2">
      <c r="C821" s="538"/>
      <c r="D821" s="538"/>
      <c r="E821" s="538"/>
      <c r="F821" s="538"/>
      <c r="G821" s="538"/>
      <c r="H821" s="538"/>
      <c r="I821" s="538"/>
      <c r="J821" s="538"/>
      <c r="K821" s="538"/>
      <c r="L821" s="538"/>
      <c r="M821" s="538"/>
      <c r="N821" s="538"/>
      <c r="O821" s="538"/>
      <c r="P821" s="538"/>
      <c r="Q821" s="538"/>
    </row>
    <row r="822" ht="25.15" customHeight="true" x14ac:dyDescent="0.2">
      <c r="C822" s="538"/>
      <c r="D822" s="538"/>
      <c r="E822" s="538"/>
      <c r="F822" s="538"/>
      <c r="G822" s="538"/>
      <c r="H822" s="538"/>
      <c r="I822" s="538"/>
      <c r="J822" s="538"/>
      <c r="K822" s="538"/>
      <c r="L822" s="538"/>
      <c r="M822" s="538"/>
      <c r="N822" s="538"/>
      <c r="O822" s="538"/>
      <c r="P822" s="538"/>
      <c r="Q822" s="538"/>
    </row>
    <row r="823" ht="25.15" customHeight="true" x14ac:dyDescent="0.2">
      <c r="C823" s="538"/>
      <c r="D823" s="538"/>
      <c r="E823" s="538"/>
      <c r="F823" s="538"/>
      <c r="G823" s="538"/>
      <c r="H823" s="538"/>
      <c r="I823" s="538"/>
      <c r="J823" s="538"/>
      <c r="K823" s="538"/>
      <c r="L823" s="538"/>
      <c r="M823" s="538"/>
      <c r="N823" s="538"/>
      <c r="O823" s="538"/>
      <c r="P823" s="538"/>
      <c r="Q823" s="538"/>
    </row>
    <row r="824" ht="25.15" customHeight="true" x14ac:dyDescent="0.2">
      <c r="C824" s="538"/>
      <c r="D824" s="538"/>
      <c r="E824" s="538"/>
      <c r="F824" s="538"/>
      <c r="G824" s="538"/>
      <c r="H824" s="538"/>
      <c r="I824" s="538"/>
      <c r="J824" s="538"/>
      <c r="K824" s="538"/>
      <c r="L824" s="538"/>
      <c r="M824" s="538"/>
      <c r="N824" s="538"/>
      <c r="O824" s="538"/>
      <c r="P824" s="538"/>
      <c r="Q824" s="538"/>
    </row>
    <row r="825" ht="25.15" customHeight="true" x14ac:dyDescent="0.2">
      <c r="C825" s="538"/>
      <c r="D825" s="538"/>
      <c r="E825" s="538"/>
      <c r="F825" s="538"/>
      <c r="G825" s="538"/>
      <c r="H825" s="538"/>
      <c r="I825" s="538"/>
      <c r="J825" s="538"/>
      <c r="K825" s="538"/>
      <c r="L825" s="538"/>
      <c r="M825" s="538"/>
      <c r="N825" s="538"/>
      <c r="O825" s="538"/>
      <c r="P825" s="538"/>
      <c r="Q825" s="538"/>
    </row>
    <row r="826" ht="25.15" customHeight="true" x14ac:dyDescent="0.2">
      <c r="C826" s="538"/>
      <c r="D826" s="538"/>
      <c r="E826" s="538"/>
      <c r="F826" s="538"/>
      <c r="G826" s="538"/>
      <c r="H826" s="538"/>
      <c r="I826" s="538"/>
      <c r="J826" s="538"/>
      <c r="K826" s="538"/>
      <c r="L826" s="538"/>
      <c r="M826" s="538"/>
      <c r="N826" s="538"/>
      <c r="O826" s="538"/>
      <c r="P826" s="538"/>
      <c r="Q826" s="538"/>
    </row>
    <row r="827" ht="25.15" customHeight="true" x14ac:dyDescent="0.2">
      <c r="C827" s="538"/>
      <c r="D827" s="538"/>
      <c r="E827" s="538"/>
      <c r="F827" s="538"/>
      <c r="G827" s="538"/>
      <c r="H827" s="538"/>
      <c r="I827" s="538"/>
      <c r="J827" s="538"/>
      <c r="K827" s="538"/>
      <c r="L827" s="538"/>
      <c r="M827" s="538"/>
      <c r="N827" s="538"/>
      <c r="O827" s="538"/>
      <c r="P827" s="538"/>
      <c r="Q827" s="538"/>
    </row>
    <row r="828" ht="25.15" customHeight="true" x14ac:dyDescent="0.2">
      <c r="C828" s="538"/>
      <c r="D828" s="538"/>
      <c r="E828" s="538"/>
      <c r="F828" s="538"/>
      <c r="G828" s="538"/>
      <c r="H828" s="538"/>
      <c r="I828" s="538"/>
      <c r="J828" s="538"/>
      <c r="K828" s="538"/>
      <c r="L828" s="538"/>
      <c r="M828" s="538"/>
      <c r="N828" s="538"/>
      <c r="O828" s="538"/>
      <c r="P828" s="538"/>
      <c r="Q828" s="538"/>
    </row>
    <row r="829" ht="25.15" customHeight="true" x14ac:dyDescent="0.2">
      <c r="C829" s="538"/>
      <c r="D829" s="538"/>
      <c r="E829" s="538"/>
      <c r="F829" s="538"/>
      <c r="G829" s="538"/>
      <c r="H829" s="538"/>
      <c r="I829" s="538"/>
      <c r="J829" s="538"/>
      <c r="K829" s="538"/>
      <c r="L829" s="538"/>
      <c r="M829" s="538"/>
      <c r="N829" s="538"/>
      <c r="O829" s="538"/>
      <c r="P829" s="538"/>
      <c r="Q829" s="538"/>
    </row>
    <row r="830" ht="25.15" customHeight="true" x14ac:dyDescent="0.2">
      <c r="C830" s="538"/>
      <c r="D830" s="538"/>
      <c r="E830" s="538"/>
      <c r="F830" s="538"/>
      <c r="G830" s="538"/>
      <c r="H830" s="538"/>
      <c r="I830" s="538"/>
      <c r="J830" s="538"/>
      <c r="K830" s="538"/>
      <c r="L830" s="538"/>
      <c r="M830" s="538"/>
      <c r="N830" s="538"/>
      <c r="O830" s="538"/>
      <c r="P830" s="538"/>
      <c r="Q830" s="538"/>
    </row>
    <row r="831" ht="25.15" customHeight="true" x14ac:dyDescent="0.2">
      <c r="C831" s="538"/>
      <c r="D831" s="538"/>
      <c r="E831" s="538"/>
      <c r="F831" s="538"/>
      <c r="G831" s="538"/>
      <c r="H831" s="538"/>
      <c r="I831" s="538"/>
      <c r="J831" s="538"/>
      <c r="K831" s="538"/>
      <c r="L831" s="538"/>
      <c r="M831" s="538"/>
      <c r="N831" s="538"/>
      <c r="O831" s="538"/>
      <c r="P831" s="538"/>
      <c r="Q831" s="538"/>
    </row>
    <row r="832" ht="25.15" customHeight="true" x14ac:dyDescent="0.2">
      <c r="C832" s="538"/>
      <c r="D832" s="538"/>
      <c r="E832" s="538"/>
      <c r="F832" s="538"/>
      <c r="G832" s="538"/>
      <c r="H832" s="538"/>
      <c r="I832" s="538"/>
      <c r="J832" s="538"/>
      <c r="K832" s="538"/>
      <c r="L832" s="538"/>
      <c r="M832" s="538"/>
      <c r="N832" s="538"/>
      <c r="O832" s="538"/>
      <c r="P832" s="538"/>
      <c r="Q832" s="538"/>
    </row>
    <row r="833" ht="25.15" customHeight="true" x14ac:dyDescent="0.2">
      <c r="C833" s="538"/>
      <c r="D833" s="538"/>
      <c r="E833" s="538"/>
      <c r="F833" s="538"/>
      <c r="G833" s="538"/>
      <c r="H833" s="538"/>
      <c r="I833" s="538"/>
      <c r="J833" s="538"/>
      <c r="K833" s="538"/>
      <c r="L833" s="538"/>
      <c r="M833" s="538"/>
      <c r="N833" s="538"/>
      <c r="O833" s="538"/>
      <c r="P833" s="538"/>
      <c r="Q833" s="538"/>
    </row>
    <row r="834" ht="25.15" customHeight="true" x14ac:dyDescent="0.2">
      <c r="C834" s="538"/>
      <c r="D834" s="538"/>
      <c r="E834" s="538"/>
      <c r="F834" s="538"/>
      <c r="G834" s="538"/>
      <c r="H834" s="538"/>
      <c r="I834" s="538"/>
      <c r="J834" s="538"/>
      <c r="K834" s="538"/>
      <c r="L834" s="538"/>
      <c r="M834" s="538"/>
      <c r="N834" s="538"/>
      <c r="O834" s="538"/>
      <c r="P834" s="538"/>
      <c r="Q834" s="538"/>
    </row>
    <row r="835" ht="25.15" customHeight="true" x14ac:dyDescent="0.2">
      <c r="C835" s="538"/>
      <c r="D835" s="538"/>
      <c r="E835" s="538"/>
      <c r="F835" s="538"/>
      <c r="G835" s="538"/>
      <c r="H835" s="538"/>
      <c r="I835" s="538"/>
      <c r="J835" s="538"/>
      <c r="K835" s="538"/>
      <c r="L835" s="538"/>
      <c r="M835" s="538"/>
      <c r="N835" s="538"/>
      <c r="O835" s="538"/>
      <c r="P835" s="538"/>
      <c r="Q835" s="538"/>
    </row>
    <row r="836" ht="25.15" customHeight="true" x14ac:dyDescent="0.2">
      <c r="C836" s="538"/>
      <c r="D836" s="538"/>
      <c r="E836" s="538"/>
      <c r="F836" s="538"/>
      <c r="G836" s="538"/>
      <c r="H836" s="538"/>
      <c r="I836" s="538"/>
      <c r="J836" s="538"/>
      <c r="K836" s="538"/>
      <c r="L836" s="538"/>
      <c r="M836" s="538"/>
      <c r="N836" s="538"/>
      <c r="O836" s="538"/>
      <c r="P836" s="538"/>
      <c r="Q836" s="538"/>
    </row>
    <row r="837" ht="25.15" customHeight="true" x14ac:dyDescent="0.2">
      <c r="C837" s="538"/>
      <c r="D837" s="538"/>
      <c r="E837" s="538"/>
      <c r="F837" s="538"/>
      <c r="G837" s="538"/>
      <c r="H837" s="538"/>
      <c r="I837" s="538"/>
      <c r="J837" s="538"/>
      <c r="K837" s="538"/>
      <c r="L837" s="538"/>
      <c r="M837" s="538"/>
      <c r="N837" s="538"/>
      <c r="O837" s="538"/>
      <c r="P837" s="538"/>
      <c r="Q837" s="538"/>
    </row>
    <row r="838" ht="25.15" customHeight="true" x14ac:dyDescent="0.2">
      <c r="C838" s="538"/>
      <c r="D838" s="538"/>
      <c r="E838" s="538"/>
      <c r="F838" s="538"/>
      <c r="G838" s="538"/>
      <c r="H838" s="538"/>
      <c r="I838" s="538"/>
      <c r="J838" s="538"/>
      <c r="K838" s="538"/>
      <c r="L838" s="538"/>
      <c r="M838" s="538"/>
      <c r="N838" s="538"/>
      <c r="O838" s="538"/>
      <c r="P838" s="538"/>
      <c r="Q838" s="538"/>
    </row>
    <row r="839" ht="25.15" customHeight="true" x14ac:dyDescent="0.2">
      <c r="C839" s="538"/>
      <c r="D839" s="538"/>
      <c r="E839" s="538"/>
      <c r="F839" s="538"/>
      <c r="G839" s="538"/>
      <c r="H839" s="538"/>
      <c r="I839" s="538"/>
      <c r="J839" s="538"/>
      <c r="K839" s="538"/>
      <c r="L839" s="538"/>
      <c r="M839" s="538"/>
      <c r="N839" s="538"/>
      <c r="O839" s="538"/>
      <c r="P839" s="538"/>
      <c r="Q839" s="538"/>
    </row>
    <row r="840" ht="25.15" customHeight="true" x14ac:dyDescent="0.2">
      <c r="C840" s="538"/>
      <c r="D840" s="538"/>
      <c r="E840" s="538"/>
      <c r="F840" s="538"/>
      <c r="G840" s="538"/>
      <c r="H840" s="538"/>
      <c r="I840" s="538"/>
      <c r="J840" s="538"/>
      <c r="K840" s="538"/>
      <c r="L840" s="538"/>
      <c r="M840" s="538"/>
      <c r="N840" s="538"/>
      <c r="O840" s="538"/>
      <c r="P840" s="538"/>
      <c r="Q840" s="538"/>
    </row>
    <row r="841" ht="25.15" customHeight="true" x14ac:dyDescent="0.2">
      <c r="C841" s="538"/>
      <c r="D841" s="538"/>
      <c r="E841" s="538"/>
      <c r="F841" s="538"/>
      <c r="G841" s="538"/>
      <c r="H841" s="538"/>
      <c r="I841" s="538"/>
      <c r="J841" s="538"/>
      <c r="K841" s="538"/>
      <c r="L841" s="538"/>
      <c r="M841" s="538"/>
      <c r="N841" s="538"/>
      <c r="O841" s="538"/>
      <c r="P841" s="538"/>
      <c r="Q841" s="538"/>
    </row>
    <row r="842" ht="25.15" customHeight="true" x14ac:dyDescent="0.2">
      <c r="C842" s="538"/>
      <c r="D842" s="538"/>
      <c r="E842" s="538"/>
      <c r="F842" s="538"/>
      <c r="G842" s="538"/>
      <c r="H842" s="538"/>
      <c r="I842" s="538"/>
      <c r="J842" s="538"/>
      <c r="K842" s="538"/>
      <c r="L842" s="538"/>
      <c r="M842" s="538"/>
      <c r="N842" s="538"/>
      <c r="O842" s="538"/>
      <c r="P842" s="538"/>
      <c r="Q842" s="538"/>
    </row>
    <row r="843" ht="25.15" customHeight="true" x14ac:dyDescent="0.2">
      <c r="C843" s="538"/>
      <c r="D843" s="538"/>
      <c r="E843" s="538"/>
      <c r="F843" s="538"/>
      <c r="G843" s="538"/>
      <c r="H843" s="538"/>
      <c r="I843" s="538"/>
      <c r="J843" s="538"/>
      <c r="K843" s="538"/>
      <c r="L843" s="538"/>
      <c r="M843" s="538"/>
      <c r="N843" s="538"/>
      <c r="O843" s="538"/>
      <c r="P843" s="538"/>
      <c r="Q843" s="538"/>
    </row>
    <row r="844" ht="25.15" customHeight="true" x14ac:dyDescent="0.2">
      <c r="C844" s="538"/>
      <c r="D844" s="538"/>
      <c r="E844" s="538"/>
      <c r="F844" s="538"/>
      <c r="G844" s="538"/>
      <c r="H844" s="538"/>
      <c r="I844" s="538"/>
      <c r="J844" s="538"/>
      <c r="K844" s="538"/>
      <c r="L844" s="538"/>
      <c r="M844" s="538"/>
      <c r="N844" s="538"/>
      <c r="O844" s="538"/>
      <c r="P844" s="538"/>
      <c r="Q844" s="538"/>
    </row>
    <row r="845" ht="25.15" customHeight="true" x14ac:dyDescent="0.2">
      <c r="C845" s="538"/>
      <c r="D845" s="538"/>
      <c r="E845" s="538"/>
      <c r="F845" s="538"/>
      <c r="G845" s="538"/>
      <c r="H845" s="538"/>
      <c r="I845" s="538"/>
      <c r="J845" s="538"/>
      <c r="K845" s="538"/>
      <c r="L845" s="538"/>
      <c r="M845" s="538"/>
      <c r="N845" s="538"/>
      <c r="O845" s="538"/>
      <c r="P845" s="538"/>
      <c r="Q845" s="538"/>
    </row>
    <row r="846" ht="25.15" customHeight="true" x14ac:dyDescent="0.2">
      <c r="C846" s="538"/>
      <c r="D846" s="538"/>
      <c r="E846" s="538"/>
      <c r="F846" s="538"/>
      <c r="G846" s="538"/>
      <c r="H846" s="538"/>
      <c r="I846" s="538"/>
      <c r="J846" s="538"/>
      <c r="K846" s="538"/>
      <c r="L846" s="538"/>
      <c r="M846" s="538"/>
      <c r="N846" s="538"/>
      <c r="O846" s="538"/>
      <c r="P846" s="538"/>
      <c r="Q846" s="538"/>
    </row>
    <row r="847" ht="25.15" customHeight="true" x14ac:dyDescent="0.2">
      <c r="C847" s="538"/>
      <c r="D847" s="538"/>
      <c r="E847" s="538"/>
      <c r="F847" s="538"/>
      <c r="G847" s="538"/>
      <c r="H847" s="538"/>
      <c r="I847" s="538"/>
      <c r="J847" s="538"/>
      <c r="K847" s="538"/>
      <c r="L847" s="538"/>
      <c r="M847" s="538"/>
      <c r="N847" s="538"/>
      <c r="O847" s="538"/>
      <c r="P847" s="538"/>
      <c r="Q847" s="538"/>
    </row>
    <row r="848" ht="25.15" customHeight="true" x14ac:dyDescent="0.2">
      <c r="C848" s="538"/>
      <c r="D848" s="538"/>
      <c r="E848" s="538"/>
      <c r="F848" s="538"/>
      <c r="G848" s="538"/>
      <c r="H848" s="538"/>
      <c r="I848" s="538"/>
      <c r="J848" s="538"/>
      <c r="K848" s="538"/>
      <c r="L848" s="538"/>
      <c r="M848" s="538"/>
      <c r="N848" s="538"/>
      <c r="O848" s="538"/>
      <c r="P848" s="538"/>
      <c r="Q848" s="538"/>
    </row>
    <row r="849" ht="25.15" customHeight="true" x14ac:dyDescent="0.2">
      <c r="C849" s="538"/>
      <c r="D849" s="538"/>
      <c r="E849" s="538"/>
      <c r="F849" s="538"/>
      <c r="G849" s="538"/>
      <c r="H849" s="538"/>
      <c r="I849" s="538"/>
      <c r="J849" s="538"/>
      <c r="K849" s="538"/>
      <c r="L849" s="538"/>
      <c r="M849" s="538"/>
      <c r="N849" s="538"/>
      <c r="O849" s="538"/>
      <c r="P849" s="538"/>
      <c r="Q849" s="538"/>
    </row>
    <row r="850" ht="25.15" customHeight="true" x14ac:dyDescent="0.2">
      <c r="C850" s="538"/>
      <c r="D850" s="538"/>
      <c r="E850" s="538"/>
      <c r="F850" s="538"/>
      <c r="G850" s="538"/>
      <c r="H850" s="538"/>
      <c r="I850" s="538"/>
      <c r="J850" s="538"/>
      <c r="K850" s="538"/>
      <c r="L850" s="538"/>
      <c r="M850" s="538"/>
      <c r="N850" s="538"/>
      <c r="O850" s="538"/>
      <c r="P850" s="538"/>
      <c r="Q850" s="538"/>
    </row>
    <row r="851" ht="25.15" customHeight="true" x14ac:dyDescent="0.2">
      <c r="C851" s="538"/>
      <c r="D851" s="538"/>
      <c r="E851" s="538"/>
      <c r="F851" s="538"/>
      <c r="G851" s="538"/>
      <c r="H851" s="538"/>
      <c r="I851" s="538"/>
      <c r="J851" s="538"/>
      <c r="K851" s="538"/>
      <c r="L851" s="538"/>
      <c r="M851" s="538"/>
      <c r="N851" s="538"/>
      <c r="O851" s="538"/>
      <c r="P851" s="538"/>
      <c r="Q851" s="538"/>
    </row>
    <row r="852" ht="25.15" customHeight="true" x14ac:dyDescent="0.2">
      <c r="C852" s="538"/>
      <c r="D852" s="538"/>
      <c r="E852" s="538"/>
      <c r="F852" s="538"/>
      <c r="G852" s="538"/>
      <c r="H852" s="538"/>
      <c r="I852" s="538"/>
      <c r="J852" s="538"/>
      <c r="K852" s="538"/>
      <c r="L852" s="538"/>
      <c r="M852" s="538"/>
      <c r="N852" s="538"/>
      <c r="O852" s="538"/>
      <c r="P852" s="538"/>
      <c r="Q852" s="538"/>
    </row>
    <row r="853" ht="25.15" customHeight="true" x14ac:dyDescent="0.2">
      <c r="C853" s="538"/>
      <c r="D853" s="538"/>
      <c r="E853" s="538"/>
      <c r="F853" s="538"/>
      <c r="G853" s="538"/>
      <c r="H853" s="538"/>
      <c r="I853" s="538"/>
      <c r="J853" s="538"/>
      <c r="K853" s="538"/>
      <c r="L853" s="538"/>
      <c r="M853" s="538"/>
      <c r="N853" s="538"/>
      <c r="O853" s="538"/>
      <c r="P853" s="538"/>
      <c r="Q853" s="538"/>
    </row>
    <row r="854" ht="25.15" customHeight="true" x14ac:dyDescent="0.2">
      <c r="C854" s="538"/>
      <c r="D854" s="538"/>
      <c r="E854" s="538"/>
      <c r="F854" s="538"/>
      <c r="G854" s="538"/>
      <c r="H854" s="538"/>
      <c r="I854" s="538"/>
      <c r="J854" s="538"/>
      <c r="K854" s="538"/>
      <c r="L854" s="538"/>
      <c r="M854" s="538"/>
      <c r="N854" s="538"/>
      <c r="O854" s="538"/>
      <c r="P854" s="538"/>
      <c r="Q854" s="538"/>
    </row>
    <row r="855" ht="25.15" customHeight="true" x14ac:dyDescent="0.2">
      <c r="C855" s="538"/>
      <c r="D855" s="538"/>
      <c r="E855" s="538"/>
      <c r="F855" s="538"/>
      <c r="G855" s="538"/>
      <c r="H855" s="538"/>
      <c r="I855" s="538"/>
      <c r="J855" s="538"/>
      <c r="K855" s="538"/>
      <c r="L855" s="538"/>
      <c r="M855" s="538"/>
      <c r="N855" s="538"/>
      <c r="O855" s="538"/>
      <c r="P855" s="538"/>
      <c r="Q855" s="538"/>
    </row>
    <row r="856" ht="25.15" customHeight="true" x14ac:dyDescent="0.2">
      <c r="C856" s="538"/>
      <c r="D856" s="538"/>
      <c r="E856" s="538"/>
      <c r="F856" s="538"/>
      <c r="G856" s="538"/>
      <c r="H856" s="538"/>
      <c r="I856" s="538"/>
      <c r="J856" s="538"/>
      <c r="K856" s="538"/>
      <c r="L856" s="538"/>
      <c r="M856" s="538"/>
      <c r="N856" s="538"/>
      <c r="O856" s="538"/>
      <c r="P856" s="538"/>
      <c r="Q856" s="538"/>
    </row>
    <row r="857" ht="25.15" customHeight="true" x14ac:dyDescent="0.2">
      <c r="C857" s="538"/>
      <c r="D857" s="538"/>
      <c r="E857" s="538"/>
      <c r="F857" s="538"/>
      <c r="G857" s="538"/>
      <c r="H857" s="538"/>
      <c r="I857" s="538"/>
      <c r="J857" s="538"/>
      <c r="K857" s="538"/>
      <c r="L857" s="538"/>
      <c r="M857" s="538"/>
      <c r="N857" s="538"/>
      <c r="O857" s="538"/>
      <c r="P857" s="538"/>
      <c r="Q857" s="538"/>
    </row>
    <row r="858" ht="25.15" customHeight="true" x14ac:dyDescent="0.2">
      <c r="C858" s="538"/>
      <c r="D858" s="538"/>
      <c r="E858" s="538"/>
      <c r="F858" s="538"/>
      <c r="G858" s="538"/>
      <c r="H858" s="538"/>
      <c r="I858" s="538"/>
      <c r="J858" s="538"/>
      <c r="K858" s="538"/>
      <c r="L858" s="538"/>
      <c r="M858" s="538"/>
      <c r="N858" s="538"/>
      <c r="O858" s="538"/>
      <c r="P858" s="538"/>
      <c r="Q858" s="538"/>
    </row>
    <row r="859" ht="25.15" customHeight="true" x14ac:dyDescent="0.2">
      <c r="C859" s="538"/>
      <c r="D859" s="538"/>
      <c r="E859" s="538"/>
      <c r="F859" s="538"/>
      <c r="G859" s="538"/>
      <c r="H859" s="538"/>
      <c r="I859" s="538"/>
      <c r="J859" s="538"/>
      <c r="K859" s="538"/>
      <c r="L859" s="538"/>
      <c r="M859" s="538"/>
      <c r="N859" s="538"/>
      <c r="O859" s="538"/>
      <c r="P859" s="538"/>
      <c r="Q859" s="538"/>
    </row>
    <row r="860" ht="25.15" customHeight="true" x14ac:dyDescent="0.2">
      <c r="C860" s="538"/>
      <c r="D860" s="538"/>
      <c r="E860" s="538"/>
      <c r="F860" s="538"/>
      <c r="G860" s="538"/>
      <c r="H860" s="538"/>
      <c r="I860" s="538"/>
      <c r="J860" s="538"/>
      <c r="K860" s="538"/>
      <c r="L860" s="538"/>
      <c r="M860" s="538"/>
      <c r="N860" s="538"/>
      <c r="O860" s="538"/>
      <c r="P860" s="538"/>
      <c r="Q860" s="538"/>
    </row>
    <row r="861" ht="25.15" customHeight="true" x14ac:dyDescent="0.2">
      <c r="C861" s="538"/>
      <c r="D861" s="538"/>
      <c r="E861" s="538"/>
      <c r="F861" s="538"/>
      <c r="G861" s="538"/>
      <c r="H861" s="538"/>
      <c r="I861" s="538"/>
      <c r="J861" s="538"/>
      <c r="K861" s="538"/>
      <c r="L861" s="538"/>
      <c r="M861" s="538"/>
      <c r="N861" s="538"/>
      <c r="O861" s="538"/>
      <c r="P861" s="538"/>
      <c r="Q861" s="538"/>
    </row>
    <row r="862" ht="25.15" customHeight="true" x14ac:dyDescent="0.2">
      <c r="C862" s="538"/>
      <c r="D862" s="538"/>
      <c r="E862" s="538"/>
      <c r="F862" s="538"/>
      <c r="G862" s="538"/>
      <c r="H862" s="538"/>
      <c r="I862" s="538"/>
      <c r="J862" s="538"/>
      <c r="K862" s="538"/>
      <c r="L862" s="538"/>
      <c r="M862" s="538"/>
      <c r="N862" s="538"/>
      <c r="O862" s="538"/>
      <c r="P862" s="538"/>
      <c r="Q862" s="538"/>
    </row>
    <row r="863" ht="25.15" customHeight="true" x14ac:dyDescent="0.2">
      <c r="C863" s="538"/>
      <c r="D863" s="538"/>
      <c r="E863" s="538"/>
      <c r="F863" s="538"/>
      <c r="G863" s="538"/>
      <c r="H863" s="538"/>
      <c r="I863" s="538"/>
      <c r="J863" s="538"/>
      <c r="K863" s="538"/>
      <c r="L863" s="538"/>
      <c r="M863" s="538"/>
      <c r="N863" s="538"/>
      <c r="O863" s="538"/>
      <c r="P863" s="538"/>
      <c r="Q863" s="538"/>
    </row>
    <row r="864" ht="25.15" customHeight="true" x14ac:dyDescent="0.2">
      <c r="C864" s="538"/>
      <c r="D864" s="538"/>
      <c r="E864" s="538"/>
      <c r="F864" s="538"/>
      <c r="G864" s="538"/>
      <c r="H864" s="538"/>
      <c r="I864" s="538"/>
      <c r="J864" s="538"/>
      <c r="K864" s="538"/>
      <c r="L864" s="538"/>
      <c r="M864" s="538"/>
      <c r="N864" s="538"/>
      <c r="O864" s="538"/>
      <c r="P864" s="538"/>
      <c r="Q864" s="538"/>
    </row>
    <row r="865" ht="25.15" customHeight="true" x14ac:dyDescent="0.2">
      <c r="C865" s="538"/>
      <c r="D865" s="538"/>
      <c r="E865" s="538"/>
      <c r="F865" s="538"/>
      <c r="G865" s="538"/>
      <c r="H865" s="538"/>
      <c r="I865" s="538"/>
      <c r="J865" s="538"/>
      <c r="K865" s="538"/>
      <c r="L865" s="538"/>
      <c r="M865" s="538"/>
      <c r="N865" s="538"/>
      <c r="O865" s="538"/>
      <c r="P865" s="538"/>
      <c r="Q865" s="538"/>
    </row>
    <row r="866" ht="25.15" customHeight="true" x14ac:dyDescent="0.2">
      <c r="C866" s="538"/>
      <c r="D866" s="538"/>
      <c r="E866" s="538"/>
      <c r="F866" s="538"/>
      <c r="G866" s="538"/>
      <c r="H866" s="538"/>
      <c r="I866" s="538"/>
      <c r="J866" s="538"/>
      <c r="K866" s="538"/>
      <c r="L866" s="538"/>
      <c r="M866" s="538"/>
      <c r="N866" s="538"/>
      <c r="O866" s="538"/>
      <c r="P866" s="538"/>
      <c r="Q866" s="538"/>
    </row>
    <row r="867" ht="25.15" customHeight="true" x14ac:dyDescent="0.2">
      <c r="C867" s="538"/>
      <c r="D867" s="538"/>
      <c r="E867" s="538"/>
      <c r="F867" s="538"/>
      <c r="G867" s="538"/>
      <c r="H867" s="538"/>
      <c r="I867" s="538"/>
      <c r="J867" s="538"/>
      <c r="K867" s="538"/>
      <c r="L867" s="538"/>
      <c r="M867" s="538"/>
      <c r="N867" s="538"/>
      <c r="O867" s="538"/>
      <c r="P867" s="538"/>
      <c r="Q867" s="538"/>
    </row>
    <row r="868" ht="25.15" customHeight="true" x14ac:dyDescent="0.2">
      <c r="C868" s="538"/>
      <c r="D868" s="538"/>
      <c r="E868" s="538"/>
      <c r="F868" s="538"/>
      <c r="G868" s="538"/>
      <c r="H868" s="538"/>
      <c r="I868" s="538"/>
      <c r="J868" s="538"/>
      <c r="K868" s="538"/>
      <c r="L868" s="538"/>
      <c r="M868" s="538"/>
      <c r="N868" s="538"/>
      <c r="O868" s="538"/>
      <c r="P868" s="538"/>
      <c r="Q868" s="538"/>
    </row>
    <row r="869" ht="25.15" customHeight="true" x14ac:dyDescent="0.2">
      <c r="C869" s="538"/>
      <c r="D869" s="538"/>
      <c r="E869" s="538"/>
      <c r="F869" s="538"/>
      <c r="G869" s="538"/>
      <c r="H869" s="538"/>
      <c r="I869" s="538"/>
      <c r="J869" s="538"/>
      <c r="K869" s="538"/>
      <c r="L869" s="538"/>
      <c r="M869" s="538"/>
      <c r="N869" s="538"/>
      <c r="O869" s="538"/>
      <c r="P869" s="538"/>
      <c r="Q869" s="538"/>
    </row>
    <row r="870" ht="25.15" customHeight="true" x14ac:dyDescent="0.2">
      <c r="C870" s="538"/>
      <c r="D870" s="538"/>
      <c r="E870" s="538"/>
      <c r="F870" s="538"/>
      <c r="G870" s="538"/>
      <c r="H870" s="538"/>
      <c r="I870" s="538"/>
      <c r="J870" s="538"/>
      <c r="K870" s="538"/>
      <c r="L870" s="538"/>
      <c r="M870" s="538"/>
      <c r="N870" s="538"/>
      <c r="O870" s="538"/>
      <c r="P870" s="538"/>
      <c r="Q870" s="538"/>
    </row>
    <row r="871" ht="25.15" customHeight="true" x14ac:dyDescent="0.2">
      <c r="C871" s="538"/>
      <c r="D871" s="538"/>
      <c r="E871" s="538"/>
      <c r="F871" s="538"/>
      <c r="G871" s="538"/>
      <c r="H871" s="538"/>
      <c r="I871" s="538"/>
      <c r="J871" s="538"/>
      <c r="K871" s="538"/>
      <c r="L871" s="538"/>
      <c r="M871" s="538"/>
      <c r="N871" s="538"/>
      <c r="O871" s="538"/>
      <c r="P871" s="538"/>
      <c r="Q871" s="538"/>
    </row>
    <row r="872" ht="25.15" customHeight="true" x14ac:dyDescent="0.2">
      <c r="C872" s="538"/>
      <c r="D872" s="538"/>
      <c r="E872" s="538"/>
      <c r="F872" s="538"/>
      <c r="G872" s="538"/>
      <c r="H872" s="538"/>
      <c r="I872" s="538"/>
      <c r="J872" s="538"/>
      <c r="K872" s="538"/>
      <c r="L872" s="538"/>
      <c r="M872" s="538"/>
      <c r="N872" s="538"/>
      <c r="O872" s="538"/>
      <c r="P872" s="538"/>
      <c r="Q872" s="538"/>
    </row>
    <row r="873" ht="25.15" customHeight="true" x14ac:dyDescent="0.2">
      <c r="C873" s="538"/>
      <c r="D873" s="538"/>
      <c r="E873" s="538"/>
      <c r="F873" s="538"/>
      <c r="G873" s="538"/>
      <c r="H873" s="538"/>
      <c r="I873" s="538"/>
      <c r="J873" s="538"/>
      <c r="K873" s="538"/>
      <c r="L873" s="538"/>
      <c r="M873" s="538"/>
      <c r="N873" s="538"/>
      <c r="O873" s="538"/>
      <c r="P873" s="538"/>
      <c r="Q873" s="538"/>
    </row>
    <row r="874" ht="25.15" customHeight="true" x14ac:dyDescent="0.2">
      <c r="C874" s="538"/>
      <c r="D874" s="538"/>
      <c r="E874" s="538"/>
      <c r="F874" s="538"/>
      <c r="G874" s="538"/>
      <c r="H874" s="538"/>
      <c r="I874" s="538"/>
      <c r="J874" s="538"/>
      <c r="K874" s="538"/>
      <c r="L874" s="538"/>
      <c r="M874" s="538"/>
      <c r="N874" s="538"/>
      <c r="O874" s="538"/>
      <c r="P874" s="538"/>
      <c r="Q874" s="538"/>
    </row>
    <row r="875" ht="25.15" customHeight="true" x14ac:dyDescent="0.2">
      <c r="C875" s="538"/>
      <c r="D875" s="538"/>
      <c r="E875" s="538"/>
      <c r="F875" s="538"/>
      <c r="G875" s="538"/>
      <c r="H875" s="538"/>
      <c r="I875" s="538"/>
      <c r="J875" s="538"/>
      <c r="K875" s="538"/>
      <c r="L875" s="538"/>
      <c r="M875" s="538"/>
      <c r="N875" s="538"/>
      <c r="O875" s="538"/>
      <c r="P875" s="538"/>
      <c r="Q875" s="538"/>
    </row>
    <row r="876" ht="25.15" customHeight="true" x14ac:dyDescent="0.2">
      <c r="C876" s="538"/>
      <c r="D876" s="538"/>
      <c r="E876" s="538"/>
      <c r="F876" s="538"/>
      <c r="G876" s="538"/>
      <c r="H876" s="538"/>
      <c r="I876" s="538"/>
      <c r="J876" s="538"/>
      <c r="K876" s="538"/>
      <c r="L876" s="538"/>
      <c r="M876" s="538"/>
      <c r="N876" s="538"/>
      <c r="O876" s="538"/>
      <c r="P876" s="538"/>
      <c r="Q876" s="538"/>
    </row>
    <row r="877" ht="25.15" customHeight="true" x14ac:dyDescent="0.2">
      <c r="C877" s="538"/>
      <c r="D877" s="538"/>
      <c r="E877" s="538"/>
      <c r="F877" s="538"/>
      <c r="G877" s="538"/>
      <c r="H877" s="538"/>
      <c r="I877" s="538"/>
      <c r="J877" s="538"/>
      <c r="K877" s="538"/>
      <c r="L877" s="538"/>
      <c r="M877" s="538"/>
      <c r="N877" s="538"/>
      <c r="O877" s="538"/>
      <c r="P877" s="538"/>
      <c r="Q877" s="538"/>
    </row>
    <row r="878" ht="25.15" customHeight="true" x14ac:dyDescent="0.2">
      <c r="C878" s="538"/>
      <c r="D878" s="538"/>
      <c r="E878" s="538"/>
      <c r="F878" s="538"/>
      <c r="G878" s="538"/>
      <c r="H878" s="538"/>
      <c r="I878" s="538"/>
      <c r="J878" s="538"/>
      <c r="K878" s="538"/>
      <c r="L878" s="538"/>
      <c r="M878" s="538"/>
      <c r="N878" s="538"/>
      <c r="O878" s="538"/>
      <c r="P878" s="538"/>
      <c r="Q878" s="538"/>
    </row>
    <row r="879" ht="25.15" customHeight="true" x14ac:dyDescent="0.2">
      <c r="C879" s="538"/>
      <c r="D879" s="538"/>
      <c r="E879" s="538"/>
      <c r="F879" s="538"/>
      <c r="G879" s="538"/>
      <c r="H879" s="538"/>
      <c r="I879" s="538"/>
      <c r="J879" s="538"/>
      <c r="K879" s="538"/>
      <c r="L879" s="538"/>
      <c r="M879" s="538"/>
      <c r="N879" s="538"/>
      <c r="O879" s="538"/>
      <c r="P879" s="538"/>
      <c r="Q879" s="538"/>
    </row>
    <row r="880" ht="25.15" customHeight="true" x14ac:dyDescent="0.2">
      <c r="C880" s="538"/>
      <c r="D880" s="538"/>
      <c r="E880" s="538"/>
      <c r="F880" s="538"/>
      <c r="G880" s="538"/>
      <c r="H880" s="538"/>
      <c r="I880" s="538"/>
      <c r="J880" s="538"/>
      <c r="K880" s="538"/>
      <c r="L880" s="538"/>
      <c r="M880" s="538"/>
      <c r="N880" s="538"/>
      <c r="O880" s="538"/>
      <c r="P880" s="538"/>
      <c r="Q880" s="538"/>
    </row>
    <row r="881" ht="25.15" customHeight="true" x14ac:dyDescent="0.2">
      <c r="C881" s="538"/>
      <c r="D881" s="538"/>
      <c r="E881" s="538"/>
      <c r="F881" s="538"/>
      <c r="G881" s="538"/>
      <c r="H881" s="538"/>
      <c r="I881" s="538"/>
      <c r="J881" s="538"/>
      <c r="K881" s="538"/>
      <c r="L881" s="538"/>
      <c r="M881" s="538"/>
      <c r="N881" s="538"/>
      <c r="O881" s="538"/>
      <c r="P881" s="538"/>
      <c r="Q881" s="538"/>
    </row>
    <row r="882" ht="25.15" customHeight="true" x14ac:dyDescent="0.2">
      <c r="C882" s="538"/>
      <c r="D882" s="538"/>
      <c r="E882" s="538"/>
      <c r="F882" s="538"/>
      <c r="G882" s="538"/>
      <c r="H882" s="538"/>
      <c r="I882" s="538"/>
      <c r="J882" s="538"/>
      <c r="K882" s="538"/>
      <c r="L882" s="538"/>
      <c r="M882" s="538"/>
      <c r="N882" s="538"/>
      <c r="O882" s="538"/>
      <c r="P882" s="538"/>
      <c r="Q882" s="538"/>
    </row>
    <row r="883" ht="25.15" customHeight="true" x14ac:dyDescent="0.2">
      <c r="C883" s="538"/>
      <c r="D883" s="538"/>
      <c r="E883" s="538"/>
      <c r="F883" s="538"/>
      <c r="G883" s="538"/>
      <c r="H883" s="538"/>
      <c r="I883" s="538"/>
      <c r="J883" s="538"/>
      <c r="K883" s="538"/>
      <c r="L883" s="538"/>
      <c r="M883" s="538"/>
      <c r="N883" s="538"/>
      <c r="O883" s="538"/>
      <c r="P883" s="538"/>
      <c r="Q883" s="538"/>
    </row>
    <row r="884" ht="25.15" customHeight="true" x14ac:dyDescent="0.2">
      <c r="C884" s="538"/>
      <c r="D884" s="538"/>
      <c r="E884" s="538"/>
      <c r="F884" s="538"/>
      <c r="G884" s="538"/>
      <c r="H884" s="538"/>
      <c r="I884" s="538"/>
      <c r="J884" s="538"/>
      <c r="K884" s="538"/>
      <c r="L884" s="538"/>
      <c r="M884" s="538"/>
      <c r="N884" s="538"/>
      <c r="O884" s="538"/>
      <c r="P884" s="538"/>
      <c r="Q884" s="538"/>
    </row>
    <row r="885" ht="25.15" customHeight="true" x14ac:dyDescent="0.2">
      <c r="C885" s="538"/>
      <c r="D885" s="538"/>
      <c r="E885" s="538"/>
      <c r="F885" s="538"/>
      <c r="G885" s="538"/>
      <c r="H885" s="538"/>
      <c r="I885" s="538"/>
      <c r="J885" s="538"/>
      <c r="K885" s="538"/>
      <c r="L885" s="538"/>
      <c r="M885" s="538"/>
      <c r="N885" s="538"/>
      <c r="O885" s="538"/>
      <c r="P885" s="538"/>
      <c r="Q885" s="538"/>
    </row>
    <row r="886" ht="25.15" customHeight="true" x14ac:dyDescent="0.2">
      <c r="C886" s="538"/>
      <c r="D886" s="538"/>
      <c r="E886" s="538"/>
      <c r="F886" s="538"/>
      <c r="G886" s="538"/>
      <c r="H886" s="538"/>
      <c r="I886" s="538"/>
      <c r="J886" s="538"/>
      <c r="K886" s="538"/>
      <c r="L886" s="538"/>
      <c r="M886" s="538"/>
      <c r="N886" s="538"/>
      <c r="O886" s="538"/>
      <c r="P886" s="538"/>
      <c r="Q886" s="538"/>
    </row>
    <row r="887" ht="25.15" customHeight="true" x14ac:dyDescent="0.2">
      <c r="C887" s="538"/>
      <c r="D887" s="538"/>
      <c r="E887" s="538"/>
      <c r="F887" s="538"/>
      <c r="G887" s="538"/>
      <c r="H887" s="538"/>
      <c r="I887" s="538"/>
      <c r="J887" s="538"/>
      <c r="K887" s="538"/>
      <c r="L887" s="538"/>
      <c r="M887" s="538"/>
      <c r="N887" s="538"/>
      <c r="O887" s="538"/>
      <c r="P887" s="538"/>
      <c r="Q887" s="538"/>
    </row>
    <row r="888" ht="25.15" customHeight="true" x14ac:dyDescent="0.2">
      <c r="C888" s="538"/>
      <c r="D888" s="538"/>
      <c r="E888" s="538"/>
      <c r="F888" s="538"/>
      <c r="G888" s="538"/>
      <c r="H888" s="538"/>
      <c r="I888" s="538"/>
      <c r="J888" s="538"/>
      <c r="K888" s="538"/>
      <c r="L888" s="538"/>
      <c r="M888" s="538"/>
      <c r="N888" s="538"/>
      <c r="O888" s="538"/>
      <c r="P888" s="538"/>
      <c r="Q888" s="538"/>
    </row>
    <row r="889" ht="25.15" customHeight="true" x14ac:dyDescent="0.2">
      <c r="C889" s="538"/>
      <c r="D889" s="538"/>
      <c r="E889" s="538"/>
      <c r="F889" s="538"/>
      <c r="G889" s="538"/>
      <c r="H889" s="538"/>
      <c r="I889" s="538"/>
      <c r="J889" s="538"/>
      <c r="K889" s="538"/>
      <c r="L889" s="538"/>
      <c r="M889" s="538"/>
      <c r="N889" s="538"/>
      <c r="O889" s="538"/>
      <c r="P889" s="538"/>
      <c r="Q889" s="538"/>
    </row>
    <row r="890" ht="25.15" customHeight="true" x14ac:dyDescent="0.2">
      <c r="C890" s="538"/>
      <c r="D890" s="538"/>
      <c r="E890" s="538"/>
      <c r="F890" s="538"/>
      <c r="G890" s="538"/>
      <c r="H890" s="538"/>
      <c r="I890" s="538"/>
      <c r="J890" s="538"/>
      <c r="K890" s="538"/>
      <c r="L890" s="538"/>
      <c r="M890" s="538"/>
      <c r="N890" s="538"/>
      <c r="O890" s="538"/>
      <c r="P890" s="538"/>
      <c r="Q890" s="538"/>
    </row>
    <row r="891" ht="25.15" customHeight="true" x14ac:dyDescent="0.2">
      <c r="C891" s="538"/>
      <c r="D891" s="538"/>
      <c r="E891" s="538"/>
      <c r="F891" s="538"/>
      <c r="G891" s="538"/>
      <c r="H891" s="538"/>
      <c r="I891" s="538"/>
      <c r="J891" s="538"/>
      <c r="K891" s="538"/>
      <c r="L891" s="538"/>
      <c r="M891" s="538"/>
      <c r="N891" s="538"/>
      <c r="O891" s="538"/>
      <c r="P891" s="538"/>
      <c r="Q891" s="538"/>
    </row>
    <row r="892" ht="25.15" customHeight="true" x14ac:dyDescent="0.2">
      <c r="C892" s="538"/>
      <c r="D892" s="538"/>
      <c r="E892" s="538"/>
      <c r="F892" s="538"/>
      <c r="G892" s="538"/>
      <c r="H892" s="538"/>
      <c r="I892" s="538"/>
      <c r="J892" s="538"/>
      <c r="K892" s="538"/>
      <c r="L892" s="538"/>
      <c r="M892" s="538"/>
      <c r="N892" s="538"/>
      <c r="O892" s="538"/>
      <c r="P892" s="538"/>
      <c r="Q892" s="538"/>
    </row>
    <row r="893" ht="25.15" customHeight="true" x14ac:dyDescent="0.2">
      <c r="C893" s="538"/>
      <c r="D893" s="538"/>
      <c r="E893" s="538"/>
      <c r="F893" s="538"/>
      <c r="G893" s="538"/>
      <c r="H893" s="538"/>
      <c r="I893" s="538"/>
      <c r="J893" s="538"/>
      <c r="K893" s="538"/>
      <c r="L893" s="538"/>
      <c r="M893" s="538"/>
      <c r="N893" s="538"/>
      <c r="O893" s="538"/>
      <c r="P893" s="538"/>
      <c r="Q893" s="538"/>
    </row>
    <row r="894" ht="25.15" customHeight="true" x14ac:dyDescent="0.2">
      <c r="C894" s="538"/>
      <c r="D894" s="538"/>
      <c r="E894" s="538"/>
      <c r="F894" s="538"/>
      <c r="G894" s="538"/>
      <c r="H894" s="538"/>
      <c r="I894" s="538"/>
      <c r="J894" s="538"/>
      <c r="K894" s="538"/>
      <c r="L894" s="538"/>
      <c r="M894" s="538"/>
      <c r="N894" s="538"/>
      <c r="O894" s="538"/>
      <c r="P894" s="538"/>
      <c r="Q894" s="538"/>
    </row>
    <row r="895" ht="25.15" customHeight="true" x14ac:dyDescent="0.2">
      <c r="C895" s="538"/>
      <c r="D895" s="538"/>
      <c r="E895" s="538"/>
      <c r="F895" s="538"/>
      <c r="G895" s="538"/>
      <c r="H895" s="538"/>
      <c r="I895" s="538"/>
      <c r="J895" s="538"/>
      <c r="K895" s="538"/>
      <c r="L895" s="538"/>
      <c r="M895" s="538"/>
      <c r="N895" s="538"/>
      <c r="O895" s="538"/>
      <c r="P895" s="538"/>
      <c r="Q895" s="538"/>
    </row>
    <row r="896" ht="25.15" customHeight="true" x14ac:dyDescent="0.2">
      <c r="C896" s="538"/>
      <c r="D896" s="538"/>
      <c r="E896" s="538"/>
      <c r="F896" s="538"/>
      <c r="G896" s="538"/>
      <c r="H896" s="538"/>
      <c r="I896" s="538"/>
      <c r="J896" s="538"/>
      <c r="K896" s="538"/>
      <c r="L896" s="538"/>
      <c r="M896" s="538"/>
      <c r="N896" s="538"/>
      <c r="O896" s="538"/>
      <c r="P896" s="538"/>
      <c r="Q896" s="538"/>
    </row>
    <row r="897" ht="25.15" customHeight="true" x14ac:dyDescent="0.2">
      <c r="C897" s="538"/>
      <c r="D897" s="538"/>
      <c r="E897" s="538"/>
      <c r="F897" s="538"/>
      <c r="G897" s="538"/>
      <c r="H897" s="538"/>
      <c r="I897" s="538"/>
      <c r="J897" s="538"/>
      <c r="K897" s="538"/>
      <c r="L897" s="538"/>
      <c r="M897" s="538"/>
      <c r="N897" s="538"/>
      <c r="O897" s="538"/>
      <c r="P897" s="538"/>
      <c r="Q897" s="538"/>
    </row>
    <row r="898" ht="25.15" customHeight="true" x14ac:dyDescent="0.2">
      <c r="C898" s="538"/>
      <c r="D898" s="538"/>
      <c r="E898" s="538"/>
      <c r="F898" s="538"/>
      <c r="G898" s="538"/>
      <c r="H898" s="538"/>
      <c r="I898" s="538"/>
      <c r="J898" s="538"/>
      <c r="K898" s="538"/>
      <c r="L898" s="538"/>
      <c r="M898" s="538"/>
      <c r="N898" s="538"/>
      <c r="O898" s="538"/>
      <c r="P898" s="538"/>
      <c r="Q898" s="538"/>
    </row>
    <row r="899" ht="25.15" customHeight="true" x14ac:dyDescent="0.2">
      <c r="C899" s="538"/>
      <c r="D899" s="538"/>
      <c r="E899" s="538"/>
      <c r="F899" s="538"/>
      <c r="G899" s="538"/>
      <c r="H899" s="538"/>
      <c r="I899" s="538"/>
      <c r="J899" s="538"/>
      <c r="K899" s="538"/>
      <c r="L899" s="538"/>
      <c r="M899" s="538"/>
      <c r="N899" s="538"/>
      <c r="O899" s="538"/>
      <c r="P899" s="538"/>
      <c r="Q899" s="538"/>
    </row>
    <row r="900" ht="25.15" customHeight="true" x14ac:dyDescent="0.2">
      <c r="C900" s="538"/>
      <c r="D900" s="538"/>
      <c r="E900" s="538"/>
      <c r="F900" s="538"/>
      <c r="G900" s="538"/>
      <c r="H900" s="538"/>
      <c r="I900" s="538"/>
      <c r="J900" s="538"/>
      <c r="K900" s="538"/>
      <c r="L900" s="538"/>
      <c r="M900" s="538"/>
      <c r="N900" s="538"/>
      <c r="O900" s="538"/>
      <c r="P900" s="538"/>
      <c r="Q900" s="538"/>
    </row>
    <row r="901" ht="25.15" customHeight="true" x14ac:dyDescent="0.2">
      <c r="C901" s="538"/>
      <c r="D901" s="538"/>
      <c r="E901" s="538"/>
      <c r="F901" s="538"/>
      <c r="G901" s="538"/>
      <c r="H901" s="538"/>
      <c r="I901" s="538"/>
      <c r="J901" s="538"/>
      <c r="K901" s="538"/>
      <c r="L901" s="538"/>
      <c r="M901" s="538"/>
      <c r="N901" s="538"/>
      <c r="O901" s="538"/>
      <c r="P901" s="538"/>
      <c r="Q901" s="538"/>
    </row>
    <row r="902" ht="25.15" customHeight="true" x14ac:dyDescent="0.2">
      <c r="C902" s="538"/>
      <c r="D902" s="538"/>
      <c r="E902" s="538"/>
      <c r="F902" s="538"/>
      <c r="G902" s="538"/>
      <c r="H902" s="538"/>
      <c r="I902" s="538"/>
      <c r="J902" s="538"/>
      <c r="K902" s="538"/>
      <c r="L902" s="538"/>
      <c r="M902" s="538"/>
      <c r="N902" s="538"/>
      <c r="O902" s="538"/>
      <c r="P902" s="538"/>
      <c r="Q902" s="538"/>
    </row>
    <row r="903" ht="25.15" customHeight="true" x14ac:dyDescent="0.2">
      <c r="C903" s="538"/>
      <c r="D903" s="538"/>
      <c r="E903" s="538"/>
      <c r="F903" s="538"/>
      <c r="G903" s="538"/>
      <c r="H903" s="538"/>
      <c r="I903" s="538"/>
      <c r="J903" s="538"/>
      <c r="K903" s="538"/>
      <c r="L903" s="538"/>
      <c r="M903" s="538"/>
      <c r="N903" s="538"/>
      <c r="O903" s="538"/>
      <c r="P903" s="538"/>
      <c r="Q903" s="538"/>
    </row>
    <row r="904" ht="25.15" customHeight="true" x14ac:dyDescent="0.2">
      <c r="C904" s="538"/>
      <c r="D904" s="538"/>
      <c r="E904" s="538"/>
      <c r="F904" s="538"/>
      <c r="G904" s="538"/>
      <c r="H904" s="538"/>
      <c r="I904" s="538"/>
      <c r="J904" s="538"/>
      <c r="K904" s="538"/>
      <c r="L904" s="538"/>
      <c r="M904" s="538"/>
      <c r="N904" s="538"/>
      <c r="O904" s="538"/>
      <c r="P904" s="538"/>
      <c r="Q904" s="538"/>
    </row>
    <row r="905" ht="25.15" customHeight="true" x14ac:dyDescent="0.2">
      <c r="C905" s="538"/>
      <c r="D905" s="538"/>
      <c r="E905" s="538"/>
      <c r="F905" s="538"/>
      <c r="G905" s="538"/>
      <c r="H905" s="538"/>
      <c r="I905" s="538"/>
      <c r="J905" s="538"/>
      <c r="K905" s="538"/>
      <c r="L905" s="538"/>
      <c r="M905" s="538"/>
      <c r="N905" s="538"/>
      <c r="O905" s="538"/>
      <c r="P905" s="538"/>
      <c r="Q905" s="538"/>
    </row>
    <row r="906" ht="25.15" customHeight="true" x14ac:dyDescent="0.2">
      <c r="C906" s="538"/>
      <c r="D906" s="538"/>
      <c r="E906" s="538"/>
      <c r="F906" s="538"/>
      <c r="G906" s="538"/>
      <c r="H906" s="538"/>
      <c r="I906" s="538"/>
      <c r="J906" s="538"/>
      <c r="K906" s="538"/>
      <c r="L906" s="538"/>
      <c r="M906" s="538"/>
      <c r="N906" s="538"/>
      <c r="O906" s="538"/>
      <c r="P906" s="538"/>
      <c r="Q906" s="538"/>
    </row>
    <row r="907" ht="25.15" customHeight="true" x14ac:dyDescent="0.2">
      <c r="C907" s="538"/>
      <c r="D907" s="538"/>
      <c r="E907" s="538"/>
      <c r="F907" s="538"/>
      <c r="G907" s="538"/>
      <c r="H907" s="538"/>
      <c r="I907" s="538"/>
      <c r="J907" s="538"/>
      <c r="K907" s="538"/>
      <c r="L907" s="538"/>
      <c r="M907" s="538"/>
      <c r="N907" s="538"/>
      <c r="O907" s="538"/>
      <c r="P907" s="538"/>
      <c r="Q907" s="538"/>
    </row>
    <row r="908" ht="25.15" customHeight="true" x14ac:dyDescent="0.2">
      <c r="C908" s="538"/>
      <c r="D908" s="538"/>
      <c r="E908" s="538"/>
      <c r="F908" s="538"/>
      <c r="G908" s="538"/>
      <c r="H908" s="538"/>
      <c r="I908" s="538"/>
      <c r="J908" s="538"/>
      <c r="K908" s="538"/>
      <c r="L908" s="538"/>
      <c r="M908" s="538"/>
      <c r="N908" s="538"/>
      <c r="O908" s="538"/>
      <c r="P908" s="538"/>
      <c r="Q908" s="538"/>
    </row>
    <row r="909" ht="25.15" customHeight="true" x14ac:dyDescent="0.2">
      <c r="C909" s="538"/>
      <c r="D909" s="538"/>
      <c r="E909" s="538"/>
      <c r="F909" s="538"/>
      <c r="G909" s="538"/>
      <c r="H909" s="538"/>
      <c r="I909" s="538"/>
      <c r="J909" s="538"/>
      <c r="K909" s="538"/>
      <c r="L909" s="538"/>
      <c r="M909" s="538"/>
      <c r="N909" s="538"/>
      <c r="O909" s="538"/>
      <c r="P909" s="538"/>
      <c r="Q909" s="538"/>
    </row>
    <row r="910" ht="25.15" customHeight="true" x14ac:dyDescent="0.2">
      <c r="C910" s="538"/>
      <c r="D910" s="538"/>
      <c r="E910" s="538"/>
      <c r="F910" s="538"/>
      <c r="G910" s="538"/>
      <c r="H910" s="538"/>
      <c r="I910" s="538"/>
      <c r="J910" s="538"/>
      <c r="K910" s="538"/>
      <c r="L910" s="538"/>
      <c r="M910" s="538"/>
      <c r="N910" s="538"/>
      <c r="O910" s="538"/>
      <c r="P910" s="538"/>
      <c r="Q910" s="538"/>
    </row>
    <row r="911" ht="25.15" customHeight="true" x14ac:dyDescent="0.2">
      <c r="C911" s="538"/>
      <c r="D911" s="538"/>
      <c r="E911" s="538"/>
      <c r="F911" s="538"/>
      <c r="G911" s="538"/>
      <c r="H911" s="538"/>
      <c r="I911" s="538"/>
      <c r="J911" s="538"/>
      <c r="K911" s="538"/>
      <c r="L911" s="538"/>
      <c r="M911" s="538"/>
      <c r="N911" s="538"/>
      <c r="O911" s="538"/>
      <c r="P911" s="538"/>
      <c r="Q911" s="538"/>
    </row>
    <row r="912" ht="25.15" customHeight="true" x14ac:dyDescent="0.2">
      <c r="C912" s="538"/>
      <c r="D912" s="538"/>
      <c r="E912" s="538"/>
      <c r="F912" s="538"/>
      <c r="G912" s="538"/>
      <c r="H912" s="538"/>
      <c r="I912" s="538"/>
      <c r="J912" s="538"/>
      <c r="K912" s="538"/>
      <c r="L912" s="538"/>
      <c r="M912" s="538"/>
      <c r="N912" s="538"/>
      <c r="O912" s="538"/>
      <c r="P912" s="538"/>
      <c r="Q912" s="538"/>
    </row>
    <row r="913" ht="25.15" customHeight="true" x14ac:dyDescent="0.2">
      <c r="C913" s="538"/>
      <c r="D913" s="538"/>
      <c r="E913" s="538"/>
      <c r="F913" s="538"/>
      <c r="G913" s="538"/>
      <c r="H913" s="538"/>
      <c r="I913" s="538"/>
      <c r="J913" s="538"/>
      <c r="K913" s="538"/>
      <c r="L913" s="538"/>
      <c r="M913" s="538"/>
      <c r="N913" s="538"/>
      <c r="O913" s="538"/>
      <c r="P913" s="538"/>
      <c r="Q913" s="538"/>
    </row>
    <row r="914" ht="25.15" customHeight="true" x14ac:dyDescent="0.2">
      <c r="C914" s="538"/>
      <c r="D914" s="538"/>
      <c r="E914" s="538"/>
      <c r="F914" s="538"/>
      <c r="G914" s="538"/>
      <c r="H914" s="538"/>
      <c r="I914" s="538"/>
      <c r="J914" s="538"/>
      <c r="K914" s="538"/>
      <c r="L914" s="538"/>
      <c r="M914" s="538"/>
      <c r="N914" s="538"/>
      <c r="O914" s="538"/>
      <c r="P914" s="538"/>
      <c r="Q914" s="538"/>
    </row>
    <row r="915" ht="25.15" customHeight="true" x14ac:dyDescent="0.2">
      <c r="C915" s="538"/>
      <c r="D915" s="538"/>
      <c r="E915" s="538"/>
      <c r="F915" s="538"/>
      <c r="G915" s="538"/>
      <c r="H915" s="538"/>
      <c r="I915" s="538"/>
      <c r="J915" s="538"/>
      <c r="K915" s="538"/>
      <c r="L915" s="538"/>
      <c r="M915" s="538"/>
      <c r="N915" s="538"/>
      <c r="O915" s="538"/>
      <c r="P915" s="538"/>
      <c r="Q915" s="538"/>
    </row>
    <row r="916" ht="25.15" customHeight="true" x14ac:dyDescent="0.2">
      <c r="C916" s="538"/>
      <c r="D916" s="538"/>
      <c r="E916" s="538"/>
      <c r="F916" s="538"/>
      <c r="G916" s="538"/>
      <c r="H916" s="538"/>
      <c r="I916" s="538"/>
      <c r="J916" s="538"/>
      <c r="K916" s="538"/>
      <c r="L916" s="538"/>
      <c r="M916" s="538"/>
      <c r="N916" s="538"/>
      <c r="O916" s="538"/>
      <c r="P916" s="538"/>
      <c r="Q916" s="538"/>
    </row>
    <row r="917" ht="25.15" customHeight="true" x14ac:dyDescent="0.2">
      <c r="C917" s="538"/>
      <c r="D917" s="538"/>
      <c r="E917" s="538"/>
      <c r="F917" s="538"/>
      <c r="G917" s="538"/>
      <c r="H917" s="538"/>
      <c r="I917" s="538"/>
      <c r="J917" s="538"/>
      <c r="K917" s="538"/>
      <c r="L917" s="538"/>
      <c r="M917" s="538"/>
      <c r="N917" s="538"/>
      <c r="O917" s="538"/>
      <c r="P917" s="538"/>
      <c r="Q917" s="538"/>
    </row>
    <row r="918" ht="25.15" customHeight="true" x14ac:dyDescent="0.2">
      <c r="C918" s="538"/>
      <c r="D918" s="538"/>
      <c r="E918" s="538"/>
      <c r="F918" s="538"/>
      <c r="G918" s="538"/>
      <c r="H918" s="538"/>
      <c r="I918" s="538"/>
      <c r="J918" s="538"/>
      <c r="K918" s="538"/>
      <c r="L918" s="538"/>
      <c r="M918" s="538"/>
      <c r="N918" s="538"/>
      <c r="O918" s="538"/>
      <c r="P918" s="538"/>
      <c r="Q918" s="538"/>
    </row>
    <row r="919" ht="25.15" customHeight="true" x14ac:dyDescent="0.2">
      <c r="C919" s="538"/>
      <c r="D919" s="538"/>
      <c r="E919" s="538"/>
      <c r="F919" s="538"/>
      <c r="G919" s="538"/>
      <c r="H919" s="538"/>
      <c r="I919" s="538"/>
      <c r="J919" s="538"/>
      <c r="K919" s="538"/>
      <c r="L919" s="538"/>
      <c r="M919" s="538"/>
      <c r="N919" s="538"/>
      <c r="O919" s="538"/>
      <c r="P919" s="538"/>
      <c r="Q919" s="538"/>
    </row>
    <row r="920" ht="25.15" customHeight="true" x14ac:dyDescent="0.2">
      <c r="C920" s="538"/>
      <c r="D920" s="538"/>
      <c r="E920" s="538"/>
      <c r="F920" s="538"/>
      <c r="G920" s="538"/>
      <c r="H920" s="538"/>
      <c r="I920" s="538"/>
      <c r="J920" s="538"/>
      <c r="K920" s="538"/>
      <c r="L920" s="538"/>
      <c r="M920" s="538"/>
      <c r="N920" s="538"/>
      <c r="O920" s="538"/>
      <c r="P920" s="538"/>
      <c r="Q920" s="538"/>
    </row>
    <row r="921" ht="25.15" customHeight="true" x14ac:dyDescent="0.2">
      <c r="C921" s="538"/>
      <c r="D921" s="538"/>
      <c r="E921" s="538"/>
      <c r="F921" s="538"/>
      <c r="G921" s="538"/>
      <c r="H921" s="538"/>
      <c r="I921" s="538"/>
      <c r="J921" s="538"/>
      <c r="K921" s="538"/>
      <c r="L921" s="538"/>
      <c r="M921" s="538"/>
      <c r="N921" s="538"/>
      <c r="O921" s="538"/>
      <c r="P921" s="538"/>
      <c r="Q921" s="538"/>
    </row>
    <row r="922" ht="25.15" customHeight="true" x14ac:dyDescent="0.2">
      <c r="C922" s="538"/>
      <c r="D922" s="538"/>
      <c r="E922" s="538"/>
      <c r="F922" s="538"/>
      <c r="G922" s="538"/>
      <c r="H922" s="538"/>
      <c r="I922" s="538"/>
      <c r="J922" s="538"/>
      <c r="K922" s="538"/>
      <c r="L922" s="538"/>
      <c r="M922" s="538"/>
      <c r="N922" s="538"/>
      <c r="O922" s="538"/>
      <c r="P922" s="538"/>
      <c r="Q922" s="538"/>
    </row>
    <row r="923" ht="25.15" customHeight="true" x14ac:dyDescent="0.2">
      <c r="C923" s="538"/>
      <c r="D923" s="538"/>
      <c r="E923" s="538"/>
      <c r="F923" s="538"/>
      <c r="G923" s="538"/>
      <c r="H923" s="538"/>
      <c r="I923" s="538"/>
      <c r="J923" s="538"/>
      <c r="K923" s="538"/>
      <c r="L923" s="538"/>
      <c r="M923" s="538"/>
      <c r="N923" s="538"/>
      <c r="O923" s="538"/>
      <c r="P923" s="538"/>
      <c r="Q923" s="538"/>
    </row>
    <row r="924" ht="25.15" customHeight="true" x14ac:dyDescent="0.2">
      <c r="C924" s="538"/>
      <c r="D924" s="538"/>
      <c r="E924" s="538"/>
      <c r="F924" s="538"/>
      <c r="G924" s="538"/>
      <c r="H924" s="538"/>
      <c r="I924" s="538"/>
      <c r="J924" s="538"/>
      <c r="K924" s="538"/>
      <c r="L924" s="538"/>
      <c r="M924" s="538"/>
      <c r="N924" s="538"/>
      <c r="O924" s="538"/>
      <c r="P924" s="538"/>
      <c r="Q924" s="538"/>
    </row>
    <row r="925" ht="25.15" customHeight="true" x14ac:dyDescent="0.2">
      <c r="C925" s="538"/>
      <c r="D925" s="538"/>
      <c r="E925" s="538"/>
      <c r="F925" s="538"/>
      <c r="G925" s="538"/>
      <c r="H925" s="538"/>
      <c r="I925" s="538"/>
      <c r="J925" s="538"/>
      <c r="K925" s="538"/>
      <c r="L925" s="538"/>
      <c r="M925" s="538"/>
      <c r="N925" s="538"/>
      <c r="O925" s="538"/>
      <c r="P925" s="538"/>
      <c r="Q925" s="538"/>
    </row>
    <row r="926" ht="25.15" customHeight="true" x14ac:dyDescent="0.2">
      <c r="C926" s="538"/>
      <c r="D926" s="538"/>
      <c r="E926" s="538"/>
      <c r="F926" s="538"/>
      <c r="G926" s="538"/>
      <c r="H926" s="538"/>
      <c r="I926" s="538"/>
      <c r="J926" s="538"/>
      <c r="K926" s="538"/>
      <c r="L926" s="538"/>
      <c r="M926" s="538"/>
      <c r="N926" s="538"/>
      <c r="O926" s="538"/>
      <c r="P926" s="538"/>
      <c r="Q926" s="538"/>
    </row>
    <row r="927" ht="25.15" customHeight="true" x14ac:dyDescent="0.2">
      <c r="C927" s="538"/>
      <c r="D927" s="538"/>
      <c r="E927" s="538"/>
      <c r="F927" s="538"/>
      <c r="G927" s="538"/>
      <c r="H927" s="538"/>
      <c r="I927" s="538"/>
      <c r="J927" s="538"/>
      <c r="K927" s="538"/>
      <c r="L927" s="538"/>
      <c r="M927" s="538"/>
      <c r="N927" s="538"/>
      <c r="O927" s="538"/>
      <c r="P927" s="538"/>
      <c r="Q927" s="538"/>
    </row>
    <row r="928" ht="25.15" customHeight="true" x14ac:dyDescent="0.2">
      <c r="C928" s="538"/>
      <c r="D928" s="538"/>
      <c r="E928" s="538"/>
      <c r="F928" s="538"/>
      <c r="G928" s="538"/>
      <c r="H928" s="538"/>
      <c r="I928" s="538"/>
      <c r="J928" s="538"/>
      <c r="K928" s="538"/>
      <c r="L928" s="538"/>
      <c r="M928" s="538"/>
      <c r="N928" s="538"/>
      <c r="O928" s="538"/>
      <c r="P928" s="538"/>
      <c r="Q928" s="538"/>
    </row>
    <row r="929" ht="25.15" customHeight="true" x14ac:dyDescent="0.2">
      <c r="C929" s="538"/>
      <c r="D929" s="538"/>
      <c r="E929" s="538"/>
      <c r="F929" s="538"/>
      <c r="G929" s="538"/>
      <c r="H929" s="538"/>
      <c r="I929" s="538"/>
      <c r="J929" s="538"/>
      <c r="K929" s="538"/>
      <c r="L929" s="538"/>
      <c r="M929" s="538"/>
      <c r="N929" s="538"/>
      <c r="O929" s="538"/>
      <c r="P929" s="538"/>
      <c r="Q929" s="538"/>
    </row>
    <row r="930" ht="25.15" customHeight="true" x14ac:dyDescent="0.2">
      <c r="C930" s="538"/>
      <c r="D930" s="538"/>
      <c r="E930" s="538"/>
      <c r="F930" s="538"/>
      <c r="G930" s="538"/>
      <c r="H930" s="538"/>
      <c r="I930" s="538"/>
      <c r="J930" s="538"/>
      <c r="K930" s="538"/>
      <c r="L930" s="538"/>
      <c r="M930" s="538"/>
      <c r="N930" s="538"/>
      <c r="O930" s="538"/>
      <c r="P930" s="538"/>
      <c r="Q930" s="538"/>
    </row>
    <row r="931" ht="25.15" customHeight="true" x14ac:dyDescent="0.2">
      <c r="C931" s="538"/>
      <c r="D931" s="538"/>
      <c r="E931" s="538"/>
      <c r="F931" s="538"/>
      <c r="G931" s="538"/>
      <c r="H931" s="538"/>
      <c r="I931" s="538"/>
      <c r="J931" s="538"/>
      <c r="K931" s="538"/>
      <c r="L931" s="538"/>
      <c r="M931" s="538"/>
      <c r="N931" s="538"/>
      <c r="O931" s="538"/>
      <c r="P931" s="538"/>
      <c r="Q931" s="538"/>
    </row>
    <row r="932" ht="25.15" customHeight="true" x14ac:dyDescent="0.2">
      <c r="C932" s="538"/>
      <c r="D932" s="538"/>
      <c r="E932" s="538"/>
      <c r="F932" s="538"/>
      <c r="G932" s="538"/>
      <c r="H932" s="538"/>
      <c r="I932" s="538"/>
      <c r="J932" s="538"/>
      <c r="K932" s="538"/>
      <c r="L932" s="538"/>
      <c r="M932" s="538"/>
      <c r="N932" s="538"/>
      <c r="O932" s="538"/>
      <c r="P932" s="538"/>
      <c r="Q932" s="538"/>
    </row>
    <row r="933" ht="25.15" customHeight="true" x14ac:dyDescent="0.2">
      <c r="C933" s="538"/>
      <c r="D933" s="538"/>
      <c r="E933" s="538"/>
      <c r="F933" s="538"/>
      <c r="G933" s="538"/>
      <c r="H933" s="538"/>
      <c r="I933" s="538"/>
      <c r="J933" s="538"/>
      <c r="K933" s="538"/>
      <c r="L933" s="538"/>
      <c r="M933" s="538"/>
      <c r="N933" s="538"/>
      <c r="O933" s="538"/>
      <c r="P933" s="538"/>
      <c r="Q933" s="538"/>
    </row>
    <row r="934" ht="25.15" customHeight="true" x14ac:dyDescent="0.2">
      <c r="C934" s="538"/>
      <c r="D934" s="538"/>
      <c r="E934" s="538"/>
      <c r="F934" s="538"/>
      <c r="G934" s="538"/>
      <c r="H934" s="538"/>
      <c r="I934" s="538"/>
      <c r="J934" s="538"/>
      <c r="K934" s="538"/>
      <c r="L934" s="538"/>
      <c r="M934" s="538"/>
      <c r="N934" s="538"/>
      <c r="O934" s="538"/>
      <c r="P934" s="538"/>
      <c r="Q934" s="538"/>
    </row>
    <row r="935" ht="25.15" customHeight="true" x14ac:dyDescent="0.2">
      <c r="C935" s="538"/>
      <c r="D935" s="538"/>
      <c r="E935" s="538"/>
      <c r="F935" s="538"/>
      <c r="G935" s="538"/>
      <c r="H935" s="538"/>
      <c r="I935" s="538"/>
      <c r="J935" s="538"/>
      <c r="K935" s="538"/>
      <c r="L935" s="538"/>
      <c r="M935" s="538"/>
      <c r="N935" s="538"/>
      <c r="O935" s="538"/>
      <c r="P935" s="538"/>
      <c r="Q935" s="538"/>
    </row>
    <row r="936" ht="25.15" customHeight="true" x14ac:dyDescent="0.2">
      <c r="C936" s="538"/>
      <c r="D936" s="538"/>
      <c r="E936" s="538"/>
      <c r="F936" s="538"/>
      <c r="G936" s="538"/>
      <c r="H936" s="538"/>
      <c r="I936" s="538"/>
      <c r="J936" s="538"/>
      <c r="K936" s="538"/>
      <c r="L936" s="538"/>
      <c r="M936" s="538"/>
      <c r="N936" s="538"/>
      <c r="O936" s="538"/>
      <c r="P936" s="538"/>
      <c r="Q936" s="538"/>
    </row>
    <row r="937" ht="25.15" customHeight="true" x14ac:dyDescent="0.2">
      <c r="C937" s="538"/>
      <c r="D937" s="538"/>
      <c r="E937" s="538"/>
      <c r="F937" s="538"/>
      <c r="G937" s="538"/>
      <c r="H937" s="538"/>
      <c r="I937" s="538"/>
      <c r="J937" s="538"/>
      <c r="K937" s="538"/>
      <c r="L937" s="538"/>
      <c r="M937" s="538"/>
      <c r="N937" s="538"/>
      <c r="O937" s="538"/>
      <c r="P937" s="538"/>
      <c r="Q937" s="538"/>
    </row>
    <row r="938" ht="25.15" customHeight="true" x14ac:dyDescent="0.2">
      <c r="C938" s="538"/>
      <c r="D938" s="538"/>
      <c r="E938" s="538"/>
      <c r="F938" s="538"/>
      <c r="G938" s="538"/>
      <c r="H938" s="538"/>
      <c r="I938" s="538"/>
      <c r="J938" s="538"/>
      <c r="K938" s="538"/>
      <c r="L938" s="538"/>
      <c r="M938" s="538"/>
      <c r="N938" s="538"/>
      <c r="O938" s="538"/>
      <c r="P938" s="538"/>
      <c r="Q938" s="538"/>
    </row>
    <row r="939" ht="25.15" customHeight="true" x14ac:dyDescent="0.2">
      <c r="C939" s="538"/>
      <c r="D939" s="538"/>
      <c r="E939" s="538"/>
      <c r="F939" s="538"/>
      <c r="G939" s="538"/>
      <c r="H939" s="538"/>
      <c r="I939" s="538"/>
      <c r="J939" s="538"/>
      <c r="K939" s="538"/>
      <c r="L939" s="538"/>
      <c r="M939" s="538"/>
      <c r="N939" s="538"/>
      <c r="O939" s="538"/>
      <c r="P939" s="538"/>
      <c r="Q939" s="538"/>
    </row>
    <row r="940" ht="25.15" customHeight="true" x14ac:dyDescent="0.2">
      <c r="C940" s="538"/>
      <c r="D940" s="538"/>
      <c r="E940" s="538"/>
      <c r="F940" s="538"/>
      <c r="G940" s="538"/>
      <c r="H940" s="538"/>
      <c r="I940" s="538"/>
      <c r="J940" s="538"/>
      <c r="K940" s="538"/>
      <c r="L940" s="538"/>
      <c r="M940" s="538"/>
      <c r="N940" s="538"/>
      <c r="O940" s="538"/>
      <c r="P940" s="538"/>
      <c r="Q940" s="538"/>
    </row>
    <row r="941" ht="25.15" customHeight="true" x14ac:dyDescent="0.2">
      <c r="C941" s="538"/>
      <c r="D941" s="538"/>
      <c r="E941" s="538"/>
      <c r="F941" s="538"/>
      <c r="G941" s="538"/>
      <c r="H941" s="538"/>
      <c r="I941" s="538"/>
      <c r="J941" s="538"/>
      <c r="K941" s="538"/>
      <c r="L941" s="538"/>
      <c r="M941" s="538"/>
      <c r="N941" s="538"/>
      <c r="O941" s="538"/>
      <c r="P941" s="538"/>
      <c r="Q941" s="538"/>
    </row>
    <row r="942" ht="25.15" customHeight="true" x14ac:dyDescent="0.2">
      <c r="C942" s="538"/>
      <c r="D942" s="538"/>
      <c r="E942" s="538"/>
      <c r="F942" s="538"/>
      <c r="G942" s="538"/>
      <c r="H942" s="538"/>
      <c r="I942" s="538"/>
      <c r="J942" s="538"/>
      <c r="K942" s="538"/>
      <c r="L942" s="538"/>
      <c r="M942" s="538"/>
      <c r="N942" s="538"/>
      <c r="O942" s="538"/>
      <c r="P942" s="538"/>
      <c r="Q942" s="538"/>
    </row>
    <row r="943" ht="25.15" customHeight="true" x14ac:dyDescent="0.2">
      <c r="C943" s="538"/>
      <c r="D943" s="538"/>
      <c r="E943" s="538"/>
      <c r="F943" s="538"/>
      <c r="G943" s="538"/>
      <c r="H943" s="538"/>
      <c r="I943" s="538"/>
      <c r="J943" s="538"/>
      <c r="K943" s="538"/>
      <c r="L943" s="538"/>
      <c r="M943" s="538"/>
      <c r="N943" s="538"/>
      <c r="O943" s="538"/>
      <c r="P943" s="538"/>
      <c r="Q943" s="538"/>
    </row>
    <row r="944" ht="25.15" customHeight="true" x14ac:dyDescent="0.2">
      <c r="C944" s="538"/>
      <c r="D944" s="538"/>
      <c r="E944" s="538"/>
      <c r="F944" s="538"/>
      <c r="G944" s="538"/>
      <c r="H944" s="538"/>
      <c r="I944" s="538"/>
      <c r="J944" s="538"/>
      <c r="K944" s="538"/>
      <c r="L944" s="538"/>
      <c r="M944" s="538"/>
      <c r="N944" s="538"/>
      <c r="O944" s="538"/>
      <c r="P944" s="538"/>
      <c r="Q944" s="538"/>
    </row>
    <row r="945" ht="25.15" customHeight="true" x14ac:dyDescent="0.2">
      <c r="C945" s="538"/>
      <c r="D945" s="538"/>
      <c r="E945" s="538"/>
      <c r="F945" s="538"/>
      <c r="G945" s="538"/>
      <c r="H945" s="538"/>
      <c r="I945" s="538"/>
      <c r="J945" s="538"/>
      <c r="K945" s="538"/>
      <c r="L945" s="538"/>
      <c r="M945" s="538"/>
      <c r="N945" s="538"/>
      <c r="O945" s="538"/>
      <c r="P945" s="538"/>
      <c r="Q945" s="538"/>
    </row>
    <row r="946" ht="25.15" customHeight="true" x14ac:dyDescent="0.2">
      <c r="C946" s="538"/>
      <c r="D946" s="538"/>
      <c r="E946" s="538"/>
      <c r="F946" s="538"/>
      <c r="G946" s="538"/>
      <c r="H946" s="538"/>
      <c r="I946" s="538"/>
      <c r="J946" s="538"/>
      <c r="K946" s="538"/>
      <c r="L946" s="538"/>
      <c r="M946" s="538"/>
      <c r="N946" s="538"/>
      <c r="O946" s="538"/>
      <c r="P946" s="538"/>
      <c r="Q946" s="538"/>
    </row>
    <row r="947" ht="25.15" customHeight="true" x14ac:dyDescent="0.2">
      <c r="C947" s="538"/>
      <c r="D947" s="538"/>
      <c r="E947" s="538"/>
      <c r="F947" s="538"/>
      <c r="G947" s="538"/>
      <c r="H947" s="538"/>
      <c r="I947" s="538"/>
      <c r="J947" s="538"/>
      <c r="K947" s="538"/>
      <c r="L947" s="538"/>
      <c r="M947" s="538"/>
      <c r="N947" s="538"/>
      <c r="O947" s="538"/>
      <c r="P947" s="538"/>
      <c r="Q947" s="538"/>
    </row>
    <row r="948" ht="25.15" customHeight="true" x14ac:dyDescent="0.2">
      <c r="C948" s="538"/>
      <c r="D948" s="538"/>
      <c r="E948" s="538"/>
      <c r="F948" s="538"/>
      <c r="G948" s="538"/>
      <c r="H948" s="538"/>
      <c r="I948" s="538"/>
      <c r="J948" s="538"/>
      <c r="K948" s="538"/>
      <c r="L948" s="538"/>
      <c r="M948" s="538"/>
      <c r="N948" s="538"/>
      <c r="O948" s="538"/>
      <c r="P948" s="538"/>
      <c r="Q948" s="538"/>
    </row>
    <row r="949" ht="25.15" customHeight="true" x14ac:dyDescent="0.2">
      <c r="C949" s="538"/>
      <c r="D949" s="538"/>
      <c r="E949" s="538"/>
      <c r="F949" s="538"/>
      <c r="G949" s="538"/>
      <c r="H949" s="538"/>
      <c r="I949" s="538"/>
      <c r="J949" s="538"/>
      <c r="K949" s="538"/>
      <c r="L949" s="538"/>
      <c r="M949" s="538"/>
      <c r="N949" s="538"/>
      <c r="O949" s="538"/>
      <c r="P949" s="538"/>
      <c r="Q949" s="538"/>
    </row>
    <row r="950" ht="25.15" customHeight="true" x14ac:dyDescent="0.2">
      <c r="C950" s="538"/>
      <c r="D950" s="538"/>
      <c r="E950" s="538"/>
      <c r="F950" s="538"/>
      <c r="G950" s="538"/>
      <c r="H950" s="538"/>
      <c r="I950" s="538"/>
      <c r="J950" s="538"/>
      <c r="K950" s="538"/>
      <c r="L950" s="538"/>
      <c r="M950" s="538"/>
      <c r="N950" s="538"/>
      <c r="O950" s="538"/>
      <c r="P950" s="538"/>
      <c r="Q950" s="538"/>
    </row>
    <row r="951" ht="25.15" customHeight="true" x14ac:dyDescent="0.2">
      <c r="C951" s="538"/>
      <c r="D951" s="538"/>
      <c r="E951" s="538"/>
      <c r="F951" s="538"/>
      <c r="G951" s="538"/>
      <c r="H951" s="538"/>
      <c r="I951" s="538"/>
      <c r="J951" s="538"/>
      <c r="K951" s="538"/>
      <c r="L951" s="538"/>
      <c r="M951" s="538"/>
      <c r="N951" s="538"/>
      <c r="O951" s="538"/>
      <c r="P951" s="538"/>
      <c r="Q951" s="538"/>
    </row>
    <row r="952" ht="25.15" customHeight="true" x14ac:dyDescent="0.2">
      <c r="C952" s="538"/>
      <c r="D952" s="538"/>
      <c r="E952" s="538"/>
      <c r="F952" s="538"/>
      <c r="G952" s="538"/>
      <c r="H952" s="538"/>
      <c r="I952" s="538"/>
      <c r="J952" s="538"/>
      <c r="K952" s="538"/>
      <c r="L952" s="538"/>
      <c r="M952" s="538"/>
      <c r="N952" s="538"/>
      <c r="O952" s="538"/>
      <c r="P952" s="538"/>
      <c r="Q952" s="538"/>
    </row>
    <row r="953" ht="25.15" customHeight="true" x14ac:dyDescent="0.2">
      <c r="C953" s="538"/>
      <c r="D953" s="538"/>
      <c r="E953" s="538"/>
      <c r="F953" s="538"/>
      <c r="G953" s="538"/>
      <c r="H953" s="538"/>
      <c r="I953" s="538"/>
      <c r="J953" s="538"/>
      <c r="K953" s="538"/>
      <c r="L953" s="538"/>
      <c r="M953" s="538"/>
      <c r="N953" s="538"/>
      <c r="O953" s="538"/>
      <c r="P953" s="538"/>
      <c r="Q953" s="538"/>
    </row>
    <row r="954" ht="25.15" customHeight="true" x14ac:dyDescent="0.2">
      <c r="C954" s="538"/>
      <c r="D954" s="538"/>
      <c r="E954" s="538"/>
      <c r="F954" s="538"/>
      <c r="G954" s="538"/>
      <c r="H954" s="538"/>
      <c r="I954" s="538"/>
      <c r="J954" s="538"/>
      <c r="K954" s="538"/>
      <c r="L954" s="538"/>
      <c r="M954" s="538"/>
      <c r="N954" s="538"/>
      <c r="O954" s="538"/>
      <c r="P954" s="538"/>
      <c r="Q954" s="538"/>
    </row>
    <row r="955" ht="25.15" customHeight="true" x14ac:dyDescent="0.2">
      <c r="C955" s="538"/>
      <c r="D955" s="538"/>
      <c r="E955" s="538"/>
      <c r="F955" s="538"/>
      <c r="G955" s="538"/>
      <c r="H955" s="538"/>
      <c r="I955" s="538"/>
      <c r="J955" s="538"/>
      <c r="K955" s="538"/>
      <c r="L955" s="538"/>
      <c r="M955" s="538"/>
      <c r="N955" s="538"/>
      <c r="O955" s="538"/>
      <c r="P955" s="538"/>
      <c r="Q955" s="538"/>
    </row>
    <row r="956" ht="25.15" customHeight="true" x14ac:dyDescent="0.2">
      <c r="C956" s="538"/>
      <c r="D956" s="538"/>
      <c r="E956" s="538"/>
      <c r="F956" s="538"/>
      <c r="G956" s="538"/>
      <c r="H956" s="538"/>
      <c r="I956" s="538"/>
      <c r="J956" s="538"/>
      <c r="K956" s="538"/>
      <c r="L956" s="538"/>
      <c r="M956" s="538"/>
      <c r="N956" s="538"/>
      <c r="O956" s="538"/>
      <c r="P956" s="538"/>
      <c r="Q956" s="538"/>
    </row>
    <row r="957" ht="25.15" customHeight="true" x14ac:dyDescent="0.2">
      <c r="C957" s="538"/>
      <c r="D957" s="538"/>
      <c r="E957" s="538"/>
      <c r="F957" s="538"/>
      <c r="G957" s="538"/>
      <c r="H957" s="538"/>
      <c r="I957" s="538"/>
      <c r="J957" s="538"/>
      <c r="K957" s="538"/>
      <c r="L957" s="538"/>
      <c r="M957" s="538"/>
      <c r="N957" s="538"/>
      <c r="O957" s="538"/>
      <c r="P957" s="538"/>
      <c r="Q957" s="538"/>
    </row>
    <row r="958" ht="25.15" customHeight="true" x14ac:dyDescent="0.2">
      <c r="C958" s="538"/>
      <c r="D958" s="538"/>
      <c r="E958" s="538"/>
      <c r="F958" s="538"/>
      <c r="G958" s="538"/>
      <c r="H958" s="538"/>
      <c r="I958" s="538"/>
      <c r="J958" s="538"/>
      <c r="K958" s="538"/>
      <c r="L958" s="538"/>
      <c r="M958" s="538"/>
      <c r="N958" s="538"/>
      <c r="O958" s="538"/>
      <c r="P958" s="538"/>
      <c r="Q958" s="538"/>
    </row>
    <row r="959" ht="25.15" customHeight="true" x14ac:dyDescent="0.2">
      <c r="C959" s="538"/>
      <c r="D959" s="538"/>
      <c r="E959" s="538"/>
      <c r="F959" s="538"/>
      <c r="G959" s="538"/>
      <c r="H959" s="538"/>
      <c r="I959" s="538"/>
      <c r="J959" s="538"/>
      <c r="K959" s="538"/>
      <c r="L959" s="538"/>
      <c r="M959" s="538"/>
      <c r="N959" s="538"/>
      <c r="O959" s="538"/>
      <c r="P959" s="538"/>
      <c r="Q959" s="538"/>
    </row>
    <row r="960" ht="25.15" customHeight="true" x14ac:dyDescent="0.2">
      <c r="C960" s="538"/>
      <c r="D960" s="538"/>
      <c r="E960" s="538"/>
      <c r="F960" s="538"/>
      <c r="G960" s="538"/>
      <c r="H960" s="538"/>
      <c r="I960" s="538"/>
      <c r="J960" s="538"/>
      <c r="K960" s="538"/>
      <c r="L960" s="538"/>
      <c r="M960" s="538"/>
      <c r="N960" s="538"/>
      <c r="O960" s="538"/>
      <c r="P960" s="538"/>
      <c r="Q960" s="538"/>
    </row>
    <row r="961" ht="25.15" customHeight="true" x14ac:dyDescent="0.2">
      <c r="C961" s="538"/>
      <c r="D961" s="538"/>
      <c r="E961" s="538"/>
      <c r="F961" s="538"/>
      <c r="G961" s="538"/>
      <c r="H961" s="538"/>
      <c r="I961" s="538"/>
      <c r="J961" s="538"/>
      <c r="K961" s="538"/>
      <c r="L961" s="538"/>
      <c r="M961" s="538"/>
      <c r="N961" s="538"/>
      <c r="O961" s="538"/>
      <c r="P961" s="538"/>
      <c r="Q961" s="538"/>
    </row>
    <row r="962" ht="25.15" customHeight="true" x14ac:dyDescent="0.2">
      <c r="C962" s="538"/>
      <c r="D962" s="538"/>
      <c r="E962" s="538"/>
      <c r="F962" s="538"/>
      <c r="G962" s="538"/>
      <c r="H962" s="538"/>
      <c r="I962" s="538"/>
      <c r="J962" s="538"/>
      <c r="K962" s="538"/>
      <c r="L962" s="538"/>
      <c r="M962" s="538"/>
      <c r="N962" s="538"/>
      <c r="O962" s="538"/>
      <c r="P962" s="538"/>
      <c r="Q962" s="538"/>
    </row>
    <row r="963" ht="25.15" customHeight="true" x14ac:dyDescent="0.2">
      <c r="C963" s="538"/>
      <c r="D963" s="538"/>
      <c r="E963" s="538"/>
      <c r="F963" s="538"/>
      <c r="G963" s="538"/>
      <c r="H963" s="538"/>
      <c r="I963" s="538"/>
      <c r="J963" s="538"/>
      <c r="K963" s="538"/>
      <c r="L963" s="538"/>
      <c r="M963" s="538"/>
      <c r="N963" s="538"/>
      <c r="O963" s="538"/>
      <c r="P963" s="538"/>
      <c r="Q963" s="538"/>
    </row>
    <row r="964" ht="25.15" customHeight="true" x14ac:dyDescent="0.2">
      <c r="C964" s="538"/>
      <c r="D964" s="538"/>
      <c r="E964" s="538"/>
      <c r="F964" s="538"/>
      <c r="G964" s="538"/>
      <c r="H964" s="538"/>
      <c r="I964" s="538"/>
      <c r="J964" s="538"/>
      <c r="K964" s="538"/>
      <c r="L964" s="538"/>
      <c r="M964" s="538"/>
      <c r="N964" s="538"/>
      <c r="O964" s="538"/>
      <c r="P964" s="538"/>
      <c r="Q964" s="538"/>
    </row>
    <row r="965" ht="25.15" customHeight="true" x14ac:dyDescent="0.2">
      <c r="C965" s="538"/>
      <c r="D965" s="538"/>
      <c r="E965" s="538"/>
      <c r="F965" s="538"/>
      <c r="G965" s="538"/>
      <c r="H965" s="538"/>
      <c r="I965" s="538"/>
      <c r="J965" s="538"/>
      <c r="K965" s="538"/>
      <c r="L965" s="538"/>
      <c r="M965" s="538"/>
      <c r="N965" s="538"/>
      <c r="O965" s="538"/>
      <c r="P965" s="538"/>
      <c r="Q965" s="538"/>
    </row>
    <row r="966" ht="25.15" customHeight="true" x14ac:dyDescent="0.2">
      <c r="C966" s="538"/>
      <c r="D966" s="538"/>
      <c r="E966" s="538"/>
      <c r="F966" s="538"/>
      <c r="G966" s="538"/>
      <c r="H966" s="538"/>
      <c r="I966" s="538"/>
      <c r="J966" s="538"/>
      <c r="K966" s="538"/>
      <c r="L966" s="538"/>
      <c r="M966" s="538"/>
      <c r="N966" s="538"/>
      <c r="O966" s="538"/>
      <c r="P966" s="538"/>
      <c r="Q966" s="538"/>
    </row>
    <row r="967" ht="25.15" customHeight="true" x14ac:dyDescent="0.2">
      <c r="C967" s="538"/>
      <c r="D967" s="538"/>
      <c r="E967" s="538"/>
      <c r="F967" s="538"/>
      <c r="G967" s="538"/>
      <c r="H967" s="538"/>
      <c r="I967" s="538"/>
      <c r="J967" s="538"/>
      <c r="K967" s="538"/>
      <c r="L967" s="538"/>
      <c r="M967" s="538"/>
      <c r="N967" s="538"/>
      <c r="O967" s="538"/>
      <c r="P967" s="538"/>
      <c r="Q967" s="538"/>
    </row>
    <row r="968" ht="25.15" customHeight="true" x14ac:dyDescent="0.2">
      <c r="C968" s="538"/>
      <c r="D968" s="538"/>
      <c r="E968" s="538"/>
      <c r="F968" s="538"/>
      <c r="G968" s="538"/>
      <c r="H968" s="538"/>
      <c r="I968" s="538"/>
      <c r="J968" s="538"/>
      <c r="K968" s="538"/>
      <c r="L968" s="538"/>
      <c r="M968" s="538"/>
      <c r="N968" s="538"/>
      <c r="O968" s="538"/>
      <c r="P968" s="538"/>
      <c r="Q968" s="538"/>
    </row>
    <row r="969" ht="25.15" customHeight="true" x14ac:dyDescent="0.2">
      <c r="C969" s="538"/>
      <c r="D969" s="538"/>
      <c r="E969" s="538"/>
      <c r="F969" s="538"/>
      <c r="G969" s="538"/>
      <c r="H969" s="538"/>
      <c r="I969" s="538"/>
      <c r="J969" s="538"/>
      <c r="K969" s="538"/>
      <c r="L969" s="538"/>
      <c r="M969" s="538"/>
      <c r="N969" s="538"/>
      <c r="O969" s="538"/>
      <c r="P969" s="538"/>
      <c r="Q969" s="538"/>
    </row>
    <row r="970" ht="25.15" customHeight="true" x14ac:dyDescent="0.2">
      <c r="C970" s="538"/>
      <c r="D970" s="538"/>
      <c r="E970" s="538"/>
      <c r="F970" s="538"/>
      <c r="G970" s="538"/>
      <c r="H970" s="538"/>
      <c r="I970" s="538"/>
      <c r="J970" s="538"/>
      <c r="K970" s="538"/>
      <c r="L970" s="538"/>
      <c r="M970" s="538"/>
      <c r="N970" s="538"/>
      <c r="O970" s="538"/>
      <c r="P970" s="538"/>
      <c r="Q970" s="538"/>
    </row>
    <row r="971" ht="25.15" customHeight="true" x14ac:dyDescent="0.2">
      <c r="C971" s="538"/>
      <c r="D971" s="538"/>
      <c r="E971" s="538"/>
      <c r="F971" s="538"/>
      <c r="G971" s="538"/>
      <c r="H971" s="538"/>
      <c r="I971" s="538"/>
      <c r="J971" s="538"/>
      <c r="K971" s="538"/>
      <c r="L971" s="538"/>
      <c r="M971" s="538"/>
      <c r="N971" s="538"/>
      <c r="O971" s="538"/>
      <c r="P971" s="538"/>
      <c r="Q971" s="538"/>
    </row>
    <row r="972" ht="25.15" customHeight="true" x14ac:dyDescent="0.2">
      <c r="C972" s="538"/>
      <c r="D972" s="538"/>
      <c r="E972" s="538"/>
      <c r="F972" s="538"/>
      <c r="G972" s="538"/>
      <c r="H972" s="538"/>
      <c r="I972" s="538"/>
      <c r="J972" s="538"/>
      <c r="K972" s="538"/>
      <c r="L972" s="538"/>
      <c r="M972" s="538"/>
      <c r="N972" s="538"/>
      <c r="O972" s="538"/>
      <c r="P972" s="538"/>
      <c r="Q972" s="538"/>
    </row>
    <row r="973" ht="25.15" customHeight="true" x14ac:dyDescent="0.2">
      <c r="C973" s="538"/>
      <c r="D973" s="538"/>
      <c r="E973" s="538"/>
      <c r="F973" s="538"/>
      <c r="G973" s="538"/>
      <c r="H973" s="538"/>
      <c r="I973" s="538"/>
      <c r="J973" s="538"/>
      <c r="K973" s="538"/>
      <c r="L973" s="538"/>
      <c r="M973" s="538"/>
      <c r="N973" s="538"/>
      <c r="O973" s="538"/>
      <c r="P973" s="538"/>
      <c r="Q973" s="538"/>
    </row>
    <row r="974" ht="25.15" customHeight="true" x14ac:dyDescent="0.2">
      <c r="C974" s="538"/>
      <c r="D974" s="538"/>
      <c r="E974" s="538"/>
      <c r="F974" s="538"/>
      <c r="G974" s="538"/>
      <c r="H974" s="538"/>
      <c r="I974" s="538"/>
      <c r="J974" s="538"/>
      <c r="K974" s="538"/>
      <c r="L974" s="538"/>
      <c r="M974" s="538"/>
      <c r="N974" s="538"/>
      <c r="O974" s="538"/>
      <c r="P974" s="538"/>
      <c r="Q974" s="538"/>
    </row>
    <row r="975" ht="25.15" customHeight="true" x14ac:dyDescent="0.2">
      <c r="C975" s="538"/>
      <c r="D975" s="538"/>
      <c r="E975" s="538"/>
      <c r="F975" s="538"/>
      <c r="G975" s="538"/>
      <c r="H975" s="538"/>
      <c r="I975" s="538"/>
      <c r="J975" s="538"/>
      <c r="K975" s="538"/>
      <c r="L975" s="538"/>
      <c r="M975" s="538"/>
      <c r="N975" s="538"/>
      <c r="O975" s="538"/>
      <c r="P975" s="538"/>
      <c r="Q975" s="538"/>
    </row>
    <row r="976" ht="25.15" customHeight="true" x14ac:dyDescent="0.2">
      <c r="C976" s="538"/>
      <c r="D976" s="538"/>
      <c r="E976" s="538"/>
      <c r="F976" s="538"/>
      <c r="G976" s="538"/>
      <c r="H976" s="538"/>
      <c r="I976" s="538"/>
      <c r="J976" s="538"/>
      <c r="K976" s="538"/>
      <c r="L976" s="538"/>
      <c r="M976" s="538"/>
      <c r="N976" s="538"/>
      <c r="O976" s="538"/>
      <c r="P976" s="538"/>
      <c r="Q976" s="538"/>
    </row>
    <row r="977" ht="25.15" customHeight="true" x14ac:dyDescent="0.2">
      <c r="C977" s="538"/>
      <c r="D977" s="538"/>
      <c r="E977" s="538"/>
      <c r="F977" s="538"/>
      <c r="G977" s="538"/>
      <c r="H977" s="538"/>
      <c r="I977" s="538"/>
      <c r="J977" s="538"/>
      <c r="K977" s="538"/>
      <c r="L977" s="538"/>
      <c r="M977" s="538"/>
      <c r="N977" s="538"/>
      <c r="O977" s="538"/>
      <c r="P977" s="538"/>
      <c r="Q977" s="538"/>
    </row>
    <row r="978" ht="25.15" customHeight="true" x14ac:dyDescent="0.2">
      <c r="C978" s="538"/>
      <c r="D978" s="538"/>
      <c r="E978" s="538"/>
      <c r="F978" s="538"/>
      <c r="G978" s="538"/>
      <c r="H978" s="538"/>
      <c r="I978" s="538"/>
      <c r="J978" s="538"/>
      <c r="K978" s="538"/>
      <c r="L978" s="538"/>
      <c r="M978" s="538"/>
      <c r="N978" s="538"/>
      <c r="O978" s="538"/>
      <c r="P978" s="538"/>
      <c r="Q978" s="538"/>
    </row>
    <row r="979" ht="25.15" customHeight="true" x14ac:dyDescent="0.2">
      <c r="C979" s="538"/>
      <c r="D979" s="538"/>
      <c r="E979" s="538"/>
      <c r="F979" s="538"/>
      <c r="G979" s="538"/>
      <c r="H979" s="538"/>
      <c r="I979" s="538"/>
      <c r="J979" s="538"/>
      <c r="K979" s="538"/>
      <c r="L979" s="538"/>
      <c r="M979" s="538"/>
      <c r="N979" s="538"/>
      <c r="O979" s="538"/>
      <c r="P979" s="538"/>
      <c r="Q979" s="538"/>
    </row>
    <row r="980" ht="25.15" customHeight="true" x14ac:dyDescent="0.2">
      <c r="C980" s="538"/>
      <c r="D980" s="538"/>
      <c r="E980" s="538"/>
      <c r="F980" s="538"/>
      <c r="G980" s="538"/>
      <c r="H980" s="538"/>
      <c r="I980" s="538"/>
      <c r="J980" s="538"/>
      <c r="K980" s="538"/>
      <c r="L980" s="538"/>
      <c r="M980" s="538"/>
      <c r="N980" s="538"/>
      <c r="O980" s="538"/>
      <c r="P980" s="538"/>
      <c r="Q980" s="538"/>
    </row>
    <row r="981" ht="25.15" customHeight="true" x14ac:dyDescent="0.2">
      <c r="C981" s="538"/>
      <c r="D981" s="538"/>
      <c r="E981" s="538"/>
      <c r="F981" s="538"/>
      <c r="G981" s="538"/>
      <c r="H981" s="538"/>
      <c r="I981" s="538"/>
      <c r="J981" s="538"/>
      <c r="K981" s="538"/>
      <c r="L981" s="538"/>
      <c r="M981" s="538"/>
      <c r="N981" s="538"/>
      <c r="O981" s="538"/>
      <c r="P981" s="538"/>
      <c r="Q981" s="538"/>
    </row>
    <row r="982" ht="25.15" customHeight="true" x14ac:dyDescent="0.2">
      <c r="C982" s="538"/>
      <c r="D982" s="538"/>
      <c r="E982" s="538"/>
      <c r="F982" s="538"/>
      <c r="G982" s="538"/>
      <c r="H982" s="538"/>
      <c r="I982" s="538"/>
      <c r="J982" s="538"/>
      <c r="K982" s="538"/>
      <c r="L982" s="538"/>
      <c r="M982" s="538"/>
      <c r="N982" s="538"/>
      <c r="O982" s="538"/>
      <c r="P982" s="538"/>
      <c r="Q982" s="538"/>
    </row>
    <row r="983" ht="25.15" customHeight="true" x14ac:dyDescent="0.2">
      <c r="C983" s="538"/>
      <c r="D983" s="538"/>
      <c r="E983" s="538"/>
      <c r="F983" s="538"/>
      <c r="G983" s="538"/>
      <c r="H983" s="538"/>
      <c r="I983" s="538"/>
      <c r="J983" s="538"/>
      <c r="K983" s="538"/>
      <c r="L983" s="538"/>
      <c r="M983" s="538"/>
      <c r="N983" s="538"/>
      <c r="O983" s="538"/>
      <c r="P983" s="538"/>
      <c r="Q983" s="538"/>
    </row>
    <row r="984" ht="25.15" customHeight="true" x14ac:dyDescent="0.2">
      <c r="C984" s="538"/>
      <c r="D984" s="538"/>
      <c r="E984" s="538"/>
      <c r="F984" s="538"/>
      <c r="G984" s="538"/>
      <c r="H984" s="538"/>
      <c r="I984" s="538"/>
      <c r="J984" s="538"/>
      <c r="K984" s="538"/>
      <c r="L984" s="538"/>
      <c r="M984" s="538"/>
      <c r="N984" s="538"/>
      <c r="O984" s="538"/>
      <c r="P984" s="538"/>
      <c r="Q984" s="538"/>
    </row>
    <row r="985" ht="25.15" customHeight="true" x14ac:dyDescent="0.2">
      <c r="C985" s="538"/>
      <c r="D985" s="538"/>
      <c r="E985" s="538"/>
      <c r="F985" s="538"/>
      <c r="G985" s="538"/>
      <c r="H985" s="538"/>
      <c r="I985" s="538"/>
      <c r="J985" s="538"/>
      <c r="K985" s="538"/>
      <c r="L985" s="538"/>
      <c r="M985" s="538"/>
      <c r="N985" s="538"/>
      <c r="O985" s="538"/>
      <c r="P985" s="538"/>
      <c r="Q985" s="538"/>
    </row>
    <row r="986" ht="25.15" customHeight="true" x14ac:dyDescent="0.2">
      <c r="C986" s="538"/>
      <c r="D986" s="538"/>
      <c r="E986" s="538"/>
      <c r="F986" s="538"/>
      <c r="G986" s="538"/>
      <c r="H986" s="538"/>
      <c r="I986" s="538"/>
      <c r="J986" s="538"/>
      <c r="K986" s="538"/>
      <c r="L986" s="538"/>
      <c r="M986" s="538"/>
      <c r="N986" s="538"/>
      <c r="O986" s="538"/>
      <c r="P986" s="538"/>
      <c r="Q986" s="538"/>
    </row>
    <row r="987" ht="25.15" customHeight="true" x14ac:dyDescent="0.2">
      <c r="C987" s="538"/>
      <c r="D987" s="538"/>
      <c r="E987" s="538"/>
      <c r="F987" s="538"/>
      <c r="G987" s="538"/>
      <c r="H987" s="538"/>
      <c r="I987" s="538"/>
      <c r="J987" s="538"/>
      <c r="K987" s="538"/>
      <c r="L987" s="538"/>
      <c r="M987" s="538"/>
      <c r="N987" s="538"/>
      <c r="O987" s="538"/>
      <c r="P987" s="538"/>
      <c r="Q987" s="538"/>
    </row>
    <row r="988" ht="25.15" customHeight="true" x14ac:dyDescent="0.2">
      <c r="C988" s="538"/>
      <c r="D988" s="538"/>
      <c r="E988" s="538"/>
      <c r="F988" s="538"/>
      <c r="G988" s="538"/>
      <c r="H988" s="538"/>
      <c r="I988" s="538"/>
      <c r="J988" s="538"/>
      <c r="K988" s="538"/>
      <c r="L988" s="538"/>
      <c r="M988" s="538"/>
      <c r="N988" s="538"/>
      <c r="O988" s="538"/>
      <c r="P988" s="538"/>
      <c r="Q988" s="538"/>
    </row>
    <row r="989" ht="25.15" customHeight="true" x14ac:dyDescent="0.2">
      <c r="C989" s="538"/>
      <c r="D989" s="538"/>
      <c r="E989" s="538"/>
      <c r="F989" s="538"/>
      <c r="G989" s="538"/>
      <c r="H989" s="538"/>
      <c r="I989" s="538"/>
      <c r="J989" s="538"/>
      <c r="K989" s="538"/>
      <c r="L989" s="538"/>
      <c r="M989" s="538"/>
      <c r="N989" s="538"/>
      <c r="O989" s="538"/>
      <c r="P989" s="538"/>
      <c r="Q989" s="538"/>
    </row>
    <row r="990" ht="25.15" customHeight="true" x14ac:dyDescent="0.2">
      <c r="C990" s="538"/>
      <c r="D990" s="538"/>
      <c r="E990" s="538"/>
      <c r="F990" s="538"/>
      <c r="G990" s="538"/>
      <c r="H990" s="538"/>
      <c r="I990" s="538"/>
      <c r="J990" s="538"/>
      <c r="K990" s="538"/>
      <c r="L990" s="538"/>
      <c r="M990" s="538"/>
      <c r="N990" s="538"/>
      <c r="O990" s="538"/>
      <c r="P990" s="538"/>
      <c r="Q990" s="538"/>
    </row>
    <row r="991" ht="25.15" customHeight="true" x14ac:dyDescent="0.2">
      <c r="C991" s="538"/>
      <c r="D991" s="538"/>
      <c r="E991" s="538"/>
      <c r="F991" s="538"/>
      <c r="G991" s="538"/>
      <c r="H991" s="538"/>
      <c r="I991" s="538"/>
      <c r="J991" s="538"/>
      <c r="K991" s="538"/>
      <c r="L991" s="538"/>
      <c r="M991" s="538"/>
      <c r="N991" s="538"/>
      <c r="O991" s="538"/>
      <c r="P991" s="538"/>
      <c r="Q991" s="538"/>
    </row>
    <row r="992" ht="25.15" customHeight="true" x14ac:dyDescent="0.2">
      <c r="C992" s="538"/>
      <c r="D992" s="538"/>
      <c r="E992" s="538"/>
      <c r="F992" s="538"/>
      <c r="G992" s="538"/>
      <c r="H992" s="538"/>
      <c r="I992" s="538"/>
      <c r="J992" s="538"/>
      <c r="K992" s="538"/>
      <c r="L992" s="538"/>
      <c r="M992" s="538"/>
      <c r="N992" s="538"/>
      <c r="O992" s="538"/>
      <c r="P992" s="538"/>
      <c r="Q992" s="538"/>
    </row>
    <row r="993" ht="25.15" customHeight="true" x14ac:dyDescent="0.2">
      <c r="C993" s="538"/>
      <c r="D993" s="538"/>
      <c r="E993" s="538"/>
      <c r="F993" s="538"/>
      <c r="G993" s="538"/>
      <c r="H993" s="538"/>
      <c r="I993" s="538"/>
      <c r="J993" s="538"/>
      <c r="K993" s="538"/>
      <c r="L993" s="538"/>
      <c r="M993" s="538"/>
      <c r="N993" s="538"/>
      <c r="O993" s="538"/>
      <c r="P993" s="538"/>
      <c r="Q993" s="538"/>
    </row>
    <row r="994" ht="25.15" customHeight="true" x14ac:dyDescent="0.2">
      <c r="C994" s="538"/>
      <c r="D994" s="538"/>
      <c r="E994" s="538"/>
      <c r="F994" s="538"/>
      <c r="G994" s="538"/>
      <c r="H994" s="538"/>
      <c r="I994" s="538"/>
      <c r="J994" s="538"/>
      <c r="K994" s="538"/>
      <c r="L994" s="538"/>
      <c r="M994" s="538"/>
      <c r="N994" s="538"/>
      <c r="O994" s="538"/>
      <c r="P994" s="538"/>
      <c r="Q994" s="538"/>
    </row>
    <row r="995" ht="25.15" customHeight="true" x14ac:dyDescent="0.2">
      <c r="C995" s="538"/>
      <c r="D995" s="538"/>
      <c r="E995" s="538"/>
      <c r="F995" s="538"/>
      <c r="G995" s="538"/>
      <c r="H995" s="538"/>
      <c r="I995" s="538"/>
      <c r="J995" s="538"/>
      <c r="K995" s="538"/>
      <c r="L995" s="538"/>
      <c r="M995" s="538"/>
      <c r="N995" s="538"/>
      <c r="O995" s="538"/>
      <c r="P995" s="538"/>
      <c r="Q995" s="538"/>
    </row>
    <row r="996" ht="25.15" customHeight="true" x14ac:dyDescent="0.2">
      <c r="C996" s="538"/>
      <c r="D996" s="538"/>
      <c r="E996" s="538"/>
      <c r="F996" s="538"/>
      <c r="G996" s="538"/>
      <c r="H996" s="538"/>
      <c r="I996" s="538"/>
      <c r="J996" s="538"/>
      <c r="K996" s="538"/>
      <c r="L996" s="538"/>
      <c r="M996" s="538"/>
      <c r="N996" s="538"/>
      <c r="O996" s="538"/>
      <c r="P996" s="538"/>
      <c r="Q996" s="538"/>
    </row>
    <row r="997" ht="25.15" customHeight="true" x14ac:dyDescent="0.2">
      <c r="C997" s="538"/>
      <c r="D997" s="538"/>
      <c r="E997" s="538"/>
      <c r="F997" s="538"/>
      <c r="G997" s="538"/>
      <c r="H997" s="538"/>
      <c r="I997" s="538"/>
      <c r="J997" s="538"/>
      <c r="K997" s="538"/>
      <c r="L997" s="538"/>
      <c r="M997" s="538"/>
      <c r="N997" s="538"/>
      <c r="O997" s="538"/>
      <c r="P997" s="538"/>
      <c r="Q997" s="538"/>
    </row>
    <row r="998" ht="25.15" customHeight="true" x14ac:dyDescent="0.2">
      <c r="C998" s="538"/>
      <c r="D998" s="538"/>
      <c r="E998" s="538"/>
      <c r="F998" s="538"/>
      <c r="G998" s="538"/>
      <c r="H998" s="538"/>
      <c r="I998" s="538"/>
      <c r="J998" s="538"/>
      <c r="K998" s="538"/>
      <c r="L998" s="538"/>
      <c r="M998" s="538"/>
      <c r="N998" s="538"/>
      <c r="O998" s="538"/>
      <c r="P998" s="538"/>
      <c r="Q998" s="538"/>
    </row>
    <row r="999" ht="25.15" customHeight="true" x14ac:dyDescent="0.2">
      <c r="C999" s="538"/>
      <c r="D999" s="538"/>
      <c r="E999" s="538"/>
      <c r="F999" s="538"/>
      <c r="G999" s="538"/>
      <c r="H999" s="538"/>
      <c r="I999" s="538"/>
      <c r="J999" s="538"/>
      <c r="K999" s="538"/>
      <c r="L999" s="538"/>
      <c r="M999" s="538"/>
      <c r="N999" s="538"/>
      <c r="O999" s="538"/>
      <c r="P999" s="538"/>
      <c r="Q999" s="538"/>
    </row>
    <row r="1000" ht="25.15" customHeight="true" x14ac:dyDescent="0.2">
      <c r="C1000" s="538"/>
      <c r="D1000" s="538"/>
      <c r="E1000" s="538"/>
      <c r="F1000" s="538"/>
      <c r="G1000" s="538"/>
      <c r="H1000" s="538"/>
      <c r="I1000" s="538"/>
      <c r="J1000" s="538"/>
      <c r="K1000" s="538"/>
      <c r="L1000" s="538"/>
      <c r="M1000" s="538"/>
      <c r="N1000" s="538"/>
      <c r="O1000" s="538"/>
      <c r="P1000" s="538"/>
      <c r="Q1000" s="538"/>
    </row>
    <row r="1001" ht="25.15" customHeight="true" x14ac:dyDescent="0.2">
      <c r="C1001" s="538"/>
      <c r="D1001" s="538"/>
      <c r="E1001" s="538"/>
      <c r="F1001" s="538"/>
      <c r="G1001" s="538"/>
      <c r="H1001" s="538"/>
      <c r="I1001" s="538"/>
      <c r="J1001" s="538"/>
      <c r="K1001" s="538"/>
      <c r="L1001" s="538"/>
      <c r="M1001" s="538"/>
      <c r="N1001" s="538"/>
      <c r="O1001" s="538"/>
      <c r="P1001" s="538"/>
      <c r="Q1001" s="538"/>
    </row>
    <row r="1002" ht="25.15" customHeight="true" x14ac:dyDescent="0.2">
      <c r="C1002" s="538"/>
      <c r="D1002" s="538"/>
      <c r="E1002" s="538"/>
      <c r="F1002" s="538"/>
      <c r="G1002" s="538"/>
      <c r="H1002" s="538"/>
      <c r="I1002" s="538"/>
      <c r="J1002" s="538"/>
      <c r="K1002" s="538"/>
      <c r="L1002" s="538"/>
      <c r="M1002" s="538"/>
      <c r="N1002" s="538"/>
      <c r="O1002" s="538"/>
      <c r="P1002" s="538"/>
      <c r="Q1002" s="538"/>
    </row>
    <row r="1003" ht="25.15" customHeight="true" x14ac:dyDescent="0.2">
      <c r="C1003" s="538"/>
      <c r="D1003" s="538"/>
      <c r="E1003" s="538"/>
      <c r="F1003" s="538"/>
      <c r="G1003" s="538"/>
      <c r="H1003" s="538"/>
      <c r="I1003" s="538"/>
      <c r="J1003" s="538"/>
      <c r="K1003" s="538"/>
      <c r="L1003" s="538"/>
      <c r="M1003" s="538"/>
      <c r="N1003" s="538"/>
      <c r="O1003" s="538"/>
      <c r="P1003" s="538"/>
      <c r="Q1003" s="538"/>
    </row>
    <row r="1004" ht="25.15" customHeight="true" x14ac:dyDescent="0.2">
      <c r="C1004" s="538"/>
      <c r="D1004" s="538"/>
      <c r="E1004" s="538"/>
      <c r="F1004" s="538"/>
      <c r="G1004" s="538"/>
      <c r="H1004" s="538"/>
      <c r="I1004" s="538"/>
      <c r="J1004" s="538"/>
      <c r="K1004" s="538"/>
      <c r="L1004" s="538"/>
      <c r="M1004" s="538"/>
      <c r="N1004" s="538"/>
      <c r="O1004" s="538"/>
      <c r="P1004" s="538"/>
      <c r="Q1004" s="538"/>
    </row>
    <row r="1005" ht="25.15" customHeight="true" x14ac:dyDescent="0.2">
      <c r="C1005" s="538"/>
      <c r="D1005" s="538"/>
      <c r="E1005" s="538"/>
      <c r="F1005" s="538"/>
      <c r="G1005" s="538"/>
      <c r="H1005" s="538"/>
      <c r="I1005" s="538"/>
      <c r="J1005" s="538"/>
      <c r="K1005" s="538"/>
      <c r="L1005" s="538"/>
      <c r="M1005" s="538"/>
      <c r="N1005" s="538"/>
      <c r="O1005" s="538"/>
      <c r="P1005" s="538"/>
      <c r="Q1005" s="538"/>
    </row>
    <row r="1006" ht="25.15" customHeight="true" x14ac:dyDescent="0.2">
      <c r="C1006" s="538"/>
      <c r="D1006" s="538"/>
      <c r="E1006" s="538"/>
      <c r="F1006" s="538"/>
      <c r="G1006" s="538"/>
      <c r="H1006" s="538"/>
      <c r="I1006" s="538"/>
      <c r="J1006" s="538"/>
      <c r="K1006" s="538"/>
      <c r="L1006" s="538"/>
      <c r="M1006" s="538"/>
      <c r="N1006" s="538"/>
      <c r="O1006" s="538"/>
      <c r="P1006" s="538"/>
      <c r="Q1006" s="538"/>
    </row>
    <row r="1007" ht="25.15" customHeight="true" x14ac:dyDescent="0.2">
      <c r="C1007" s="538"/>
      <c r="D1007" s="538"/>
      <c r="E1007" s="538"/>
      <c r="F1007" s="538"/>
      <c r="G1007" s="538"/>
      <c r="H1007" s="538"/>
      <c r="I1007" s="538"/>
      <c r="J1007" s="538"/>
      <c r="K1007" s="538"/>
      <c r="L1007" s="538"/>
      <c r="M1007" s="538"/>
      <c r="N1007" s="538"/>
      <c r="O1007" s="538"/>
      <c r="P1007" s="538"/>
      <c r="Q1007" s="538"/>
    </row>
    <row r="1008" ht="25.15" customHeight="true" x14ac:dyDescent="0.2">
      <c r="C1008" s="538"/>
      <c r="D1008" s="538"/>
      <c r="E1008" s="538"/>
      <c r="F1008" s="538"/>
      <c r="G1008" s="538"/>
      <c r="H1008" s="538"/>
      <c r="I1008" s="538"/>
      <c r="J1008" s="538"/>
      <c r="K1008" s="538"/>
      <c r="L1008" s="538"/>
      <c r="M1008" s="538"/>
      <c r="N1008" s="538"/>
      <c r="O1008" s="538"/>
      <c r="P1008" s="538"/>
      <c r="Q1008" s="538"/>
    </row>
    <row r="1009" ht="25.15" customHeight="true" x14ac:dyDescent="0.2">
      <c r="C1009" s="538"/>
      <c r="D1009" s="538"/>
      <c r="E1009" s="538"/>
      <c r="F1009" s="538"/>
      <c r="G1009" s="538"/>
      <c r="H1009" s="538"/>
      <c r="I1009" s="538"/>
      <c r="J1009" s="538"/>
      <c r="K1009" s="538"/>
      <c r="L1009" s="538"/>
      <c r="M1009" s="538"/>
      <c r="N1009" s="538"/>
      <c r="O1009" s="538"/>
      <c r="P1009" s="538"/>
      <c r="Q1009" s="538"/>
    </row>
    <row r="1010" ht="25.15" customHeight="true" x14ac:dyDescent="0.2">
      <c r="C1010" s="538"/>
      <c r="D1010" s="538"/>
      <c r="E1010" s="538"/>
      <c r="F1010" s="538"/>
      <c r="G1010" s="538"/>
      <c r="H1010" s="538"/>
      <c r="I1010" s="538"/>
      <c r="J1010" s="538"/>
      <c r="K1010" s="538"/>
      <c r="L1010" s="538"/>
      <c r="M1010" s="538"/>
      <c r="N1010" s="538"/>
      <c r="O1010" s="538"/>
      <c r="P1010" s="538"/>
      <c r="Q1010" s="538"/>
    </row>
    <row r="1011" ht="25.15" customHeight="true" x14ac:dyDescent="0.2">
      <c r="C1011" s="538"/>
      <c r="D1011" s="538"/>
      <c r="E1011" s="538"/>
      <c r="F1011" s="538"/>
      <c r="G1011" s="538"/>
      <c r="H1011" s="538"/>
      <c r="I1011" s="538"/>
      <c r="J1011" s="538"/>
      <c r="K1011" s="538"/>
      <c r="L1011" s="538"/>
      <c r="M1011" s="538"/>
      <c r="N1011" s="538"/>
      <c r="O1011" s="538"/>
      <c r="P1011" s="538"/>
      <c r="Q1011" s="538"/>
    </row>
    <row r="1012" ht="25.15" customHeight="true" x14ac:dyDescent="0.2">
      <c r="C1012" s="538"/>
      <c r="D1012" s="538"/>
      <c r="E1012" s="538"/>
      <c r="F1012" s="538"/>
      <c r="G1012" s="538"/>
      <c r="H1012" s="538"/>
      <c r="I1012" s="538"/>
      <c r="J1012" s="538"/>
      <c r="K1012" s="538"/>
      <c r="L1012" s="538"/>
      <c r="M1012" s="538"/>
      <c r="N1012" s="538"/>
      <c r="O1012" s="538"/>
      <c r="P1012" s="538"/>
      <c r="Q1012" s="538"/>
    </row>
    <row r="1013" ht="25.15" customHeight="true" x14ac:dyDescent="0.2">
      <c r="C1013" s="538"/>
      <c r="D1013" s="538"/>
      <c r="E1013" s="538"/>
      <c r="F1013" s="538"/>
      <c r="G1013" s="538"/>
      <c r="H1013" s="538"/>
      <c r="I1013" s="538"/>
      <c r="J1013" s="538"/>
      <c r="K1013" s="538"/>
      <c r="L1013" s="538"/>
      <c r="M1013" s="538"/>
      <c r="N1013" s="538"/>
      <c r="O1013" s="538"/>
      <c r="P1013" s="538"/>
      <c r="Q1013" s="538"/>
    </row>
    <row r="1014" ht="25.15" customHeight="true" x14ac:dyDescent="0.2">
      <c r="C1014" s="538"/>
      <c r="D1014" s="538"/>
      <c r="E1014" s="538"/>
      <c r="F1014" s="538"/>
      <c r="G1014" s="538"/>
      <c r="H1014" s="538"/>
      <c r="I1014" s="538"/>
      <c r="J1014" s="538"/>
      <c r="K1014" s="538"/>
      <c r="L1014" s="538"/>
      <c r="M1014" s="538"/>
      <c r="N1014" s="538"/>
      <c r="O1014" s="538"/>
      <c r="P1014" s="538"/>
      <c r="Q1014" s="538"/>
    </row>
    <row r="1015" ht="25.15" customHeight="true" x14ac:dyDescent="0.2">
      <c r="C1015" s="538"/>
      <c r="D1015" s="538"/>
      <c r="E1015" s="538"/>
      <c r="F1015" s="538"/>
      <c r="G1015" s="538"/>
      <c r="H1015" s="538"/>
      <c r="I1015" s="538"/>
      <c r="J1015" s="538"/>
      <c r="K1015" s="538"/>
      <c r="L1015" s="538"/>
      <c r="M1015" s="538"/>
      <c r="N1015" s="538"/>
      <c r="O1015" s="538"/>
      <c r="P1015" s="538"/>
      <c r="Q1015" s="538"/>
    </row>
    <row r="1016" ht="25.15" customHeight="true" x14ac:dyDescent="0.2">
      <c r="C1016" s="538"/>
      <c r="D1016" s="538"/>
      <c r="E1016" s="538"/>
      <c r="F1016" s="538"/>
      <c r="G1016" s="538"/>
      <c r="H1016" s="538"/>
      <c r="I1016" s="538"/>
      <c r="J1016" s="538"/>
      <c r="K1016" s="538"/>
      <c r="L1016" s="538"/>
      <c r="M1016" s="538"/>
      <c r="N1016" s="538"/>
      <c r="O1016" s="538"/>
      <c r="P1016" s="538"/>
      <c r="Q1016" s="538"/>
    </row>
    <row r="1017" ht="25.15" customHeight="true" x14ac:dyDescent="0.2">
      <c r="C1017" s="538"/>
      <c r="D1017" s="538"/>
      <c r="E1017" s="538"/>
      <c r="F1017" s="538"/>
      <c r="G1017" s="538"/>
      <c r="H1017" s="538"/>
      <c r="I1017" s="538"/>
      <c r="J1017" s="538"/>
      <c r="K1017" s="538"/>
      <c r="L1017" s="538"/>
      <c r="M1017" s="538"/>
      <c r="N1017" s="538"/>
      <c r="O1017" s="538"/>
      <c r="P1017" s="538"/>
      <c r="Q1017" s="538"/>
    </row>
    <row r="1018" ht="25.15" customHeight="true" x14ac:dyDescent="0.2">
      <c r="C1018" s="538"/>
      <c r="D1018" s="538"/>
      <c r="E1018" s="538"/>
      <c r="F1018" s="538"/>
      <c r="G1018" s="538"/>
      <c r="H1018" s="538"/>
      <c r="I1018" s="538"/>
      <c r="J1018" s="538"/>
      <c r="K1018" s="538"/>
      <c r="L1018" s="538"/>
      <c r="M1018" s="538"/>
      <c r="N1018" s="538"/>
      <c r="O1018" s="538"/>
      <c r="P1018" s="538"/>
      <c r="Q1018" s="538"/>
    </row>
    <row r="1019" ht="25.15" customHeight="true" x14ac:dyDescent="0.2">
      <c r="C1019" s="538"/>
      <c r="D1019" s="538"/>
      <c r="E1019" s="538"/>
      <c r="F1019" s="538"/>
      <c r="G1019" s="538"/>
      <c r="H1019" s="538"/>
      <c r="I1019" s="538"/>
      <c r="J1019" s="538"/>
      <c r="K1019" s="538"/>
      <c r="L1019" s="538"/>
      <c r="M1019" s="538"/>
      <c r="N1019" s="538"/>
      <c r="O1019" s="538"/>
      <c r="P1019" s="538"/>
      <c r="Q1019" s="538"/>
    </row>
    <row r="1020" ht="25.15" customHeight="true" x14ac:dyDescent="0.2">
      <c r="C1020" s="538"/>
      <c r="D1020" s="538"/>
      <c r="E1020" s="538"/>
      <c r="F1020" s="538"/>
      <c r="G1020" s="538"/>
      <c r="H1020" s="538"/>
      <c r="I1020" s="538"/>
      <c r="J1020" s="538"/>
      <c r="K1020" s="538"/>
      <c r="L1020" s="538"/>
      <c r="M1020" s="538"/>
      <c r="N1020" s="538"/>
      <c r="O1020" s="538"/>
      <c r="P1020" s="538"/>
      <c r="Q1020" s="538"/>
    </row>
    <row r="1021" ht="25.15" customHeight="true" x14ac:dyDescent="0.2">
      <c r="C1021" s="538"/>
      <c r="D1021" s="538"/>
      <c r="E1021" s="538"/>
      <c r="F1021" s="538"/>
      <c r="G1021" s="538"/>
      <c r="H1021" s="538"/>
      <c r="I1021" s="538"/>
      <c r="J1021" s="538"/>
      <c r="K1021" s="538"/>
      <c r="L1021" s="538"/>
      <c r="M1021" s="538"/>
      <c r="N1021" s="538"/>
      <c r="O1021" s="538"/>
      <c r="P1021" s="538"/>
      <c r="Q1021" s="538"/>
    </row>
    <row r="1022" ht="25.15" customHeight="true" x14ac:dyDescent="0.2">
      <c r="C1022" s="538"/>
      <c r="D1022" s="538"/>
      <c r="E1022" s="538"/>
      <c r="F1022" s="538"/>
      <c r="G1022" s="538"/>
      <c r="H1022" s="538"/>
      <c r="I1022" s="538"/>
      <c r="J1022" s="538"/>
      <c r="K1022" s="538"/>
      <c r="L1022" s="538"/>
      <c r="M1022" s="538"/>
      <c r="N1022" s="538"/>
      <c r="O1022" s="538"/>
      <c r="P1022" s="538"/>
      <c r="Q1022" s="538"/>
    </row>
    <row r="1023" ht="25.15" customHeight="true" x14ac:dyDescent="0.2">
      <c r="C1023" s="538"/>
      <c r="D1023" s="538"/>
      <c r="E1023" s="538"/>
      <c r="F1023" s="538"/>
      <c r="G1023" s="538"/>
      <c r="H1023" s="538"/>
      <c r="I1023" s="538"/>
      <c r="J1023" s="538"/>
      <c r="K1023" s="538"/>
      <c r="L1023" s="538"/>
      <c r="M1023" s="538"/>
      <c r="N1023" s="538"/>
      <c r="O1023" s="538"/>
      <c r="P1023" s="538"/>
      <c r="Q1023" s="538"/>
    </row>
    <row r="1024" ht="25.15" customHeight="true" x14ac:dyDescent="0.2">
      <c r="C1024" s="538"/>
      <c r="D1024" s="538"/>
      <c r="E1024" s="538"/>
      <c r="F1024" s="538"/>
      <c r="G1024" s="538"/>
      <c r="H1024" s="538"/>
      <c r="I1024" s="538"/>
      <c r="J1024" s="538"/>
      <c r="K1024" s="538"/>
      <c r="L1024" s="538"/>
      <c r="M1024" s="538"/>
      <c r="N1024" s="538"/>
      <c r="O1024" s="538"/>
      <c r="P1024" s="538"/>
      <c r="Q1024" s="538"/>
    </row>
    <row r="1025" s="218" customFormat="true" ht="21" customHeight="true" x14ac:dyDescent="0.2">
      <c r="A1025" s="2572" t="s">
        <v>288</v>
      </c>
      <c r="B1025" s="2573"/>
      <c r="C1025" s="2574"/>
      <c r="BA1025" s="223"/>
      <c r="BB1025" s="290"/>
      <c r="BC1025"/>
      <c r="BD1025"/>
      <c r="BE1025"/>
      <c r="BF1025"/>
      <c r="BG1025"/>
      <c r="BH1025"/>
      <c r="BI1025"/>
      <c r="BJ1025"/>
      <c r="BK1025"/>
      <c r="BL1025"/>
      <c r="BM1025"/>
      <c r="BN1025"/>
      <c r="BO1025"/>
      <c r="BP1025"/>
      <c r="BQ1025"/>
      <c r="BR1025"/>
      <c r="BS1025"/>
      <c r="BT1025"/>
      <c r="BU1025"/>
      <c r="BV1025"/>
      <c r="BW1025"/>
      <c r="BX1025"/>
      <c r="BY1025" s="223"/>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218" customFormat="true" ht="15.95" customHeight="true" x14ac:dyDescent="0.2">
      <c r="A1026" s="2575" t="s">
        <v>210</v>
      </c>
      <c r="B1026" s="2576"/>
      <c r="C1026" s="462" t="s">
        <v>211</v>
      </c>
      <c r="BA1026" s="223"/>
      <c r="BB1026" s="290"/>
      <c r="BC1026"/>
      <c r="BD1026"/>
      <c r="BE1026"/>
      <c r="BF1026"/>
      <c r="BG1026"/>
      <c r="BH1026"/>
      <c r="BI1026"/>
      <c r="BJ1026"/>
      <c r="BK1026"/>
      <c r="BL1026"/>
      <c r="BM1026"/>
      <c r="BN1026"/>
      <c r="BO1026"/>
      <c r="BP1026"/>
      <c r="BQ1026"/>
      <c r="BR1026"/>
      <c r="BS1026"/>
      <c r="BT1026"/>
      <c r="BU1026"/>
      <c r="BV1026"/>
      <c r="BW1026"/>
      <c r="BX1026"/>
      <c r="BY1026" s="223"/>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218" customFormat="true" ht="17.1" hidden="true" customHeight="true" x14ac:dyDescent="0.2">
      <c r="A1027" s="463" t="s">
        <v>212</v>
      </c>
      <c r="B1027" s="464" t="s">
        <v>213</v>
      </c>
      <c r="C1027" s="465">
        <v>40701</v>
      </c>
      <c r="BA1027" s="223"/>
      <c r="BB1027" s="290"/>
      <c r="BC1027"/>
      <c r="BD1027"/>
      <c r="BE1027"/>
      <c r="BF1027"/>
      <c r="BG1027"/>
      <c r="BH1027"/>
      <c r="BI1027"/>
      <c r="BJ1027"/>
      <c r="BK1027"/>
      <c r="BL1027"/>
      <c r="BM1027"/>
      <c r="BN1027"/>
      <c r="BO1027"/>
      <c r="BP1027"/>
      <c r="BQ1027"/>
      <c r="BR1027"/>
      <c r="BS1027"/>
      <c r="BT1027"/>
      <c r="BU1027"/>
      <c r="BV1027"/>
      <c r="BW1027"/>
      <c r="BX1027"/>
      <c r="BY1027" s="223"/>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218" customFormat="true" ht="17.1" hidden="true" customHeight="true" x14ac:dyDescent="0.2">
      <c r="A1028" s="466" t="s">
        <v>214</v>
      </c>
      <c r="B1028" s="467" t="s">
        <v>213</v>
      </c>
      <c r="C1028" s="468">
        <v>40701</v>
      </c>
      <c r="BA1028" s="223"/>
      <c r="BB1028" s="290"/>
      <c r="BC1028"/>
      <c r="BD1028"/>
      <c r="BE1028"/>
      <c r="BF1028"/>
      <c r="BG1028"/>
      <c r="BH1028"/>
      <c r="BI1028"/>
      <c r="BJ1028"/>
      <c r="BK1028"/>
      <c r="BL1028"/>
      <c r="BM1028"/>
      <c r="BN1028"/>
      <c r="BO1028"/>
      <c r="BP1028"/>
      <c r="BQ1028"/>
      <c r="BR1028"/>
      <c r="BS1028"/>
      <c r="BT1028"/>
      <c r="BU1028"/>
      <c r="BV1028"/>
      <c r="BW1028"/>
      <c r="BX1028"/>
      <c r="BY1028" s="223"/>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218" customFormat="true" ht="17.1" hidden="true" customHeight="true" x14ac:dyDescent="0.2">
      <c r="A1029" s="466" t="s">
        <v>215</v>
      </c>
      <c r="B1029" s="467" t="s">
        <v>216</v>
      </c>
      <c r="C1029" s="468">
        <v>40701</v>
      </c>
      <c r="BA1029" s="223"/>
      <c r="BB1029" s="290"/>
      <c r="BC1029"/>
      <c r="BD1029"/>
      <c r="BE1029"/>
      <c r="BF1029"/>
      <c r="BG1029"/>
      <c r="BH1029"/>
      <c r="BI1029"/>
      <c r="BJ1029"/>
      <c r="BK1029"/>
      <c r="BL1029"/>
      <c r="BM1029"/>
      <c r="BN1029"/>
      <c r="BO1029"/>
      <c r="BP1029"/>
      <c r="BQ1029"/>
      <c r="BR1029"/>
      <c r="BS1029"/>
      <c r="BT1029"/>
      <c r="BU1029"/>
      <c r="BV1029"/>
      <c r="BW1029"/>
      <c r="BX1029"/>
      <c r="BY1029" s="223"/>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218" customFormat="true" ht="17.1" hidden="true" customHeight="true" x14ac:dyDescent="0.2">
      <c r="A1030" s="466" t="s">
        <v>217</v>
      </c>
      <c r="B1030" s="467" t="s">
        <v>218</v>
      </c>
      <c r="C1030" s="468">
        <v>40701</v>
      </c>
      <c r="BA1030" s="223"/>
      <c r="BB1030" s="290"/>
      <c r="BC1030"/>
      <c r="BD1030"/>
      <c r="BE1030"/>
      <c r="BF1030"/>
      <c r="BG1030"/>
      <c r="BH1030"/>
      <c r="BI1030"/>
      <c r="BJ1030"/>
      <c r="BK1030"/>
      <c r="BL1030"/>
      <c r="BM1030"/>
      <c r="BN1030"/>
      <c r="BO1030"/>
      <c r="BP1030"/>
      <c r="BQ1030"/>
      <c r="BR1030"/>
      <c r="BS1030"/>
      <c r="BT1030"/>
      <c r="BU1030"/>
      <c r="BV1030"/>
      <c r="BW1030"/>
      <c r="BX1030"/>
      <c r="BY1030" s="223"/>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218" customFormat="true" ht="17.1" customHeight="true" x14ac:dyDescent="0.2">
      <c r="A1031" s="2577" t="s">
        <v>219</v>
      </c>
      <c r="B1031" s="467" t="s">
        <v>220</v>
      </c>
      <c r="C1031" s="468">
        <v>16224</v>
      </c>
      <c r="BA1031" s="223"/>
      <c r="BB1031" s="290"/>
      <c r="BC1031"/>
      <c r="BD1031"/>
      <c r="BE1031"/>
      <c r="BF1031"/>
      <c r="BG1031"/>
      <c r="BH1031"/>
      <c r="BI1031"/>
      <c r="BJ1031"/>
      <c r="BK1031"/>
      <c r="BL1031"/>
      <c r="BM1031"/>
      <c r="BN1031"/>
      <c r="BO1031"/>
      <c r="BP1031"/>
      <c r="BQ1031"/>
      <c r="BR1031"/>
      <c r="BS1031"/>
      <c r="BT1031"/>
      <c r="BU1031"/>
      <c r="BV1031"/>
      <c r="BW1031"/>
      <c r="BX1031"/>
      <c r="BY1031" s="223"/>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218" customFormat="true" ht="17.1" customHeight="true" x14ac:dyDescent="0.2">
      <c r="A1032" s="2577"/>
      <c r="B1032" s="467" t="s">
        <v>221</v>
      </c>
      <c r="C1032" s="468">
        <v>24477</v>
      </c>
      <c r="BA1032" s="223"/>
      <c r="BB1032" s="290"/>
      <c r="BC1032"/>
      <c r="BD1032"/>
      <c r="BE1032"/>
      <c r="BF1032"/>
      <c r="BG1032"/>
      <c r="BH1032"/>
      <c r="BI1032"/>
      <c r="BJ1032"/>
      <c r="BK1032"/>
      <c r="BL1032"/>
      <c r="BM1032"/>
      <c r="BN1032"/>
      <c r="BO1032"/>
      <c r="BP1032"/>
      <c r="BQ1032"/>
      <c r="BR1032"/>
      <c r="BS1032"/>
      <c r="BT1032"/>
      <c r="BU1032"/>
      <c r="BV1032"/>
      <c r="BW1032"/>
      <c r="BX1032"/>
      <c r="BY1032" s="223"/>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218" customFormat="true" ht="17.1" customHeight="true" x14ac:dyDescent="0.2">
      <c r="A1033" s="2578"/>
      <c r="B1033" s="469" t="s">
        <v>222</v>
      </c>
      <c r="C1033" s="470">
        <v>0</v>
      </c>
      <c r="BA1033" s="521"/>
      <c r="BB1033" s="136"/>
      <c r="BC1033" s="521"/>
      <c r="BD1033" s="521"/>
      <c r="BE1033" s="521"/>
      <c r="BF1033" s="521"/>
      <c r="BG1033" s="521"/>
      <c r="BH1033" s="521"/>
      <c r="BI1033" s="521"/>
      <c r="BJ1033" s="521"/>
      <c r="BK1033" s="521"/>
      <c r="BL1033" s="521"/>
      <c r="BM1033" s="521"/>
      <c r="BN1033" s="521"/>
      <c r="BO1033" s="521"/>
      <c r="BP1033" s="521"/>
      <c r="BQ1033" s="521"/>
      <c r="BR1033" s="521"/>
      <c r="BS1033" s="521"/>
      <c r="BT1033" s="521"/>
      <c r="BU1033" s="521"/>
      <c r="BV1033" s="521"/>
      <c r="BW1033" s="521"/>
      <c r="BX1033" s="521"/>
      <c r="BY1033" s="521"/>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218" customFormat="true" ht="12.95" customHeight="true" x14ac:dyDescent="0.2">
      <c r="A1034" s="2579" t="s">
        <v>289</v>
      </c>
      <c r="B1034" s="2580"/>
      <c r="C1034" s="2581"/>
      <c r="BA1034" s="223"/>
      <c r="BB1034" s="290"/>
      <c r="BC1034"/>
      <c r="BD1034"/>
      <c r="BE1034"/>
      <c r="BF1034"/>
      <c r="BG1034"/>
      <c r="BH1034"/>
      <c r="BI1034"/>
      <c r="BJ1034"/>
      <c r="BK1034"/>
      <c r="BL1034"/>
      <c r="BM1034"/>
      <c r="BN1034"/>
      <c r="BO1034"/>
      <c r="BP1034"/>
      <c r="BQ1034"/>
      <c r="BR1034"/>
      <c r="BS1034"/>
      <c r="BT1034"/>
      <c r="BU1034"/>
      <c r="BV1034"/>
      <c r="BW1034"/>
      <c r="BX1034"/>
      <c r="BY1034" s="223"/>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B1035" s="432"/>
      <c r="BA1035" s="520"/>
      <c r="BB1035" s="237"/>
      <c r="BC1035" s="520"/>
      <c r="BD1035" s="520"/>
      <c r="BE1035" s="520"/>
      <c r="BF1035" s="520"/>
      <c r="BG1035" s="520"/>
      <c r="BH1035" s="520"/>
      <c r="BI1035" s="520"/>
      <c r="BJ1035" s="520"/>
      <c r="BK1035" s="520"/>
      <c r="BL1035" s="520"/>
      <c r="BM1035" s="520"/>
      <c r="BN1035" s="520"/>
      <c r="BO1035" s="520"/>
      <c r="BP1035" s="520"/>
      <c r="BQ1035" s="520"/>
      <c r="BR1035" s="520"/>
      <c r="BS1035" s="520"/>
      <c r="BT1035" s="520"/>
      <c r="BU1035" s="520"/>
      <c r="BV1035" s="520"/>
      <c r="BW1035" s="520"/>
      <c r="BX1035" s="520"/>
      <c r="BY1035" s="520"/>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1" t="s">
        <v>120</v>
      </c>
      <c r="B1036" s="118" t="s">
        <v>121</v>
      </c>
    </row>
    <row r="1037" ht="15" customHeight="true" x14ac:dyDescent="0.2">
      <c r="A1037" s="292" t="str">
        <f>R15</f>
        <v>Bali</v>
      </c>
      <c r="B1037" s="292" t="e">
        <f>BR122+BR123</f>
        <v>#VALUE!</v>
      </c>
    </row>
    <row r="1038" ht="15" customHeight="true" x14ac:dyDescent="0.2">
      <c r="A1038" s="292" t="str">
        <f>S15</f>
        <v>Bangka Belitung</v>
      </c>
      <c r="B1038" s="292" t="e">
        <f>BS122+BS123</f>
        <v>#VALUE!</v>
      </c>
    </row>
    <row r="1039" ht="15" customHeight="true" x14ac:dyDescent="0.2">
      <c r="A1039" s="292" t="str">
        <f>T15</f>
        <v>Banten</v>
      </c>
      <c r="B1039" s="292" t="e">
        <f>BT122+BT123</f>
        <v>#VALUE!</v>
      </c>
    </row>
    <row r="1040" ht="15" customHeight="true" x14ac:dyDescent="0.2">
      <c r="A1040" s="292" t="str">
        <f>U15</f>
        <v>Bengkulu</v>
      </c>
      <c r="B1040" s="292" t="e">
        <f>BU122+BU123</f>
        <v>#VALUE!</v>
      </c>
    </row>
    <row r="1041" ht="15" customHeight="true" x14ac:dyDescent="0.2">
      <c r="A1041" s="292" t="str">
        <f>V15</f>
        <v>Cenrtal Sulawesi</v>
      </c>
      <c r="B1041" s="292" t="e">
        <f>BV122+BV123</f>
        <v>#VALUE!</v>
      </c>
    </row>
    <row r="1042" ht="15" customHeight="true" x14ac:dyDescent="0.2">
      <c r="A1042" s="292" t="str">
        <f>W15</f>
        <v>Central Java</v>
      </c>
      <c r="B1042" s="292" t="e">
        <f>BW122+BW123</f>
        <v>#VALUE!</v>
      </c>
    </row>
    <row r="1043" ht="15" customHeight="true" x14ac:dyDescent="0.2">
      <c r="A1043" s="292" t="str">
        <f>X15</f>
        <v>Central Kalimantan</v>
      </c>
      <c r="B1043" s="292" t="e">
        <f>BX122+XR123</f>
        <v>#VALUE!</v>
      </c>
    </row>
    <row r="1044" ht="15" customHeight="true" x14ac:dyDescent="0.2">
      <c r="A1044" s="292" t="str">
        <f>Y15</f>
        <v>DI Aceh</v>
      </c>
      <c r="B1044" s="292" t="e">
        <f>BY122+BY123</f>
        <v>#VALUE!</v>
      </c>
    </row>
    <row r="1045" ht="15" customHeight="true" x14ac:dyDescent="0.2">
      <c r="A1045" s="292" t="str">
        <f>Z15</f>
        <v>DI Yogyakarta</v>
      </c>
      <c r="B1045" s="292" t="e">
        <f>BZ122+BZ123</f>
        <v>#VALUE!</v>
      </c>
    </row>
    <row r="1046" ht="15" customHeight="true" x14ac:dyDescent="0.2">
      <c r="A1046" s="237" t="str">
        <f>AA15</f>
        <v>DKI Jakarta</v>
      </c>
      <c r="B1046" s="292" t="e">
        <f>CA122+CA123</f>
        <v>#VALUE!</v>
      </c>
    </row>
    <row r="1047" ht="15" customHeight="true" x14ac:dyDescent="0.2">
      <c r="A1047" s="237" t="str">
        <f>AB15</f>
        <v>East Java</v>
      </c>
      <c r="B1047" s="292" t="e">
        <f>CB122+CB123</f>
        <v>#VALUE!</v>
      </c>
    </row>
    <row r="1048" ht="15" customHeight="true" x14ac:dyDescent="0.2">
      <c r="A1048" s="237" t="str">
        <f>AC15</f>
        <v>East Kalimantan</v>
      </c>
      <c r="B1048" s="292" t="e">
        <f>CC122+CC123</f>
        <v>#VALUE!</v>
      </c>
    </row>
    <row r="1049" ht="15" customHeight="true" x14ac:dyDescent="0.2">
      <c r="A1049" s="237" t="str">
        <f>AD15</f>
        <v>East Nusa Tenggara</v>
      </c>
      <c r="B1049" s="292" t="e">
        <f>CD122+CD123</f>
        <v>#VALUE!</v>
      </c>
    </row>
    <row r="1050" ht="15" customHeight="true" x14ac:dyDescent="0.2">
      <c r="A1050" s="237" t="str">
        <f>AE15</f>
        <v>Gorontalo</v>
      </c>
      <c r="B1050" s="292" t="e">
        <f>CE122+CE123</f>
        <v>#VALUE!</v>
      </c>
    </row>
    <row r="1051" ht="15" customHeight="true" x14ac:dyDescent="0.2">
      <c r="A1051" s="237" t="str">
        <f>AF15</f>
        <v>Jambi</v>
      </c>
      <c r="B1051" s="292" t="e">
        <f>CF122+CF123</f>
        <v>#VALUE!</v>
      </c>
    </row>
    <row r="1052" ht="15" customHeight="true" x14ac:dyDescent="0.2">
      <c r="A1052" s="237" t="str">
        <f>AG15</f>
        <v>Kep Bangka Belitung</v>
      </c>
      <c r="B1052" s="292" t="e">
        <f>CG122+CG123</f>
        <v>#VALUE!</v>
      </c>
    </row>
    <row r="1053" ht="15" customHeight="true" x14ac:dyDescent="0.2">
      <c r="A1053" s="237" t="str">
        <f>AH15</f>
        <v>Lampung</v>
      </c>
      <c r="B1053" s="292" t="e">
        <f>CH122+CH123</f>
        <v>#VALUE!</v>
      </c>
    </row>
    <row r="1054" ht="15" customHeight="true" x14ac:dyDescent="0.2">
      <c r="A1054" s="237" t="str">
        <f>AI15</f>
        <v>Maluku</v>
      </c>
      <c r="B1054" s="292" t="e">
        <f>CI122+CI123</f>
        <v>#VALUE!</v>
      </c>
    </row>
    <row r="1055" ht="15" customHeight="true" x14ac:dyDescent="0.2">
      <c r="A1055" s="237" t="str">
        <f>AJ15</f>
        <v>Maluku Utara</v>
      </c>
      <c r="B1055" s="292" t="e">
        <f>CJ122+CJ123</f>
        <v>#VALUE!</v>
      </c>
    </row>
    <row r="1056" ht="15" customHeight="true" x14ac:dyDescent="0.2">
      <c r="A1056" s="237" t="str">
        <f>AK15</f>
        <v>North Sulawesi</v>
      </c>
      <c r="B1056" s="292" t="e">
        <f>CK122+CK123</f>
        <v>#VALUE!</v>
      </c>
    </row>
    <row r="1057" ht="15" customHeight="true" x14ac:dyDescent="0.2">
      <c r="A1057" s="237" t="str">
        <f>AL15</f>
        <v>North Sumatra</v>
      </c>
      <c r="B1057" s="292" t="e">
        <f>CL122+CL123</f>
        <v>#VALUE!</v>
      </c>
    </row>
    <row r="1058" ht="15" customHeight="true" x14ac:dyDescent="0.2">
      <c r="A1058" s="237" t="str">
        <f>AM15</f>
        <v>Papua</v>
      </c>
      <c r="B1058" s="292" t="e">
        <f>CM122+CM123</f>
        <v>#VALUE!</v>
      </c>
    </row>
    <row r="1059" ht="15" customHeight="true" x14ac:dyDescent="0.2">
      <c r="A1059" s="237" t="str">
        <f>AN15</f>
        <v>Papua Barat</v>
      </c>
      <c r="B1059" s="292" t="e">
        <f>CN122+CN123</f>
        <v>#VALUE!</v>
      </c>
    </row>
    <row r="1060" ht="15" customHeight="true" x14ac:dyDescent="0.2">
      <c r="A1060" s="237" t="str">
        <f>AO15</f>
        <v>Riau</v>
      </c>
      <c r="B1060" s="292" t="e">
        <f>CO122+CO123</f>
        <v>#VALUE!</v>
      </c>
    </row>
    <row r="1061" ht="15" customHeight="true" x14ac:dyDescent="0.2">
      <c r="A1061" s="237" t="str">
        <f>AP15</f>
        <v>South Kalimantan</v>
      </c>
      <c r="B1061" s="292" t="e">
        <f>CP122+CP123</f>
        <v>#VALUE!</v>
      </c>
    </row>
    <row r="1062" ht="15" customHeight="true" x14ac:dyDescent="0.2">
      <c r="A1062" s="237" t="str">
        <f>AQ15</f>
        <v>South Sulawesi</v>
      </c>
      <c r="B1062" s="292" t="e">
        <f>CQ122+CQ123</f>
        <v>#VALUE!</v>
      </c>
    </row>
    <row r="1063" ht="15" customHeight="true" x14ac:dyDescent="0.2">
      <c r="A1063" s="237" t="str">
        <f>AR15</f>
        <v>South Sumatra</v>
      </c>
      <c r="B1063" s="292" t="e">
        <f>CR122+CR123</f>
        <v>#VALUE!</v>
      </c>
    </row>
    <row r="1064" ht="15" customHeight="true" x14ac:dyDescent="0.2">
      <c r="A1064" s="237" t="str">
        <f>AS15</f>
        <v>Southeast Sulawesi</v>
      </c>
      <c r="B1064" s="292" t="e">
        <f>CS122+CS123</f>
        <v>#VALUE!</v>
      </c>
    </row>
    <row r="1065" ht="15" customHeight="true" x14ac:dyDescent="0.2">
      <c r="A1065" s="237" t="str">
        <f>AT15</f>
        <v>Sulawesi Barat</v>
      </c>
      <c r="B1065" s="292" t="e">
        <f>CT122+CT123</f>
        <v>#VALUE!</v>
      </c>
    </row>
    <row r="1066" ht="15" customHeight="true" x14ac:dyDescent="0.2">
      <c r="A1066" s="237" t="str">
        <f>AU15</f>
        <v>West Java</v>
      </c>
      <c r="B1066" s="292" t="e">
        <f>CU122+CU123</f>
        <v>#VALUE!</v>
      </c>
    </row>
    <row r="1067" ht="15" customHeight="true" x14ac:dyDescent="0.2">
      <c r="A1067" s="237" t="str">
        <f>AV15</f>
        <v>West Kalimantan</v>
      </c>
      <c r="B1067" s="292" t="e">
        <f>CV122+CV123</f>
        <v>#VALUE!</v>
      </c>
    </row>
    <row r="1068" ht="15" customHeight="true" x14ac:dyDescent="0.2">
      <c r="A1068" s="237" t="str">
        <f>AW15</f>
        <v>West Nusa Tenggara</v>
      </c>
      <c r="B1068" s="292" t="e">
        <f>CW122+CW123</f>
        <v>#VALUE!</v>
      </c>
    </row>
    <row r="1069" ht="15" customHeight="true" x14ac:dyDescent="0.2">
      <c r="A1069" s="237" t="str">
        <f>AX15</f>
        <v>West Sumatra</v>
      </c>
      <c r="B1069" s="292" t="e">
        <f>CX122+CX123</f>
        <v>#VALUE!</v>
      </c>
    </row>
    <row r="1070" ht="15" customHeight="true" x14ac:dyDescent="0.2">
      <c r="A1070" s="237">
        <f>AY15</f>
        <v>0</v>
      </c>
      <c r="B1070" s="292" t="e">
        <f>CY122+CY123</f>
        <v>#VALUE!</v>
      </c>
    </row>
    <row r="1071" ht="15" customHeight="true" x14ac:dyDescent="0.2">
      <c r="A1071" s="237"/>
      <c r="B1071" s="292"/>
    </row>
    <row r="1072" ht="15" customHeight="true" x14ac:dyDescent="0.2">
      <c r="A1072" s="292">
        <f>34-COUNTIF(A1037:A1071,"0")</f>
        <v>33</v>
      </c>
      <c r="B1072" s="237" t="s">
        <v>136</v>
      </c>
    </row>
    <row r="1100" s="211" customFormat="true" ht="17.1" customHeight="true" x14ac:dyDescent="0.2">
      <c r="A1100" s="720"/>
      <c r="B1100" s="715"/>
      <c r="BA1100" s="520"/>
      <c r="BB1100" s="237"/>
      <c r="BC1100" s="520"/>
      <c r="BD1100" s="520"/>
      <c r="BE1100" s="520"/>
      <c r="BF1100" s="520"/>
      <c r="BG1100" s="520"/>
      <c r="BH1100" s="520"/>
      <c r="BI1100" s="520"/>
      <c r="BJ1100" s="520"/>
      <c r="BK1100" s="520"/>
      <c r="BL1100" s="520"/>
      <c r="BM1100" s="520"/>
      <c r="BN1100" s="520"/>
      <c r="BO1100" s="520"/>
      <c r="BP1100" s="520"/>
      <c r="BQ1100" s="520"/>
      <c r="BR1100" s="520"/>
      <c r="BS1100" s="520"/>
      <c r="BT1100" s="520"/>
      <c r="BU1100" s="520"/>
      <c r="BV1100" s="520"/>
      <c r="BW1100" s="520"/>
      <c r="BX1100" s="520"/>
      <c r="BY1100" s="520"/>
    </row>
    <row r="1101" s="211" customFormat="true" ht="17.1" customHeight="true" x14ac:dyDescent="0.2">
      <c r="A1101" s="721"/>
      <c r="B1101" s="716"/>
      <c r="BA1101" s="520"/>
      <c r="BB1101" s="237"/>
      <c r="BC1101" s="520"/>
      <c r="BD1101" s="520"/>
      <c r="BE1101" s="520"/>
      <c r="BF1101" s="520"/>
      <c r="BG1101" s="520"/>
      <c r="BH1101" s="520"/>
      <c r="BI1101" s="520"/>
      <c r="BJ1101" s="520"/>
      <c r="BK1101" s="520"/>
      <c r="BL1101" s="520"/>
      <c r="BM1101" s="520"/>
      <c r="BN1101" s="520"/>
      <c r="BO1101" s="520"/>
      <c r="BP1101" s="520"/>
      <c r="BQ1101" s="520"/>
      <c r="BR1101" s="520"/>
      <c r="BS1101" s="520"/>
      <c r="BT1101" s="520"/>
      <c r="BU1101" s="520"/>
      <c r="BV1101" s="520"/>
      <c r="BW1101" s="520"/>
      <c r="BX1101" s="520"/>
      <c r="BY1101" s="520"/>
    </row>
    <row r="1102" s="211" customFormat="true" ht="15" customHeight="true" x14ac:dyDescent="0.2">
      <c r="BA1102" s="520"/>
      <c r="BB1102" s="237"/>
      <c r="BC1102" s="520"/>
      <c r="BD1102" s="520"/>
      <c r="BE1102" s="520"/>
      <c r="BF1102" s="520"/>
      <c r="BG1102" s="520"/>
      <c r="BH1102" s="520"/>
      <c r="BI1102" s="520"/>
      <c r="BJ1102" s="520"/>
      <c r="BK1102" s="520"/>
      <c r="BL1102" s="520"/>
      <c r="BM1102" s="520"/>
      <c r="BN1102" s="520"/>
      <c r="BO1102" s="520"/>
      <c r="BP1102" s="520"/>
      <c r="BQ1102" s="520"/>
      <c r="BR1102" s="520"/>
      <c r="BS1102" s="520"/>
      <c r="BT1102" s="520"/>
      <c r="BU1102" s="520"/>
      <c r="BV1102" s="520"/>
      <c r="BW1102" s="520"/>
      <c r="BX1102" s="520"/>
      <c r="BY1102" s="520"/>
    </row>
    <row r="1103" s="211" customFormat="true" ht="15" customHeight="true" x14ac:dyDescent="0.2">
      <c r="BA1103" s="520"/>
      <c r="BB1103" s="237"/>
      <c r="BC1103" s="520"/>
      <c r="BD1103" s="520"/>
      <c r="BE1103" s="520"/>
      <c r="BF1103" s="520"/>
      <c r="BG1103" s="520"/>
      <c r="BH1103" s="520"/>
      <c r="BI1103" s="520"/>
      <c r="BJ1103" s="520"/>
      <c r="BK1103" s="520"/>
      <c r="BL1103" s="520"/>
      <c r="BM1103" s="520"/>
      <c r="BN1103" s="520"/>
      <c r="BO1103" s="520"/>
      <c r="BP1103" s="520"/>
      <c r="BQ1103" s="520"/>
      <c r="BR1103" s="520"/>
      <c r="BS1103" s="520"/>
      <c r="BT1103" s="520"/>
      <c r="BU1103" s="520"/>
      <c r="BV1103" s="520"/>
      <c r="BW1103" s="520"/>
      <c r="BX1103" s="520"/>
      <c r="BY1103" s="520"/>
    </row>
    <row r="1104" s="211" customFormat="true" ht="15" customHeight="true" x14ac:dyDescent="0.2">
      <c r="BA1104" s="520"/>
      <c r="BB1104" s="237"/>
      <c r="BC1104" s="520"/>
      <c r="BD1104" s="520"/>
      <c r="BE1104" s="520"/>
      <c r="BF1104" s="520"/>
      <c r="BG1104" s="520"/>
      <c r="BH1104" s="520"/>
      <c r="BI1104" s="520"/>
      <c r="BJ1104" s="520"/>
      <c r="BK1104" s="520"/>
      <c r="BL1104" s="520"/>
      <c r="BM1104" s="520"/>
      <c r="BN1104" s="520"/>
      <c r="BO1104" s="520"/>
      <c r="BP1104" s="520"/>
      <c r="BQ1104" s="520"/>
      <c r="BR1104" s="520"/>
      <c r="BS1104" s="520"/>
      <c r="BT1104" s="520"/>
      <c r="BU1104" s="520"/>
      <c r="BV1104" s="520"/>
      <c r="BW1104" s="520"/>
      <c r="BX1104" s="520"/>
      <c r="BY1104" s="520"/>
    </row>
    <row r="1105" s="211" customFormat="true" ht="15" customHeight="true" x14ac:dyDescent="0.2">
      <c r="BA1105" s="520"/>
      <c r="BB1105" s="237"/>
      <c r="BC1105" s="520"/>
      <c r="BD1105" s="520"/>
      <c r="BE1105" s="520"/>
      <c r="BF1105" s="520"/>
      <c r="BG1105" s="520"/>
      <c r="BH1105" s="520"/>
      <c r="BI1105" s="520"/>
      <c r="BJ1105" s="520"/>
      <c r="BK1105" s="520"/>
      <c r="BL1105" s="520"/>
      <c r="BM1105" s="520"/>
      <c r="BN1105" s="520"/>
      <c r="BO1105" s="520"/>
      <c r="BP1105" s="520"/>
      <c r="BQ1105" s="520"/>
      <c r="BR1105" s="520"/>
      <c r="BS1105" s="520"/>
      <c r="BT1105" s="520"/>
      <c r="BU1105" s="520"/>
      <c r="BV1105" s="520"/>
      <c r="BW1105" s="520"/>
      <c r="BX1105" s="520"/>
      <c r="BY1105" s="520"/>
    </row>
    <row r="1106" s="211" customFormat="true" ht="15" customHeight="true" x14ac:dyDescent="0.2">
      <c r="BA1106" s="520"/>
      <c r="BB1106" s="237"/>
      <c r="BC1106" s="520"/>
      <c r="BD1106" s="520"/>
      <c r="BE1106" s="520"/>
      <c r="BF1106" s="520"/>
      <c r="BG1106" s="520"/>
      <c r="BH1106" s="520"/>
      <c r="BI1106" s="520"/>
      <c r="BJ1106" s="520"/>
      <c r="BK1106" s="520"/>
      <c r="BL1106" s="520"/>
      <c r="BM1106" s="520"/>
      <c r="BN1106" s="520"/>
      <c r="BO1106" s="520"/>
      <c r="BP1106" s="520"/>
      <c r="BQ1106" s="520"/>
      <c r="BR1106" s="520"/>
      <c r="BS1106" s="520"/>
      <c r="BT1106" s="520"/>
      <c r="BU1106" s="520"/>
      <c r="BV1106" s="520"/>
      <c r="BW1106" s="520"/>
      <c r="BX1106" s="520"/>
      <c r="BY1106" s="520"/>
    </row>
    <row r="1107" s="211" customFormat="true" ht="15" customHeight="true" x14ac:dyDescent="0.2">
      <c r="BA1107" s="520"/>
      <c r="BB1107" s="237"/>
      <c r="BC1107" s="520"/>
      <c r="BD1107" s="520"/>
      <c r="BE1107" s="520"/>
      <c r="BF1107" s="520"/>
      <c r="BG1107" s="520"/>
      <c r="BH1107" s="520"/>
      <c r="BI1107" s="520"/>
      <c r="BJ1107" s="520"/>
      <c r="BK1107" s="520"/>
      <c r="BL1107" s="520"/>
      <c r="BM1107" s="520"/>
      <c r="BN1107" s="520"/>
      <c r="BO1107" s="520"/>
      <c r="BP1107" s="520"/>
      <c r="BQ1107" s="520"/>
      <c r="BR1107" s="520"/>
      <c r="BS1107" s="520"/>
      <c r="BT1107" s="520"/>
      <c r="BU1107" s="520"/>
      <c r="BV1107" s="520"/>
      <c r="BW1107" s="520"/>
      <c r="BX1107" s="520"/>
      <c r="BY1107" s="520"/>
    </row>
    <row r="1108" s="211" customFormat="true" ht="15" customHeight="true" x14ac:dyDescent="0.2">
      <c r="BA1108" s="520"/>
      <c r="BB1108" s="237"/>
      <c r="BC1108" s="520"/>
      <c r="BD1108" s="520"/>
      <c r="BE1108" s="520"/>
      <c r="BF1108" s="520"/>
      <c r="BG1108" s="520"/>
      <c r="BH1108" s="520"/>
      <c r="BI1108" s="520"/>
      <c r="BJ1108" s="520"/>
      <c r="BK1108" s="520"/>
      <c r="BL1108" s="520"/>
      <c r="BM1108" s="520"/>
      <c r="BN1108" s="520"/>
      <c r="BO1108" s="520"/>
      <c r="BP1108" s="520"/>
      <c r="BQ1108" s="520"/>
      <c r="BR1108" s="520"/>
      <c r="BS1108" s="520"/>
      <c r="BT1108" s="520"/>
      <c r="BU1108" s="520"/>
      <c r="BV1108" s="520"/>
      <c r="BW1108" s="520"/>
      <c r="BX1108" s="520"/>
      <c r="BY1108" s="520"/>
    </row>
    <row r="1109" s="211" customFormat="true" ht="15" customHeight="true" x14ac:dyDescent="0.2">
      <c r="BA1109" s="520"/>
      <c r="BB1109" s="237"/>
      <c r="BC1109" s="520"/>
      <c r="BD1109" s="520"/>
      <c r="BE1109" s="520"/>
      <c r="BF1109" s="520"/>
      <c r="BG1109" s="520"/>
      <c r="BH1109" s="520"/>
      <c r="BI1109" s="520"/>
      <c r="BJ1109" s="520"/>
      <c r="BK1109" s="520"/>
      <c r="BL1109" s="520"/>
      <c r="BM1109" s="520"/>
      <c r="BN1109" s="520"/>
      <c r="BO1109" s="520"/>
      <c r="BP1109" s="520"/>
      <c r="BQ1109" s="520"/>
      <c r="BR1109" s="520"/>
      <c r="BS1109" s="520"/>
      <c r="BT1109" s="520"/>
      <c r="BU1109" s="520"/>
      <c r="BV1109" s="520"/>
      <c r="BW1109" s="520"/>
      <c r="BX1109" s="520"/>
      <c r="BY1109" s="520"/>
    </row>
    <row r="1110" s="211" customFormat="true" ht="15" customHeight="true" x14ac:dyDescent="0.2">
      <c r="BA1110" s="520"/>
      <c r="BB1110" s="237"/>
      <c r="BC1110" s="520"/>
      <c r="BD1110" s="520"/>
      <c r="BE1110" s="520"/>
      <c r="BF1110" s="520"/>
      <c r="BG1110" s="520"/>
      <c r="BH1110" s="520"/>
      <c r="BI1110" s="520"/>
      <c r="BJ1110" s="520"/>
      <c r="BK1110" s="520"/>
      <c r="BL1110" s="520"/>
      <c r="BM1110" s="520"/>
      <c r="BN1110" s="520"/>
      <c r="BO1110" s="520"/>
      <c r="BP1110" s="520"/>
      <c r="BQ1110" s="520"/>
      <c r="BR1110" s="520"/>
      <c r="BS1110" s="520"/>
      <c r="BT1110" s="520"/>
      <c r="BU1110" s="520"/>
      <c r="BV1110" s="520"/>
      <c r="BW1110" s="520"/>
      <c r="BX1110" s="520"/>
      <c r="BY1110" s="520"/>
    </row>
    <row r="1111" s="211" customFormat="true" ht="15" customHeight="true" x14ac:dyDescent="0.2">
      <c r="BA1111" s="520"/>
      <c r="BB1111" s="237"/>
      <c r="BC1111" s="520"/>
      <c r="BD1111" s="520"/>
      <c r="BE1111" s="520"/>
      <c r="BF1111" s="520"/>
      <c r="BG1111" s="520"/>
      <c r="BH1111" s="520"/>
      <c r="BI1111" s="520"/>
      <c r="BJ1111" s="520"/>
      <c r="BK1111" s="520"/>
      <c r="BL1111" s="520"/>
      <c r="BM1111" s="520"/>
      <c r="BN1111" s="520"/>
      <c r="BO1111" s="520"/>
      <c r="BP1111" s="520"/>
      <c r="BQ1111" s="520"/>
      <c r="BR1111" s="520"/>
      <c r="BS1111" s="520"/>
      <c r="BT1111" s="520"/>
      <c r="BU1111" s="520"/>
      <c r="BV1111" s="520"/>
      <c r="BW1111" s="520"/>
      <c r="BX1111" s="520"/>
      <c r="BY1111" s="520"/>
    </row>
    <row r="1112" s="211" customFormat="true" ht="15" customHeight="true" x14ac:dyDescent="0.2">
      <c r="BA1112" s="520"/>
      <c r="BB1112" s="237"/>
      <c r="BC1112" s="520"/>
      <c r="BD1112" s="520"/>
      <c r="BE1112" s="520"/>
      <c r="BF1112" s="520"/>
      <c r="BG1112" s="520"/>
      <c r="BH1112" s="520"/>
      <c r="BI1112" s="520"/>
      <c r="BJ1112" s="520"/>
      <c r="BK1112" s="520"/>
      <c r="BL1112" s="520"/>
      <c r="BM1112" s="520"/>
      <c r="BN1112" s="520"/>
      <c r="BO1112" s="520"/>
      <c r="BP1112" s="520"/>
      <c r="BQ1112" s="520"/>
      <c r="BR1112" s="520"/>
      <c r="BS1112" s="520"/>
      <c r="BT1112" s="520"/>
      <c r="BU1112" s="520"/>
      <c r="BV1112" s="520"/>
      <c r="BW1112" s="520"/>
      <c r="BX1112" s="520"/>
      <c r="BY1112" s="520"/>
    </row>
    <row r="1113" s="211" customFormat="true" ht="15" customHeight="true" x14ac:dyDescent="0.2">
      <c r="BA1113" s="520"/>
      <c r="BB1113" s="237"/>
      <c r="BC1113" s="520"/>
      <c r="BD1113" s="520"/>
      <c r="BE1113" s="520"/>
      <c r="BF1113" s="520"/>
      <c r="BG1113" s="520"/>
      <c r="BH1113" s="520"/>
      <c r="BI1113" s="520"/>
      <c r="BJ1113" s="520"/>
      <c r="BK1113" s="520"/>
      <c r="BL1113" s="520"/>
      <c r="BM1113" s="520"/>
      <c r="BN1113" s="520"/>
      <c r="BO1113" s="520"/>
      <c r="BP1113" s="520"/>
      <c r="BQ1113" s="520"/>
      <c r="BR1113" s="520"/>
      <c r="BS1113" s="520"/>
      <c r="BT1113" s="520"/>
      <c r="BU1113" s="520"/>
      <c r="BV1113" s="520"/>
      <c r="BW1113" s="520"/>
      <c r="BX1113" s="520"/>
      <c r="BY1113" s="520"/>
    </row>
    <row r="1114" s="211" customFormat="true" ht="17.1" customHeight="true" x14ac:dyDescent="0.2">
      <c r="A1114" s="721"/>
      <c r="B1114" s="716"/>
      <c r="C1114" s="717"/>
      <c r="D1114" s="717"/>
      <c r="E1114" s="717"/>
      <c r="F1114" s="717"/>
      <c r="G1114" s="717"/>
      <c r="H1114" s="717"/>
      <c r="I1114" s="717"/>
      <c r="J1114" s="717"/>
      <c r="K1114" s="717"/>
      <c r="L1114" s="717"/>
      <c r="M1114" s="717"/>
      <c r="N1114" s="717"/>
      <c r="O1114" s="717"/>
      <c r="P1114" s="717"/>
      <c r="Q1114" s="717"/>
      <c r="R1114" s="717"/>
      <c r="S1114" s="717"/>
      <c r="T1114" s="717"/>
      <c r="U1114" s="717"/>
      <c r="V1114" s="717"/>
      <c r="W1114" s="717"/>
      <c r="X1114" s="717"/>
      <c r="Y1114" s="717"/>
      <c r="Z1114" s="717"/>
      <c r="AA1114" s="717"/>
      <c r="AB1114" s="717"/>
      <c r="AC1114" s="717"/>
      <c r="AD1114" s="717"/>
      <c r="AE1114" s="717"/>
      <c r="AF1114" s="717"/>
      <c r="AG1114" s="717"/>
      <c r="AH1114" s="717"/>
      <c r="AI1114" s="717"/>
      <c r="AJ1114" s="717"/>
      <c r="AK1114" s="717"/>
      <c r="AL1114" s="717"/>
      <c r="AM1114" s="717"/>
      <c r="AN1114" s="717"/>
      <c r="AO1114" s="717"/>
      <c r="AP1114" s="717"/>
      <c r="AQ1114" s="717"/>
      <c r="AR1114" s="717"/>
      <c r="AS1114" s="717"/>
      <c r="AT1114" s="717"/>
      <c r="AU1114" s="717"/>
      <c r="AV1114" s="717"/>
      <c r="AW1114" s="717"/>
      <c r="AX1114" s="717"/>
      <c r="BA1114" s="520"/>
      <c r="BB1114" s="237"/>
      <c r="BC1114" s="520"/>
      <c r="BD1114" s="520"/>
      <c r="BE1114" s="520"/>
      <c r="BF1114" s="520"/>
      <c r="BG1114" s="520"/>
      <c r="BH1114" s="520"/>
      <c r="BI1114" s="520"/>
      <c r="BJ1114" s="520"/>
      <c r="BK1114" s="520"/>
      <c r="BL1114" s="520"/>
      <c r="BM1114" s="520"/>
      <c r="BN1114" s="520"/>
      <c r="BO1114" s="520"/>
      <c r="BP1114" s="520"/>
      <c r="BQ1114" s="520"/>
      <c r="BR1114" s="520"/>
      <c r="BS1114" s="520"/>
      <c r="BT1114" s="520"/>
      <c r="BU1114" s="520"/>
      <c r="BV1114" s="520"/>
      <c r="BW1114" s="520"/>
      <c r="BX1114" s="520"/>
      <c r="BY1114" s="520"/>
    </row>
    <row r="1115" s="211" customFormat="true" ht="17.1" customHeight="true" x14ac:dyDescent="0.2">
      <c r="A1115" s="721"/>
      <c r="B1115" s="716"/>
      <c r="C1115" s="717"/>
      <c r="D1115" s="717"/>
      <c r="E1115" s="717"/>
      <c r="F1115" s="717"/>
      <c r="G1115" s="717"/>
      <c r="H1115" s="717"/>
      <c r="I1115" s="717"/>
      <c r="J1115" s="717"/>
      <c r="K1115" s="717"/>
      <c r="L1115" s="717"/>
      <c r="M1115" s="717"/>
      <c r="N1115" s="717"/>
      <c r="O1115" s="717"/>
      <c r="P1115" s="717"/>
      <c r="Q1115" s="717"/>
      <c r="R1115" s="717"/>
      <c r="S1115" s="717"/>
      <c r="T1115" s="717"/>
      <c r="U1115" s="717"/>
      <c r="V1115" s="717"/>
      <c r="W1115" s="717"/>
      <c r="X1115" s="717"/>
      <c r="Y1115" s="717"/>
      <c r="Z1115" s="717"/>
      <c r="AA1115" s="717"/>
      <c r="AB1115" s="717"/>
      <c r="AC1115" s="717"/>
      <c r="AD1115" s="717"/>
      <c r="AE1115" s="717"/>
      <c r="AF1115" s="717"/>
      <c r="AG1115" s="717"/>
      <c r="AH1115" s="717"/>
      <c r="AI1115" s="717"/>
      <c r="AJ1115" s="717"/>
      <c r="AK1115" s="717"/>
      <c r="AL1115" s="717"/>
      <c r="AM1115" s="717"/>
      <c r="AN1115" s="717"/>
      <c r="AO1115" s="717"/>
      <c r="AP1115" s="717"/>
      <c r="AQ1115" s="717"/>
      <c r="AR1115" s="717"/>
      <c r="AS1115" s="717"/>
      <c r="AT1115" s="717"/>
      <c r="AU1115" s="717"/>
      <c r="AV1115" s="717"/>
      <c r="AW1115" s="717"/>
      <c r="AX1115" s="717"/>
      <c r="BA1115" s="520"/>
      <c r="BB1115" s="237"/>
      <c r="BC1115" s="520"/>
      <c r="BD1115" s="520"/>
      <c r="BE1115" s="520"/>
      <c r="BF1115" s="520"/>
      <c r="BG1115" s="520"/>
      <c r="BH1115" s="520"/>
      <c r="BI1115" s="520"/>
      <c r="BJ1115" s="520"/>
      <c r="BK1115" s="520"/>
      <c r="BL1115" s="520"/>
      <c r="BM1115" s="520"/>
      <c r="BN1115" s="520"/>
      <c r="BO1115" s="520"/>
      <c r="BP1115" s="520"/>
      <c r="BQ1115" s="520"/>
      <c r="BR1115" s="520"/>
      <c r="BS1115" s="520"/>
      <c r="BT1115" s="520"/>
      <c r="BU1115" s="520"/>
      <c r="BV1115" s="520"/>
      <c r="BW1115" s="520"/>
      <c r="BX1115" s="520"/>
      <c r="BY1115" s="520"/>
    </row>
    <row r="1116" s="211" customFormat="true" ht="17.1" customHeight="true" x14ac:dyDescent="0.2">
      <c r="A1116" s="721"/>
      <c r="B1116" s="716"/>
      <c r="C1116" s="717"/>
      <c r="D1116" s="717"/>
      <c r="E1116" s="717"/>
      <c r="F1116" s="717"/>
      <c r="G1116" s="717"/>
      <c r="H1116" s="717"/>
      <c r="I1116" s="717"/>
      <c r="J1116" s="717"/>
      <c r="K1116" s="717"/>
      <c r="L1116" s="717"/>
      <c r="M1116" s="717"/>
      <c r="N1116" s="717"/>
      <c r="O1116" s="717"/>
      <c r="P1116" s="717"/>
      <c r="Q1116" s="717"/>
      <c r="R1116" s="717"/>
      <c r="S1116" s="717"/>
      <c r="T1116" s="717"/>
      <c r="U1116" s="717"/>
      <c r="V1116" s="717"/>
      <c r="W1116" s="717"/>
      <c r="X1116" s="717"/>
      <c r="Y1116" s="717"/>
      <c r="Z1116" s="717"/>
      <c r="AA1116" s="717"/>
      <c r="AB1116" s="717"/>
      <c r="AC1116" s="717"/>
      <c r="AD1116" s="717"/>
      <c r="AE1116" s="717"/>
      <c r="AF1116" s="717"/>
      <c r="AG1116" s="717"/>
      <c r="AH1116" s="717"/>
      <c r="AI1116" s="717"/>
      <c r="AJ1116" s="717"/>
      <c r="AK1116" s="717"/>
      <c r="AL1116" s="717"/>
      <c r="AM1116" s="717"/>
      <c r="AN1116" s="717"/>
      <c r="AO1116" s="717"/>
      <c r="AP1116" s="717"/>
      <c r="AQ1116" s="717"/>
      <c r="AR1116" s="717"/>
      <c r="AS1116" s="717"/>
      <c r="AT1116" s="717"/>
      <c r="AU1116" s="717"/>
      <c r="AV1116" s="717"/>
      <c r="AW1116" s="717"/>
      <c r="AX1116" s="717"/>
      <c r="BA1116" s="520"/>
      <c r="BB1116" s="237"/>
      <c r="BC1116" s="520"/>
      <c r="BD1116" s="520"/>
      <c r="BE1116" s="520"/>
      <c r="BF1116" s="520"/>
      <c r="BG1116" s="520"/>
      <c r="BH1116" s="520"/>
      <c r="BI1116" s="520"/>
      <c r="BJ1116" s="520"/>
      <c r="BK1116" s="520"/>
      <c r="BL1116" s="520"/>
      <c r="BM1116" s="520"/>
      <c r="BN1116" s="520"/>
      <c r="BO1116" s="520"/>
      <c r="BP1116" s="520"/>
      <c r="BQ1116" s="520"/>
      <c r="BR1116" s="520"/>
      <c r="BS1116" s="520"/>
      <c r="BT1116" s="520"/>
      <c r="BU1116" s="520"/>
      <c r="BV1116" s="520"/>
      <c r="BW1116" s="520"/>
      <c r="BX1116" s="520"/>
      <c r="BY1116" s="520"/>
    </row>
    <row r="1117" s="211" customFormat="true" ht="17.1" customHeight="true" x14ac:dyDescent="0.2">
      <c r="A1117" s="722"/>
      <c r="B1117" s="718"/>
      <c r="C1117" s="719"/>
      <c r="D1117" s="719"/>
      <c r="E1117" s="719"/>
      <c r="F1117" s="719"/>
      <c r="G1117" s="719"/>
      <c r="H1117" s="719"/>
      <c r="I1117" s="719"/>
      <c r="J1117" s="719"/>
      <c r="K1117" s="719"/>
      <c r="L1117" s="719"/>
      <c r="M1117" s="719"/>
      <c r="N1117" s="719"/>
      <c r="O1117" s="719"/>
      <c r="P1117" s="719"/>
      <c r="Q1117" s="719"/>
      <c r="R1117" s="719"/>
      <c r="S1117" s="719"/>
      <c r="T1117" s="719"/>
      <c r="U1117" s="719"/>
      <c r="V1117" s="719"/>
      <c r="W1117" s="719"/>
      <c r="X1117" s="719"/>
      <c r="Y1117" s="719"/>
      <c r="Z1117" s="719"/>
      <c r="AA1117" s="719"/>
      <c r="AB1117" s="719"/>
      <c r="AC1117" s="719"/>
      <c r="AD1117" s="719"/>
      <c r="AE1117" s="719"/>
      <c r="AF1117" s="719"/>
      <c r="AG1117" s="719"/>
      <c r="AH1117" s="719"/>
      <c r="AI1117" s="719"/>
      <c r="AJ1117" s="719"/>
      <c r="AK1117" s="719"/>
      <c r="AL1117" s="719"/>
      <c r="AM1117" s="719"/>
      <c r="AN1117" s="719"/>
      <c r="AO1117" s="719"/>
      <c r="AP1117" s="719"/>
      <c r="AQ1117" s="719"/>
      <c r="AR1117" s="719"/>
      <c r="AS1117" s="719"/>
      <c r="AT1117" s="719"/>
      <c r="AU1117" s="719"/>
      <c r="AV1117" s="719"/>
      <c r="AW1117" s="719"/>
      <c r="AX1117" s="719"/>
      <c r="BA1117" s="520"/>
      <c r="BB1117" s="237"/>
      <c r="BC1117" s="520"/>
      <c r="BD1117" s="520"/>
      <c r="BE1117" s="520"/>
      <c r="BF1117" s="520"/>
      <c r="BG1117" s="520"/>
      <c r="BH1117" s="520"/>
      <c r="BI1117" s="520"/>
      <c r="BJ1117" s="520"/>
      <c r="BK1117" s="520"/>
      <c r="BL1117" s="520"/>
      <c r="BM1117" s="520"/>
      <c r="BN1117" s="520"/>
      <c r="BO1117" s="520"/>
      <c r="BP1117" s="520"/>
      <c r="BQ1117" s="520"/>
      <c r="BR1117" s="520"/>
      <c r="BS1117" s="520"/>
      <c r="BT1117" s="520"/>
      <c r="BU1117" s="520"/>
      <c r="BV1117" s="520"/>
      <c r="BW1117" s="520"/>
      <c r="BX1117" s="520"/>
      <c r="BY1117" s="520"/>
    </row>
    <row r="1118" s="211" customFormat="true" ht="15" customHeight="true" x14ac:dyDescent="0.2">
      <c r="BA1118" s="520"/>
      <c r="BB1118" s="237"/>
      <c r="BC1118" s="520"/>
      <c r="BD1118" s="520"/>
      <c r="BE1118" s="520"/>
      <c r="BF1118" s="520"/>
      <c r="BG1118" s="520"/>
      <c r="BH1118" s="520"/>
      <c r="BI1118" s="520"/>
      <c r="BJ1118" s="520"/>
      <c r="BK1118" s="520"/>
      <c r="BL1118" s="520"/>
      <c r="BM1118" s="520"/>
      <c r="BN1118" s="520"/>
      <c r="BO1118" s="520"/>
      <c r="BP1118" s="520"/>
      <c r="BQ1118" s="520"/>
      <c r="BR1118" s="520"/>
      <c r="BS1118" s="520"/>
      <c r="BT1118" s="520"/>
      <c r="BU1118" s="520"/>
      <c r="BV1118" s="520"/>
      <c r="BW1118" s="520"/>
      <c r="BX1118" s="520"/>
      <c r="BY1118" s="520"/>
    </row>
    <row r="1119" s="211" customFormat="true" ht="15" customHeight="true" x14ac:dyDescent="0.2">
      <c r="BA1119" s="520"/>
      <c r="BB1119" s="237"/>
      <c r="BC1119" s="520"/>
      <c r="BD1119" s="520"/>
      <c r="BE1119" s="520"/>
      <c r="BF1119" s="520"/>
      <c r="BG1119" s="520"/>
      <c r="BH1119" s="520"/>
      <c r="BI1119" s="520"/>
      <c r="BJ1119" s="520"/>
      <c r="BK1119" s="520"/>
      <c r="BL1119" s="520"/>
      <c r="BM1119" s="520"/>
      <c r="BN1119" s="520"/>
      <c r="BO1119" s="520"/>
      <c r="BP1119" s="520"/>
      <c r="BQ1119" s="520"/>
      <c r="BR1119" s="520"/>
      <c r="BS1119" s="520"/>
      <c r="BT1119" s="520"/>
      <c r="BU1119" s="520"/>
      <c r="BV1119" s="520"/>
      <c r="BW1119" s="520"/>
      <c r="BX1119" s="520"/>
      <c r="BY1119" s="520"/>
    </row>
    <row r="1120" s="211" customFormat="true" ht="15" customHeight="true" x14ac:dyDescent="0.2">
      <c r="BA1120" s="520"/>
      <c r="BB1120" s="237"/>
      <c r="BC1120" s="520"/>
      <c r="BD1120" s="520"/>
      <c r="BE1120" s="520"/>
      <c r="BF1120" s="520"/>
      <c r="BG1120" s="520"/>
      <c r="BH1120" s="520"/>
      <c r="BI1120" s="520"/>
      <c r="BJ1120" s="520"/>
      <c r="BK1120" s="520"/>
      <c r="BL1120" s="520"/>
      <c r="BM1120" s="520"/>
      <c r="BN1120" s="520"/>
      <c r="BO1120" s="520"/>
      <c r="BP1120" s="520"/>
      <c r="BQ1120" s="520"/>
      <c r="BR1120" s="520"/>
      <c r="BS1120" s="520"/>
      <c r="BT1120" s="520"/>
      <c r="BU1120" s="520"/>
      <c r="BV1120" s="520"/>
      <c r="BW1120" s="520"/>
      <c r="BX1120" s="520"/>
      <c r="BY1120" s="520"/>
    </row>
    <row r="1121" s="211" customFormat="true" ht="15" customHeight="true" x14ac:dyDescent="0.2">
      <c r="BA1121" s="520"/>
      <c r="BB1121" s="237"/>
      <c r="BC1121" s="520"/>
      <c r="BD1121" s="520"/>
      <c r="BE1121" s="520"/>
      <c r="BF1121" s="520"/>
      <c r="BG1121" s="520"/>
      <c r="BH1121" s="520"/>
      <c r="BI1121" s="520"/>
      <c r="BJ1121" s="520"/>
      <c r="BK1121" s="520"/>
      <c r="BL1121" s="520"/>
      <c r="BM1121" s="520"/>
      <c r="BN1121" s="520"/>
      <c r="BO1121" s="520"/>
      <c r="BP1121" s="520"/>
      <c r="BQ1121" s="520"/>
      <c r="BR1121" s="520"/>
      <c r="BS1121" s="520"/>
      <c r="BT1121" s="520"/>
      <c r="BU1121" s="520"/>
      <c r="BV1121" s="520"/>
      <c r="BW1121" s="520"/>
      <c r="BX1121" s="520"/>
      <c r="BY1121" s="520"/>
    </row>
    <row r="1122" s="211" customFormat="true" ht="15" customHeight="true" x14ac:dyDescent="0.2">
      <c r="BA1122" s="520"/>
      <c r="BB1122" s="237"/>
      <c r="BC1122" s="520"/>
      <c r="BD1122" s="520"/>
      <c r="BE1122" s="520"/>
      <c r="BF1122" s="520"/>
      <c r="BG1122" s="520"/>
      <c r="BH1122" s="520"/>
      <c r="BI1122" s="520"/>
      <c r="BJ1122" s="520"/>
      <c r="BK1122" s="520"/>
      <c r="BL1122" s="520"/>
      <c r="BM1122" s="520"/>
      <c r="BN1122" s="520"/>
      <c r="BO1122" s="520"/>
      <c r="BP1122" s="520"/>
      <c r="BQ1122" s="520"/>
      <c r="BR1122" s="520"/>
      <c r="BS1122" s="520"/>
      <c r="BT1122" s="520"/>
      <c r="BU1122" s="520"/>
      <c r="BV1122" s="520"/>
      <c r="BW1122" s="520"/>
      <c r="BX1122" s="520"/>
      <c r="BY1122" s="520"/>
    </row>
    <row r="1123" s="211" customFormat="true" ht="15" customHeight="true" x14ac:dyDescent="0.2">
      <c r="BA1123" s="520"/>
      <c r="BB1123" s="237"/>
      <c r="BC1123" s="520"/>
      <c r="BD1123" s="520"/>
      <c r="BE1123" s="520"/>
      <c r="BF1123" s="520"/>
      <c r="BG1123" s="520"/>
      <c r="BH1123" s="520"/>
      <c r="BI1123" s="520"/>
      <c r="BJ1123" s="520"/>
      <c r="BK1123" s="520"/>
      <c r="BL1123" s="520"/>
      <c r="BM1123" s="520"/>
      <c r="BN1123" s="520"/>
      <c r="BO1123" s="520"/>
      <c r="BP1123" s="520"/>
      <c r="BQ1123" s="520"/>
      <c r="BR1123" s="520"/>
      <c r="BS1123" s="520"/>
      <c r="BT1123" s="520"/>
      <c r="BU1123" s="520"/>
      <c r="BV1123" s="520"/>
      <c r="BW1123" s="520"/>
      <c r="BX1123" s="520"/>
      <c r="BY1123" s="520"/>
    </row>
    <row r="1124" s="211" customFormat="true" ht="15" customHeight="true" x14ac:dyDescent="0.2">
      <c r="BA1124" s="520"/>
      <c r="BB1124" s="237"/>
      <c r="BC1124" s="520"/>
      <c r="BD1124" s="520"/>
      <c r="BE1124" s="520"/>
      <c r="BF1124" s="520"/>
      <c r="BG1124" s="520"/>
      <c r="BH1124" s="520"/>
      <c r="BI1124" s="520"/>
      <c r="BJ1124" s="520"/>
      <c r="BK1124" s="520"/>
      <c r="BL1124" s="520"/>
      <c r="BM1124" s="520"/>
      <c r="BN1124" s="520"/>
      <c r="BO1124" s="520"/>
      <c r="BP1124" s="520"/>
      <c r="BQ1124" s="520"/>
      <c r="BR1124" s="520"/>
      <c r="BS1124" s="520"/>
      <c r="BT1124" s="520"/>
      <c r="BU1124" s="520"/>
      <c r="BV1124" s="520"/>
      <c r="BW1124" s="520"/>
      <c r="BX1124" s="520"/>
      <c r="BY1124" s="520"/>
    </row>
    <row r="1125" s="211" customFormat="true" ht="15" customHeight="true" x14ac:dyDescent="0.2">
      <c r="BA1125" s="520"/>
      <c r="BB1125" s="237"/>
      <c r="BC1125" s="520"/>
      <c r="BD1125" s="520"/>
      <c r="BE1125" s="520"/>
      <c r="BF1125" s="520"/>
      <c r="BG1125" s="520"/>
      <c r="BH1125" s="520"/>
      <c r="BI1125" s="520"/>
      <c r="BJ1125" s="520"/>
      <c r="BK1125" s="520"/>
      <c r="BL1125" s="520"/>
      <c r="BM1125" s="520"/>
      <c r="BN1125" s="520"/>
      <c r="BO1125" s="520"/>
      <c r="BP1125" s="520"/>
      <c r="BQ1125" s="520"/>
      <c r="BR1125" s="520"/>
      <c r="BS1125" s="520"/>
      <c r="BT1125" s="520"/>
      <c r="BU1125" s="520"/>
      <c r="BV1125" s="520"/>
      <c r="BW1125" s="520"/>
      <c r="BX1125" s="520"/>
      <c r="BY1125" s="520"/>
    </row>
    <row r="1126" s="211" customFormat="true" ht="15" customHeight="true" x14ac:dyDescent="0.2">
      <c r="BA1126" s="520"/>
      <c r="BB1126" s="237"/>
      <c r="BC1126" s="520"/>
      <c r="BD1126" s="520"/>
      <c r="BE1126" s="520"/>
      <c r="BF1126" s="520"/>
      <c r="BG1126" s="520"/>
      <c r="BH1126" s="520"/>
      <c r="BI1126" s="520"/>
      <c r="BJ1126" s="520"/>
      <c r="BK1126" s="520"/>
      <c r="BL1126" s="520"/>
      <c r="BM1126" s="520"/>
      <c r="BN1126" s="520"/>
      <c r="BO1126" s="520"/>
      <c r="BP1126" s="520"/>
      <c r="BQ1126" s="520"/>
      <c r="BR1126" s="520"/>
      <c r="BS1126" s="520"/>
      <c r="BT1126" s="520"/>
      <c r="BU1126" s="520"/>
      <c r="BV1126" s="520"/>
      <c r="BW1126" s="520"/>
      <c r="BX1126" s="520"/>
      <c r="BY1126" s="520"/>
    </row>
    <row r="1127" s="211" customFormat="true" ht="15" customHeight="true" x14ac:dyDescent="0.2">
      <c r="BA1127" s="520"/>
      <c r="BB1127" s="237"/>
      <c r="BC1127" s="520"/>
      <c r="BD1127" s="520"/>
      <c r="BE1127" s="520"/>
      <c r="BF1127" s="520"/>
      <c r="BG1127" s="520"/>
      <c r="BH1127" s="520"/>
      <c r="BI1127" s="520"/>
      <c r="BJ1127" s="520"/>
      <c r="BK1127" s="520"/>
      <c r="BL1127" s="520"/>
      <c r="BM1127" s="520"/>
      <c r="BN1127" s="520"/>
      <c r="BO1127" s="520"/>
      <c r="BP1127" s="520"/>
      <c r="BQ1127" s="520"/>
      <c r="BR1127" s="520"/>
      <c r="BS1127" s="520"/>
      <c r="BT1127" s="520"/>
      <c r="BU1127" s="520"/>
      <c r="BV1127" s="520"/>
      <c r="BW1127" s="520"/>
      <c r="BX1127" s="520"/>
      <c r="BY1127" s="520"/>
    </row>
    <row r="1128" s="211" customFormat="true" ht="15" customHeight="true" x14ac:dyDescent="0.2">
      <c r="BA1128" s="520"/>
      <c r="BB1128" s="237"/>
      <c r="BC1128" s="520"/>
      <c r="BD1128" s="520"/>
      <c r="BE1128" s="520"/>
      <c r="BF1128" s="520"/>
      <c r="BG1128" s="520"/>
      <c r="BH1128" s="520"/>
      <c r="BI1128" s="520"/>
      <c r="BJ1128" s="520"/>
      <c r="BK1128" s="520"/>
      <c r="BL1128" s="520"/>
      <c r="BM1128" s="520"/>
      <c r="BN1128" s="520"/>
      <c r="BO1128" s="520"/>
      <c r="BP1128" s="520"/>
      <c r="BQ1128" s="520"/>
      <c r="BR1128" s="520"/>
      <c r="BS1128" s="520"/>
      <c r="BT1128" s="520"/>
      <c r="BU1128" s="520"/>
      <c r="BV1128" s="520"/>
      <c r="BW1128" s="520"/>
      <c r="BX1128" s="520"/>
      <c r="BY1128" s="520"/>
    </row>
    <row r="1129" s="211" customFormat="true" ht="15" customHeight="true" x14ac:dyDescent="0.2">
      <c r="BA1129" s="520"/>
      <c r="BB1129" s="237"/>
      <c r="BC1129" s="520"/>
      <c r="BD1129" s="520"/>
      <c r="BE1129" s="520"/>
      <c r="BF1129" s="520"/>
      <c r="BG1129" s="520"/>
      <c r="BH1129" s="520"/>
      <c r="BI1129" s="520"/>
      <c r="BJ1129" s="520"/>
      <c r="BK1129" s="520"/>
      <c r="BL1129" s="520"/>
      <c r="BM1129" s="520"/>
      <c r="BN1129" s="520"/>
      <c r="BO1129" s="520"/>
      <c r="BP1129" s="520"/>
      <c r="BQ1129" s="520"/>
      <c r="BR1129" s="520"/>
      <c r="BS1129" s="520"/>
      <c r="BT1129" s="520"/>
      <c r="BU1129" s="520"/>
      <c r="BV1129" s="520"/>
      <c r="BW1129" s="520"/>
      <c r="BX1129" s="520"/>
      <c r="BY1129" s="520"/>
    </row>
    <row r="1130" s="211" customFormat="true" ht="15" customHeight="true" x14ac:dyDescent="0.2">
      <c r="BA1130" s="520"/>
      <c r="BB1130" s="237"/>
      <c r="BC1130" s="520"/>
      <c r="BD1130" s="520"/>
      <c r="BE1130" s="520"/>
      <c r="BF1130" s="520"/>
      <c r="BG1130" s="520"/>
      <c r="BH1130" s="520"/>
      <c r="BI1130" s="520"/>
      <c r="BJ1130" s="520"/>
      <c r="BK1130" s="520"/>
      <c r="BL1130" s="520"/>
      <c r="BM1130" s="520"/>
      <c r="BN1130" s="520"/>
      <c r="BO1130" s="520"/>
      <c r="BP1130" s="520"/>
      <c r="BQ1130" s="520"/>
      <c r="BR1130" s="520"/>
      <c r="BS1130" s="520"/>
      <c r="BT1130" s="520"/>
      <c r="BU1130" s="520"/>
      <c r="BV1130" s="520"/>
      <c r="BW1130" s="520"/>
      <c r="BX1130" s="520"/>
      <c r="BY1130" s="520"/>
    </row>
    <row r="1131" s="211" customFormat="true" ht="15" customHeight="true" x14ac:dyDescent="0.2">
      <c r="BA1131" s="520"/>
      <c r="BB1131" s="237"/>
      <c r="BC1131" s="520"/>
      <c r="BD1131" s="520"/>
      <c r="BE1131" s="520"/>
      <c r="BF1131" s="520"/>
      <c r="BG1131" s="520"/>
      <c r="BH1131" s="520"/>
      <c r="BI1131" s="520"/>
      <c r="BJ1131" s="520"/>
      <c r="BK1131" s="520"/>
      <c r="BL1131" s="520"/>
      <c r="BM1131" s="520"/>
      <c r="BN1131" s="520"/>
      <c r="BO1131" s="520"/>
      <c r="BP1131" s="520"/>
      <c r="BQ1131" s="520"/>
      <c r="BR1131" s="520"/>
      <c r="BS1131" s="520"/>
      <c r="BT1131" s="520"/>
      <c r="BU1131" s="520"/>
      <c r="BV1131" s="520"/>
      <c r="BW1131" s="520"/>
      <c r="BX1131" s="520"/>
      <c r="BY1131" s="520"/>
    </row>
    <row r="1132" s="211" customFormat="true" ht="15" customHeight="true" x14ac:dyDescent="0.2">
      <c r="BA1132" s="520"/>
      <c r="BB1132" s="237"/>
      <c r="BC1132" s="520"/>
      <c r="BD1132" s="520"/>
      <c r="BE1132" s="520"/>
      <c r="BF1132" s="520"/>
      <c r="BG1132" s="520"/>
      <c r="BH1132" s="520"/>
      <c r="BI1132" s="520"/>
      <c r="BJ1132" s="520"/>
      <c r="BK1132" s="520"/>
      <c r="BL1132" s="520"/>
      <c r="BM1132" s="520"/>
      <c r="BN1132" s="520"/>
      <c r="BO1132" s="520"/>
      <c r="BP1132" s="520"/>
      <c r="BQ1132" s="520"/>
      <c r="BR1132" s="520"/>
      <c r="BS1132" s="520"/>
      <c r="BT1132" s="520"/>
      <c r="BU1132" s="520"/>
      <c r="BV1132" s="520"/>
      <c r="BW1132" s="520"/>
      <c r="BX1132" s="520"/>
      <c r="BY1132" s="520"/>
    </row>
    <row r="1133" s="211" customFormat="true" ht="15" customHeight="true" x14ac:dyDescent="0.2">
      <c r="BA1133" s="520"/>
      <c r="BB1133" s="237"/>
      <c r="BC1133" s="520"/>
      <c r="BD1133" s="520"/>
      <c r="BE1133" s="520"/>
      <c r="BF1133" s="520"/>
      <c r="BG1133" s="520"/>
      <c r="BH1133" s="520"/>
      <c r="BI1133" s="520"/>
      <c r="BJ1133" s="520"/>
      <c r="BK1133" s="520"/>
      <c r="BL1133" s="520"/>
      <c r="BM1133" s="520"/>
      <c r="BN1133" s="520"/>
      <c r="BO1133" s="520"/>
      <c r="BP1133" s="520"/>
      <c r="BQ1133" s="520"/>
      <c r="BR1133" s="520"/>
      <c r="BS1133" s="520"/>
      <c r="BT1133" s="520"/>
      <c r="BU1133" s="520"/>
      <c r="BV1133" s="520"/>
      <c r="BW1133" s="520"/>
      <c r="BX1133" s="520"/>
      <c r="BY1133" s="520"/>
    </row>
    <row r="1134" s="211" customFormat="true" ht="15" customHeight="true" x14ac:dyDescent="0.2">
      <c r="BA1134" s="520"/>
      <c r="BB1134" s="237"/>
      <c r="BC1134" s="520"/>
      <c r="BD1134" s="520"/>
      <c r="BE1134" s="520"/>
      <c r="BF1134" s="520"/>
      <c r="BG1134" s="520"/>
      <c r="BH1134" s="520"/>
      <c r="BI1134" s="520"/>
      <c r="BJ1134" s="520"/>
      <c r="BK1134" s="520"/>
      <c r="BL1134" s="520"/>
      <c r="BM1134" s="520"/>
      <c r="BN1134" s="520"/>
      <c r="BO1134" s="520"/>
      <c r="BP1134" s="520"/>
      <c r="BQ1134" s="520"/>
      <c r="BR1134" s="520"/>
      <c r="BS1134" s="520"/>
      <c r="BT1134" s="520"/>
      <c r="BU1134" s="520"/>
      <c r="BV1134" s="520"/>
      <c r="BW1134" s="520"/>
      <c r="BX1134" s="520"/>
      <c r="BY1134" s="520"/>
    </row>
    <row r="1135" s="211" customFormat="true" ht="15" customHeight="true" x14ac:dyDescent="0.2">
      <c r="BA1135" s="520"/>
      <c r="BB1135" s="237"/>
      <c r="BC1135" s="520"/>
      <c r="BD1135" s="520"/>
      <c r="BE1135" s="520"/>
      <c r="BF1135" s="520"/>
      <c r="BG1135" s="520"/>
      <c r="BH1135" s="520"/>
      <c r="BI1135" s="520"/>
      <c r="BJ1135" s="520"/>
      <c r="BK1135" s="520"/>
      <c r="BL1135" s="520"/>
      <c r="BM1135" s="520"/>
      <c r="BN1135" s="520"/>
      <c r="BO1135" s="520"/>
      <c r="BP1135" s="520"/>
      <c r="BQ1135" s="520"/>
      <c r="BR1135" s="520"/>
      <c r="BS1135" s="520"/>
      <c r="BT1135" s="520"/>
      <c r="BU1135" s="520"/>
      <c r="BV1135" s="520"/>
      <c r="BW1135" s="520"/>
      <c r="BX1135" s="520"/>
      <c r="BY1135" s="520"/>
    </row>
    <row r="1136" s="211" customFormat="true" ht="15" customHeight="true" x14ac:dyDescent="0.2">
      <c r="BA1136" s="520"/>
      <c r="BB1136" s="237"/>
      <c r="BC1136" s="520"/>
      <c r="BD1136" s="520"/>
      <c r="BE1136" s="520"/>
      <c r="BF1136" s="520"/>
      <c r="BG1136" s="520"/>
      <c r="BH1136" s="520"/>
      <c r="BI1136" s="520"/>
      <c r="BJ1136" s="520"/>
      <c r="BK1136" s="520"/>
      <c r="BL1136" s="520"/>
      <c r="BM1136" s="520"/>
      <c r="BN1136" s="520"/>
      <c r="BO1136" s="520"/>
      <c r="BP1136" s="520"/>
      <c r="BQ1136" s="520"/>
      <c r="BR1136" s="520"/>
      <c r="BS1136" s="520"/>
      <c r="BT1136" s="520"/>
      <c r="BU1136" s="520"/>
      <c r="BV1136" s="520"/>
      <c r="BW1136" s="520"/>
      <c r="BX1136" s="520"/>
      <c r="BY1136" s="520"/>
    </row>
    <row r="1137" s="211" customFormat="true" ht="15" customHeight="true" x14ac:dyDescent="0.2">
      <c r="BA1137" s="520"/>
      <c r="BB1137" s="237"/>
      <c r="BC1137" s="520"/>
      <c r="BD1137" s="520"/>
      <c r="BE1137" s="520"/>
      <c r="BF1137" s="520"/>
      <c r="BG1137" s="520"/>
      <c r="BH1137" s="520"/>
      <c r="BI1137" s="520"/>
      <c r="BJ1137" s="520"/>
      <c r="BK1137" s="520"/>
      <c r="BL1137" s="520"/>
      <c r="BM1137" s="520"/>
      <c r="BN1137" s="520"/>
      <c r="BO1137" s="520"/>
      <c r="BP1137" s="520"/>
      <c r="BQ1137" s="520"/>
      <c r="BR1137" s="520"/>
      <c r="BS1137" s="520"/>
      <c r="BT1137" s="520"/>
      <c r="BU1137" s="520"/>
      <c r="BV1137" s="520"/>
      <c r="BW1137" s="520"/>
      <c r="BX1137" s="520"/>
      <c r="BY1137" s="520"/>
    </row>
    <row r="1138" s="211" customFormat="true" ht="15" customHeight="true" x14ac:dyDescent="0.2">
      <c r="BA1138" s="520"/>
      <c r="BB1138" s="237"/>
      <c r="BC1138" s="520"/>
      <c r="BD1138" s="520"/>
      <c r="BE1138" s="520"/>
      <c r="BF1138" s="520"/>
      <c r="BG1138" s="520"/>
      <c r="BH1138" s="520"/>
      <c r="BI1138" s="520"/>
      <c r="BJ1138" s="520"/>
      <c r="BK1138" s="520"/>
      <c r="BL1138" s="520"/>
      <c r="BM1138" s="520"/>
      <c r="BN1138" s="520"/>
      <c r="BO1138" s="520"/>
      <c r="BP1138" s="520"/>
      <c r="BQ1138" s="520"/>
      <c r="BR1138" s="520"/>
      <c r="BS1138" s="520"/>
      <c r="BT1138" s="520"/>
      <c r="BU1138" s="520"/>
      <c r="BV1138" s="520"/>
      <c r="BW1138" s="520"/>
      <c r="BX1138" s="520"/>
      <c r="BY1138" s="520"/>
    </row>
    <row r="1139" s="211" customFormat="true" ht="15" customHeight="true" x14ac:dyDescent="0.2">
      <c r="BA1139" s="520"/>
      <c r="BB1139" s="237"/>
      <c r="BC1139" s="520"/>
      <c r="BD1139" s="520"/>
      <c r="BE1139" s="520"/>
      <c r="BF1139" s="520"/>
      <c r="BG1139" s="520"/>
      <c r="BH1139" s="520"/>
      <c r="BI1139" s="520"/>
      <c r="BJ1139" s="520"/>
      <c r="BK1139" s="520"/>
      <c r="BL1139" s="520"/>
      <c r="BM1139" s="520"/>
      <c r="BN1139" s="520"/>
      <c r="BO1139" s="520"/>
      <c r="BP1139" s="520"/>
      <c r="BQ1139" s="520"/>
      <c r="BR1139" s="520"/>
      <c r="BS1139" s="520"/>
      <c r="BT1139" s="520"/>
      <c r="BU1139" s="520"/>
      <c r="BV1139" s="520"/>
      <c r="BW1139" s="520"/>
      <c r="BX1139" s="520"/>
      <c r="BY1139" s="520"/>
    </row>
    <row r="1140" s="211" customFormat="true" ht="15" customHeight="true" x14ac:dyDescent="0.2">
      <c r="BA1140" s="520"/>
      <c r="BB1140" s="237"/>
      <c r="BC1140" s="520"/>
      <c r="BD1140" s="520"/>
      <c r="BE1140" s="520"/>
      <c r="BF1140" s="520"/>
      <c r="BG1140" s="520"/>
      <c r="BH1140" s="520"/>
      <c r="BI1140" s="520"/>
      <c r="BJ1140" s="520"/>
      <c r="BK1140" s="520"/>
      <c r="BL1140" s="520"/>
      <c r="BM1140" s="520"/>
      <c r="BN1140" s="520"/>
      <c r="BO1140" s="520"/>
      <c r="BP1140" s="520"/>
      <c r="BQ1140" s="520"/>
      <c r="BR1140" s="520"/>
      <c r="BS1140" s="520"/>
      <c r="BT1140" s="520"/>
      <c r="BU1140" s="520"/>
      <c r="BV1140" s="520"/>
      <c r="BW1140" s="520"/>
      <c r="BX1140" s="520"/>
      <c r="BY1140" s="520"/>
    </row>
    <row r="1141" s="211" customFormat="true" ht="15" customHeight="true" x14ac:dyDescent="0.2">
      <c r="BA1141" s="520"/>
      <c r="BB1141" s="237"/>
      <c r="BC1141" s="520"/>
      <c r="BD1141" s="520"/>
      <c r="BE1141" s="520"/>
      <c r="BF1141" s="520"/>
      <c r="BG1141" s="520"/>
      <c r="BH1141" s="520"/>
      <c r="BI1141" s="520"/>
      <c r="BJ1141" s="520"/>
      <c r="BK1141" s="520"/>
      <c r="BL1141" s="520"/>
      <c r="BM1141" s="520"/>
      <c r="BN1141" s="520"/>
      <c r="BO1141" s="520"/>
      <c r="BP1141" s="520"/>
      <c r="BQ1141" s="520"/>
      <c r="BR1141" s="520"/>
      <c r="BS1141" s="520"/>
      <c r="BT1141" s="520"/>
      <c r="BU1141" s="520"/>
      <c r="BV1141" s="520"/>
      <c r="BW1141" s="520"/>
      <c r="BX1141" s="520"/>
      <c r="BY1141" s="520"/>
    </row>
    <row r="1142" s="211" customFormat="true" ht="15" customHeight="true" x14ac:dyDescent="0.2">
      <c r="BA1142" s="520"/>
      <c r="BB1142" s="237"/>
      <c r="BC1142" s="520"/>
      <c r="BD1142" s="520"/>
      <c r="BE1142" s="520"/>
      <c r="BF1142" s="520"/>
      <c r="BG1142" s="520"/>
      <c r="BH1142" s="520"/>
      <c r="BI1142" s="520"/>
      <c r="BJ1142" s="520"/>
      <c r="BK1142" s="520"/>
      <c r="BL1142" s="520"/>
      <c r="BM1142" s="520"/>
      <c r="BN1142" s="520"/>
      <c r="BO1142" s="520"/>
      <c r="BP1142" s="520"/>
      <c r="BQ1142" s="520"/>
      <c r="BR1142" s="520"/>
      <c r="BS1142" s="520"/>
      <c r="BT1142" s="520"/>
      <c r="BU1142" s="520"/>
      <c r="BV1142" s="520"/>
      <c r="BW1142" s="520"/>
      <c r="BX1142" s="520"/>
      <c r="BY1142" s="520"/>
    </row>
    <row r="1143" s="211" customFormat="true" ht="15" customHeight="true" x14ac:dyDescent="0.2">
      <c r="BA1143" s="520"/>
      <c r="BB1143" s="237"/>
      <c r="BC1143" s="520"/>
      <c r="BD1143" s="520"/>
      <c r="BE1143" s="520"/>
      <c r="BF1143" s="520"/>
      <c r="BG1143" s="520"/>
      <c r="BH1143" s="520"/>
      <c r="BI1143" s="520"/>
      <c r="BJ1143" s="520"/>
      <c r="BK1143" s="520"/>
      <c r="BL1143" s="520"/>
      <c r="BM1143" s="520"/>
      <c r="BN1143" s="520"/>
      <c r="BO1143" s="520"/>
      <c r="BP1143" s="520"/>
      <c r="BQ1143" s="520"/>
      <c r="BR1143" s="520"/>
      <c r="BS1143" s="520"/>
      <c r="BT1143" s="520"/>
      <c r="BU1143" s="520"/>
      <c r="BV1143" s="520"/>
      <c r="BW1143" s="520"/>
      <c r="BX1143" s="520"/>
      <c r="BY1143" s="520"/>
    </row>
    <row r="1144" s="211" customFormat="true" ht="15" customHeight="true" x14ac:dyDescent="0.2">
      <c r="BA1144" s="520"/>
      <c r="BB1144" s="237"/>
      <c r="BC1144" s="520"/>
      <c r="BD1144" s="520"/>
      <c r="BE1144" s="520"/>
      <c r="BF1144" s="520"/>
      <c r="BG1144" s="520"/>
      <c r="BH1144" s="520"/>
      <c r="BI1144" s="520"/>
      <c r="BJ1144" s="520"/>
      <c r="BK1144" s="520"/>
      <c r="BL1144" s="520"/>
      <c r="BM1144" s="520"/>
      <c r="BN1144" s="520"/>
      <c r="BO1144" s="520"/>
      <c r="BP1144" s="520"/>
      <c r="BQ1144" s="520"/>
      <c r="BR1144" s="520"/>
      <c r="BS1144" s="520"/>
      <c r="BT1144" s="520"/>
      <c r="BU1144" s="520"/>
      <c r="BV1144" s="520"/>
      <c r="BW1144" s="520"/>
      <c r="BX1144" s="520"/>
      <c r="BY1144" s="520"/>
    </row>
    <row r="1145" s="211" customFormat="true" ht="15" customHeight="true" x14ac:dyDescent="0.2">
      <c r="BA1145" s="520"/>
      <c r="BB1145" s="237"/>
      <c r="BC1145" s="520"/>
      <c r="BD1145" s="520"/>
      <c r="BE1145" s="520"/>
      <c r="BF1145" s="520"/>
      <c r="BG1145" s="520"/>
      <c r="BH1145" s="520"/>
      <c r="BI1145" s="520"/>
      <c r="BJ1145" s="520"/>
      <c r="BK1145" s="520"/>
      <c r="BL1145" s="520"/>
      <c r="BM1145" s="520"/>
      <c r="BN1145" s="520"/>
      <c r="BO1145" s="520"/>
      <c r="BP1145" s="520"/>
      <c r="BQ1145" s="520"/>
      <c r="BR1145" s="520"/>
      <c r="BS1145" s="520"/>
      <c r="BT1145" s="520"/>
      <c r="BU1145" s="520"/>
      <c r="BV1145" s="520"/>
      <c r="BW1145" s="520"/>
      <c r="BX1145" s="520"/>
      <c r="BY1145" s="520"/>
    </row>
    <row r="1146" s="211" customFormat="true" ht="15" customHeight="true" x14ac:dyDescent="0.2">
      <c r="BA1146" s="520"/>
      <c r="BB1146" s="237"/>
      <c r="BC1146" s="520"/>
      <c r="BD1146" s="520"/>
      <c r="BE1146" s="520"/>
      <c r="BF1146" s="520"/>
      <c r="BG1146" s="520"/>
      <c r="BH1146" s="520"/>
      <c r="BI1146" s="520"/>
      <c r="BJ1146" s="520"/>
      <c r="BK1146" s="520"/>
      <c r="BL1146" s="520"/>
      <c r="BM1146" s="520"/>
      <c r="BN1146" s="520"/>
      <c r="BO1146" s="520"/>
      <c r="BP1146" s="520"/>
      <c r="BQ1146" s="520"/>
      <c r="BR1146" s="520"/>
      <c r="BS1146" s="520"/>
      <c r="BT1146" s="520"/>
      <c r="BU1146" s="520"/>
      <c r="BV1146" s="520"/>
      <c r="BW1146" s="520"/>
      <c r="BX1146" s="520"/>
      <c r="BY1146" s="520"/>
    </row>
    <row r="1147" s="211" customFormat="true" ht="15" customHeight="true" x14ac:dyDescent="0.2">
      <c r="BA1147" s="520"/>
      <c r="BB1147" s="237"/>
      <c r="BC1147" s="520"/>
      <c r="BD1147" s="520"/>
      <c r="BE1147" s="520"/>
      <c r="BF1147" s="520"/>
      <c r="BG1147" s="520"/>
      <c r="BH1147" s="520"/>
      <c r="BI1147" s="520"/>
      <c r="BJ1147" s="520"/>
      <c r="BK1147" s="520"/>
      <c r="BL1147" s="520"/>
      <c r="BM1147" s="520"/>
      <c r="BN1147" s="520"/>
      <c r="BO1147" s="520"/>
      <c r="BP1147" s="520"/>
      <c r="BQ1147" s="520"/>
      <c r="BR1147" s="520"/>
      <c r="BS1147" s="520"/>
      <c r="BT1147" s="520"/>
      <c r="BU1147" s="520"/>
      <c r="BV1147" s="520"/>
      <c r="BW1147" s="520"/>
      <c r="BX1147" s="520"/>
      <c r="BY1147" s="520"/>
    </row>
    <row r="1148" s="211" customFormat="true" ht="15" customHeight="true" x14ac:dyDescent="0.2">
      <c r="BA1148" s="520"/>
      <c r="BB1148" s="237"/>
      <c r="BC1148" s="520"/>
      <c r="BD1148" s="520"/>
      <c r="BE1148" s="520"/>
      <c r="BF1148" s="520"/>
      <c r="BG1148" s="520"/>
      <c r="BH1148" s="520"/>
      <c r="BI1148" s="520"/>
      <c r="BJ1148" s="520"/>
      <c r="BK1148" s="520"/>
      <c r="BL1148" s="520"/>
      <c r="BM1148" s="520"/>
      <c r="BN1148" s="520"/>
      <c r="BO1148" s="520"/>
      <c r="BP1148" s="520"/>
      <c r="BQ1148" s="520"/>
      <c r="BR1148" s="520"/>
      <c r="BS1148" s="520"/>
      <c r="BT1148" s="520"/>
      <c r="BU1148" s="520"/>
      <c r="BV1148" s="520"/>
      <c r="BW1148" s="520"/>
      <c r="BX1148" s="520"/>
      <c r="BY1148" s="520"/>
    </row>
    <row r="1149" s="211" customFormat="true" ht="15" customHeight="true" x14ac:dyDescent="0.2">
      <c r="BA1149" s="520"/>
      <c r="BB1149" s="237"/>
      <c r="BC1149" s="520"/>
      <c r="BD1149" s="520"/>
      <c r="BE1149" s="520"/>
      <c r="BF1149" s="520"/>
      <c r="BG1149" s="520"/>
      <c r="BH1149" s="520"/>
      <c r="BI1149" s="520"/>
      <c r="BJ1149" s="520"/>
      <c r="BK1149" s="520"/>
      <c r="BL1149" s="520"/>
      <c r="BM1149" s="520"/>
      <c r="BN1149" s="520"/>
      <c r="BO1149" s="520"/>
      <c r="BP1149" s="520"/>
      <c r="BQ1149" s="520"/>
      <c r="BR1149" s="520"/>
      <c r="BS1149" s="520"/>
      <c r="BT1149" s="520"/>
      <c r="BU1149" s="520"/>
      <c r="BV1149" s="520"/>
      <c r="BW1149" s="520"/>
      <c r="BX1149" s="520"/>
      <c r="BY1149" s="520"/>
    </row>
    <row r="1150" s="211" customFormat="true" ht="15" customHeight="true" x14ac:dyDescent="0.2">
      <c r="BA1150" s="520"/>
      <c r="BB1150" s="237"/>
      <c r="BC1150" s="520"/>
      <c r="BD1150" s="520"/>
      <c r="BE1150" s="520"/>
      <c r="BF1150" s="520"/>
      <c r="BG1150" s="520"/>
      <c r="BH1150" s="520"/>
      <c r="BI1150" s="520"/>
      <c r="BJ1150" s="520"/>
      <c r="BK1150" s="520"/>
      <c r="BL1150" s="520"/>
      <c r="BM1150" s="520"/>
      <c r="BN1150" s="520"/>
      <c r="BO1150" s="520"/>
      <c r="BP1150" s="520"/>
      <c r="BQ1150" s="520"/>
      <c r="BR1150" s="520"/>
      <c r="BS1150" s="520"/>
      <c r="BT1150" s="520"/>
      <c r="BU1150" s="520"/>
      <c r="BV1150" s="520"/>
      <c r="BW1150" s="520"/>
      <c r="BX1150" s="520"/>
      <c r="BY1150" s="520"/>
    </row>
    <row r="1151" s="211" customFormat="true" ht="15" customHeight="true" x14ac:dyDescent="0.2">
      <c r="BA1151" s="520"/>
      <c r="BB1151" s="237"/>
      <c r="BC1151" s="520"/>
      <c r="BD1151" s="520"/>
      <c r="BE1151" s="520"/>
      <c r="BF1151" s="520"/>
      <c r="BG1151" s="520"/>
      <c r="BH1151" s="520"/>
      <c r="BI1151" s="520"/>
      <c r="BJ1151" s="520"/>
      <c r="BK1151" s="520"/>
      <c r="BL1151" s="520"/>
      <c r="BM1151" s="520"/>
      <c r="BN1151" s="520"/>
      <c r="BO1151" s="520"/>
      <c r="BP1151" s="520"/>
      <c r="BQ1151" s="520"/>
      <c r="BR1151" s="520"/>
      <c r="BS1151" s="520"/>
      <c r="BT1151" s="520"/>
      <c r="BU1151" s="520"/>
      <c r="BV1151" s="520"/>
      <c r="BW1151" s="520"/>
      <c r="BX1151" s="520"/>
      <c r="BY1151" s="520"/>
    </row>
    <row r="1152" s="211" customFormat="true" ht="15" customHeight="true" x14ac:dyDescent="0.2">
      <c r="BA1152" s="520"/>
      <c r="BB1152" s="237"/>
      <c r="BC1152" s="520"/>
      <c r="BD1152" s="520"/>
      <c r="BE1152" s="520"/>
      <c r="BF1152" s="520"/>
      <c r="BG1152" s="520"/>
      <c r="BH1152" s="520"/>
      <c r="BI1152" s="520"/>
      <c r="BJ1152" s="520"/>
      <c r="BK1152" s="520"/>
      <c r="BL1152" s="520"/>
      <c r="BM1152" s="520"/>
      <c r="BN1152" s="520"/>
      <c r="BO1152" s="520"/>
      <c r="BP1152" s="520"/>
      <c r="BQ1152" s="520"/>
      <c r="BR1152" s="520"/>
      <c r="BS1152" s="520"/>
      <c r="BT1152" s="520"/>
      <c r="BU1152" s="520"/>
      <c r="BV1152" s="520"/>
      <c r="BW1152" s="520"/>
      <c r="BX1152" s="520"/>
      <c r="BY1152" s="520"/>
    </row>
    <row r="1153" s="211" customFormat="true" ht="15" customHeight="true" x14ac:dyDescent="0.2">
      <c r="BA1153" s="520"/>
      <c r="BB1153" s="237"/>
      <c r="BC1153" s="520"/>
      <c r="BD1153" s="520"/>
      <c r="BE1153" s="520"/>
      <c r="BF1153" s="520"/>
      <c r="BG1153" s="520"/>
      <c r="BH1153" s="520"/>
      <c r="BI1153" s="520"/>
      <c r="BJ1153" s="520"/>
      <c r="BK1153" s="520"/>
      <c r="BL1153" s="520"/>
      <c r="BM1153" s="520"/>
      <c r="BN1153" s="520"/>
      <c r="BO1153" s="520"/>
      <c r="BP1153" s="520"/>
      <c r="BQ1153" s="520"/>
      <c r="BR1153" s="520"/>
      <c r="BS1153" s="520"/>
      <c r="BT1153" s="520"/>
      <c r="BU1153" s="520"/>
      <c r="BV1153" s="520"/>
      <c r="BW1153" s="520"/>
      <c r="BX1153" s="520"/>
      <c r="BY1153" s="520"/>
    </row>
    <row r="1154" s="211" customFormat="true" ht="15" customHeight="true" x14ac:dyDescent="0.2">
      <c r="BA1154" s="520"/>
      <c r="BB1154" s="237"/>
      <c r="BC1154" s="520"/>
      <c r="BD1154" s="520"/>
      <c r="BE1154" s="520"/>
      <c r="BF1154" s="520"/>
      <c r="BG1154" s="520"/>
      <c r="BH1154" s="520"/>
      <c r="BI1154" s="520"/>
      <c r="BJ1154" s="520"/>
      <c r="BK1154" s="520"/>
      <c r="BL1154" s="520"/>
      <c r="BM1154" s="520"/>
      <c r="BN1154" s="520"/>
      <c r="BO1154" s="520"/>
      <c r="BP1154" s="520"/>
      <c r="BQ1154" s="520"/>
      <c r="BR1154" s="520"/>
      <c r="BS1154" s="520"/>
      <c r="BT1154" s="520"/>
      <c r="BU1154" s="520"/>
      <c r="BV1154" s="520"/>
      <c r="BW1154" s="520"/>
      <c r="BX1154" s="520"/>
      <c r="BY1154" s="520"/>
    </row>
    <row r="1155" s="211" customFormat="true" ht="15" customHeight="true" x14ac:dyDescent="0.2">
      <c r="BA1155" s="520"/>
      <c r="BB1155" s="237"/>
      <c r="BC1155" s="520"/>
      <c r="BD1155" s="520"/>
      <c r="BE1155" s="520"/>
      <c r="BF1155" s="520"/>
      <c r="BG1155" s="520"/>
      <c r="BH1155" s="520"/>
      <c r="BI1155" s="520"/>
      <c r="BJ1155" s="520"/>
      <c r="BK1155" s="520"/>
      <c r="BL1155" s="520"/>
      <c r="BM1155" s="520"/>
      <c r="BN1155" s="520"/>
      <c r="BO1155" s="520"/>
      <c r="BP1155" s="520"/>
      <c r="BQ1155" s="520"/>
      <c r="BR1155" s="520"/>
      <c r="BS1155" s="520"/>
      <c r="BT1155" s="520"/>
      <c r="BU1155" s="520"/>
      <c r="BV1155" s="520"/>
      <c r="BW1155" s="520"/>
      <c r="BX1155" s="520"/>
      <c r="BY1155" s="520"/>
    </row>
    <row r="1156" s="211" customFormat="true" ht="15" customHeight="true" x14ac:dyDescent="0.2">
      <c r="BA1156" s="520"/>
      <c r="BB1156" s="237"/>
      <c r="BC1156" s="520"/>
      <c r="BD1156" s="520"/>
      <c r="BE1156" s="520"/>
      <c r="BF1156" s="520"/>
      <c r="BG1156" s="520"/>
      <c r="BH1156" s="520"/>
      <c r="BI1156" s="520"/>
      <c r="BJ1156" s="520"/>
      <c r="BK1156" s="520"/>
      <c r="BL1156" s="520"/>
      <c r="BM1156" s="520"/>
      <c r="BN1156" s="520"/>
      <c r="BO1156" s="520"/>
      <c r="BP1156" s="520"/>
      <c r="BQ1156" s="520"/>
      <c r="BR1156" s="520"/>
      <c r="BS1156" s="520"/>
      <c r="BT1156" s="520"/>
      <c r="BU1156" s="520"/>
      <c r="BV1156" s="520"/>
      <c r="BW1156" s="520"/>
      <c r="BX1156" s="520"/>
      <c r="BY1156" s="520"/>
    </row>
    <row r="1157" s="211" customFormat="true" ht="15" customHeight="true" x14ac:dyDescent="0.2">
      <c r="BA1157" s="520"/>
      <c r="BB1157" s="237"/>
      <c r="BC1157" s="520"/>
      <c r="BD1157" s="520"/>
      <c r="BE1157" s="520"/>
      <c r="BF1157" s="520"/>
      <c r="BG1157" s="520"/>
      <c r="BH1157" s="520"/>
      <c r="BI1157" s="520"/>
      <c r="BJ1157" s="520"/>
      <c r="BK1157" s="520"/>
      <c r="BL1157" s="520"/>
      <c r="BM1157" s="520"/>
      <c r="BN1157" s="520"/>
      <c r="BO1157" s="520"/>
      <c r="BP1157" s="520"/>
      <c r="BQ1157" s="520"/>
      <c r="BR1157" s="520"/>
      <c r="BS1157" s="520"/>
      <c r="BT1157" s="520"/>
      <c r="BU1157" s="520"/>
      <c r="BV1157" s="520"/>
      <c r="BW1157" s="520"/>
      <c r="BX1157" s="520"/>
      <c r="BY1157" s="520"/>
    </row>
    <row r="1158" s="211" customFormat="true" ht="15" customHeight="true" x14ac:dyDescent="0.2">
      <c r="BA1158" s="520"/>
      <c r="BB1158" s="237"/>
      <c r="BC1158" s="520"/>
      <c r="BD1158" s="520"/>
      <c r="BE1158" s="520"/>
      <c r="BF1158" s="520"/>
      <c r="BG1158" s="520"/>
      <c r="BH1158" s="520"/>
      <c r="BI1158" s="520"/>
      <c r="BJ1158" s="520"/>
      <c r="BK1158" s="520"/>
      <c r="BL1158" s="520"/>
      <c r="BM1158" s="520"/>
      <c r="BN1158" s="520"/>
      <c r="BO1158" s="520"/>
      <c r="BP1158" s="520"/>
      <c r="BQ1158" s="520"/>
      <c r="BR1158" s="520"/>
      <c r="BS1158" s="520"/>
      <c r="BT1158" s="520"/>
      <c r="BU1158" s="520"/>
      <c r="BV1158" s="520"/>
      <c r="BW1158" s="520"/>
      <c r="BX1158" s="520"/>
      <c r="BY1158" s="520"/>
    </row>
    <row r="1159" s="211" customFormat="true" ht="15" customHeight="true" x14ac:dyDescent="0.2">
      <c r="BA1159" s="520"/>
      <c r="BB1159" s="237"/>
      <c r="BC1159" s="520"/>
      <c r="BD1159" s="520"/>
      <c r="BE1159" s="520"/>
      <c r="BF1159" s="520"/>
      <c r="BG1159" s="520"/>
      <c r="BH1159" s="520"/>
      <c r="BI1159" s="520"/>
      <c r="BJ1159" s="520"/>
      <c r="BK1159" s="520"/>
      <c r="BL1159" s="520"/>
      <c r="BM1159" s="520"/>
      <c r="BN1159" s="520"/>
      <c r="BO1159" s="520"/>
      <c r="BP1159" s="520"/>
      <c r="BQ1159" s="520"/>
      <c r="BR1159" s="520"/>
      <c r="BS1159" s="520"/>
      <c r="BT1159" s="520"/>
      <c r="BU1159" s="520"/>
      <c r="BV1159" s="520"/>
      <c r="BW1159" s="520"/>
      <c r="BX1159" s="520"/>
      <c r="BY1159" s="520"/>
    </row>
    <row r="1160" s="211" customFormat="true" ht="15" customHeight="true" x14ac:dyDescent="0.2">
      <c r="BA1160" s="520"/>
      <c r="BB1160" s="237"/>
      <c r="BC1160" s="520"/>
      <c r="BD1160" s="520"/>
      <c r="BE1160" s="520"/>
      <c r="BF1160" s="520"/>
      <c r="BG1160" s="520"/>
      <c r="BH1160" s="520"/>
      <c r="BI1160" s="520"/>
      <c r="BJ1160" s="520"/>
      <c r="BK1160" s="520"/>
      <c r="BL1160" s="520"/>
      <c r="BM1160" s="520"/>
      <c r="BN1160" s="520"/>
      <c r="BO1160" s="520"/>
      <c r="BP1160" s="520"/>
      <c r="BQ1160" s="520"/>
      <c r="BR1160" s="520"/>
      <c r="BS1160" s="520"/>
      <c r="BT1160" s="520"/>
      <c r="BU1160" s="520"/>
      <c r="BV1160" s="520"/>
      <c r="BW1160" s="520"/>
      <c r="BX1160" s="520"/>
      <c r="BY1160" s="520"/>
    </row>
    <row r="1161" s="211" customFormat="true" ht="15" customHeight="true" x14ac:dyDescent="0.2">
      <c r="BA1161" s="520"/>
      <c r="BB1161" s="237"/>
      <c r="BC1161" s="520"/>
      <c r="BD1161" s="520"/>
      <c r="BE1161" s="520"/>
      <c r="BF1161" s="520"/>
      <c r="BG1161" s="520"/>
      <c r="BH1161" s="520"/>
      <c r="BI1161" s="520"/>
      <c r="BJ1161" s="520"/>
      <c r="BK1161" s="520"/>
      <c r="BL1161" s="520"/>
      <c r="BM1161" s="520"/>
      <c r="BN1161" s="520"/>
      <c r="BO1161" s="520"/>
      <c r="BP1161" s="520"/>
      <c r="BQ1161" s="520"/>
      <c r="BR1161" s="520"/>
      <c r="BS1161" s="520"/>
      <c r="BT1161" s="520"/>
      <c r="BU1161" s="520"/>
      <c r="BV1161" s="520"/>
      <c r="BW1161" s="520"/>
      <c r="BX1161" s="520"/>
      <c r="BY1161" s="520"/>
    </row>
    <row r="1162" s="211" customFormat="true" ht="15" customHeight="true" x14ac:dyDescent="0.2">
      <c r="BA1162" s="520"/>
      <c r="BB1162" s="237"/>
      <c r="BC1162" s="520"/>
      <c r="BD1162" s="520"/>
      <c r="BE1162" s="520"/>
      <c r="BF1162" s="520"/>
      <c r="BG1162" s="520"/>
      <c r="BH1162" s="520"/>
      <c r="BI1162" s="520"/>
      <c r="BJ1162" s="520"/>
      <c r="BK1162" s="520"/>
      <c r="BL1162" s="520"/>
      <c r="BM1162" s="520"/>
      <c r="BN1162" s="520"/>
      <c r="BO1162" s="520"/>
      <c r="BP1162" s="520"/>
      <c r="BQ1162" s="520"/>
      <c r="BR1162" s="520"/>
      <c r="BS1162" s="520"/>
      <c r="BT1162" s="520"/>
      <c r="BU1162" s="520"/>
      <c r="BV1162" s="520"/>
      <c r="BW1162" s="520"/>
      <c r="BX1162" s="520"/>
      <c r="BY1162" s="520"/>
    </row>
    <row r="1163" s="211" customFormat="true" ht="15" customHeight="true" x14ac:dyDescent="0.2">
      <c r="BA1163" s="520"/>
      <c r="BB1163" s="237"/>
      <c r="BC1163" s="520"/>
      <c r="BD1163" s="520"/>
      <c r="BE1163" s="520"/>
      <c r="BF1163" s="520"/>
      <c r="BG1163" s="520"/>
      <c r="BH1163" s="520"/>
      <c r="BI1163" s="520"/>
      <c r="BJ1163" s="520"/>
      <c r="BK1163" s="520"/>
      <c r="BL1163" s="520"/>
      <c r="BM1163" s="520"/>
      <c r="BN1163" s="520"/>
      <c r="BO1163" s="520"/>
      <c r="BP1163" s="520"/>
      <c r="BQ1163" s="520"/>
      <c r="BR1163" s="520"/>
      <c r="BS1163" s="520"/>
      <c r="BT1163" s="520"/>
      <c r="BU1163" s="520"/>
      <c r="BV1163" s="520"/>
      <c r="BW1163" s="520"/>
      <c r="BX1163" s="520"/>
      <c r="BY1163" s="520"/>
    </row>
    <row r="1164" s="211" customFormat="true" ht="15" customHeight="true" x14ac:dyDescent="0.2">
      <c r="BA1164" s="520"/>
      <c r="BB1164" s="237"/>
      <c r="BC1164" s="520"/>
      <c r="BD1164" s="520"/>
      <c r="BE1164" s="520"/>
      <c r="BF1164" s="520"/>
      <c r="BG1164" s="520"/>
      <c r="BH1164" s="520"/>
      <c r="BI1164" s="520"/>
      <c r="BJ1164" s="520"/>
      <c r="BK1164" s="520"/>
      <c r="BL1164" s="520"/>
      <c r="BM1164" s="520"/>
      <c r="BN1164" s="520"/>
      <c r="BO1164" s="520"/>
      <c r="BP1164" s="520"/>
      <c r="BQ1164" s="520"/>
      <c r="BR1164" s="520"/>
      <c r="BS1164" s="520"/>
      <c r="BT1164" s="520"/>
      <c r="BU1164" s="520"/>
      <c r="BV1164" s="520"/>
      <c r="BW1164" s="520"/>
      <c r="BX1164" s="520"/>
      <c r="BY1164" s="520"/>
    </row>
    <row r="1165" s="211" customFormat="true" ht="15" customHeight="true" x14ac:dyDescent="0.2">
      <c r="BA1165" s="520"/>
      <c r="BB1165" s="237"/>
      <c r="BC1165" s="520"/>
      <c r="BD1165" s="520"/>
      <c r="BE1165" s="520"/>
      <c r="BF1165" s="520"/>
      <c r="BG1165" s="520"/>
      <c r="BH1165" s="520"/>
      <c r="BI1165" s="520"/>
      <c r="BJ1165" s="520"/>
      <c r="BK1165" s="520"/>
      <c r="BL1165" s="520"/>
      <c r="BM1165" s="520"/>
      <c r="BN1165" s="520"/>
      <c r="BO1165" s="520"/>
      <c r="BP1165" s="520"/>
      <c r="BQ1165" s="520"/>
      <c r="BR1165" s="520"/>
      <c r="BS1165" s="520"/>
      <c r="BT1165" s="520"/>
      <c r="BU1165" s="520"/>
      <c r="BV1165" s="520"/>
      <c r="BW1165" s="520"/>
      <c r="BX1165" s="520"/>
      <c r="BY1165" s="520"/>
    </row>
    <row r="1166" s="211" customFormat="true" ht="15" customHeight="true" x14ac:dyDescent="0.2">
      <c r="BA1166" s="520"/>
      <c r="BB1166" s="237"/>
      <c r="BC1166" s="520"/>
      <c r="BD1166" s="520"/>
      <c r="BE1166" s="520"/>
      <c r="BF1166" s="520"/>
      <c r="BG1166" s="520"/>
      <c r="BH1166" s="520"/>
      <c r="BI1166" s="520"/>
      <c r="BJ1166" s="520"/>
      <c r="BK1166" s="520"/>
      <c r="BL1166" s="520"/>
      <c r="BM1166" s="520"/>
      <c r="BN1166" s="520"/>
      <c r="BO1166" s="520"/>
      <c r="BP1166" s="520"/>
      <c r="BQ1166" s="520"/>
      <c r="BR1166" s="520"/>
      <c r="BS1166" s="520"/>
      <c r="BT1166" s="520"/>
      <c r="BU1166" s="520"/>
      <c r="BV1166" s="520"/>
      <c r="BW1166" s="520"/>
      <c r="BX1166" s="520"/>
      <c r="BY1166" s="520"/>
    </row>
    <row r="1167" s="211" customFormat="true" ht="15" customHeight="true" x14ac:dyDescent="0.2">
      <c r="BA1167" s="520"/>
      <c r="BB1167" s="237"/>
      <c r="BC1167" s="520"/>
      <c r="BD1167" s="520"/>
      <c r="BE1167" s="520"/>
      <c r="BF1167" s="520"/>
      <c r="BG1167" s="520"/>
      <c r="BH1167" s="520"/>
      <c r="BI1167" s="520"/>
      <c r="BJ1167" s="520"/>
      <c r="BK1167" s="520"/>
      <c r="BL1167" s="520"/>
      <c r="BM1167" s="520"/>
      <c r="BN1167" s="520"/>
      <c r="BO1167" s="520"/>
      <c r="BP1167" s="520"/>
      <c r="BQ1167" s="520"/>
      <c r="BR1167" s="520"/>
      <c r="BS1167" s="520"/>
      <c r="BT1167" s="520"/>
      <c r="BU1167" s="520"/>
      <c r="BV1167" s="520"/>
      <c r="BW1167" s="520"/>
      <c r="BX1167" s="520"/>
      <c r="BY1167" s="520"/>
    </row>
    <row r="1168" s="211" customFormat="true" ht="15" customHeight="true" x14ac:dyDescent="0.2">
      <c r="BA1168" s="520"/>
      <c r="BB1168" s="237"/>
      <c r="BC1168" s="520"/>
      <c r="BD1168" s="520"/>
      <c r="BE1168" s="520"/>
      <c r="BF1168" s="520"/>
      <c r="BG1168" s="520"/>
      <c r="BH1168" s="520"/>
      <c r="BI1168" s="520"/>
      <c r="BJ1168" s="520"/>
      <c r="BK1168" s="520"/>
      <c r="BL1168" s="520"/>
      <c r="BM1168" s="520"/>
      <c r="BN1168" s="520"/>
      <c r="BO1168" s="520"/>
      <c r="BP1168" s="520"/>
      <c r="BQ1168" s="520"/>
      <c r="BR1168" s="520"/>
      <c r="BS1168" s="520"/>
      <c r="BT1168" s="520"/>
      <c r="BU1168" s="520"/>
      <c r="BV1168" s="520"/>
      <c r="BW1168" s="520"/>
      <c r="BX1168" s="520"/>
      <c r="BY1168" s="520"/>
    </row>
    <row r="1169" s="211" customFormat="true" ht="15" customHeight="true" x14ac:dyDescent="0.2">
      <c r="BA1169" s="520"/>
      <c r="BB1169" s="237"/>
      <c r="BC1169" s="520"/>
      <c r="BD1169" s="520"/>
      <c r="BE1169" s="520"/>
      <c r="BF1169" s="520"/>
      <c r="BG1169" s="520"/>
      <c r="BH1169" s="520"/>
      <c r="BI1169" s="520"/>
      <c r="BJ1169" s="520"/>
      <c r="BK1169" s="520"/>
      <c r="BL1169" s="520"/>
      <c r="BM1169" s="520"/>
      <c r="BN1169" s="520"/>
      <c r="BO1169" s="520"/>
      <c r="BP1169" s="520"/>
      <c r="BQ1169" s="520"/>
      <c r="BR1169" s="520"/>
      <c r="BS1169" s="520"/>
      <c r="BT1169" s="520"/>
      <c r="BU1169" s="520"/>
      <c r="BV1169" s="520"/>
      <c r="BW1169" s="520"/>
      <c r="BX1169" s="520"/>
      <c r="BY1169" s="520"/>
    </row>
    <row r="1170" s="211" customFormat="true" ht="15" customHeight="true" x14ac:dyDescent="0.2">
      <c r="A1170" s="311"/>
      <c r="B1170" s="706"/>
      <c r="C1170" s="707"/>
      <c r="D1170" s="707"/>
      <c r="E1170" s="707"/>
      <c r="F1170" s="707"/>
      <c r="G1170" s="707"/>
      <c r="H1170" s="707"/>
      <c r="I1170" s="707"/>
      <c r="J1170" s="707"/>
      <c r="K1170" s="707"/>
      <c r="L1170" s="707"/>
      <c r="M1170" s="707"/>
      <c r="N1170" s="707"/>
      <c r="O1170" s="707"/>
      <c r="P1170" s="707"/>
      <c r="Q1170" s="707"/>
      <c r="R1170" s="707"/>
      <c r="S1170" s="707"/>
      <c r="T1170" s="707"/>
      <c r="U1170" s="707"/>
      <c r="V1170" s="707"/>
      <c r="W1170" s="707"/>
      <c r="X1170" s="707"/>
      <c r="Y1170" s="707"/>
      <c r="Z1170" s="707"/>
      <c r="AA1170" s="707"/>
      <c r="AB1170" s="707"/>
      <c r="BA1170" s="520"/>
      <c r="BB1170" s="237"/>
      <c r="BC1170" s="520"/>
      <c r="BD1170" s="520"/>
      <c r="BE1170" s="520"/>
      <c r="BF1170" s="520"/>
      <c r="BG1170" s="520"/>
      <c r="BH1170" s="520"/>
      <c r="BI1170" s="520"/>
      <c r="BJ1170" s="520"/>
      <c r="BK1170" s="520"/>
      <c r="BL1170" s="520"/>
      <c r="BM1170" s="520"/>
      <c r="BN1170" s="520"/>
      <c r="BO1170" s="520"/>
      <c r="BP1170" s="520"/>
      <c r="BQ1170" s="520"/>
      <c r="BR1170" s="520"/>
      <c r="BS1170" s="520"/>
      <c r="BT1170" s="520"/>
      <c r="BU1170" s="520"/>
      <c r="BV1170" s="520"/>
      <c r="BW1170" s="520"/>
      <c r="BX1170" s="520"/>
      <c r="BY1170" s="520"/>
    </row>
    <row r="1171" s="211" customFormat="true" ht="15" customHeight="true" x14ac:dyDescent="0.2">
      <c r="A1171" s="311"/>
      <c r="B1171" s="706"/>
      <c r="C1171" s="707"/>
      <c r="D1171" s="707"/>
      <c r="E1171" s="707"/>
      <c r="F1171" s="707"/>
      <c r="G1171" s="707"/>
      <c r="H1171" s="707"/>
      <c r="I1171" s="707"/>
      <c r="J1171" s="707"/>
      <c r="K1171" s="707"/>
      <c r="L1171" s="707"/>
      <c r="M1171" s="707"/>
      <c r="N1171" s="707"/>
      <c r="O1171" s="707"/>
      <c r="P1171" s="707"/>
      <c r="Q1171" s="707"/>
      <c r="R1171" s="707"/>
      <c r="S1171" s="707"/>
      <c r="T1171" s="707"/>
      <c r="U1171" s="707"/>
      <c r="V1171" s="707"/>
      <c r="W1171" s="707"/>
      <c r="X1171" s="707"/>
      <c r="Y1171" s="707"/>
      <c r="Z1171" s="707"/>
      <c r="AA1171" s="707"/>
      <c r="AB1171" s="707"/>
      <c r="BA1171" s="520"/>
      <c r="BB1171" s="237"/>
      <c r="BC1171" s="520"/>
      <c r="BD1171" s="520"/>
      <c r="BE1171" s="520"/>
      <c r="BF1171" s="520"/>
      <c r="BG1171" s="520"/>
      <c r="BH1171" s="520"/>
      <c r="BI1171" s="520"/>
      <c r="BJ1171" s="520"/>
      <c r="BK1171" s="520"/>
      <c r="BL1171" s="520"/>
      <c r="BM1171" s="520"/>
      <c r="BN1171" s="520"/>
      <c r="BO1171" s="520"/>
      <c r="BP1171" s="520"/>
      <c r="BQ1171" s="520"/>
      <c r="BR1171" s="520"/>
      <c r="BS1171" s="520"/>
      <c r="BT1171" s="520"/>
      <c r="BU1171" s="520"/>
      <c r="BV1171" s="520"/>
      <c r="BW1171" s="520"/>
      <c r="BX1171" s="520"/>
      <c r="BY1171" s="520"/>
    </row>
    <row r="1172" s="211" customFormat="true" ht="15" customHeight="true" x14ac:dyDescent="0.2">
      <c r="A1172" s="311"/>
      <c r="B1172" s="706"/>
      <c r="C1172" s="707"/>
      <c r="D1172" s="707"/>
      <c r="E1172" s="707"/>
      <c r="F1172" s="707"/>
      <c r="G1172" s="707"/>
      <c r="H1172" s="707"/>
      <c r="I1172" s="707"/>
      <c r="J1172" s="707"/>
      <c r="K1172" s="707"/>
      <c r="L1172" s="707"/>
      <c r="M1172" s="707"/>
      <c r="N1172" s="707"/>
      <c r="O1172" s="707"/>
      <c r="P1172" s="707"/>
      <c r="Q1172" s="707"/>
      <c r="R1172" s="707"/>
      <c r="S1172" s="707"/>
      <c r="T1172" s="707"/>
      <c r="U1172" s="707"/>
      <c r="V1172" s="707"/>
      <c r="W1172" s="707"/>
      <c r="X1172" s="707"/>
      <c r="Y1172" s="707"/>
      <c r="Z1172" s="707"/>
      <c r="AA1172" s="707"/>
      <c r="AB1172" s="707"/>
      <c r="BA1172" s="520"/>
      <c r="BB1172" s="237"/>
      <c r="BC1172" s="520"/>
      <c r="BD1172" s="520"/>
      <c r="BE1172" s="520"/>
      <c r="BF1172" s="520"/>
      <c r="BG1172" s="520"/>
      <c r="BH1172" s="520"/>
      <c r="BI1172" s="520"/>
      <c r="BJ1172" s="520"/>
      <c r="BK1172" s="520"/>
      <c r="BL1172" s="520"/>
      <c r="BM1172" s="520"/>
      <c r="BN1172" s="520"/>
      <c r="BO1172" s="520"/>
      <c r="BP1172" s="520"/>
      <c r="BQ1172" s="520"/>
      <c r="BR1172" s="520"/>
      <c r="BS1172" s="520"/>
      <c r="BT1172" s="520"/>
      <c r="BU1172" s="520"/>
      <c r="BV1172" s="520"/>
      <c r="BW1172" s="520"/>
      <c r="BX1172" s="520"/>
      <c r="BY1172" s="520"/>
    </row>
    <row r="1173" s="211" customFormat="true" ht="15" customHeight="true" x14ac:dyDescent="0.2">
      <c r="A1173" s="311"/>
      <c r="B1173" s="706"/>
      <c r="C1173" s="707"/>
      <c r="D1173" s="707"/>
      <c r="E1173" s="707"/>
      <c r="F1173" s="707"/>
      <c r="G1173" s="707"/>
      <c r="H1173" s="707"/>
      <c r="I1173" s="707"/>
      <c r="J1173" s="707"/>
      <c r="K1173" s="707"/>
      <c r="L1173" s="707"/>
      <c r="M1173" s="707"/>
      <c r="N1173" s="707"/>
      <c r="O1173" s="707"/>
      <c r="P1173" s="707"/>
      <c r="Q1173" s="707"/>
      <c r="R1173" s="707"/>
      <c r="S1173" s="707"/>
      <c r="T1173" s="707"/>
      <c r="U1173" s="707"/>
      <c r="V1173" s="707"/>
      <c r="W1173" s="707"/>
      <c r="X1173" s="707"/>
      <c r="Y1173" s="707"/>
      <c r="Z1173" s="707"/>
      <c r="AA1173" s="707"/>
      <c r="AB1173" s="707"/>
      <c r="BA1173" s="520"/>
      <c r="BB1173" s="237"/>
      <c r="BC1173" s="520"/>
      <c r="BD1173" s="520"/>
      <c r="BE1173" s="520"/>
      <c r="BF1173" s="520"/>
      <c r="BG1173" s="520"/>
      <c r="BH1173" s="520"/>
      <c r="BI1173" s="520"/>
      <c r="BJ1173" s="520"/>
      <c r="BK1173" s="520"/>
      <c r="BL1173" s="520"/>
      <c r="BM1173" s="520"/>
      <c r="BN1173" s="520"/>
      <c r="BO1173" s="520"/>
      <c r="BP1173" s="520"/>
      <c r="BQ1173" s="520"/>
      <c r="BR1173" s="520"/>
      <c r="BS1173" s="520"/>
      <c r="BT1173" s="520"/>
      <c r="BU1173" s="520"/>
      <c r="BV1173" s="520"/>
      <c r="BW1173" s="520"/>
      <c r="BX1173" s="520"/>
      <c r="BY1173" s="520"/>
    </row>
    <row r="1174" s="211" customFormat="true" ht="15" customHeight="true" x14ac:dyDescent="0.2">
      <c r="A1174" s="311"/>
      <c r="B1174" s="706"/>
      <c r="C1174" s="707"/>
      <c r="D1174" s="707"/>
      <c r="E1174" s="707"/>
      <c r="F1174" s="707"/>
      <c r="G1174" s="707"/>
      <c r="H1174" s="707"/>
      <c r="I1174" s="707"/>
      <c r="J1174" s="707"/>
      <c r="K1174" s="707"/>
      <c r="L1174" s="707"/>
      <c r="M1174" s="707"/>
      <c r="N1174" s="707"/>
      <c r="O1174" s="707"/>
      <c r="P1174" s="707"/>
      <c r="Q1174" s="707"/>
      <c r="R1174" s="707"/>
      <c r="S1174" s="707"/>
      <c r="T1174" s="707"/>
      <c r="U1174" s="707"/>
      <c r="V1174" s="707"/>
      <c r="W1174" s="707"/>
      <c r="X1174" s="707"/>
      <c r="Y1174" s="707"/>
      <c r="Z1174" s="707"/>
      <c r="AA1174" s="707"/>
      <c r="AB1174" s="707"/>
      <c r="BA1174" s="520"/>
      <c r="BB1174" s="237"/>
      <c r="BC1174" s="520"/>
      <c r="BD1174" s="520"/>
      <c r="BE1174" s="520"/>
      <c r="BF1174" s="520"/>
      <c r="BG1174" s="520"/>
      <c r="BH1174" s="520"/>
      <c r="BI1174" s="520"/>
      <c r="BJ1174" s="520"/>
      <c r="BK1174" s="520"/>
      <c r="BL1174" s="520"/>
      <c r="BM1174" s="520"/>
      <c r="BN1174" s="520"/>
      <c r="BO1174" s="520"/>
      <c r="BP1174" s="520"/>
      <c r="BQ1174" s="520"/>
      <c r="BR1174" s="520"/>
      <c r="BS1174" s="520"/>
      <c r="BT1174" s="520"/>
      <c r="BU1174" s="520"/>
      <c r="BV1174" s="520"/>
      <c r="BW1174" s="520"/>
      <c r="BX1174" s="520"/>
      <c r="BY1174" s="520"/>
    </row>
    <row r="1175" s="211" customFormat="true" ht="15" customHeight="true" x14ac:dyDescent="0.2">
      <c r="A1175" s="311"/>
      <c r="B1175" s="706"/>
      <c r="C1175" s="707"/>
      <c r="D1175" s="707"/>
      <c r="E1175" s="707"/>
      <c r="F1175" s="707"/>
      <c r="G1175" s="707"/>
      <c r="H1175" s="707"/>
      <c r="I1175" s="707"/>
      <c r="J1175" s="707"/>
      <c r="K1175" s="707"/>
      <c r="L1175" s="707"/>
      <c r="M1175" s="707"/>
      <c r="N1175" s="707"/>
      <c r="O1175" s="707"/>
      <c r="P1175" s="707"/>
      <c r="Q1175" s="707"/>
      <c r="R1175" s="707"/>
      <c r="S1175" s="707"/>
      <c r="T1175" s="707"/>
      <c r="U1175" s="707"/>
      <c r="V1175" s="707"/>
      <c r="W1175" s="707"/>
      <c r="X1175" s="707"/>
      <c r="Y1175" s="707"/>
      <c r="Z1175" s="707"/>
      <c r="AA1175" s="707"/>
      <c r="AB1175" s="707"/>
      <c r="BA1175" s="520"/>
      <c r="BB1175" s="237"/>
      <c r="BC1175" s="520"/>
      <c r="BD1175" s="520"/>
      <c r="BE1175" s="520"/>
      <c r="BF1175" s="520"/>
      <c r="BG1175" s="520"/>
      <c r="BH1175" s="520"/>
      <c r="BI1175" s="520"/>
      <c r="BJ1175" s="520"/>
      <c r="BK1175" s="520"/>
      <c r="BL1175" s="520"/>
      <c r="BM1175" s="520"/>
      <c r="BN1175" s="520"/>
      <c r="BO1175" s="520"/>
      <c r="BP1175" s="520"/>
      <c r="BQ1175" s="520"/>
      <c r="BR1175" s="520"/>
      <c r="BS1175" s="520"/>
      <c r="BT1175" s="520"/>
      <c r="BU1175" s="520"/>
      <c r="BV1175" s="520"/>
      <c r="BW1175" s="520"/>
      <c r="BX1175" s="520"/>
      <c r="BY1175" s="520"/>
    </row>
    <row r="1176" s="211" customFormat="true" ht="15" customHeight="true" x14ac:dyDescent="0.2">
      <c r="A1176" s="708"/>
      <c r="B1176" s="311"/>
      <c r="C1176" s="709"/>
      <c r="D1176" s="710"/>
      <c r="E1176" s="710"/>
      <c r="F1176" s="710"/>
      <c r="G1176" s="710"/>
      <c r="H1176" s="709"/>
      <c r="I1176" s="710"/>
      <c r="J1176" s="710"/>
      <c r="K1176" s="710"/>
      <c r="L1176" s="710"/>
      <c r="M1176" s="709"/>
      <c r="N1176" s="710"/>
      <c r="O1176" s="710"/>
      <c r="P1176" s="710"/>
      <c r="Q1176" s="710"/>
      <c r="R1176" s="709"/>
      <c r="S1176" s="710"/>
      <c r="T1176" s="710"/>
      <c r="U1176" s="710"/>
      <c r="BA1176" s="520"/>
      <c r="BB1176" s="237"/>
      <c r="BC1176" s="520"/>
      <c r="BD1176" s="520"/>
      <c r="BE1176" s="520"/>
      <c r="BF1176" s="520"/>
      <c r="BG1176" s="520"/>
      <c r="BH1176" s="520"/>
      <c r="BI1176" s="520"/>
      <c r="BJ1176" s="520"/>
      <c r="BK1176" s="520"/>
      <c r="BL1176" s="520"/>
      <c r="BM1176" s="520"/>
      <c r="BN1176" s="520"/>
      <c r="BO1176" s="520"/>
      <c r="BP1176" s="520"/>
      <c r="BQ1176" s="520"/>
      <c r="BR1176" s="520"/>
      <c r="BS1176" s="520"/>
      <c r="BT1176" s="520"/>
      <c r="BU1176" s="520"/>
      <c r="BV1176" s="520"/>
      <c r="BW1176" s="520"/>
      <c r="BX1176" s="520"/>
      <c r="BY1176" s="520"/>
    </row>
    <row r="1177" s="211" customFormat="true" ht="15" customHeight="true" x14ac:dyDescent="0.2">
      <c r="A1177" s="710"/>
      <c r="B1177" s="710"/>
      <c r="C1177" s="709"/>
      <c r="D1177" s="709"/>
      <c r="E1177" s="709"/>
      <c r="F1177" s="709"/>
      <c r="G1177" s="709"/>
      <c r="H1177" s="709"/>
      <c r="I1177" s="709"/>
      <c r="J1177" s="709"/>
      <c r="K1177" s="709"/>
      <c r="L1177" s="709"/>
      <c r="M1177" s="709"/>
      <c r="N1177" s="709"/>
      <c r="O1177" s="709"/>
      <c r="P1177" s="709"/>
      <c r="Q1177" s="709"/>
      <c r="R1177" s="709"/>
      <c r="S1177" s="709"/>
      <c r="T1177" s="709"/>
      <c r="U1177" s="709"/>
      <c r="BA1177" s="520"/>
      <c r="BB1177" s="237"/>
      <c r="BC1177" s="520"/>
      <c r="BD1177" s="520"/>
      <c r="BE1177" s="520"/>
      <c r="BF1177" s="520"/>
      <c r="BG1177" s="520"/>
      <c r="BH1177" s="520"/>
      <c r="BI1177" s="520"/>
      <c r="BJ1177" s="520"/>
      <c r="BK1177" s="520"/>
      <c r="BL1177" s="520"/>
      <c r="BM1177" s="520"/>
      <c r="BN1177" s="520"/>
      <c r="BO1177" s="520"/>
      <c r="BP1177" s="520"/>
      <c r="BQ1177" s="520"/>
      <c r="BR1177" s="520"/>
      <c r="BS1177" s="520"/>
      <c r="BT1177" s="520"/>
      <c r="BU1177" s="520"/>
      <c r="BV1177" s="520"/>
      <c r="BW1177" s="520"/>
      <c r="BX1177" s="520"/>
      <c r="BY1177" s="520"/>
    </row>
    <row r="1178" s="211" customFormat="true" ht="15" customHeight="true" x14ac:dyDescent="0.2">
      <c r="BA1178" s="520"/>
      <c r="BB1178" s="237"/>
      <c r="BC1178" s="520"/>
      <c r="BD1178" s="520"/>
      <c r="BE1178" s="520"/>
      <c r="BF1178" s="520"/>
      <c r="BG1178" s="520"/>
      <c r="BH1178" s="520"/>
      <c r="BI1178" s="520"/>
      <c r="BJ1178" s="520"/>
      <c r="BK1178" s="520"/>
      <c r="BL1178" s="520"/>
      <c r="BM1178" s="520"/>
      <c r="BN1178" s="520"/>
      <c r="BO1178" s="520"/>
      <c r="BP1178" s="520"/>
      <c r="BQ1178" s="520"/>
      <c r="BR1178" s="520"/>
      <c r="BS1178" s="520"/>
      <c r="BT1178" s="520"/>
      <c r="BU1178" s="520"/>
      <c r="BV1178" s="520"/>
      <c r="BW1178" s="520"/>
      <c r="BX1178" s="520"/>
      <c r="BY1178" s="520"/>
    </row>
    <row r="1179" s="211" customFormat="true" ht="15" customHeight="true" x14ac:dyDescent="0.2">
      <c r="BA1179" s="520"/>
      <c r="BB1179" s="237"/>
      <c r="BC1179" s="520"/>
      <c r="BD1179" s="520"/>
      <c r="BE1179" s="520"/>
      <c r="BF1179" s="520"/>
      <c r="BG1179" s="520"/>
      <c r="BH1179" s="520"/>
      <c r="BI1179" s="520"/>
      <c r="BJ1179" s="520"/>
      <c r="BK1179" s="520"/>
      <c r="BL1179" s="520"/>
      <c r="BM1179" s="520"/>
      <c r="BN1179" s="520"/>
      <c r="BO1179" s="520"/>
      <c r="BP1179" s="520"/>
      <c r="BQ1179" s="520"/>
      <c r="BR1179" s="520"/>
      <c r="BS1179" s="520"/>
      <c r="BT1179" s="520"/>
      <c r="BU1179" s="520"/>
      <c r="BV1179" s="520"/>
      <c r="BW1179" s="520"/>
      <c r="BX1179" s="520"/>
      <c r="BY1179" s="520"/>
    </row>
    <row r="1180" s="211" customFormat="true" ht="15" customHeight="true" x14ac:dyDescent="0.2">
      <c r="BA1180" s="520"/>
      <c r="BB1180" s="237"/>
      <c r="BC1180" s="520"/>
      <c r="BD1180" s="520"/>
      <c r="BE1180" s="520"/>
      <c r="BF1180" s="520"/>
      <c r="BG1180" s="520"/>
      <c r="BH1180" s="520"/>
      <c r="BI1180" s="520"/>
      <c r="BJ1180" s="520"/>
      <c r="BK1180" s="520"/>
      <c r="BL1180" s="520"/>
      <c r="BM1180" s="520"/>
      <c r="BN1180" s="520"/>
      <c r="BO1180" s="520"/>
      <c r="BP1180" s="520"/>
      <c r="BQ1180" s="520"/>
      <c r="BR1180" s="520"/>
      <c r="BS1180" s="520"/>
      <c r="BT1180" s="520"/>
      <c r="BU1180" s="520"/>
      <c r="BV1180" s="520"/>
      <c r="BW1180" s="520"/>
      <c r="BX1180" s="520"/>
      <c r="BY1180" s="520"/>
    </row>
    <row r="1181" s="211" customFormat="true" ht="15" customHeight="true" x14ac:dyDescent="0.2">
      <c r="BA1181" s="520"/>
      <c r="BB1181" s="237"/>
      <c r="BC1181" s="520"/>
      <c r="BD1181" s="520"/>
      <c r="BE1181" s="520"/>
      <c r="BF1181" s="520"/>
      <c r="BG1181" s="520"/>
      <c r="BH1181" s="520"/>
      <c r="BI1181" s="520"/>
      <c r="BJ1181" s="520"/>
      <c r="BK1181" s="520"/>
      <c r="BL1181" s="520"/>
      <c r="BM1181" s="520"/>
      <c r="BN1181" s="520"/>
      <c r="BO1181" s="520"/>
      <c r="BP1181" s="520"/>
      <c r="BQ1181" s="520"/>
      <c r="BR1181" s="520"/>
      <c r="BS1181" s="520"/>
      <c r="BT1181" s="520"/>
      <c r="BU1181" s="520"/>
      <c r="BV1181" s="520"/>
      <c r="BW1181" s="520"/>
      <c r="BX1181" s="520"/>
      <c r="BY1181" s="520"/>
    </row>
    <row r="1182" s="211" customFormat="true" ht="15" customHeight="true" x14ac:dyDescent="0.2">
      <c r="BA1182" s="520"/>
      <c r="BB1182" s="237"/>
      <c r="BC1182" s="520"/>
      <c r="BD1182" s="520"/>
      <c r="BE1182" s="520"/>
      <c r="BF1182" s="520"/>
      <c r="BG1182" s="520"/>
      <c r="BH1182" s="520"/>
      <c r="BI1182" s="520"/>
      <c r="BJ1182" s="520"/>
      <c r="BK1182" s="520"/>
      <c r="BL1182" s="520"/>
      <c r="BM1182" s="520"/>
      <c r="BN1182" s="520"/>
      <c r="BO1182" s="520"/>
      <c r="BP1182" s="520"/>
      <c r="BQ1182" s="520"/>
      <c r="BR1182" s="520"/>
      <c r="BS1182" s="520"/>
      <c r="BT1182" s="520"/>
      <c r="BU1182" s="520"/>
      <c r="BV1182" s="520"/>
      <c r="BW1182" s="520"/>
      <c r="BX1182" s="520"/>
      <c r="BY1182" s="520"/>
    </row>
    <row r="1183" s="211" customFormat="true" ht="15" customHeight="true" x14ac:dyDescent="0.2">
      <c r="BA1183" s="520"/>
      <c r="BB1183" s="237"/>
      <c r="BC1183" s="520"/>
      <c r="BD1183" s="520"/>
      <c r="BE1183" s="520"/>
      <c r="BF1183" s="520"/>
      <c r="BG1183" s="520"/>
      <c r="BH1183" s="520"/>
      <c r="BI1183" s="520"/>
      <c r="BJ1183" s="520"/>
      <c r="BK1183" s="520"/>
      <c r="BL1183" s="520"/>
      <c r="BM1183" s="520"/>
      <c r="BN1183" s="520"/>
      <c r="BO1183" s="520"/>
      <c r="BP1183" s="520"/>
      <c r="BQ1183" s="520"/>
      <c r="BR1183" s="520"/>
      <c r="BS1183" s="520"/>
      <c r="BT1183" s="520"/>
      <c r="BU1183" s="520"/>
      <c r="BV1183" s="520"/>
      <c r="BW1183" s="520"/>
      <c r="BX1183" s="520"/>
      <c r="BY1183" s="520"/>
    </row>
    <row r="1184" s="211" customFormat="true" ht="15" customHeight="true" x14ac:dyDescent="0.2">
      <c r="BA1184" s="520"/>
      <c r="BB1184" s="237"/>
      <c r="BC1184" s="520"/>
      <c r="BD1184" s="520"/>
      <c r="BE1184" s="520"/>
      <c r="BF1184" s="520"/>
      <c r="BG1184" s="520"/>
      <c r="BH1184" s="520"/>
      <c r="BI1184" s="520"/>
      <c r="BJ1184" s="520"/>
      <c r="BK1184" s="520"/>
      <c r="BL1184" s="520"/>
      <c r="BM1184" s="520"/>
      <c r="BN1184" s="520"/>
      <c r="BO1184" s="520"/>
      <c r="BP1184" s="520"/>
      <c r="BQ1184" s="520"/>
      <c r="BR1184" s="520"/>
      <c r="BS1184" s="520"/>
      <c r="BT1184" s="520"/>
      <c r="BU1184" s="520"/>
      <c r="BV1184" s="520"/>
      <c r="BW1184" s="520"/>
      <c r="BX1184" s="520"/>
      <c r="BY1184" s="520"/>
    </row>
    <row r="1185" s="211" customFormat="true" ht="15" customHeight="true" x14ac:dyDescent="0.2">
      <c r="BA1185" s="520"/>
      <c r="BB1185" s="237"/>
      <c r="BC1185" s="520"/>
      <c r="BD1185" s="520"/>
      <c r="BE1185" s="520"/>
      <c r="BF1185" s="520"/>
      <c r="BG1185" s="520"/>
      <c r="BH1185" s="520"/>
      <c r="BI1185" s="520"/>
      <c r="BJ1185" s="520"/>
      <c r="BK1185" s="520"/>
      <c r="BL1185" s="520"/>
      <c r="BM1185" s="520"/>
      <c r="BN1185" s="520"/>
      <c r="BO1185" s="520"/>
      <c r="BP1185" s="520"/>
      <c r="BQ1185" s="520"/>
      <c r="BR1185" s="520"/>
      <c r="BS1185" s="520"/>
      <c r="BT1185" s="520"/>
      <c r="BU1185" s="520"/>
      <c r="BV1185" s="520"/>
      <c r="BW1185" s="520"/>
      <c r="BX1185" s="520"/>
      <c r="BY1185" s="520"/>
    </row>
    <row r="1186" s="211" customFormat="true" ht="15" customHeight="true" x14ac:dyDescent="0.2">
      <c r="BA1186" s="520"/>
      <c r="BB1186" s="237"/>
      <c r="BC1186" s="520"/>
      <c r="BD1186" s="520"/>
      <c r="BE1186" s="520"/>
      <c r="BF1186" s="520"/>
      <c r="BG1186" s="520"/>
      <c r="BH1186" s="520"/>
      <c r="BI1186" s="520"/>
      <c r="BJ1186" s="520"/>
      <c r="BK1186" s="520"/>
      <c r="BL1186" s="520"/>
      <c r="BM1186" s="520"/>
      <c r="BN1186" s="520"/>
      <c r="BO1186" s="520"/>
      <c r="BP1186" s="520"/>
      <c r="BQ1186" s="520"/>
      <c r="BR1186" s="520"/>
      <c r="BS1186" s="520"/>
      <c r="BT1186" s="520"/>
      <c r="BU1186" s="520"/>
      <c r="BV1186" s="520"/>
      <c r="BW1186" s="520"/>
      <c r="BX1186" s="520"/>
      <c r="BY1186" s="520"/>
    </row>
    <row r="1187" s="211" customFormat="true" ht="15" customHeight="true" x14ac:dyDescent="0.2">
      <c r="BA1187" s="520"/>
      <c r="BB1187" s="237"/>
      <c r="BC1187" s="520"/>
      <c r="BD1187" s="520"/>
      <c r="BE1187" s="520"/>
      <c r="BF1187" s="520"/>
      <c r="BG1187" s="520"/>
      <c r="BH1187" s="520"/>
      <c r="BI1187" s="520"/>
      <c r="BJ1187" s="520"/>
      <c r="BK1187" s="520"/>
      <c r="BL1187" s="520"/>
      <c r="BM1187" s="520"/>
      <c r="BN1187" s="520"/>
      <c r="BO1187" s="520"/>
      <c r="BP1187" s="520"/>
      <c r="BQ1187" s="520"/>
      <c r="BR1187" s="520"/>
      <c r="BS1187" s="520"/>
      <c r="BT1187" s="520"/>
      <c r="BU1187" s="520"/>
      <c r="BV1187" s="520"/>
      <c r="BW1187" s="520"/>
      <c r="BX1187" s="520"/>
      <c r="BY1187" s="520"/>
    </row>
    <row r="1188" s="211" customFormat="true" ht="15" customHeight="true" x14ac:dyDescent="0.2">
      <c r="BA1188" s="520"/>
      <c r="BB1188" s="237"/>
      <c r="BC1188" s="520"/>
      <c r="BD1188" s="520"/>
      <c r="BE1188" s="520"/>
      <c r="BF1188" s="520"/>
      <c r="BG1188" s="520"/>
      <c r="BH1188" s="520"/>
      <c r="BI1188" s="520"/>
      <c r="BJ1188" s="520"/>
      <c r="BK1188" s="520"/>
      <c r="BL1188" s="520"/>
      <c r="BM1188" s="520"/>
      <c r="BN1188" s="520"/>
      <c r="BO1188" s="520"/>
      <c r="BP1188" s="520"/>
      <c r="BQ1188" s="520"/>
      <c r="BR1188" s="520"/>
      <c r="BS1188" s="520"/>
      <c r="BT1188" s="520"/>
      <c r="BU1188" s="520"/>
      <c r="BV1188" s="520"/>
      <c r="BW1188" s="520"/>
      <c r="BX1188" s="520"/>
      <c r="BY1188" s="520"/>
    </row>
    <row r="1189" s="211" customFormat="true" ht="15" customHeight="true" x14ac:dyDescent="0.2">
      <c r="BA1189" s="520"/>
      <c r="BB1189" s="237"/>
      <c r="BC1189" s="520"/>
      <c r="BD1189" s="520"/>
      <c r="BE1189" s="520"/>
      <c r="BF1189" s="520"/>
      <c r="BG1189" s="520"/>
      <c r="BH1189" s="520"/>
      <c r="BI1189" s="520"/>
      <c r="BJ1189" s="520"/>
      <c r="BK1189" s="520"/>
      <c r="BL1189" s="520"/>
      <c r="BM1189" s="520"/>
      <c r="BN1189" s="520"/>
      <c r="BO1189" s="520"/>
      <c r="BP1189" s="520"/>
      <c r="BQ1189" s="520"/>
      <c r="BR1189" s="520"/>
      <c r="BS1189" s="520"/>
      <c r="BT1189" s="520"/>
      <c r="BU1189" s="520"/>
      <c r="BV1189" s="520"/>
      <c r="BW1189" s="520"/>
      <c r="BX1189" s="520"/>
      <c r="BY1189" s="520"/>
    </row>
    <row r="1190" s="211" customFormat="true" ht="15" customHeight="true" x14ac:dyDescent="0.2">
      <c r="BA1190" s="520"/>
      <c r="BB1190" s="237"/>
      <c r="BC1190" s="520"/>
      <c r="BD1190" s="520"/>
      <c r="BE1190" s="520"/>
      <c r="BF1190" s="520"/>
      <c r="BG1190" s="520"/>
      <c r="BH1190" s="520"/>
      <c r="BI1190" s="520"/>
      <c r="BJ1190" s="520"/>
      <c r="BK1190" s="520"/>
      <c r="BL1190" s="520"/>
      <c r="BM1190" s="520"/>
      <c r="BN1190" s="520"/>
      <c r="BO1190" s="520"/>
      <c r="BP1190" s="520"/>
      <c r="BQ1190" s="520"/>
      <c r="BR1190" s="520"/>
      <c r="BS1190" s="520"/>
      <c r="BT1190" s="520"/>
      <c r="BU1190" s="520"/>
      <c r="BV1190" s="520"/>
      <c r="BW1190" s="520"/>
      <c r="BX1190" s="520"/>
      <c r="BY1190" s="520"/>
    </row>
    <row r="1191" s="211" customFormat="true" ht="15" customHeight="true" x14ac:dyDescent="0.2">
      <c r="BA1191" s="520"/>
      <c r="BB1191" s="237"/>
      <c r="BC1191" s="520"/>
      <c r="BD1191" s="520"/>
      <c r="BE1191" s="520"/>
      <c r="BF1191" s="520"/>
      <c r="BG1191" s="520"/>
      <c r="BH1191" s="520"/>
      <c r="BI1191" s="520"/>
      <c r="BJ1191" s="520"/>
      <c r="BK1191" s="520"/>
      <c r="BL1191" s="520"/>
      <c r="BM1191" s="520"/>
      <c r="BN1191" s="520"/>
      <c r="BO1191" s="520"/>
      <c r="BP1191" s="520"/>
      <c r="BQ1191" s="520"/>
      <c r="BR1191" s="520"/>
      <c r="BS1191" s="520"/>
      <c r="BT1191" s="520"/>
      <c r="BU1191" s="520"/>
      <c r="BV1191" s="520"/>
      <c r="BW1191" s="520"/>
      <c r="BX1191" s="520"/>
      <c r="BY1191" s="520"/>
    </row>
    <row r="1192" s="211" customFormat="true" ht="15" customHeight="true" x14ac:dyDescent="0.2">
      <c r="BA1192" s="520"/>
      <c r="BB1192" s="237"/>
      <c r="BC1192" s="520"/>
      <c r="BD1192" s="520"/>
      <c r="BE1192" s="520"/>
      <c r="BF1192" s="520"/>
      <c r="BG1192" s="520"/>
      <c r="BH1192" s="520"/>
      <c r="BI1192" s="520"/>
      <c r="BJ1192" s="520"/>
      <c r="BK1192" s="520"/>
      <c r="BL1192" s="520"/>
      <c r="BM1192" s="520"/>
      <c r="BN1192" s="520"/>
      <c r="BO1192" s="520"/>
      <c r="BP1192" s="520"/>
      <c r="BQ1192" s="520"/>
      <c r="BR1192" s="520"/>
      <c r="BS1192" s="520"/>
      <c r="BT1192" s="520"/>
      <c r="BU1192" s="520"/>
      <c r="BV1192" s="520"/>
      <c r="BW1192" s="520"/>
      <c r="BX1192" s="520"/>
      <c r="BY1192" s="520"/>
    </row>
    <row r="1193" s="211" customFormat="true" ht="15" customHeight="true" x14ac:dyDescent="0.2">
      <c r="BA1193" s="520"/>
      <c r="BB1193" s="237"/>
      <c r="BC1193" s="520"/>
      <c r="BD1193" s="520"/>
      <c r="BE1193" s="520"/>
      <c r="BF1193" s="520"/>
      <c r="BG1193" s="520"/>
      <c r="BH1193" s="520"/>
      <c r="BI1193" s="520"/>
      <c r="BJ1193" s="520"/>
      <c r="BK1193" s="520"/>
      <c r="BL1193" s="520"/>
      <c r="BM1193" s="520"/>
      <c r="BN1193" s="520"/>
      <c r="BO1193" s="520"/>
      <c r="BP1193" s="520"/>
      <c r="BQ1193" s="520"/>
      <c r="BR1193" s="520"/>
      <c r="BS1193" s="520"/>
      <c r="BT1193" s="520"/>
      <c r="BU1193" s="520"/>
      <c r="BV1193" s="520"/>
      <c r="BW1193" s="520"/>
      <c r="BX1193" s="520"/>
      <c r="BY1193" s="520"/>
    </row>
    <row r="1194" s="211" customFormat="true" ht="15" customHeight="true" x14ac:dyDescent="0.2">
      <c r="BA1194" s="520"/>
      <c r="BB1194" s="237"/>
      <c r="BC1194" s="520"/>
      <c r="BD1194" s="520"/>
      <c r="BE1194" s="520"/>
      <c r="BF1194" s="520"/>
      <c r="BG1194" s="520"/>
      <c r="BH1194" s="520"/>
      <c r="BI1194" s="520"/>
      <c r="BJ1194" s="520"/>
      <c r="BK1194" s="520"/>
      <c r="BL1194" s="520"/>
      <c r="BM1194" s="520"/>
      <c r="BN1194" s="520"/>
      <c r="BO1194" s="520"/>
      <c r="BP1194" s="520"/>
      <c r="BQ1194" s="520"/>
      <c r="BR1194" s="520"/>
      <c r="BS1194" s="520"/>
      <c r="BT1194" s="520"/>
      <c r="BU1194" s="520"/>
      <c r="BV1194" s="520"/>
      <c r="BW1194" s="520"/>
      <c r="BX1194" s="520"/>
      <c r="BY1194" s="520"/>
    </row>
    <row r="1195" s="211" customFormat="true" ht="15" customHeight="true" x14ac:dyDescent="0.2">
      <c r="BA1195" s="520"/>
      <c r="BB1195" s="237"/>
      <c r="BC1195" s="520"/>
      <c r="BD1195" s="520"/>
      <c r="BE1195" s="520"/>
      <c r="BF1195" s="520"/>
      <c r="BG1195" s="520"/>
      <c r="BH1195" s="520"/>
      <c r="BI1195" s="520"/>
      <c r="BJ1195" s="520"/>
      <c r="BK1195" s="520"/>
      <c r="BL1195" s="520"/>
      <c r="BM1195" s="520"/>
      <c r="BN1195" s="520"/>
      <c r="BO1195" s="520"/>
      <c r="BP1195" s="520"/>
      <c r="BQ1195" s="520"/>
      <c r="BR1195" s="520"/>
      <c r="BS1195" s="520"/>
      <c r="BT1195" s="520"/>
      <c r="BU1195" s="520"/>
      <c r="BV1195" s="520"/>
      <c r="BW1195" s="520"/>
      <c r="BX1195" s="520"/>
      <c r="BY1195" s="520"/>
    </row>
    <row r="1196" s="211" customFormat="true" ht="15" customHeight="true" x14ac:dyDescent="0.2">
      <c r="BA1196" s="520"/>
      <c r="BB1196" s="237"/>
      <c r="BC1196" s="520"/>
      <c r="BD1196" s="520"/>
      <c r="BE1196" s="520"/>
      <c r="BF1196" s="520"/>
      <c r="BG1196" s="520"/>
      <c r="BH1196" s="520"/>
      <c r="BI1196" s="520"/>
      <c r="BJ1196" s="520"/>
      <c r="BK1196" s="520"/>
      <c r="BL1196" s="520"/>
      <c r="BM1196" s="520"/>
      <c r="BN1196" s="520"/>
      <c r="BO1196" s="520"/>
      <c r="BP1196" s="520"/>
      <c r="BQ1196" s="520"/>
      <c r="BR1196" s="520"/>
      <c r="BS1196" s="520"/>
      <c r="BT1196" s="520"/>
      <c r="BU1196" s="520"/>
      <c r="BV1196" s="520"/>
      <c r="BW1196" s="520"/>
      <c r="BX1196" s="520"/>
      <c r="BY1196" s="520"/>
    </row>
    <row r="1197" s="211" customFormat="true" ht="15" customHeight="true" x14ac:dyDescent="0.2">
      <c r="BA1197" s="520"/>
      <c r="BB1197" s="237"/>
      <c r="BC1197" s="520"/>
      <c r="BD1197" s="520"/>
      <c r="BE1197" s="520"/>
      <c r="BF1197" s="520"/>
      <c r="BG1197" s="520"/>
      <c r="BH1197" s="520"/>
      <c r="BI1197" s="520"/>
      <c r="BJ1197" s="520"/>
      <c r="BK1197" s="520"/>
      <c r="BL1197" s="520"/>
      <c r="BM1197" s="520"/>
      <c r="BN1197" s="520"/>
      <c r="BO1197" s="520"/>
      <c r="BP1197" s="520"/>
      <c r="BQ1197" s="520"/>
      <c r="BR1197" s="520"/>
      <c r="BS1197" s="520"/>
      <c r="BT1197" s="520"/>
      <c r="BU1197" s="520"/>
      <c r="BV1197" s="520"/>
      <c r="BW1197" s="520"/>
      <c r="BX1197" s="520"/>
      <c r="BY1197" s="520"/>
    </row>
    <row r="1198" s="211" customFormat="true" ht="15" customHeight="true" x14ac:dyDescent="0.2">
      <c r="BA1198" s="520"/>
      <c r="BB1198" s="237"/>
      <c r="BC1198" s="520"/>
      <c r="BD1198" s="520"/>
      <c r="BE1198" s="520"/>
      <c r="BF1198" s="520"/>
      <c r="BG1198" s="520"/>
      <c r="BH1198" s="520"/>
      <c r="BI1198" s="520"/>
      <c r="BJ1198" s="520"/>
      <c r="BK1198" s="520"/>
      <c r="BL1198" s="520"/>
      <c r="BM1198" s="520"/>
      <c r="BN1198" s="520"/>
      <c r="BO1198" s="520"/>
      <c r="BP1198" s="520"/>
      <c r="BQ1198" s="520"/>
      <c r="BR1198" s="520"/>
      <c r="BS1198" s="520"/>
      <c r="BT1198" s="520"/>
      <c r="BU1198" s="520"/>
      <c r="BV1198" s="520"/>
      <c r="BW1198" s="520"/>
      <c r="BX1198" s="520"/>
      <c r="BY1198" s="520"/>
    </row>
    <row r="1199" s="211" customFormat="true" ht="15" customHeight="true" x14ac:dyDescent="0.2">
      <c r="BA1199" s="520"/>
      <c r="BB1199" s="237"/>
      <c r="BC1199" s="520"/>
      <c r="BD1199" s="520"/>
      <c r="BE1199" s="520"/>
      <c r="BF1199" s="520"/>
      <c r="BG1199" s="520"/>
      <c r="BH1199" s="520"/>
      <c r="BI1199" s="520"/>
      <c r="BJ1199" s="520"/>
      <c r="BK1199" s="520"/>
      <c r="BL1199" s="520"/>
      <c r="BM1199" s="520"/>
      <c r="BN1199" s="520"/>
      <c r="BO1199" s="520"/>
      <c r="BP1199" s="520"/>
      <c r="BQ1199" s="520"/>
      <c r="BR1199" s="520"/>
      <c r="BS1199" s="520"/>
      <c r="BT1199" s="520"/>
      <c r="BU1199" s="520"/>
      <c r="BV1199" s="520"/>
      <c r="BW1199" s="520"/>
      <c r="BX1199" s="520"/>
      <c r="BY1199" s="520"/>
    </row>
    <row r="1200" s="211" customFormat="true" ht="15" customHeight="true" x14ac:dyDescent="0.2">
      <c r="BA1200" s="520"/>
      <c r="BB1200" s="237"/>
      <c r="BC1200" s="520"/>
      <c r="BD1200" s="520"/>
      <c r="BE1200" s="520"/>
      <c r="BF1200" s="520"/>
      <c r="BG1200" s="520"/>
      <c r="BH1200" s="520"/>
      <c r="BI1200" s="520"/>
      <c r="BJ1200" s="520"/>
      <c r="BK1200" s="520"/>
      <c r="BL1200" s="520"/>
      <c r="BM1200" s="520"/>
      <c r="BN1200" s="520"/>
      <c r="BO1200" s="520"/>
      <c r="BP1200" s="520"/>
      <c r="BQ1200" s="520"/>
      <c r="BR1200" s="520"/>
      <c r="BS1200" s="520"/>
      <c r="BT1200" s="520"/>
      <c r="BU1200" s="520"/>
      <c r="BV1200" s="520"/>
      <c r="BW1200" s="520"/>
      <c r="BX1200" s="520"/>
      <c r="BY1200" s="520"/>
    </row>
  </sheetData>
  <mergeCells count="926">
    <mergeCell ref="BA341:BA342"/>
    <mergeCell ref="BA343:BA344"/>
    <mergeCell ref="BA345:BA346"/>
    <mergeCell ref="BA347:BA348"/>
    <mergeCell ref="BA349:BA350"/>
    <mergeCell ref="BA351:BA352"/>
    <mergeCell ref="BA353:BA354"/>
    <mergeCell ref="A128:A129"/>
    <mergeCell ref="BA153:BA164"/>
    <mergeCell ref="BA261:BA263"/>
    <mergeCell ref="BA264:BA267"/>
    <mergeCell ref="BA268:BA270"/>
    <mergeCell ref="BA271:BA273"/>
    <mergeCell ref="BA274:BA276"/>
    <mergeCell ref="BA277:BA284"/>
    <mergeCell ref="BA151:BA152"/>
    <mergeCell ref="A144:A147"/>
    <mergeCell ref="BA144:BA147"/>
    <mergeCell ref="A148:A150"/>
    <mergeCell ref="BA148:BA150"/>
    <mergeCell ref="A208:B208"/>
    <mergeCell ref="A153:A163"/>
    <mergeCell ref="A164:A166"/>
    <mergeCell ref="A151:A152"/>
    <mergeCell ref="BC339:BG339"/>
    <mergeCell ref="BH339:BL339"/>
    <mergeCell ref="BM339:BQ339"/>
    <mergeCell ref="BC220:BG220"/>
    <mergeCell ref="BH220:BL220"/>
    <mergeCell ref="BM220:BQ220"/>
    <mergeCell ref="BA222:BA224"/>
    <mergeCell ref="BA225:BA226"/>
    <mergeCell ref="BA227:BA230"/>
    <mergeCell ref="BC259:BG259"/>
    <mergeCell ref="BH259:BL259"/>
    <mergeCell ref="BM259:BQ259"/>
    <mergeCell ref="BA128:BA129"/>
    <mergeCell ref="BC14:BG14"/>
    <mergeCell ref="BH14:BL14"/>
    <mergeCell ref="BM14:BQ14"/>
    <mergeCell ref="BA16:BA17"/>
    <mergeCell ref="BA18:BA21"/>
    <mergeCell ref="BA22:BA23"/>
    <mergeCell ref="BC27:BG27"/>
    <mergeCell ref="BH27:BL27"/>
    <mergeCell ref="BM27:BQ27"/>
    <mergeCell ref="BC133:BG133"/>
    <mergeCell ref="BH133:BL133"/>
    <mergeCell ref="BM133:BQ133"/>
    <mergeCell ref="BA135:BA139"/>
    <mergeCell ref="BA50:BA52"/>
    <mergeCell ref="A53:A55"/>
    <mergeCell ref="BA53:BA55"/>
    <mergeCell ref="A140:A143"/>
    <mergeCell ref="BA140:BA143"/>
    <mergeCell ref="H133:L133"/>
    <mergeCell ref="M133:Q133"/>
    <mergeCell ref="R133:AX133"/>
    <mergeCell ref="A135:A139"/>
    <mergeCell ref="A122:A123"/>
    <mergeCell ref="A124:A127"/>
    <mergeCell ref="A50:A52"/>
    <mergeCell ref="BC56:BG56"/>
    <mergeCell ref="BH56:BL56"/>
    <mergeCell ref="BM56:BQ56"/>
    <mergeCell ref="BC120:BG120"/>
    <mergeCell ref="BH120:BL120"/>
    <mergeCell ref="BM120:BQ120"/>
    <mergeCell ref="BA122:BA123"/>
    <mergeCell ref="BA124:BA127"/>
    <mergeCell ref="BA39:BA40"/>
    <mergeCell ref="BA41:BA42"/>
    <mergeCell ref="BA43:BA44"/>
    <mergeCell ref="BA45:BA46"/>
    <mergeCell ref="A47:A49"/>
    <mergeCell ref="BA47:BA49"/>
    <mergeCell ref="BA29:BA30"/>
    <mergeCell ref="A31:A32"/>
    <mergeCell ref="BA31:BA32"/>
    <mergeCell ref="A33:A34"/>
    <mergeCell ref="BA33:BA34"/>
    <mergeCell ref="BA35:BA36"/>
    <mergeCell ref="BA37:BA38"/>
    <mergeCell ref="A29:A30"/>
    <mergeCell ref="A35:A36"/>
    <mergeCell ref="A37:A38"/>
    <mergeCell ref="A41:A42"/>
    <mergeCell ref="A43:A44"/>
    <mergeCell ref="A45:A46"/>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26:D526"/>
    <mergeCell ref="H526:J526"/>
    <mergeCell ref="M526:O526"/>
    <mergeCell ref="C527:D527"/>
    <mergeCell ref="H527:I527"/>
    <mergeCell ref="M527:N527"/>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0:D510"/>
    <mergeCell ref="H510:I510"/>
    <mergeCell ref="M510:N510"/>
    <mergeCell ref="C511:E511"/>
    <mergeCell ref="H511:I511"/>
    <mergeCell ref="M511:N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7:D487"/>
    <mergeCell ref="H487:I488"/>
    <mergeCell ref="M487:N488"/>
    <mergeCell ref="C488:D488"/>
    <mergeCell ref="C489:D489"/>
    <mergeCell ref="H489:I489"/>
    <mergeCell ref="M489:N489"/>
    <mergeCell ref="C485:D485"/>
    <mergeCell ref="H485:I485"/>
    <mergeCell ref="M485:N485"/>
    <mergeCell ref="C486:D486"/>
    <mergeCell ref="H486:J486"/>
    <mergeCell ref="M486:O486"/>
    <mergeCell ref="C483:D483"/>
    <mergeCell ref="H483:I483"/>
    <mergeCell ref="M483:N483"/>
    <mergeCell ref="C484:D484"/>
    <mergeCell ref="H484:I484"/>
    <mergeCell ref="M484:N484"/>
    <mergeCell ref="C480:D480"/>
    <mergeCell ref="H480:L480"/>
    <mergeCell ref="M480:Q480"/>
    <mergeCell ref="C481:D481"/>
    <mergeCell ref="H481:I482"/>
    <mergeCell ref="J481:L481"/>
    <mergeCell ref="M481:N482"/>
    <mergeCell ref="O481:Q481"/>
    <mergeCell ref="C482:D482"/>
    <mergeCell ref="C477:D478"/>
    <mergeCell ref="H477:I477"/>
    <mergeCell ref="M477:N477"/>
    <mergeCell ref="H478:I478"/>
    <mergeCell ref="M478:N478"/>
    <mergeCell ref="C479:D479"/>
    <mergeCell ref="H479:I479"/>
    <mergeCell ref="M479:N479"/>
    <mergeCell ref="C475:D475"/>
    <mergeCell ref="H475:I475"/>
    <mergeCell ref="M475:N475"/>
    <mergeCell ref="C476:E476"/>
    <mergeCell ref="H476:I476"/>
    <mergeCell ref="M476:N476"/>
    <mergeCell ref="C473:D473"/>
    <mergeCell ref="H473:I473"/>
    <mergeCell ref="M473:N473"/>
    <mergeCell ref="C474:D474"/>
    <mergeCell ref="H474:I474"/>
    <mergeCell ref="M474:N474"/>
    <mergeCell ref="C470:G470"/>
    <mergeCell ref="H470:I470"/>
    <mergeCell ref="M470:N470"/>
    <mergeCell ref="C471:D472"/>
    <mergeCell ref="E471:G471"/>
    <mergeCell ref="H471:I471"/>
    <mergeCell ref="M471:N471"/>
    <mergeCell ref="H472:I472"/>
    <mergeCell ref="M472:N472"/>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J441"/>
    <mergeCell ref="M441:O441"/>
    <mergeCell ref="C438:D438"/>
    <mergeCell ref="H438:I438"/>
    <mergeCell ref="M438:N438"/>
    <mergeCell ref="C439:D439"/>
    <mergeCell ref="H439:I439"/>
    <mergeCell ref="M439:N439"/>
    <mergeCell ref="C436:E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10:D410"/>
    <mergeCell ref="H410:I410"/>
    <mergeCell ref="M410:N410"/>
    <mergeCell ref="C411:D411"/>
    <mergeCell ref="H411:I411"/>
    <mergeCell ref="M411:N411"/>
    <mergeCell ref="M404:N404"/>
    <mergeCell ref="C405:D405"/>
    <mergeCell ref="H405:I405"/>
    <mergeCell ref="M405:N405"/>
    <mergeCell ref="C408:D408"/>
    <mergeCell ref="H408:I408"/>
    <mergeCell ref="M408:N408"/>
    <mergeCell ref="C409:D409"/>
    <mergeCell ref="H409:I409"/>
    <mergeCell ref="M409:N409"/>
    <mergeCell ref="C406:D406"/>
    <mergeCell ref="H406:I406"/>
    <mergeCell ref="M406:N406"/>
    <mergeCell ref="C407:D407"/>
    <mergeCell ref="H407:I407"/>
    <mergeCell ref="M407:N407"/>
    <mergeCell ref="A1025:C1025"/>
    <mergeCell ref="A1026:B1026"/>
    <mergeCell ref="A1031:A1033"/>
    <mergeCell ref="A1034:C1034"/>
    <mergeCell ref="C399:F399"/>
    <mergeCell ref="M220:Q220"/>
    <mergeCell ref="R220:AX220"/>
    <mergeCell ref="A222:A224"/>
    <mergeCell ref="H399:K399"/>
    <mergeCell ref="M399:P399"/>
    <mergeCell ref="C400:E400"/>
    <mergeCell ref="H400:J400"/>
    <mergeCell ref="M400:O400"/>
    <mergeCell ref="C401:D402"/>
    <mergeCell ref="H401:I402"/>
    <mergeCell ref="M401:N402"/>
    <mergeCell ref="B402:B445"/>
    <mergeCell ref="C403:D403"/>
    <mergeCell ref="C220:G220"/>
    <mergeCell ref="H220:L220"/>
    <mergeCell ref="H403:I403"/>
    <mergeCell ref="M403:N403"/>
    <mergeCell ref="C404:D404"/>
    <mergeCell ref="H404:I404"/>
    <mergeCell ref="A202:A203"/>
    <mergeCell ref="A130:A132"/>
    <mergeCell ref="C133:G133"/>
    <mergeCell ref="C120:G120"/>
    <mergeCell ref="H120:L120"/>
    <mergeCell ref="M120:Q120"/>
    <mergeCell ref="R120:AX120"/>
    <mergeCell ref="R56:AX56"/>
    <mergeCell ref="A58:A74"/>
    <mergeCell ref="A108:B108"/>
    <mergeCell ref="C56:G56"/>
    <mergeCell ref="H56:L56"/>
    <mergeCell ref="M56:Q56"/>
    <mergeCell ref="M27:Q27"/>
    <mergeCell ref="R27:AX27"/>
    <mergeCell ref="M14:Q14"/>
    <mergeCell ref="R14:AX14"/>
    <mergeCell ref="A16:A17"/>
    <mergeCell ref="A18:A21"/>
    <mergeCell ref="A22:A23"/>
    <mergeCell ref="A24:A26"/>
    <mergeCell ref="A39:A40"/>
    <mergeCell ref="C14:G14"/>
    <mergeCell ref="H14:L14"/>
    <mergeCell ref="C27:G27"/>
    <mergeCell ref="H27:L27"/>
  </mergeCells>
  <conditionalFormatting sqref="BC1:CZ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0</xdr:rowOff>
                  </from>
                  <to>
                    <xdr:col>1</xdr:col>
                    <xdr:colOff>1704975</xdr:colOff>
                    <xdr:row>399</xdr:row>
                    <xdr:rowOff>190500</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E0A69E-1E30-448A-A5C5-DDA72E1568E2}">
  <sheetPr codeName="Feuil4"/>
  <dimension ref="A1:CZ1200"/>
  <sheetViews>
    <sheetView showGridLines="false" workbookViewId="0"/>
  </sheetViews>
  <sheetFormatPr defaultColWidth="13.5703125" defaultRowHeight="15" customHeight="true" x14ac:dyDescent="0.2"/>
  <cols>
    <col min="1" max="1" width="31.5703125" style="430" customWidth="true"/>
    <col min="2" max="2" width="41.5703125" style="430" customWidth="true"/>
    <col min="3" max="17" width="10.7109375" style="430" customWidth="true"/>
    <col min="18" max="52" width="12.5703125" style="430" customWidth="true"/>
    <col min="53" max="53" width="31.5703125" style="520" customWidth="true"/>
    <col min="54" max="54" width="41.5703125" style="237" customWidth="true"/>
    <col min="55" max="69" width="9.140625" style="520" customWidth="true"/>
    <col min="70" max="77" width="12.5703125" style="520" customWidth="true"/>
    <col min="78" max="104" width="12.5703125" style="211" customWidth="true"/>
    <col min="105" max="16384" width="13.5703125" style="430"/>
  </cols>
  <sheetData>
    <row r="1" s="111" customFormat="true" ht="18" customHeight="true" x14ac:dyDescent="0.2">
      <c r="BB1" s="134"/>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Indonesia</v>
      </c>
      <c r="B2" s="226"/>
      <c r="BB2" s="134"/>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2012</v>
      </c>
      <c r="B3" s="228"/>
      <c r="BB3" s="134"/>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95</v>
      </c>
      <c r="B4" s="228"/>
      <c r="BB4" s="134"/>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96</v>
      </c>
      <c r="B5" s="228"/>
      <c r="BB5" s="134"/>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97</v>
      </c>
      <c r="B6" s="230"/>
      <c r="BB6" s="134"/>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40</v>
      </c>
      <c r="B7" s="232"/>
      <c r="BB7" s="134"/>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39</v>
      </c>
      <c r="B8" s="232"/>
      <c r="BB8" s="134"/>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133</v>
      </c>
      <c r="B9" s="233" t="str">
        <f>A1025</f>
        <v>DHS12</v>
      </c>
      <c r="BB9" s="134"/>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750" t="s">
        <v>146</v>
      </c>
      <c r="B10" s="751" t="s">
        <v>147</v>
      </c>
      <c r="BB10" s="134"/>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750" t="s">
        <v>148</v>
      </c>
      <c r="B11" s="752" t="s">
        <v>149</v>
      </c>
      <c r="BB11" s="134"/>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753"/>
      <c r="B12" s="751"/>
      <c r="BB12" s="134"/>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754"/>
      <c r="B13" s="755"/>
      <c r="BB13" s="134"/>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460" customFormat="true" ht="15" customHeight="true" x14ac:dyDescent="0.2">
      <c r="A14" s="115" t="s">
        <v>95</v>
      </c>
      <c r="B14" s="208"/>
      <c r="C14" s="2397" t="s">
        <v>114</v>
      </c>
      <c r="D14" s="2398"/>
      <c r="E14" s="2398"/>
      <c r="F14" s="2398"/>
      <c r="G14" s="2399"/>
      <c r="H14" s="2656" t="s">
        <v>38</v>
      </c>
      <c r="I14" s="2657"/>
      <c r="J14" s="2657"/>
      <c r="K14" s="2657"/>
      <c r="L14" s="2661"/>
      <c r="M14" s="2653" t="s">
        <v>37</v>
      </c>
      <c r="N14" s="2654"/>
      <c r="O14" s="2654"/>
      <c r="P14" s="2654"/>
      <c r="Q14" s="2655"/>
      <c r="R14" s="2656" t="s">
        <v>150</v>
      </c>
      <c r="S14" s="2657"/>
      <c r="T14" s="2657"/>
      <c r="U14" s="2657"/>
      <c r="V14" s="2657"/>
      <c r="W14" s="2657"/>
      <c r="X14" s="2657"/>
      <c r="Y14" s="2657"/>
      <c r="Z14" s="2657"/>
      <c r="AA14" s="2657"/>
      <c r="AB14" s="2657"/>
      <c r="AC14" s="2657"/>
      <c r="AD14" s="2657"/>
      <c r="AE14" s="2657"/>
      <c r="AF14" s="2657"/>
      <c r="AG14" s="2657"/>
      <c r="AH14" s="2657"/>
      <c r="AI14" s="2657"/>
      <c r="AJ14" s="2657"/>
      <c r="AK14" s="2657"/>
      <c r="AL14" s="2657"/>
      <c r="AM14" s="2657"/>
      <c r="AN14" s="2657"/>
      <c r="AO14" s="2657"/>
      <c r="AP14" s="2657"/>
      <c r="AQ14" s="2657"/>
      <c r="AR14" s="2657"/>
      <c r="AS14" s="2657"/>
      <c r="AT14" s="2657"/>
      <c r="AU14" s="2657"/>
      <c r="AV14" s="2657"/>
      <c r="AW14" s="2657"/>
      <c r="AX14" s="2658"/>
      <c r="AY14" s="433"/>
      <c r="BA14" s="217" t="s">
        <v>128</v>
      </c>
      <c r="BB14" s="115" t="s">
        <v>95</v>
      </c>
      <c r="BC14" s="2489" t="s">
        <v>114</v>
      </c>
      <c r="BD14" s="2490"/>
      <c r="BE14" s="2490"/>
      <c r="BF14" s="2490"/>
      <c r="BG14" s="2491"/>
      <c r="BH14" s="2492" t="s">
        <v>38</v>
      </c>
      <c r="BI14" s="2490"/>
      <c r="BJ14" s="2490"/>
      <c r="BK14" s="2490"/>
      <c r="BL14" s="2491"/>
      <c r="BM14" s="2492" t="s">
        <v>37</v>
      </c>
      <c r="BN14" s="2490"/>
      <c r="BO14" s="2490"/>
      <c r="BP14" s="2490"/>
      <c r="BQ14" s="2491"/>
      <c r="BR14" s="426" t="s">
        <v>137</v>
      </c>
      <c r="BS14" s="320"/>
      <c r="BT14" s="320"/>
      <c r="BU14" s="320"/>
      <c r="BV14" s="320"/>
      <c r="BW14" s="320"/>
      <c r="BX14" s="320"/>
      <c r="BY14" s="321"/>
      <c r="BZ14" s="314"/>
      <c r="CA14" s="314"/>
      <c r="CB14" s="314"/>
      <c r="CC14" s="314"/>
      <c r="CD14" s="314"/>
      <c r="CE14" s="314"/>
      <c r="CF14" s="314"/>
      <c r="CG14" s="314"/>
      <c r="CH14" s="314"/>
      <c r="CI14" s="314"/>
      <c r="CJ14" s="314"/>
      <c r="CK14" s="314"/>
      <c r="CL14" s="314"/>
      <c r="CM14" s="314"/>
      <c r="CN14" s="314"/>
      <c r="CO14" s="314"/>
      <c r="CP14" s="314"/>
      <c r="CQ14" s="314"/>
      <c r="CR14" s="314"/>
      <c r="CS14" s="314"/>
      <c r="CT14" s="314"/>
      <c r="CU14" s="314"/>
      <c r="CV14" s="314"/>
      <c r="CW14" s="314"/>
      <c r="CX14" s="314"/>
      <c r="CY14" s="314"/>
      <c r="CZ14" s="315"/>
    </row>
    <row r="15" s="460" customFormat="true" ht="24" x14ac:dyDescent="0.2">
      <c r="A15" s="182" t="s">
        <v>87</v>
      </c>
      <c r="B15" s="241"/>
      <c r="C15" s="268" t="s">
        <v>0</v>
      </c>
      <c r="D15" s="269" t="s">
        <v>1</v>
      </c>
      <c r="E15" s="269" t="s">
        <v>2</v>
      </c>
      <c r="F15" s="269" t="s">
        <v>3</v>
      </c>
      <c r="G15" s="270" t="s">
        <v>4</v>
      </c>
      <c r="H15" s="1753" t="s">
        <v>0</v>
      </c>
      <c r="I15" s="1709" t="s">
        <v>1</v>
      </c>
      <c r="J15" s="1709" t="s">
        <v>2</v>
      </c>
      <c r="K15" s="1709" t="s">
        <v>3</v>
      </c>
      <c r="L15" s="1710" t="s">
        <v>4</v>
      </c>
      <c r="M15" s="1743" t="s">
        <v>0</v>
      </c>
      <c r="N15" s="1709" t="s">
        <v>1</v>
      </c>
      <c r="O15" s="1709" t="s">
        <v>2</v>
      </c>
      <c r="P15" s="1709" t="s">
        <v>3</v>
      </c>
      <c r="Q15" s="1763" t="s">
        <v>4</v>
      </c>
      <c r="R15" s="1753" t="s">
        <v>320</v>
      </c>
      <c r="S15" s="1709" t="s">
        <v>151</v>
      </c>
      <c r="T15" s="1709" t="s">
        <v>152</v>
      </c>
      <c r="U15" s="1709" t="s">
        <v>153</v>
      </c>
      <c r="V15" s="1709" t="s">
        <v>154</v>
      </c>
      <c r="W15" s="1709" t="s">
        <v>156</v>
      </c>
      <c r="X15" s="1709" t="s">
        <v>157</v>
      </c>
      <c r="Y15" s="1709" t="s">
        <v>321</v>
      </c>
      <c r="Z15" s="1709" t="s">
        <v>161</v>
      </c>
      <c r="AA15" s="1709" t="s">
        <v>162</v>
      </c>
      <c r="AB15" s="1709" t="s">
        <v>163</v>
      </c>
      <c r="AC15" s="1709" t="s">
        <v>165</v>
      </c>
      <c r="AD15" s="1709" t="s">
        <v>322</v>
      </c>
      <c r="AE15" s="1709" t="s">
        <v>167</v>
      </c>
      <c r="AF15" s="1709" t="s">
        <v>168</v>
      </c>
      <c r="AG15" s="1709" t="s">
        <v>169</v>
      </c>
      <c r="AH15" s="1709" t="s">
        <v>323</v>
      </c>
      <c r="AI15" s="1709" t="s">
        <v>170</v>
      </c>
      <c r="AJ15" s="1709" t="s">
        <v>324</v>
      </c>
      <c r="AK15" s="1709" t="s">
        <v>265</v>
      </c>
      <c r="AL15" s="1709" t="s">
        <v>172</v>
      </c>
      <c r="AM15" s="1709" t="s">
        <v>325</v>
      </c>
      <c r="AN15" s="1709" t="s">
        <v>173</v>
      </c>
      <c r="AO15" s="1709" t="s">
        <v>174</v>
      </c>
      <c r="AP15" s="1709" t="s">
        <v>326</v>
      </c>
      <c r="AQ15" s="1709" t="s">
        <v>176</v>
      </c>
      <c r="AR15" s="1709" t="s">
        <v>177</v>
      </c>
      <c r="AS15" s="1709" t="s">
        <v>178</v>
      </c>
      <c r="AT15" s="1709" t="s">
        <v>179</v>
      </c>
      <c r="AU15" s="1709" t="s">
        <v>327</v>
      </c>
      <c r="AV15" s="1709" t="s">
        <v>328</v>
      </c>
      <c r="AW15" s="1709" t="s">
        <v>329</v>
      </c>
      <c r="AX15" s="1711" t="s">
        <v>330</v>
      </c>
      <c r="AY15" s="433"/>
      <c r="BA15" s="192" t="s">
        <v>119</v>
      </c>
      <c r="BB15" s="191"/>
      <c r="BC15" s="317" t="s">
        <v>0</v>
      </c>
      <c r="BD15" s="166" t="s">
        <v>1</v>
      </c>
      <c r="BE15" s="166" t="s">
        <v>2</v>
      </c>
      <c r="BF15" s="166" t="s">
        <v>3</v>
      </c>
      <c r="BG15" s="318" t="s">
        <v>4</v>
      </c>
      <c r="BH15" s="319" t="s">
        <v>0</v>
      </c>
      <c r="BI15" s="166" t="s">
        <v>1</v>
      </c>
      <c r="BJ15" s="166" t="s">
        <v>2</v>
      </c>
      <c r="BK15" s="166" t="s">
        <v>3</v>
      </c>
      <c r="BL15" s="318" t="s">
        <v>4</v>
      </c>
      <c r="BM15" s="319" t="s">
        <v>0</v>
      </c>
      <c r="BN15" s="166" t="s">
        <v>1</v>
      </c>
      <c r="BO15" s="166" t="s">
        <v>2</v>
      </c>
      <c r="BP15" s="166" t="s">
        <v>3</v>
      </c>
      <c r="BQ15" s="318" t="s">
        <v>4</v>
      </c>
      <c r="BR15" s="319"/>
      <c r="BS15" s="166"/>
      <c r="BT15" s="166"/>
      <c r="BU15" s="166"/>
      <c r="BV15" s="166"/>
      <c r="BW15" s="166"/>
      <c r="BX15" s="166"/>
      <c r="BY15" s="167"/>
      <c r="BZ15" s="167"/>
      <c r="CA15" s="167"/>
      <c r="CB15" s="167"/>
      <c r="CC15" s="167"/>
      <c r="CD15" s="167"/>
      <c r="CE15" s="167"/>
      <c r="CF15" s="167"/>
      <c r="CG15" s="167"/>
      <c r="CH15" s="167"/>
      <c r="CI15" s="167"/>
      <c r="CJ15" s="167"/>
      <c r="CK15" s="167"/>
      <c r="CL15" s="167"/>
      <c r="CM15" s="167"/>
      <c r="CN15" s="167"/>
      <c r="CO15" s="167"/>
      <c r="CP15" s="167"/>
      <c r="CQ15" s="167"/>
      <c r="CR15" s="167"/>
      <c r="CS15" s="167"/>
      <c r="CT15" s="167"/>
      <c r="CU15" s="167"/>
      <c r="CV15" s="167"/>
      <c r="CW15" s="167"/>
      <c r="CX15" s="167"/>
      <c r="CY15" s="167"/>
      <c r="CZ15" s="322"/>
    </row>
    <row r="16" s="460" customFormat="true" ht="15" customHeight="true" x14ac:dyDescent="0.2">
      <c r="A16" s="2659" t="s">
        <v>13</v>
      </c>
      <c r="B16" s="1944" t="s">
        <v>14</v>
      </c>
      <c r="C16" s="1788">
        <f t="shared" ref="C16:AX16" si="0">C58+C59+C60+C64+C65+C66+C71+C72+C73+C74+C67*0.5</f>
        <v>64.110115770296616</v>
      </c>
      <c r="D16" s="1789">
        <f t="shared" si="0"/>
        <v>79.989585266822388</v>
      </c>
      <c r="E16" s="1789">
        <f t="shared" si="0"/>
        <v>86.175862645597704</v>
      </c>
      <c r="F16" s="1789">
        <f t="shared" si="0"/>
        <v>91.497310023070511</v>
      </c>
      <c r="G16" s="1790">
        <f t="shared" si="0"/>
        <v>95.366663483078952</v>
      </c>
      <c r="H16" s="1791">
        <f t="shared" si="0"/>
        <v>84.692489038719444</v>
      </c>
      <c r="I16" s="1789">
        <f t="shared" si="0"/>
        <v>90.565887723967379</v>
      </c>
      <c r="J16" s="1789">
        <f t="shared" si="0"/>
        <v>93.649332112536456</v>
      </c>
      <c r="K16" s="1789">
        <f t="shared" si="0"/>
        <v>95.022619653014743</v>
      </c>
      <c r="L16" s="1792">
        <f t="shared" si="0"/>
        <v>96.681435357923021</v>
      </c>
      <c r="M16" s="1788">
        <f t="shared" si="0"/>
        <v>56.262591179364108</v>
      </c>
      <c r="N16" s="1789">
        <f t="shared" si="0"/>
        <v>69.826389421999266</v>
      </c>
      <c r="O16" s="1789">
        <f t="shared" si="0"/>
        <v>77.517847121183678</v>
      </c>
      <c r="P16" s="1789">
        <f t="shared" si="0"/>
        <v>81.985493948911895</v>
      </c>
      <c r="Q16" s="1790">
        <f t="shared" si="0"/>
        <v>88.473515067029425</v>
      </c>
      <c r="R16" s="1791">
        <f t="shared" si="0"/>
        <v>83.666388899018173</v>
      </c>
      <c r="S16" s="1789">
        <f t="shared" si="0"/>
        <v>83.273584679733787</v>
      </c>
      <c r="T16" s="1789">
        <f t="shared" si="0"/>
        <v>90.814822293345358</v>
      </c>
      <c r="U16" s="1789">
        <f t="shared" si="0"/>
        <v>82.775645200787608</v>
      </c>
      <c r="V16" s="1789">
        <f t="shared" si="0"/>
        <v>64.018415588563428</v>
      </c>
      <c r="W16" s="1789">
        <f t="shared" si="0"/>
        <v>85.52857009872389</v>
      </c>
      <c r="X16" s="1789">
        <f t="shared" si="0"/>
        <v>61.033211087289693</v>
      </c>
      <c r="Y16" s="1789">
        <f t="shared" si="0"/>
        <v>77.097933534980299</v>
      </c>
      <c r="Z16" s="1789">
        <f t="shared" si="0"/>
        <v>86.701240122722581</v>
      </c>
      <c r="AA16" s="1789">
        <f t="shared" si="0"/>
        <v>91.602666313219473</v>
      </c>
      <c r="AB16" s="1789">
        <f t="shared" si="0"/>
        <v>59.327186017872606</v>
      </c>
      <c r="AC16" s="1789">
        <f t="shared" si="0"/>
        <v>82.985140700490305</v>
      </c>
      <c r="AD16" s="1789">
        <f t="shared" si="0"/>
        <v>96.99800861518699</v>
      </c>
      <c r="AE16" s="1789">
        <f t="shared" si="0"/>
        <v>83.573487713296927</v>
      </c>
      <c r="AF16" s="1789">
        <f t="shared" si="0"/>
        <v>76.183402287141632</v>
      </c>
      <c r="AG16" s="1789">
        <f t="shared" si="0"/>
        <v>77.390132482011367</v>
      </c>
      <c r="AH16" s="1789">
        <f t="shared" si="0"/>
        <v>78.550460417441755</v>
      </c>
      <c r="AI16" s="1789">
        <f t="shared" si="0"/>
        <v>77.551931788031908</v>
      </c>
      <c r="AJ16" s="1789">
        <f t="shared" si="0"/>
        <v>80.967501758297743</v>
      </c>
      <c r="AK16" s="1789">
        <f t="shared" si="0"/>
        <v>67.4359051739183</v>
      </c>
      <c r="AL16" s="1789">
        <f t="shared" si="0"/>
        <v>85.050982228406284</v>
      </c>
      <c r="AM16" s="1789">
        <f t="shared" si="0"/>
        <v>88.250147076113137</v>
      </c>
      <c r="AN16" s="1789">
        <f t="shared" si="0"/>
        <v>78.871727424021344</v>
      </c>
      <c r="AO16" s="1789">
        <f t="shared" si="0"/>
        <v>83.820303558063117</v>
      </c>
      <c r="AP16" s="1789">
        <f t="shared" si="0"/>
        <v>81.381125646609206</v>
      </c>
      <c r="AQ16" s="1789">
        <f t="shared" si="0"/>
        <v>72.870494390047924</v>
      </c>
      <c r="AR16" s="1789">
        <f t="shared" si="0"/>
        <v>86.806294546686146</v>
      </c>
      <c r="AS16" s="1789">
        <f t="shared" si="0"/>
        <v>69.494951370445904</v>
      </c>
      <c r="AT16" s="1789">
        <f t="shared" si="0"/>
        <v>81.487129782486974</v>
      </c>
      <c r="AU16" s="1789">
        <f t="shared" si="0"/>
        <v>80.27821378519792</v>
      </c>
      <c r="AV16" s="1789">
        <f t="shared" si="0"/>
        <v>61.36757305468447</v>
      </c>
      <c r="AW16" s="1789">
        <f t="shared" si="0"/>
        <v>79.618678464213502</v>
      </c>
      <c r="AX16" s="1789">
        <f t="shared" si="0"/>
        <v>92.428639559539363</v>
      </c>
      <c r="AY16" s="936"/>
      <c r="BA16" s="2493" t="s">
        <v>13</v>
      </c>
      <c r="BB16" s="147" t="s">
        <v>14</v>
      </c>
      <c r="BC16" s="1227" t="s">
        <v>35</v>
      </c>
      <c r="BD16" s="1247" t="s">
        <v>35</v>
      </c>
      <c r="BE16" s="1247" t="s">
        <v>35</v>
      </c>
      <c r="BF16" s="1247" t="s">
        <v>35</v>
      </c>
      <c r="BG16" s="1268" t="s">
        <v>35</v>
      </c>
      <c r="BH16" s="1289" t="s">
        <v>35</v>
      </c>
      <c r="BI16" s="1247" t="s">
        <v>35</v>
      </c>
      <c r="BJ16" s="1247" t="s">
        <v>35</v>
      </c>
      <c r="BK16" s="1247" t="s">
        <v>35</v>
      </c>
      <c r="BL16" s="1268" t="s">
        <v>35</v>
      </c>
      <c r="BM16" s="1289" t="s">
        <v>35</v>
      </c>
      <c r="BN16" s="1247" t="s">
        <v>35</v>
      </c>
      <c r="BO16" s="1247" t="s">
        <v>35</v>
      </c>
      <c r="BP16" s="1247" t="s">
        <v>35</v>
      </c>
      <c r="BQ16" s="1268" t="s">
        <v>35</v>
      </c>
      <c r="BR16" s="1289" t="s">
        <v>35</v>
      </c>
      <c r="BS16" s="1247" t="s">
        <v>35</v>
      </c>
      <c r="BT16" s="1247" t="s">
        <v>35</v>
      </c>
      <c r="BU16" s="1247" t="s">
        <v>35</v>
      </c>
      <c r="BV16" s="1247" t="s">
        <v>35</v>
      </c>
      <c r="BW16" s="1247" t="s">
        <v>35</v>
      </c>
      <c r="BX16" s="1247" t="s">
        <v>35</v>
      </c>
      <c r="BY16" s="1311" t="s">
        <v>35</v>
      </c>
      <c r="BZ16" s="1311" t="s">
        <v>35</v>
      </c>
      <c r="CA16" s="1311" t="s">
        <v>35</v>
      </c>
      <c r="CB16" s="1311" t="s">
        <v>35</v>
      </c>
      <c r="CC16" s="1311" t="s">
        <v>35</v>
      </c>
      <c r="CD16" s="1311" t="s">
        <v>35</v>
      </c>
      <c r="CE16" s="1311" t="s">
        <v>35</v>
      </c>
      <c r="CF16" s="1311" t="s">
        <v>35</v>
      </c>
      <c r="CG16" s="1311" t="s">
        <v>35</v>
      </c>
      <c r="CH16" s="1311" t="s">
        <v>35</v>
      </c>
      <c r="CI16" s="1311" t="s">
        <v>35</v>
      </c>
      <c r="CJ16" s="1311" t="s">
        <v>35</v>
      </c>
      <c r="CK16" s="1311" t="s">
        <v>35</v>
      </c>
      <c r="CL16" s="1311" t="s">
        <v>35</v>
      </c>
      <c r="CM16" s="1311" t="s">
        <v>35</v>
      </c>
      <c r="CN16" s="1311" t="s">
        <v>35</v>
      </c>
      <c r="CO16" s="1311" t="s">
        <v>35</v>
      </c>
      <c r="CP16" s="1311" t="s">
        <v>35</v>
      </c>
      <c r="CQ16" s="1311" t="s">
        <v>35</v>
      </c>
      <c r="CR16" s="1311" t="s">
        <v>35</v>
      </c>
      <c r="CS16" s="1311" t="s">
        <v>35</v>
      </c>
      <c r="CT16" s="1311" t="s">
        <v>35</v>
      </c>
      <c r="CU16" s="1311" t="s">
        <v>35</v>
      </c>
      <c r="CV16" s="1311" t="s">
        <v>35</v>
      </c>
      <c r="CW16" s="1311" t="s">
        <v>35</v>
      </c>
      <c r="CX16" s="1311" t="s">
        <v>35</v>
      </c>
      <c r="CY16" s="1311" t="s">
        <v>35</v>
      </c>
      <c r="CZ16" s="1332" t="s">
        <v>35</v>
      </c>
    </row>
    <row r="17" s="460" customFormat="true" ht="15" customHeight="true" x14ac:dyDescent="0.2">
      <c r="A17" s="2660"/>
      <c r="B17" s="1945" t="s">
        <v>51</v>
      </c>
      <c r="C17" s="1793">
        <f>100-C16</f>
        <v>35.889884229703384</v>
      </c>
      <c r="D17" s="1794">
        <f t="shared" ref="D17:AX17" si="1">100-D16</f>
        <v>20.010414733177612</v>
      </c>
      <c r="E17" s="1794">
        <f t="shared" si="1"/>
        <v>13.824137354402296</v>
      </c>
      <c r="F17" s="1794">
        <f t="shared" si="1"/>
        <v>8.5026899769294886</v>
      </c>
      <c r="G17" s="1795">
        <f t="shared" si="1"/>
        <v>4.6333365169210481</v>
      </c>
      <c r="H17" s="1796">
        <f t="shared" si="1"/>
        <v>15.307510961280556</v>
      </c>
      <c r="I17" s="1794">
        <f t="shared" si="1"/>
        <v>9.4341122760326215</v>
      </c>
      <c r="J17" s="1794">
        <f t="shared" si="1"/>
        <v>6.350667887463544</v>
      </c>
      <c r="K17" s="1794">
        <f t="shared" si="1"/>
        <v>4.9773803469852567</v>
      </c>
      <c r="L17" s="1797">
        <f t="shared" si="1"/>
        <v>3.3185646420769785</v>
      </c>
      <c r="M17" s="1793">
        <f t="shared" si="1"/>
        <v>43.737408820635892</v>
      </c>
      <c r="N17" s="1794">
        <f t="shared" si="1"/>
        <v>30.173610578000734</v>
      </c>
      <c r="O17" s="1794">
        <f t="shared" si="1"/>
        <v>22.482152878816322</v>
      </c>
      <c r="P17" s="1794">
        <f t="shared" si="1"/>
        <v>18.014506051088105</v>
      </c>
      <c r="Q17" s="1795">
        <f t="shared" si="1"/>
        <v>11.526484932970575</v>
      </c>
      <c r="R17" s="1796">
        <f t="shared" si="1"/>
        <v>16.333611100981827</v>
      </c>
      <c r="S17" s="1794">
        <f t="shared" si="1"/>
        <v>16.726415320266213</v>
      </c>
      <c r="T17" s="1794">
        <f t="shared" si="1"/>
        <v>9.1851777066546418</v>
      </c>
      <c r="U17" s="1794">
        <f t="shared" si="1"/>
        <v>17.224354799212392</v>
      </c>
      <c r="V17" s="1794">
        <f t="shared" si="1"/>
        <v>35.981584411436572</v>
      </c>
      <c r="W17" s="1794">
        <f t="shared" si="1"/>
        <v>14.47142990127611</v>
      </c>
      <c r="X17" s="1794">
        <f t="shared" si="1"/>
        <v>38.966788912710307</v>
      </c>
      <c r="Y17" s="1794">
        <f t="shared" si="1"/>
        <v>22.902066465019701</v>
      </c>
      <c r="Z17" s="1794">
        <f t="shared" si="1"/>
        <v>13.298759877277419</v>
      </c>
      <c r="AA17" s="1794">
        <f t="shared" si="1"/>
        <v>8.3973336867805273</v>
      </c>
      <c r="AB17" s="1794">
        <f t="shared" si="1"/>
        <v>40.672813982127394</v>
      </c>
      <c r="AC17" s="1794">
        <f t="shared" si="1"/>
        <v>17.014859299509695</v>
      </c>
      <c r="AD17" s="1794">
        <f t="shared" si="1"/>
        <v>3.0019913848130102</v>
      </c>
      <c r="AE17" s="1794">
        <f t="shared" si="1"/>
        <v>16.426512286703073</v>
      </c>
      <c r="AF17" s="1794">
        <f t="shared" si="1"/>
        <v>23.816597712858368</v>
      </c>
      <c r="AG17" s="1794">
        <f t="shared" si="1"/>
        <v>22.609867517988633</v>
      </c>
      <c r="AH17" s="1794">
        <f t="shared" si="1"/>
        <v>21.449539582558245</v>
      </c>
      <c r="AI17" s="1794">
        <f t="shared" si="1"/>
        <v>22.448068211968092</v>
      </c>
      <c r="AJ17" s="1794">
        <f t="shared" si="1"/>
        <v>19.032498241702257</v>
      </c>
      <c r="AK17" s="1794">
        <f t="shared" si="1"/>
        <v>32.5640948260817</v>
      </c>
      <c r="AL17" s="1794">
        <f t="shared" si="1"/>
        <v>14.949017771593716</v>
      </c>
      <c r="AM17" s="1794">
        <f t="shared" si="1"/>
        <v>11.749852923886863</v>
      </c>
      <c r="AN17" s="1794">
        <f t="shared" si="1"/>
        <v>21.128272575978656</v>
      </c>
      <c r="AO17" s="1794">
        <f t="shared" si="1"/>
        <v>16.179696441936883</v>
      </c>
      <c r="AP17" s="1794">
        <f t="shared" si="1"/>
        <v>18.618874353390794</v>
      </c>
      <c r="AQ17" s="1794">
        <f t="shared" si="1"/>
        <v>27.129505609952076</v>
      </c>
      <c r="AR17" s="1794">
        <f t="shared" si="1"/>
        <v>13.193705453313854</v>
      </c>
      <c r="AS17" s="1794">
        <f t="shared" si="1"/>
        <v>30.505048629554096</v>
      </c>
      <c r="AT17" s="1794">
        <f t="shared" si="1"/>
        <v>18.512870217513026</v>
      </c>
      <c r="AU17" s="1794">
        <f t="shared" si="1"/>
        <v>19.72178621480208</v>
      </c>
      <c r="AV17" s="1794">
        <f t="shared" si="1"/>
        <v>38.63242694531553</v>
      </c>
      <c r="AW17" s="1794">
        <f t="shared" si="1"/>
        <v>20.381321535786498</v>
      </c>
      <c r="AX17" s="1794">
        <f t="shared" si="1"/>
        <v>7.5713604404606372</v>
      </c>
      <c r="AY17" s="882"/>
      <c r="BA17" s="2494"/>
      <c r="BB17" s="148" t="s">
        <v>51</v>
      </c>
      <c r="BC17" s="1228" t="s">
        <v>35</v>
      </c>
      <c r="BD17" s="1248" t="s">
        <v>35</v>
      </c>
      <c r="BE17" s="1248" t="s">
        <v>35</v>
      </c>
      <c r="BF17" s="1248" t="s">
        <v>35</v>
      </c>
      <c r="BG17" s="1269" t="s">
        <v>35</v>
      </c>
      <c r="BH17" s="1290" t="s">
        <v>35</v>
      </c>
      <c r="BI17" s="1248" t="s">
        <v>35</v>
      </c>
      <c r="BJ17" s="1248" t="s">
        <v>35</v>
      </c>
      <c r="BK17" s="1248" t="s">
        <v>35</v>
      </c>
      <c r="BL17" s="1269" t="s">
        <v>35</v>
      </c>
      <c r="BM17" s="1290" t="s">
        <v>35</v>
      </c>
      <c r="BN17" s="1248" t="s">
        <v>35</v>
      </c>
      <c r="BO17" s="1248" t="s">
        <v>35</v>
      </c>
      <c r="BP17" s="1248" t="s">
        <v>35</v>
      </c>
      <c r="BQ17" s="1269" t="s">
        <v>35</v>
      </c>
      <c r="BR17" s="1290" t="s">
        <v>35</v>
      </c>
      <c r="BS17" s="1248" t="s">
        <v>35</v>
      </c>
      <c r="BT17" s="1248" t="s">
        <v>35</v>
      </c>
      <c r="BU17" s="1248" t="s">
        <v>35</v>
      </c>
      <c r="BV17" s="1248" t="s">
        <v>35</v>
      </c>
      <c r="BW17" s="1248" t="s">
        <v>35</v>
      </c>
      <c r="BX17" s="1248" t="s">
        <v>35</v>
      </c>
      <c r="BY17" s="1312" t="s">
        <v>35</v>
      </c>
      <c r="BZ17" s="1312" t="s">
        <v>35</v>
      </c>
      <c r="CA17" s="1312" t="s">
        <v>35</v>
      </c>
      <c r="CB17" s="1312" t="s">
        <v>35</v>
      </c>
      <c r="CC17" s="1312" t="s">
        <v>35</v>
      </c>
      <c r="CD17" s="1312" t="s">
        <v>35</v>
      </c>
      <c r="CE17" s="1312" t="s">
        <v>35</v>
      </c>
      <c r="CF17" s="1312" t="s">
        <v>35</v>
      </c>
      <c r="CG17" s="1312" t="s">
        <v>35</v>
      </c>
      <c r="CH17" s="1312" t="s">
        <v>35</v>
      </c>
      <c r="CI17" s="1312" t="s">
        <v>35</v>
      </c>
      <c r="CJ17" s="1312" t="s">
        <v>35</v>
      </c>
      <c r="CK17" s="1312" t="s">
        <v>35</v>
      </c>
      <c r="CL17" s="1312" t="s">
        <v>35</v>
      </c>
      <c r="CM17" s="1312" t="s">
        <v>35</v>
      </c>
      <c r="CN17" s="1312" t="s">
        <v>35</v>
      </c>
      <c r="CO17" s="1312" t="s">
        <v>35</v>
      </c>
      <c r="CP17" s="1312" t="s">
        <v>35</v>
      </c>
      <c r="CQ17" s="1312" t="s">
        <v>35</v>
      </c>
      <c r="CR17" s="1312" t="s">
        <v>35</v>
      </c>
      <c r="CS17" s="1312" t="s">
        <v>35</v>
      </c>
      <c r="CT17" s="1312" t="s">
        <v>35</v>
      </c>
      <c r="CU17" s="1312" t="s">
        <v>35</v>
      </c>
      <c r="CV17" s="1312" t="s">
        <v>35</v>
      </c>
      <c r="CW17" s="1312" t="s">
        <v>35</v>
      </c>
      <c r="CX17" s="1312" t="s">
        <v>35</v>
      </c>
      <c r="CY17" s="1312" t="s">
        <v>35</v>
      </c>
      <c r="CZ17" s="1333" t="s">
        <v>35</v>
      </c>
    </row>
    <row r="18" s="460" customFormat="true" ht="15" customHeight="true" x14ac:dyDescent="0.2">
      <c r="A18" s="2660" t="s">
        <v>60</v>
      </c>
      <c r="B18" s="1945" t="s">
        <v>15</v>
      </c>
      <c r="C18" s="1793">
        <f t="shared" ref="C18:AX18" si="2">C16*C42/100</f>
        <v>62.058592065647126</v>
      </c>
      <c r="D18" s="1794">
        <f t="shared" si="2"/>
        <v>79.509647755221465</v>
      </c>
      <c r="E18" s="1794">
        <f t="shared" si="2"/>
        <v>86.00351092030651</v>
      </c>
      <c r="F18" s="1794">
        <f t="shared" si="2"/>
        <v>91.222818093001294</v>
      </c>
      <c r="G18" s="1795">
        <f t="shared" si="2"/>
        <v>95.175930156112784</v>
      </c>
      <c r="H18" s="1796">
        <f t="shared" si="2"/>
        <v>84.099641615448405</v>
      </c>
      <c r="I18" s="1794">
        <f t="shared" si="2"/>
        <v>90.475321836243424</v>
      </c>
      <c r="J18" s="1794">
        <f t="shared" si="2"/>
        <v>93.462033448311374</v>
      </c>
      <c r="K18" s="1794">
        <f t="shared" si="2"/>
        <v>94.927597033361721</v>
      </c>
      <c r="L18" s="1797">
        <f t="shared" si="2"/>
        <v>96.391391051849254</v>
      </c>
      <c r="M18" s="1793">
        <f t="shared" si="2"/>
        <v>53.111886073319717</v>
      </c>
      <c r="N18" s="1794">
        <f t="shared" si="2"/>
        <v>69.337604696045275</v>
      </c>
      <c r="O18" s="1794">
        <f t="shared" si="2"/>
        <v>76.975222191335391</v>
      </c>
      <c r="P18" s="1794">
        <f t="shared" si="2"/>
        <v>81.657551973116242</v>
      </c>
      <c r="Q18" s="1795">
        <f t="shared" si="2"/>
        <v>88.119621006761292</v>
      </c>
      <c r="R18" s="1796">
        <f t="shared" si="2"/>
        <v>83.248056954523094</v>
      </c>
      <c r="S18" s="1794">
        <f t="shared" si="2"/>
        <v>82.357575248256722</v>
      </c>
      <c r="T18" s="1794">
        <f t="shared" si="2"/>
        <v>90.633192648758666</v>
      </c>
      <c r="U18" s="1794">
        <f t="shared" si="2"/>
        <v>82.610093910386027</v>
      </c>
      <c r="V18" s="1794">
        <f t="shared" si="2"/>
        <v>63.890378757386294</v>
      </c>
      <c r="W18" s="1794">
        <f t="shared" si="2"/>
        <v>85.186455818328994</v>
      </c>
      <c r="X18" s="1794">
        <f t="shared" si="2"/>
        <v>60.300812554242214</v>
      </c>
      <c r="Y18" s="1794">
        <f t="shared" si="2"/>
        <v>75.555974864280699</v>
      </c>
      <c r="Z18" s="1794">
        <f t="shared" si="2"/>
        <v>85.487422761004453</v>
      </c>
      <c r="AA18" s="1794">
        <f t="shared" si="2"/>
        <v>91.327858314279823</v>
      </c>
      <c r="AB18" s="1794">
        <f t="shared" si="2"/>
        <v>51.970614951656401</v>
      </c>
      <c r="AC18" s="1794">
        <f t="shared" si="2"/>
        <v>80.16364591667363</v>
      </c>
      <c r="AD18" s="1794">
        <f t="shared" si="2"/>
        <v>96.513018572111051</v>
      </c>
      <c r="AE18" s="1794">
        <f t="shared" si="2"/>
        <v>82.904899811590553</v>
      </c>
      <c r="AF18" s="1794">
        <f t="shared" si="2"/>
        <v>76.031035482567347</v>
      </c>
      <c r="AG18" s="1794">
        <f t="shared" si="2"/>
        <v>73.907576520320859</v>
      </c>
      <c r="AH18" s="1794">
        <f t="shared" si="2"/>
        <v>77.764955813267335</v>
      </c>
      <c r="AI18" s="1794">
        <f t="shared" si="2"/>
        <v>77.319275992667812</v>
      </c>
      <c r="AJ18" s="1794">
        <f t="shared" si="2"/>
        <v>80.64363175126455</v>
      </c>
      <c r="AK18" s="1794">
        <f t="shared" si="2"/>
        <v>64.873340777309409</v>
      </c>
      <c r="AL18" s="1794">
        <f t="shared" si="2"/>
        <v>84.710778299492645</v>
      </c>
      <c r="AM18" s="1794">
        <f t="shared" si="2"/>
        <v>86.926394869971446</v>
      </c>
      <c r="AN18" s="1794">
        <f t="shared" si="2"/>
        <v>78.635112241749283</v>
      </c>
      <c r="AO18" s="1794">
        <f t="shared" si="2"/>
        <v>83.233561433156666</v>
      </c>
      <c r="AP18" s="1794">
        <f t="shared" si="2"/>
        <v>81.055601144022773</v>
      </c>
      <c r="AQ18" s="1794">
        <f t="shared" si="2"/>
        <v>71.048732030296719</v>
      </c>
      <c r="AR18" s="1794">
        <f t="shared" si="2"/>
        <v>86.806294546686146</v>
      </c>
      <c r="AS18" s="1794">
        <f t="shared" si="2"/>
        <v>69.355961467705015</v>
      </c>
      <c r="AT18" s="1794">
        <f t="shared" si="2"/>
        <v>81.242668393139525</v>
      </c>
      <c r="AU18" s="1794">
        <f t="shared" si="2"/>
        <v>78.833205937064363</v>
      </c>
      <c r="AV18" s="1794">
        <f t="shared" si="2"/>
        <v>60.017486447481417</v>
      </c>
      <c r="AW18" s="1794">
        <f t="shared" si="2"/>
        <v>79.140966393428229</v>
      </c>
      <c r="AX18" s="1794">
        <f t="shared" si="2"/>
        <v>92.428639559539363</v>
      </c>
      <c r="AY18" s="882"/>
      <c r="BA18" s="2494" t="s">
        <v>60</v>
      </c>
      <c r="BB18" s="148" t="s">
        <v>15</v>
      </c>
      <c r="BC18" s="1228" t="s">
        <v>35</v>
      </c>
      <c r="BD18" s="1248" t="s">
        <v>35</v>
      </c>
      <c r="BE18" s="1248" t="s">
        <v>35</v>
      </c>
      <c r="BF18" s="1248" t="s">
        <v>35</v>
      </c>
      <c r="BG18" s="1269" t="s">
        <v>35</v>
      </c>
      <c r="BH18" s="1290" t="s">
        <v>35</v>
      </c>
      <c r="BI18" s="1248" t="s">
        <v>35</v>
      </c>
      <c r="BJ18" s="1248" t="s">
        <v>35</v>
      </c>
      <c r="BK18" s="1248" t="s">
        <v>35</v>
      </c>
      <c r="BL18" s="1269" t="s">
        <v>35</v>
      </c>
      <c r="BM18" s="1290" t="s">
        <v>35</v>
      </c>
      <c r="BN18" s="1248" t="s">
        <v>35</v>
      </c>
      <c r="BO18" s="1248" t="s">
        <v>35</v>
      </c>
      <c r="BP18" s="1248" t="s">
        <v>35</v>
      </c>
      <c r="BQ18" s="1269" t="s">
        <v>35</v>
      </c>
      <c r="BR18" s="1290" t="s">
        <v>35</v>
      </c>
      <c r="BS18" s="1248" t="s">
        <v>35</v>
      </c>
      <c r="BT18" s="1248" t="s">
        <v>35</v>
      </c>
      <c r="BU18" s="1248" t="s">
        <v>35</v>
      </c>
      <c r="BV18" s="1248" t="s">
        <v>35</v>
      </c>
      <c r="BW18" s="1248" t="s">
        <v>35</v>
      </c>
      <c r="BX18" s="1248" t="s">
        <v>35</v>
      </c>
      <c r="BY18" s="1312" t="s">
        <v>35</v>
      </c>
      <c r="BZ18" s="1312" t="s">
        <v>35</v>
      </c>
      <c r="CA18" s="1312" t="s">
        <v>35</v>
      </c>
      <c r="CB18" s="1312" t="s">
        <v>35</v>
      </c>
      <c r="CC18" s="1312" t="s">
        <v>35</v>
      </c>
      <c r="CD18" s="1312" t="s">
        <v>35</v>
      </c>
      <c r="CE18" s="1312" t="s">
        <v>35</v>
      </c>
      <c r="CF18" s="1312" t="s">
        <v>35</v>
      </c>
      <c r="CG18" s="1312" t="s">
        <v>35</v>
      </c>
      <c r="CH18" s="1312" t="s">
        <v>35</v>
      </c>
      <c r="CI18" s="1312" t="s">
        <v>35</v>
      </c>
      <c r="CJ18" s="1312" t="s">
        <v>35</v>
      </c>
      <c r="CK18" s="1312" t="s">
        <v>35</v>
      </c>
      <c r="CL18" s="1312" t="s">
        <v>35</v>
      </c>
      <c r="CM18" s="1312" t="s">
        <v>35</v>
      </c>
      <c r="CN18" s="1312" t="s">
        <v>35</v>
      </c>
      <c r="CO18" s="1312" t="s">
        <v>35</v>
      </c>
      <c r="CP18" s="1312" t="s">
        <v>35</v>
      </c>
      <c r="CQ18" s="1312" t="s">
        <v>35</v>
      </c>
      <c r="CR18" s="1312" t="s">
        <v>35</v>
      </c>
      <c r="CS18" s="1312" t="s">
        <v>35</v>
      </c>
      <c r="CT18" s="1312" t="s">
        <v>35</v>
      </c>
      <c r="CU18" s="1312" t="s">
        <v>35</v>
      </c>
      <c r="CV18" s="1312" t="s">
        <v>35</v>
      </c>
      <c r="CW18" s="1312" t="s">
        <v>35</v>
      </c>
      <c r="CX18" s="1312" t="s">
        <v>35</v>
      </c>
      <c r="CY18" s="1312" t="s">
        <v>35</v>
      </c>
      <c r="CZ18" s="1333" t="s">
        <v>35</v>
      </c>
    </row>
    <row r="19" s="460" customFormat="true" ht="15" customHeight="true" x14ac:dyDescent="0.2">
      <c r="A19" s="2660"/>
      <c r="B19" s="1945" t="s">
        <v>16</v>
      </c>
      <c r="C19" s="1793">
        <f t="shared" ref="C19:AX19" si="3">C16*C41/100</f>
        <v>2.0515237046494916</v>
      </c>
      <c r="D19" s="1794">
        <f t="shared" si="3"/>
        <v>0.47993751160093434</v>
      </c>
      <c r="E19" s="1794">
        <f t="shared" si="3"/>
        <v>0.17235172529119541</v>
      </c>
      <c r="F19" s="1794">
        <f t="shared" si="3"/>
        <v>0.27449193006921152</v>
      </c>
      <c r="G19" s="1795">
        <f t="shared" si="3"/>
        <v>0.19073332696615788</v>
      </c>
      <c r="H19" s="1796">
        <f t="shared" si="3"/>
        <v>0.59284742327103612</v>
      </c>
      <c r="I19" s="1794">
        <f t="shared" si="3"/>
        <v>9.0565887723967384E-2</v>
      </c>
      <c r="J19" s="1794">
        <f t="shared" si="3"/>
        <v>0.18729866422507294</v>
      </c>
      <c r="K19" s="1794">
        <f t="shared" si="3"/>
        <v>9.5022619653014756E-2</v>
      </c>
      <c r="L19" s="1797">
        <f t="shared" si="3"/>
        <v>0.29004430607376902</v>
      </c>
      <c r="M19" s="1793">
        <f t="shared" si="3"/>
        <v>3.15070510604439</v>
      </c>
      <c r="N19" s="1794">
        <f t="shared" si="3"/>
        <v>0.48878472595399486</v>
      </c>
      <c r="O19" s="1794">
        <f t="shared" si="3"/>
        <v>0.5426249298482857</v>
      </c>
      <c r="P19" s="1794">
        <f t="shared" si="3"/>
        <v>0.3279419757956476</v>
      </c>
      <c r="Q19" s="1795">
        <f t="shared" si="3"/>
        <v>0.35389406026811771</v>
      </c>
      <c r="R19" s="1796">
        <f t="shared" si="3"/>
        <v>0.41833194449509087</v>
      </c>
      <c r="S19" s="1794">
        <f t="shared" si="3"/>
        <v>0.9160094314770717</v>
      </c>
      <c r="T19" s="1794">
        <f t="shared" si="3"/>
        <v>0.18162964458669073</v>
      </c>
      <c r="U19" s="1794">
        <f t="shared" si="3"/>
        <v>0.16555129040157521</v>
      </c>
      <c r="V19" s="1794">
        <f t="shared" si="3"/>
        <v>0.12803683117712686</v>
      </c>
      <c r="W19" s="1794">
        <f t="shared" si="3"/>
        <v>0.34211428039489555</v>
      </c>
      <c r="X19" s="1794">
        <f t="shared" si="3"/>
        <v>0.73239853304747626</v>
      </c>
      <c r="Y19" s="1794">
        <f t="shared" si="3"/>
        <v>1.541958670699606</v>
      </c>
      <c r="Z19" s="1794">
        <f t="shared" si="3"/>
        <v>1.2138173617181161</v>
      </c>
      <c r="AA19" s="1794">
        <f t="shared" si="3"/>
        <v>0.2748079989396584</v>
      </c>
      <c r="AB19" s="1794">
        <f t="shared" si="3"/>
        <v>7.3565710662162029</v>
      </c>
      <c r="AC19" s="1794">
        <f t="shared" si="3"/>
        <v>2.8214947838166706</v>
      </c>
      <c r="AD19" s="1794">
        <f t="shared" si="3"/>
        <v>0.48499004307593496</v>
      </c>
      <c r="AE19" s="1794">
        <f t="shared" si="3"/>
        <v>0.6685879017063755</v>
      </c>
      <c r="AF19" s="1794">
        <f t="shared" si="3"/>
        <v>0.15236680457428328</v>
      </c>
      <c r="AG19" s="1794">
        <f t="shared" si="3"/>
        <v>3.4825559616905117</v>
      </c>
      <c r="AH19" s="1794">
        <f t="shared" si="3"/>
        <v>0.78550460417441759</v>
      </c>
      <c r="AI19" s="1794">
        <f t="shared" si="3"/>
        <v>0.23265579536409572</v>
      </c>
      <c r="AJ19" s="1794">
        <f t="shared" si="3"/>
        <v>0.32387000703319097</v>
      </c>
      <c r="AK19" s="1794">
        <f t="shared" si="3"/>
        <v>2.5625643966088956</v>
      </c>
      <c r="AL19" s="1794">
        <f t="shared" si="3"/>
        <v>0.34020392891362511</v>
      </c>
      <c r="AM19" s="1794">
        <f t="shared" si="3"/>
        <v>1.3237522061416971</v>
      </c>
      <c r="AN19" s="1794">
        <f t="shared" si="3"/>
        <v>0.23661518227206405</v>
      </c>
      <c r="AO19" s="1794">
        <f t="shared" si="3"/>
        <v>0.58674212490644184</v>
      </c>
      <c r="AP19" s="1794">
        <f t="shared" si="3"/>
        <v>0.32552450258643684</v>
      </c>
      <c r="AQ19" s="1794">
        <f t="shared" si="3"/>
        <v>1.8217623597511983</v>
      </c>
      <c r="AR19" s="1794">
        <f t="shared" si="3"/>
        <v>0</v>
      </c>
      <c r="AS19" s="1794">
        <f t="shared" si="3"/>
        <v>0.13898990274089182</v>
      </c>
      <c r="AT19" s="1794">
        <f t="shared" si="3"/>
        <v>0.24446138934746092</v>
      </c>
      <c r="AU19" s="1794">
        <f t="shared" si="3"/>
        <v>1.4450078481335626</v>
      </c>
      <c r="AV19" s="1794">
        <f t="shared" si="3"/>
        <v>1.3500866072030584</v>
      </c>
      <c r="AW19" s="1794">
        <f t="shared" si="3"/>
        <v>0.477712070785281</v>
      </c>
      <c r="AX19" s="1794">
        <f t="shared" si="3"/>
        <v>0</v>
      </c>
      <c r="AY19" s="882"/>
      <c r="BA19" s="2494"/>
      <c r="BB19" s="148" t="s">
        <v>16</v>
      </c>
      <c r="BC19" s="1228" t="s">
        <v>35</v>
      </c>
      <c r="BD19" s="1248" t="s">
        <v>35</v>
      </c>
      <c r="BE19" s="1248" t="s">
        <v>35</v>
      </c>
      <c r="BF19" s="1248" t="s">
        <v>35</v>
      </c>
      <c r="BG19" s="1269" t="s">
        <v>35</v>
      </c>
      <c r="BH19" s="1290" t="s">
        <v>35</v>
      </c>
      <c r="BI19" s="1248" t="s">
        <v>35</v>
      </c>
      <c r="BJ19" s="1248" t="s">
        <v>35</v>
      </c>
      <c r="BK19" s="1248" t="s">
        <v>35</v>
      </c>
      <c r="BL19" s="1269" t="s">
        <v>35</v>
      </c>
      <c r="BM19" s="1290" t="s">
        <v>35</v>
      </c>
      <c r="BN19" s="1248" t="s">
        <v>35</v>
      </c>
      <c r="BO19" s="1248" t="s">
        <v>35</v>
      </c>
      <c r="BP19" s="1248" t="s">
        <v>35</v>
      </c>
      <c r="BQ19" s="1269" t="s">
        <v>35</v>
      </c>
      <c r="BR19" s="1290" t="s">
        <v>35</v>
      </c>
      <c r="BS19" s="1248" t="s">
        <v>35</v>
      </c>
      <c r="BT19" s="1248" t="s">
        <v>35</v>
      </c>
      <c r="BU19" s="1248" t="s">
        <v>35</v>
      </c>
      <c r="BV19" s="1248" t="s">
        <v>35</v>
      </c>
      <c r="BW19" s="1248" t="s">
        <v>35</v>
      </c>
      <c r="BX19" s="1248" t="s">
        <v>35</v>
      </c>
      <c r="BY19" s="1312" t="s">
        <v>35</v>
      </c>
      <c r="BZ19" s="1312" t="s">
        <v>35</v>
      </c>
      <c r="CA19" s="1312" t="s">
        <v>35</v>
      </c>
      <c r="CB19" s="1312" t="s">
        <v>35</v>
      </c>
      <c r="CC19" s="1312" t="s">
        <v>35</v>
      </c>
      <c r="CD19" s="1312" t="s">
        <v>35</v>
      </c>
      <c r="CE19" s="1312" t="s">
        <v>35</v>
      </c>
      <c r="CF19" s="1312" t="s">
        <v>35</v>
      </c>
      <c r="CG19" s="1312" t="s">
        <v>35</v>
      </c>
      <c r="CH19" s="1312" t="s">
        <v>35</v>
      </c>
      <c r="CI19" s="1312" t="s">
        <v>35</v>
      </c>
      <c r="CJ19" s="1312" t="s">
        <v>35</v>
      </c>
      <c r="CK19" s="1312" t="s">
        <v>35</v>
      </c>
      <c r="CL19" s="1312" t="s">
        <v>35</v>
      </c>
      <c r="CM19" s="1312" t="s">
        <v>35</v>
      </c>
      <c r="CN19" s="1312" t="s">
        <v>35</v>
      </c>
      <c r="CO19" s="1312" t="s">
        <v>35</v>
      </c>
      <c r="CP19" s="1312" t="s">
        <v>35</v>
      </c>
      <c r="CQ19" s="1312" t="s">
        <v>35</v>
      </c>
      <c r="CR19" s="1312" t="s">
        <v>35</v>
      </c>
      <c r="CS19" s="1312" t="s">
        <v>35</v>
      </c>
      <c r="CT19" s="1312" t="s">
        <v>35</v>
      </c>
      <c r="CU19" s="1312" t="s">
        <v>35</v>
      </c>
      <c r="CV19" s="1312" t="s">
        <v>35</v>
      </c>
      <c r="CW19" s="1312" t="s">
        <v>35</v>
      </c>
      <c r="CX19" s="1312" t="s">
        <v>35</v>
      </c>
      <c r="CY19" s="1312" t="s">
        <v>35</v>
      </c>
      <c r="CZ19" s="1333" t="s">
        <v>35</v>
      </c>
    </row>
    <row r="20" s="460" customFormat="true" ht="15" customHeight="true" x14ac:dyDescent="0.2">
      <c r="A20" s="2660"/>
      <c r="B20" s="1945" t="s">
        <v>22</v>
      </c>
      <c r="C20" s="1793">
        <f>100-(C18+C19+C21)</f>
        <v>26.953777473296398</v>
      </c>
      <c r="D20" s="1794">
        <f t="shared" ref="D20:AX20" si="4">100-(D18+D19+D21)</f>
        <v>18.200303525217194</v>
      </c>
      <c r="E20" s="1794">
        <f t="shared" si="4"/>
        <v>12.837967762709624</v>
      </c>
      <c r="F20" s="1794">
        <f t="shared" si="4"/>
        <v>8.2418511011712781</v>
      </c>
      <c r="G20" s="1795">
        <f t="shared" si="4"/>
        <v>4.6100237122247592</v>
      </c>
      <c r="H20" s="1796">
        <f t="shared" si="4"/>
        <v>14.177987341796651</v>
      </c>
      <c r="I20" s="1794">
        <f t="shared" si="4"/>
        <v>9.3086222592697112</v>
      </c>
      <c r="J20" s="1794">
        <f t="shared" si="4"/>
        <v>6.3311238093023547</v>
      </c>
      <c r="K20" s="1794">
        <f t="shared" si="4"/>
        <v>4.9618170247363054</v>
      </c>
      <c r="L20" s="1797">
        <f t="shared" si="4"/>
        <v>3.3097642591041705</v>
      </c>
      <c r="M20" s="1793">
        <f t="shared" si="4"/>
        <v>30.700337440613566</v>
      </c>
      <c r="N20" s="1794">
        <f t="shared" si="4"/>
        <v>25.038738653059582</v>
      </c>
      <c r="O20" s="1794">
        <f t="shared" si="4"/>
        <v>20.376391273606501</v>
      </c>
      <c r="P20" s="1794">
        <f t="shared" si="4"/>
        <v>16.188748288152567</v>
      </c>
      <c r="Q20" s="1795">
        <f t="shared" si="4"/>
        <v>10.991638429141219</v>
      </c>
      <c r="R20" s="1796">
        <f t="shared" si="4"/>
        <v>11.653845493460139</v>
      </c>
      <c r="S20" s="1794">
        <f t="shared" si="4"/>
        <v>15.838661039006226</v>
      </c>
      <c r="T20" s="1794">
        <f t="shared" si="4"/>
        <v>9.1851777066546418</v>
      </c>
      <c r="U20" s="1794">
        <f t="shared" si="4"/>
        <v>15.333616193168837</v>
      </c>
      <c r="V20" s="1794">
        <f t="shared" si="4"/>
        <v>33.476936228797967</v>
      </c>
      <c r="W20" s="1794">
        <f t="shared" si="4"/>
        <v>14.403377842765565</v>
      </c>
      <c r="X20" s="1794">
        <f t="shared" si="4"/>
        <v>11.336516911878419</v>
      </c>
      <c r="Y20" s="1794">
        <f t="shared" si="4"/>
        <v>17.196445744685121</v>
      </c>
      <c r="Z20" s="1794">
        <f t="shared" si="4"/>
        <v>12.28088417941602</v>
      </c>
      <c r="AA20" s="1794">
        <f t="shared" si="4"/>
        <v>4.4914242135069031</v>
      </c>
      <c r="AB20" s="1794">
        <f t="shared" si="4"/>
        <v>27.231516769172416</v>
      </c>
      <c r="AC20" s="1794">
        <f t="shared" si="4"/>
        <v>13.233620850624632</v>
      </c>
      <c r="AD20" s="1794">
        <f t="shared" si="4"/>
        <v>3.0019913848130102</v>
      </c>
      <c r="AE20" s="1794">
        <f t="shared" si="4"/>
        <v>12.159014444738801</v>
      </c>
      <c r="AF20" s="1794">
        <f t="shared" si="4"/>
        <v>22.978436778893808</v>
      </c>
      <c r="AG20" s="1794">
        <f t="shared" si="4"/>
        <v>19.489598810999908</v>
      </c>
      <c r="AH20" s="1794">
        <f t="shared" si="4"/>
        <v>17.307511818309962</v>
      </c>
      <c r="AI20" s="1794">
        <f t="shared" si="4"/>
        <v>22.080743268275882</v>
      </c>
      <c r="AJ20" s="1794">
        <f t="shared" si="4"/>
        <v>14.939561440050767</v>
      </c>
      <c r="AK20" s="1794">
        <f t="shared" si="4"/>
        <v>19.672267223215556</v>
      </c>
      <c r="AL20" s="1794">
        <f t="shared" si="4"/>
        <v>13.161577045954004</v>
      </c>
      <c r="AM20" s="1794">
        <f t="shared" si="4"/>
        <v>11.293337526609207</v>
      </c>
      <c r="AN20" s="1794">
        <f t="shared" si="4"/>
        <v>9.0557647216683392</v>
      </c>
      <c r="AO20" s="1794">
        <f t="shared" si="4"/>
        <v>15.952398155053871</v>
      </c>
      <c r="AP20" s="1794">
        <f t="shared" si="4"/>
        <v>15.403095728076778</v>
      </c>
      <c r="AQ20" s="1794">
        <f t="shared" si="4"/>
        <v>25.17062158436282</v>
      </c>
      <c r="AR20" s="1794">
        <f t="shared" si="4"/>
        <v>13.090204114050835</v>
      </c>
      <c r="AS20" s="1794">
        <f t="shared" si="4"/>
        <v>11.665363086273686</v>
      </c>
      <c r="AT20" s="1794">
        <f t="shared" si="4"/>
        <v>17.929278467995587</v>
      </c>
      <c r="AU20" s="1794">
        <f t="shared" si="4"/>
        <v>14.431207164707928</v>
      </c>
      <c r="AV20" s="1794">
        <f t="shared" si="4"/>
        <v>27.893357038051874</v>
      </c>
      <c r="AW20" s="1794">
        <f t="shared" si="4"/>
        <v>16.780908119168572</v>
      </c>
      <c r="AX20" s="1794">
        <f t="shared" si="4"/>
        <v>7.4915560310599432</v>
      </c>
      <c r="AY20" s="882"/>
      <c r="BA20" s="2494"/>
      <c r="BB20" s="148" t="s">
        <v>22</v>
      </c>
      <c r="BC20" s="1228" t="s">
        <v>35</v>
      </c>
      <c r="BD20" s="1248" t="s">
        <v>35</v>
      </c>
      <c r="BE20" s="1248" t="s">
        <v>35</v>
      </c>
      <c r="BF20" s="1248" t="s">
        <v>35</v>
      </c>
      <c r="BG20" s="1269" t="s">
        <v>35</v>
      </c>
      <c r="BH20" s="1290" t="s">
        <v>35</v>
      </c>
      <c r="BI20" s="1248" t="s">
        <v>35</v>
      </c>
      <c r="BJ20" s="1248" t="s">
        <v>35</v>
      </c>
      <c r="BK20" s="1248" t="s">
        <v>35</v>
      </c>
      <c r="BL20" s="1269" t="s">
        <v>35</v>
      </c>
      <c r="BM20" s="1290" t="s">
        <v>35</v>
      </c>
      <c r="BN20" s="1248" t="s">
        <v>35</v>
      </c>
      <c r="BO20" s="1248" t="s">
        <v>35</v>
      </c>
      <c r="BP20" s="1248" t="s">
        <v>35</v>
      </c>
      <c r="BQ20" s="1269" t="s">
        <v>35</v>
      </c>
      <c r="BR20" s="1290" t="s">
        <v>35</v>
      </c>
      <c r="BS20" s="1248" t="s">
        <v>35</v>
      </c>
      <c r="BT20" s="1248" t="s">
        <v>35</v>
      </c>
      <c r="BU20" s="1248" t="s">
        <v>35</v>
      </c>
      <c r="BV20" s="1248" t="s">
        <v>35</v>
      </c>
      <c r="BW20" s="1248" t="s">
        <v>35</v>
      </c>
      <c r="BX20" s="1248" t="s">
        <v>35</v>
      </c>
      <c r="BY20" s="1312" t="s">
        <v>35</v>
      </c>
      <c r="BZ20" s="1312" t="s">
        <v>35</v>
      </c>
      <c r="CA20" s="1312" t="s">
        <v>35</v>
      </c>
      <c r="CB20" s="1312" t="s">
        <v>35</v>
      </c>
      <c r="CC20" s="1312" t="s">
        <v>35</v>
      </c>
      <c r="CD20" s="1312" t="s">
        <v>35</v>
      </c>
      <c r="CE20" s="1312" t="s">
        <v>35</v>
      </c>
      <c r="CF20" s="1312" t="s">
        <v>35</v>
      </c>
      <c r="CG20" s="1312" t="s">
        <v>35</v>
      </c>
      <c r="CH20" s="1312" t="s">
        <v>35</v>
      </c>
      <c r="CI20" s="1312" t="s">
        <v>35</v>
      </c>
      <c r="CJ20" s="1312" t="s">
        <v>35</v>
      </c>
      <c r="CK20" s="1312" t="s">
        <v>35</v>
      </c>
      <c r="CL20" s="1312" t="s">
        <v>35</v>
      </c>
      <c r="CM20" s="1312" t="s">
        <v>35</v>
      </c>
      <c r="CN20" s="1312" t="s">
        <v>35</v>
      </c>
      <c r="CO20" s="1312" t="s">
        <v>35</v>
      </c>
      <c r="CP20" s="1312" t="s">
        <v>35</v>
      </c>
      <c r="CQ20" s="1312" t="s">
        <v>35</v>
      </c>
      <c r="CR20" s="1312" t="s">
        <v>35</v>
      </c>
      <c r="CS20" s="1312" t="s">
        <v>35</v>
      </c>
      <c r="CT20" s="1312" t="s">
        <v>35</v>
      </c>
      <c r="CU20" s="1312" t="s">
        <v>35</v>
      </c>
      <c r="CV20" s="1312" t="s">
        <v>35</v>
      </c>
      <c r="CW20" s="1312" t="s">
        <v>35</v>
      </c>
      <c r="CX20" s="1312" t="s">
        <v>35</v>
      </c>
      <c r="CY20" s="1312" t="s">
        <v>35</v>
      </c>
      <c r="CZ20" s="1333" t="s">
        <v>35</v>
      </c>
    </row>
    <row r="21" s="460" customFormat="true" ht="15" customHeight="true" x14ac:dyDescent="0.2">
      <c r="A21" s="2660"/>
      <c r="B21" s="1945" t="s">
        <v>17</v>
      </c>
      <c r="C21" s="1793">
        <f t="shared" ref="C21:AX21" si="5">C68+C69+C70</f>
        <v>8.9361067564069803</v>
      </c>
      <c r="D21" s="1794">
        <f t="shared" si="5"/>
        <v>1.8101112079604085</v>
      </c>
      <c r="E21" s="1794">
        <f t="shared" si="5"/>
        <v>0.98616959169267737</v>
      </c>
      <c r="F21" s="1794">
        <f t="shared" si="5"/>
        <v>0.26083887575821357</v>
      </c>
      <c r="G21" s="1795">
        <f t="shared" si="5"/>
        <v>2.3312804696309641E-2</v>
      </c>
      <c r="H21" s="1796">
        <f t="shared" si="5"/>
        <v>1.1295236194839102</v>
      </c>
      <c r="I21" s="1794">
        <f t="shared" si="5"/>
        <v>0.12549001676290167</v>
      </c>
      <c r="J21" s="1794">
        <f t="shared" si="5"/>
        <v>1.954407816120065E-2</v>
      </c>
      <c r="K21" s="1794">
        <f t="shared" si="5"/>
        <v>1.5563322248969376E-2</v>
      </c>
      <c r="L21" s="1797">
        <f t="shared" si="5"/>
        <v>8.8003829728110095E-3</v>
      </c>
      <c r="M21" s="1793">
        <f t="shared" si="5"/>
        <v>13.037071380022326</v>
      </c>
      <c r="N21" s="1794">
        <f t="shared" si="5"/>
        <v>5.1348719249411543</v>
      </c>
      <c r="O21" s="1794">
        <f t="shared" si="5"/>
        <v>2.1057616052098149</v>
      </c>
      <c r="P21" s="1794">
        <f t="shared" si="5"/>
        <v>1.8257577629355319</v>
      </c>
      <c r="Q21" s="1795">
        <f t="shared" si="5"/>
        <v>0.53484650382937393</v>
      </c>
      <c r="R21" s="1796">
        <f t="shared" si="5"/>
        <v>4.6797656075216754</v>
      </c>
      <c r="S21" s="1794">
        <f t="shared" si="5"/>
        <v>0.8877542812599778</v>
      </c>
      <c r="T21" s="1794">
        <f t="shared" si="5"/>
        <v>0</v>
      </c>
      <c r="U21" s="1794">
        <f t="shared" si="5"/>
        <v>1.8907386060435516</v>
      </c>
      <c r="V21" s="1794">
        <f t="shared" si="5"/>
        <v>2.5046481826386207</v>
      </c>
      <c r="W21" s="1794">
        <f t="shared" si="5"/>
        <v>6.8052058510545313E-2</v>
      </c>
      <c r="X21" s="1794">
        <f t="shared" si="5"/>
        <v>27.630272000831891</v>
      </c>
      <c r="Y21" s="1794">
        <f t="shared" si="5"/>
        <v>5.7056207203345739</v>
      </c>
      <c r="Z21" s="1794">
        <f t="shared" si="5"/>
        <v>1.0178756978614165</v>
      </c>
      <c r="AA21" s="1794">
        <f t="shared" si="5"/>
        <v>3.9059094732736064</v>
      </c>
      <c r="AB21" s="1794">
        <f t="shared" si="5"/>
        <v>13.441297212954975</v>
      </c>
      <c r="AC21" s="1794">
        <f t="shared" si="5"/>
        <v>3.7812384488850581</v>
      </c>
      <c r="AD21" s="1794">
        <f t="shared" si="5"/>
        <v>0</v>
      </c>
      <c r="AE21" s="1794">
        <f t="shared" si="5"/>
        <v>4.2674978419642731</v>
      </c>
      <c r="AF21" s="1794">
        <f t="shared" si="5"/>
        <v>0.83816093396456415</v>
      </c>
      <c r="AG21" s="1794">
        <f t="shared" si="5"/>
        <v>3.120268706988726</v>
      </c>
      <c r="AH21" s="1794">
        <f t="shared" si="5"/>
        <v>4.1420277642482892</v>
      </c>
      <c r="AI21" s="1794">
        <f t="shared" si="5"/>
        <v>0.36732494369221008</v>
      </c>
      <c r="AJ21" s="1794">
        <f t="shared" si="5"/>
        <v>4.0929368016514909</v>
      </c>
      <c r="AK21" s="1794">
        <f t="shared" si="5"/>
        <v>12.891827602866151</v>
      </c>
      <c r="AL21" s="1794">
        <f t="shared" si="5"/>
        <v>1.7874407256397329</v>
      </c>
      <c r="AM21" s="1794">
        <f t="shared" si="5"/>
        <v>0.45651539727764878</v>
      </c>
      <c r="AN21" s="1794">
        <f t="shared" si="5"/>
        <v>12.072507854310317</v>
      </c>
      <c r="AO21" s="1794">
        <f t="shared" si="5"/>
        <v>0.22729828688302106</v>
      </c>
      <c r="AP21" s="1794">
        <f t="shared" si="5"/>
        <v>3.2157786253140177</v>
      </c>
      <c r="AQ21" s="1794">
        <f t="shared" si="5"/>
        <v>1.9588840255892577</v>
      </c>
      <c r="AR21" s="1794">
        <f t="shared" si="5"/>
        <v>0.10350133926301229</v>
      </c>
      <c r="AS21" s="1794">
        <f t="shared" si="5"/>
        <v>18.839685543280414</v>
      </c>
      <c r="AT21" s="1794">
        <f t="shared" si="5"/>
        <v>0.58359174951742065</v>
      </c>
      <c r="AU21" s="1794">
        <f t="shared" si="5"/>
        <v>5.2905790500941503</v>
      </c>
      <c r="AV21" s="1794">
        <f t="shared" si="5"/>
        <v>10.73906990726365</v>
      </c>
      <c r="AW21" s="1794">
        <f t="shared" si="5"/>
        <v>3.60041341661791</v>
      </c>
      <c r="AX21" s="1794">
        <f t="shared" si="5"/>
        <v>7.9804409400696413E-2</v>
      </c>
      <c r="AY21" s="882"/>
      <c r="BA21" s="2494"/>
      <c r="BB21" s="148" t="s">
        <v>17</v>
      </c>
      <c r="BC21" s="1228" t="s">
        <v>35</v>
      </c>
      <c r="BD21" s="1248" t="s">
        <v>35</v>
      </c>
      <c r="BE21" s="1248" t="s">
        <v>35</v>
      </c>
      <c r="BF21" s="1248" t="s">
        <v>35</v>
      </c>
      <c r="BG21" s="1269" t="s">
        <v>35</v>
      </c>
      <c r="BH21" s="1290" t="s">
        <v>35</v>
      </c>
      <c r="BI21" s="1248" t="s">
        <v>35</v>
      </c>
      <c r="BJ21" s="1248" t="s">
        <v>35</v>
      </c>
      <c r="BK21" s="1248" t="s">
        <v>35</v>
      </c>
      <c r="BL21" s="1269" t="s">
        <v>35</v>
      </c>
      <c r="BM21" s="1290" t="s">
        <v>35</v>
      </c>
      <c r="BN21" s="1248" t="s">
        <v>35</v>
      </c>
      <c r="BO21" s="1248" t="s">
        <v>35</v>
      </c>
      <c r="BP21" s="1248" t="s">
        <v>35</v>
      </c>
      <c r="BQ21" s="1269" t="s">
        <v>35</v>
      </c>
      <c r="BR21" s="1290" t="s">
        <v>35</v>
      </c>
      <c r="BS21" s="1248" t="s">
        <v>35</v>
      </c>
      <c r="BT21" s="1248" t="s">
        <v>35</v>
      </c>
      <c r="BU21" s="1248" t="s">
        <v>35</v>
      </c>
      <c r="BV21" s="1248" t="s">
        <v>35</v>
      </c>
      <c r="BW21" s="1248" t="s">
        <v>35</v>
      </c>
      <c r="BX21" s="1248" t="s">
        <v>35</v>
      </c>
      <c r="BY21" s="1312" t="s">
        <v>35</v>
      </c>
      <c r="BZ21" s="1312" t="s">
        <v>35</v>
      </c>
      <c r="CA21" s="1312" t="s">
        <v>35</v>
      </c>
      <c r="CB21" s="1312" t="s">
        <v>35</v>
      </c>
      <c r="CC21" s="1312" t="s">
        <v>35</v>
      </c>
      <c r="CD21" s="1312" t="s">
        <v>35</v>
      </c>
      <c r="CE21" s="1312" t="s">
        <v>35</v>
      </c>
      <c r="CF21" s="1312" t="s">
        <v>35</v>
      </c>
      <c r="CG21" s="1312" t="s">
        <v>35</v>
      </c>
      <c r="CH21" s="1312" t="s">
        <v>35</v>
      </c>
      <c r="CI21" s="1312" t="s">
        <v>35</v>
      </c>
      <c r="CJ21" s="1312" t="s">
        <v>35</v>
      </c>
      <c r="CK21" s="1312" t="s">
        <v>35</v>
      </c>
      <c r="CL21" s="1312" t="s">
        <v>35</v>
      </c>
      <c r="CM21" s="1312" t="s">
        <v>35</v>
      </c>
      <c r="CN21" s="1312" t="s">
        <v>35</v>
      </c>
      <c r="CO21" s="1312" t="s">
        <v>35</v>
      </c>
      <c r="CP21" s="1312" t="s">
        <v>35</v>
      </c>
      <c r="CQ21" s="1312" t="s">
        <v>35</v>
      </c>
      <c r="CR21" s="1312" t="s">
        <v>35</v>
      </c>
      <c r="CS21" s="1312" t="s">
        <v>35</v>
      </c>
      <c r="CT21" s="1312" t="s">
        <v>35</v>
      </c>
      <c r="CU21" s="1312" t="s">
        <v>35</v>
      </c>
      <c r="CV21" s="1312" t="s">
        <v>35</v>
      </c>
      <c r="CW21" s="1312" t="s">
        <v>35</v>
      </c>
      <c r="CX21" s="1312" t="s">
        <v>35</v>
      </c>
      <c r="CY21" s="1312" t="s">
        <v>35</v>
      </c>
      <c r="CZ21" s="1333" t="s">
        <v>35</v>
      </c>
    </row>
    <row r="22" s="460" customFormat="true" ht="15" customHeight="true" x14ac:dyDescent="0.2">
      <c r="A22" s="2392" t="s">
        <v>530</v>
      </c>
      <c r="B22" s="1945" t="s">
        <v>49</v>
      </c>
      <c r="C22" s="1798">
        <f t="shared" ref="C22:AX22" si="6">C41</f>
        <v>3.2</v>
      </c>
      <c r="D22" s="1799">
        <f t="shared" si="6"/>
        <v>0.6</v>
      </c>
      <c r="E22" s="1799">
        <f t="shared" si="6"/>
        <v>0.2</v>
      </c>
      <c r="F22" s="1799">
        <f t="shared" si="6"/>
        <v>0.3</v>
      </c>
      <c r="G22" s="1800">
        <f t="shared" si="6"/>
        <v>0.2</v>
      </c>
      <c r="H22" s="1801">
        <f t="shared" si="6"/>
        <v>0.7</v>
      </c>
      <c r="I22" s="1799">
        <f t="shared" si="6"/>
        <v>0.1</v>
      </c>
      <c r="J22" s="1799">
        <f t="shared" si="6"/>
        <v>0.2</v>
      </c>
      <c r="K22" s="1799">
        <f t="shared" si="6"/>
        <v>0.1</v>
      </c>
      <c r="L22" s="1802">
        <f t="shared" si="6"/>
        <v>0.3</v>
      </c>
      <c r="M22" s="1798">
        <f t="shared" si="6"/>
        <v>5.6</v>
      </c>
      <c r="N22" s="1799">
        <f t="shared" si="6"/>
        <v>0.7</v>
      </c>
      <c r="O22" s="1799">
        <f t="shared" si="6"/>
        <v>0.7</v>
      </c>
      <c r="P22" s="1799">
        <f t="shared" si="6"/>
        <v>0.4</v>
      </c>
      <c r="Q22" s="1800">
        <f t="shared" si="6"/>
        <v>0.4</v>
      </c>
      <c r="R22" s="1801">
        <f t="shared" si="6"/>
        <v>0.5</v>
      </c>
      <c r="S22" s="1799">
        <f t="shared" si="6"/>
        <v>1.1000000000000001</v>
      </c>
      <c r="T22" s="1799">
        <f t="shared" si="6"/>
        <v>0.2</v>
      </c>
      <c r="U22" s="1799">
        <f t="shared" si="6"/>
        <v>0.2</v>
      </c>
      <c r="V22" s="1799">
        <f t="shared" si="6"/>
        <v>0.2</v>
      </c>
      <c r="W22" s="1799">
        <f t="shared" si="6"/>
        <v>0.4</v>
      </c>
      <c r="X22" s="1799">
        <f t="shared" si="6"/>
        <v>1.2</v>
      </c>
      <c r="Y22" s="1799">
        <f t="shared" si="6"/>
        <v>2</v>
      </c>
      <c r="Z22" s="1799">
        <f t="shared" si="6"/>
        <v>1.4</v>
      </c>
      <c r="AA22" s="1799">
        <f t="shared" si="6"/>
        <v>0.3</v>
      </c>
      <c r="AB22" s="1799">
        <f t="shared" si="6"/>
        <v>12.4</v>
      </c>
      <c r="AC22" s="1799">
        <f t="shared" si="6"/>
        <v>3.4</v>
      </c>
      <c r="AD22" s="1799">
        <f t="shared" si="6"/>
        <v>0.5</v>
      </c>
      <c r="AE22" s="1799">
        <f t="shared" si="6"/>
        <v>0.8</v>
      </c>
      <c r="AF22" s="1799">
        <f t="shared" si="6"/>
        <v>0.2</v>
      </c>
      <c r="AG22" s="1799">
        <f t="shared" si="6"/>
        <v>4.5</v>
      </c>
      <c r="AH22" s="1799">
        <f t="shared" si="6"/>
        <v>1</v>
      </c>
      <c r="AI22" s="1799">
        <f t="shared" si="6"/>
        <v>0.3</v>
      </c>
      <c r="AJ22" s="1799">
        <f t="shared" si="6"/>
        <v>0.4</v>
      </c>
      <c r="AK22" s="1799">
        <f t="shared" si="6"/>
        <v>3.8</v>
      </c>
      <c r="AL22" s="1799">
        <f t="shared" si="6"/>
        <v>0.4</v>
      </c>
      <c r="AM22" s="1799">
        <f t="shared" si="6"/>
        <v>1.5</v>
      </c>
      <c r="AN22" s="1799">
        <f t="shared" si="6"/>
        <v>0.3</v>
      </c>
      <c r="AO22" s="1799">
        <f t="shared" si="6"/>
        <v>0.7</v>
      </c>
      <c r="AP22" s="1799">
        <f t="shared" si="6"/>
        <v>0.4</v>
      </c>
      <c r="AQ22" s="1799">
        <f t="shared" si="6"/>
        <v>2.5</v>
      </c>
      <c r="AR22" s="1799">
        <f t="shared" si="6"/>
        <v>0</v>
      </c>
      <c r="AS22" s="1799">
        <f t="shared" si="6"/>
        <v>0.2</v>
      </c>
      <c r="AT22" s="1799">
        <f t="shared" si="6"/>
        <v>0.3</v>
      </c>
      <c r="AU22" s="1799">
        <f t="shared" si="6"/>
        <v>1.8</v>
      </c>
      <c r="AV22" s="1799">
        <f t="shared" si="6"/>
        <v>2.2000000000000002</v>
      </c>
      <c r="AW22" s="1799">
        <f t="shared" si="6"/>
        <v>0.6</v>
      </c>
      <c r="AX22" s="1799">
        <f t="shared" si="6"/>
        <v>0</v>
      </c>
      <c r="AY22" s="882"/>
      <c r="BA22" s="2494" t="s">
        <v>54</v>
      </c>
      <c r="BB22" s="148" t="s">
        <v>49</v>
      </c>
      <c r="BC22" s="1228" t="s">
        <v>35</v>
      </c>
      <c r="BD22" s="1248" t="s">
        <v>35</v>
      </c>
      <c r="BE22" s="1248" t="s">
        <v>35</v>
      </c>
      <c r="BF22" s="1248" t="s">
        <v>35</v>
      </c>
      <c r="BG22" s="1269" t="s">
        <v>35</v>
      </c>
      <c r="BH22" s="1290" t="s">
        <v>35</v>
      </c>
      <c r="BI22" s="1248" t="s">
        <v>35</v>
      </c>
      <c r="BJ22" s="1248" t="s">
        <v>35</v>
      </c>
      <c r="BK22" s="1248" t="s">
        <v>35</v>
      </c>
      <c r="BL22" s="1269" t="s">
        <v>35</v>
      </c>
      <c r="BM22" s="1290" t="s">
        <v>35</v>
      </c>
      <c r="BN22" s="1248" t="s">
        <v>35</v>
      </c>
      <c r="BO22" s="1248" t="s">
        <v>35</v>
      </c>
      <c r="BP22" s="1248" t="s">
        <v>35</v>
      </c>
      <c r="BQ22" s="1269" t="s">
        <v>35</v>
      </c>
      <c r="BR22" s="1290" t="s">
        <v>35</v>
      </c>
      <c r="BS22" s="1248" t="s">
        <v>35</v>
      </c>
      <c r="BT22" s="1248" t="s">
        <v>35</v>
      </c>
      <c r="BU22" s="1248" t="s">
        <v>35</v>
      </c>
      <c r="BV22" s="1248" t="s">
        <v>35</v>
      </c>
      <c r="BW22" s="1248" t="s">
        <v>35</v>
      </c>
      <c r="BX22" s="1248" t="s">
        <v>35</v>
      </c>
      <c r="BY22" s="1312" t="s">
        <v>35</v>
      </c>
      <c r="BZ22" s="1312" t="s">
        <v>35</v>
      </c>
      <c r="CA22" s="1312" t="s">
        <v>35</v>
      </c>
      <c r="CB22" s="1312" t="s">
        <v>35</v>
      </c>
      <c r="CC22" s="1312" t="s">
        <v>35</v>
      </c>
      <c r="CD22" s="1312" t="s">
        <v>35</v>
      </c>
      <c r="CE22" s="1312" t="s">
        <v>35</v>
      </c>
      <c r="CF22" s="1312" t="s">
        <v>35</v>
      </c>
      <c r="CG22" s="1312" t="s">
        <v>35</v>
      </c>
      <c r="CH22" s="1312" t="s">
        <v>35</v>
      </c>
      <c r="CI22" s="1312" t="s">
        <v>35</v>
      </c>
      <c r="CJ22" s="1312" t="s">
        <v>35</v>
      </c>
      <c r="CK22" s="1312" t="s">
        <v>35</v>
      </c>
      <c r="CL22" s="1312" t="s">
        <v>35</v>
      </c>
      <c r="CM22" s="1312" t="s">
        <v>35</v>
      </c>
      <c r="CN22" s="1312" t="s">
        <v>35</v>
      </c>
      <c r="CO22" s="1312" t="s">
        <v>35</v>
      </c>
      <c r="CP22" s="1312" t="s">
        <v>35</v>
      </c>
      <c r="CQ22" s="1312" t="s">
        <v>35</v>
      </c>
      <c r="CR22" s="1312" t="s">
        <v>35</v>
      </c>
      <c r="CS22" s="1312" t="s">
        <v>35</v>
      </c>
      <c r="CT22" s="1312" t="s">
        <v>35</v>
      </c>
      <c r="CU22" s="1312" t="s">
        <v>35</v>
      </c>
      <c r="CV22" s="1312" t="s">
        <v>35</v>
      </c>
      <c r="CW22" s="1312" t="s">
        <v>35</v>
      </c>
      <c r="CX22" s="1312" t="s">
        <v>35</v>
      </c>
      <c r="CY22" s="1312" t="s">
        <v>35</v>
      </c>
      <c r="CZ22" s="1333" t="s">
        <v>35</v>
      </c>
    </row>
    <row r="23" s="460" customFormat="true" ht="15" customHeight="true" x14ac:dyDescent="0.2">
      <c r="A23" s="2393"/>
      <c r="B23" s="1946" t="s">
        <v>48</v>
      </c>
      <c r="C23" s="1803">
        <f t="shared" ref="C23:AX23" si="7">C42</f>
        <v>96.8</v>
      </c>
      <c r="D23" s="1804">
        <f t="shared" si="7"/>
        <v>99.4</v>
      </c>
      <c r="E23" s="1804">
        <f t="shared" si="7"/>
        <v>99.8</v>
      </c>
      <c r="F23" s="1804">
        <f t="shared" si="7"/>
        <v>99.7</v>
      </c>
      <c r="G23" s="1805">
        <f t="shared" si="7"/>
        <v>99.8</v>
      </c>
      <c r="H23" s="1806">
        <f t="shared" si="7"/>
        <v>99.3</v>
      </c>
      <c r="I23" s="1804">
        <f t="shared" si="7"/>
        <v>99.9</v>
      </c>
      <c r="J23" s="1804">
        <f t="shared" si="7"/>
        <v>99.8</v>
      </c>
      <c r="K23" s="1804">
        <f t="shared" si="7"/>
        <v>99.9</v>
      </c>
      <c r="L23" s="1807">
        <f t="shared" si="7"/>
        <v>99.7</v>
      </c>
      <c r="M23" s="1803">
        <f t="shared" si="7"/>
        <v>94.4</v>
      </c>
      <c r="N23" s="1804">
        <f t="shared" si="7"/>
        <v>99.3</v>
      </c>
      <c r="O23" s="1804">
        <f t="shared" si="7"/>
        <v>99.3</v>
      </c>
      <c r="P23" s="1804">
        <f t="shared" si="7"/>
        <v>99.6</v>
      </c>
      <c r="Q23" s="1805">
        <f t="shared" si="7"/>
        <v>99.6</v>
      </c>
      <c r="R23" s="1806">
        <f t="shared" si="7"/>
        <v>99.5</v>
      </c>
      <c r="S23" s="1804">
        <f t="shared" si="7"/>
        <v>98.9</v>
      </c>
      <c r="T23" s="1804">
        <f t="shared" si="7"/>
        <v>99.8</v>
      </c>
      <c r="U23" s="1804">
        <f t="shared" si="7"/>
        <v>99.8</v>
      </c>
      <c r="V23" s="1804">
        <f t="shared" si="7"/>
        <v>99.8</v>
      </c>
      <c r="W23" s="1804">
        <f t="shared" si="7"/>
        <v>99.6</v>
      </c>
      <c r="X23" s="1804">
        <f t="shared" si="7"/>
        <v>98.8</v>
      </c>
      <c r="Y23" s="1804">
        <f t="shared" si="7"/>
        <v>98</v>
      </c>
      <c r="Z23" s="1804">
        <f t="shared" si="7"/>
        <v>98.6</v>
      </c>
      <c r="AA23" s="1804">
        <f t="shared" si="7"/>
        <v>99.7</v>
      </c>
      <c r="AB23" s="1804">
        <f t="shared" si="7"/>
        <v>87.6</v>
      </c>
      <c r="AC23" s="1804">
        <f t="shared" si="7"/>
        <v>96.6</v>
      </c>
      <c r="AD23" s="1804">
        <f t="shared" si="7"/>
        <v>99.5</v>
      </c>
      <c r="AE23" s="1804">
        <f t="shared" si="7"/>
        <v>99.2</v>
      </c>
      <c r="AF23" s="1804">
        <f t="shared" si="7"/>
        <v>99.8</v>
      </c>
      <c r="AG23" s="1804">
        <f t="shared" si="7"/>
        <v>95.5</v>
      </c>
      <c r="AH23" s="1804">
        <f t="shared" si="7"/>
        <v>99</v>
      </c>
      <c r="AI23" s="1804">
        <f t="shared" si="7"/>
        <v>99.7</v>
      </c>
      <c r="AJ23" s="1804">
        <f t="shared" si="7"/>
        <v>99.6</v>
      </c>
      <c r="AK23" s="1804">
        <f t="shared" si="7"/>
        <v>96.2</v>
      </c>
      <c r="AL23" s="1804">
        <f t="shared" si="7"/>
        <v>99.6</v>
      </c>
      <c r="AM23" s="1804">
        <f t="shared" si="7"/>
        <v>98.5</v>
      </c>
      <c r="AN23" s="1804">
        <f t="shared" si="7"/>
        <v>99.7</v>
      </c>
      <c r="AO23" s="1804">
        <f t="shared" si="7"/>
        <v>99.3</v>
      </c>
      <c r="AP23" s="1804">
        <f t="shared" si="7"/>
        <v>99.6</v>
      </c>
      <c r="AQ23" s="1804">
        <f t="shared" si="7"/>
        <v>97.5</v>
      </c>
      <c r="AR23" s="1804">
        <f t="shared" si="7"/>
        <v>100</v>
      </c>
      <c r="AS23" s="1804">
        <f t="shared" si="7"/>
        <v>99.8</v>
      </c>
      <c r="AT23" s="1804">
        <f t="shared" si="7"/>
        <v>99.7</v>
      </c>
      <c r="AU23" s="1804">
        <f t="shared" si="7"/>
        <v>98.2</v>
      </c>
      <c r="AV23" s="1804">
        <f t="shared" si="7"/>
        <v>97.8</v>
      </c>
      <c r="AW23" s="1804">
        <f t="shared" si="7"/>
        <v>99.4</v>
      </c>
      <c r="AX23" s="1804">
        <f t="shared" si="7"/>
        <v>100</v>
      </c>
      <c r="AY23" s="953"/>
      <c r="BA23" s="2495"/>
      <c r="BB23" s="149" t="s">
        <v>48</v>
      </c>
      <c r="BC23" s="1229" t="s">
        <v>35</v>
      </c>
      <c r="BD23" s="1249" t="s">
        <v>35</v>
      </c>
      <c r="BE23" s="1249" t="s">
        <v>35</v>
      </c>
      <c r="BF23" s="1249" t="s">
        <v>35</v>
      </c>
      <c r="BG23" s="1270" t="s">
        <v>35</v>
      </c>
      <c r="BH23" s="1291" t="s">
        <v>35</v>
      </c>
      <c r="BI23" s="1249" t="s">
        <v>35</v>
      </c>
      <c r="BJ23" s="1249" t="s">
        <v>35</v>
      </c>
      <c r="BK23" s="1249" t="s">
        <v>35</v>
      </c>
      <c r="BL23" s="1270" t="s">
        <v>35</v>
      </c>
      <c r="BM23" s="1291" t="s">
        <v>35</v>
      </c>
      <c r="BN23" s="1249" t="s">
        <v>35</v>
      </c>
      <c r="BO23" s="1249" t="s">
        <v>35</v>
      </c>
      <c r="BP23" s="1249" t="s">
        <v>35</v>
      </c>
      <c r="BQ23" s="1270" t="s">
        <v>35</v>
      </c>
      <c r="BR23" s="1291" t="s">
        <v>35</v>
      </c>
      <c r="BS23" s="1249" t="s">
        <v>35</v>
      </c>
      <c r="BT23" s="1249" t="s">
        <v>35</v>
      </c>
      <c r="BU23" s="1249" t="s">
        <v>35</v>
      </c>
      <c r="BV23" s="1249" t="s">
        <v>35</v>
      </c>
      <c r="BW23" s="1249" t="s">
        <v>35</v>
      </c>
      <c r="BX23" s="1249" t="s">
        <v>35</v>
      </c>
      <c r="BY23" s="1313" t="s">
        <v>35</v>
      </c>
      <c r="BZ23" s="1313" t="s">
        <v>35</v>
      </c>
      <c r="CA23" s="1313" t="s">
        <v>35</v>
      </c>
      <c r="CB23" s="1313" t="s">
        <v>35</v>
      </c>
      <c r="CC23" s="1313" t="s">
        <v>35</v>
      </c>
      <c r="CD23" s="1313" t="s">
        <v>35</v>
      </c>
      <c r="CE23" s="1313" t="s">
        <v>35</v>
      </c>
      <c r="CF23" s="1313" t="s">
        <v>35</v>
      </c>
      <c r="CG23" s="1313" t="s">
        <v>35</v>
      </c>
      <c r="CH23" s="1313" t="s">
        <v>35</v>
      </c>
      <c r="CI23" s="1313" t="s">
        <v>35</v>
      </c>
      <c r="CJ23" s="1313" t="s">
        <v>35</v>
      </c>
      <c r="CK23" s="1313" t="s">
        <v>35</v>
      </c>
      <c r="CL23" s="1313" t="s">
        <v>35</v>
      </c>
      <c r="CM23" s="1313" t="s">
        <v>35</v>
      </c>
      <c r="CN23" s="1313" t="s">
        <v>35</v>
      </c>
      <c r="CO23" s="1313" t="s">
        <v>35</v>
      </c>
      <c r="CP23" s="1313" t="s">
        <v>35</v>
      </c>
      <c r="CQ23" s="1313" t="s">
        <v>35</v>
      </c>
      <c r="CR23" s="1313" t="s">
        <v>35</v>
      </c>
      <c r="CS23" s="1313" t="s">
        <v>35</v>
      </c>
      <c r="CT23" s="1313" t="s">
        <v>35</v>
      </c>
      <c r="CU23" s="1313" t="s">
        <v>35</v>
      </c>
      <c r="CV23" s="1313" t="s">
        <v>35</v>
      </c>
      <c r="CW23" s="1313" t="s">
        <v>35</v>
      </c>
      <c r="CX23" s="1313" t="s">
        <v>35</v>
      </c>
      <c r="CY23" s="1313" t="s">
        <v>35</v>
      </c>
      <c r="CZ23" s="1334" t="s">
        <v>35</v>
      </c>
    </row>
    <row r="24" s="131" customFormat="true" ht="15" hidden="true" customHeight="true" x14ac:dyDescent="0.2">
      <c r="A24" s="2394" t="s">
        <v>47</v>
      </c>
      <c r="B24" s="247" t="s">
        <v>59</v>
      </c>
      <c r="C24" s="253"/>
      <c r="D24" s="254"/>
      <c r="E24" s="254"/>
      <c r="F24" s="254"/>
      <c r="G24" s="255"/>
      <c r="H24" s="256"/>
      <c r="I24" s="254"/>
      <c r="J24" s="254"/>
      <c r="K24" s="254"/>
      <c r="L24" s="257"/>
      <c r="M24" s="253"/>
      <c r="N24" s="254"/>
      <c r="O24" s="254"/>
      <c r="P24" s="254"/>
      <c r="Q24" s="255"/>
      <c r="R24" s="256"/>
      <c r="S24" s="254"/>
      <c r="T24" s="254"/>
      <c r="U24" s="254"/>
      <c r="V24" s="254"/>
      <c r="W24" s="254"/>
      <c r="X24" s="254"/>
      <c r="Y24" s="254"/>
      <c r="Z24" s="254"/>
      <c r="AA24" s="254"/>
      <c r="AB24" s="257"/>
      <c r="AC24" s="257"/>
      <c r="AD24" s="257"/>
      <c r="AE24" s="257"/>
      <c r="AF24" s="257"/>
      <c r="AG24" s="257"/>
      <c r="AH24" s="257"/>
      <c r="AI24" s="257"/>
      <c r="AJ24" s="257"/>
      <c r="AK24" s="257"/>
      <c r="AL24" s="257"/>
      <c r="AM24" s="257"/>
      <c r="AN24" s="257"/>
      <c r="AO24" s="257"/>
      <c r="AP24" s="257"/>
      <c r="AQ24" s="257"/>
      <c r="AR24" s="257"/>
      <c r="AS24" s="257"/>
      <c r="AT24" s="257"/>
      <c r="AU24" s="257"/>
      <c r="AV24" s="257"/>
      <c r="AW24" s="257"/>
      <c r="AX24" s="257"/>
      <c r="AY24" s="257"/>
      <c r="AZ24" s="756"/>
      <c r="BB24" s="133"/>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hidden="true" customHeight="true" x14ac:dyDescent="0.2">
      <c r="A25" s="2395"/>
      <c r="B25" s="239" t="s">
        <v>58</v>
      </c>
      <c r="C25" s="258"/>
      <c r="D25" s="259"/>
      <c r="E25" s="259"/>
      <c r="F25" s="259"/>
      <c r="G25" s="260"/>
      <c r="H25" s="261"/>
      <c r="I25" s="259"/>
      <c r="J25" s="259"/>
      <c r="K25" s="259"/>
      <c r="L25" s="262"/>
      <c r="M25" s="258"/>
      <c r="N25" s="259"/>
      <c r="O25" s="259"/>
      <c r="P25" s="259"/>
      <c r="Q25" s="260"/>
      <c r="R25" s="261"/>
      <c r="S25" s="259"/>
      <c r="T25" s="259"/>
      <c r="U25" s="259"/>
      <c r="V25" s="259"/>
      <c r="W25" s="259"/>
      <c r="X25" s="259"/>
      <c r="Y25" s="259"/>
      <c r="Z25" s="259"/>
      <c r="AA25" s="259"/>
      <c r="AB25" s="262"/>
      <c r="AC25" s="262"/>
      <c r="AD25" s="262"/>
      <c r="AE25" s="262"/>
      <c r="AF25" s="262"/>
      <c r="AG25" s="262"/>
      <c r="AH25" s="262"/>
      <c r="AI25" s="262"/>
      <c r="AJ25" s="262"/>
      <c r="AK25" s="262"/>
      <c r="AL25" s="262"/>
      <c r="AM25" s="262"/>
      <c r="AN25" s="262"/>
      <c r="AO25" s="262"/>
      <c r="AP25" s="262"/>
      <c r="AQ25" s="262"/>
      <c r="AR25" s="262"/>
      <c r="AS25" s="262"/>
      <c r="AT25" s="262"/>
      <c r="AU25" s="262"/>
      <c r="AV25" s="262"/>
      <c r="AW25" s="262"/>
      <c r="AX25" s="262"/>
      <c r="AY25" s="262"/>
      <c r="AZ25" s="757"/>
      <c r="BB25" s="133"/>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hidden="true" customHeight="true" x14ac:dyDescent="0.2">
      <c r="A26" s="2396"/>
      <c r="B26" s="240" t="s">
        <v>46</v>
      </c>
      <c r="C26" s="263"/>
      <c r="D26" s="264"/>
      <c r="E26" s="264"/>
      <c r="F26" s="264"/>
      <c r="G26" s="265"/>
      <c r="H26" s="266"/>
      <c r="I26" s="264"/>
      <c r="J26" s="264"/>
      <c r="K26" s="264"/>
      <c r="L26" s="267"/>
      <c r="M26" s="263"/>
      <c r="N26" s="264"/>
      <c r="O26" s="264"/>
      <c r="P26" s="264"/>
      <c r="Q26" s="265"/>
      <c r="R26" s="266"/>
      <c r="S26" s="264"/>
      <c r="T26" s="264"/>
      <c r="U26" s="264"/>
      <c r="V26" s="264"/>
      <c r="W26" s="264"/>
      <c r="X26" s="264"/>
      <c r="Y26" s="264"/>
      <c r="Z26" s="264"/>
      <c r="AA26" s="264"/>
      <c r="AB26" s="267"/>
      <c r="AC26" s="267"/>
      <c r="AD26" s="267"/>
      <c r="AE26" s="267"/>
      <c r="AF26" s="267"/>
      <c r="AG26" s="267"/>
      <c r="AH26" s="267"/>
      <c r="AI26" s="267"/>
      <c r="AJ26" s="267"/>
      <c r="AK26" s="267"/>
      <c r="AL26" s="267"/>
      <c r="AM26" s="267"/>
      <c r="AN26" s="267"/>
      <c r="AO26" s="267"/>
      <c r="AP26" s="267"/>
      <c r="AQ26" s="267"/>
      <c r="AR26" s="267"/>
      <c r="AS26" s="267"/>
      <c r="AT26" s="267"/>
      <c r="AU26" s="267"/>
      <c r="AV26" s="267"/>
      <c r="AW26" s="267"/>
      <c r="AX26" s="267"/>
      <c r="AY26" s="267"/>
      <c r="AZ26" s="758"/>
      <c r="BB26" s="133"/>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437" customFormat="true" ht="15" customHeight="true" x14ac:dyDescent="0.2">
      <c r="A27" s="130"/>
      <c r="B27" s="183"/>
      <c r="C27" s="2375" t="s">
        <v>114</v>
      </c>
      <c r="D27" s="2376"/>
      <c r="E27" s="2376"/>
      <c r="F27" s="2376"/>
      <c r="G27" s="2377"/>
      <c r="H27" s="2651" t="s">
        <v>38</v>
      </c>
      <c r="I27" s="2649"/>
      <c r="J27" s="2649"/>
      <c r="K27" s="2649"/>
      <c r="L27" s="2662"/>
      <c r="M27" s="2648" t="s">
        <v>37</v>
      </c>
      <c r="N27" s="2649"/>
      <c r="O27" s="2649"/>
      <c r="P27" s="2649"/>
      <c r="Q27" s="2650"/>
      <c r="R27" s="2651" t="s">
        <v>150</v>
      </c>
      <c r="S27" s="2649"/>
      <c r="T27" s="2649"/>
      <c r="U27" s="2649"/>
      <c r="V27" s="2649"/>
      <c r="W27" s="2649"/>
      <c r="X27" s="2649"/>
      <c r="Y27" s="2649"/>
      <c r="Z27" s="2649"/>
      <c r="AA27" s="2649"/>
      <c r="AB27" s="2649"/>
      <c r="AC27" s="2649"/>
      <c r="AD27" s="2649"/>
      <c r="AE27" s="2649"/>
      <c r="AF27" s="2649"/>
      <c r="AG27" s="2649"/>
      <c r="AH27" s="2649"/>
      <c r="AI27" s="2649"/>
      <c r="AJ27" s="2649"/>
      <c r="AK27" s="2649"/>
      <c r="AL27" s="2649"/>
      <c r="AM27" s="2649"/>
      <c r="AN27" s="2649"/>
      <c r="AO27" s="2649"/>
      <c r="AP27" s="2649"/>
      <c r="AQ27" s="2649"/>
      <c r="AR27" s="2649"/>
      <c r="AS27" s="2649"/>
      <c r="AT27" s="2649"/>
      <c r="AU27" s="2649"/>
      <c r="AV27" s="2649"/>
      <c r="AW27" s="2649"/>
      <c r="AX27" s="2652"/>
      <c r="AY27" s="1483"/>
      <c r="BA27" s="217" t="s">
        <v>128</v>
      </c>
      <c r="BB27" s="115" t="s">
        <v>95</v>
      </c>
      <c r="BC27" s="2496" t="s">
        <v>114</v>
      </c>
      <c r="BD27" s="2497"/>
      <c r="BE27" s="2497"/>
      <c r="BF27" s="2497"/>
      <c r="BG27" s="2498"/>
      <c r="BH27" s="2499" t="s">
        <v>38</v>
      </c>
      <c r="BI27" s="2497"/>
      <c r="BJ27" s="2497"/>
      <c r="BK27" s="2497"/>
      <c r="BL27" s="2498"/>
      <c r="BM27" s="2499" t="s">
        <v>37</v>
      </c>
      <c r="BN27" s="2497"/>
      <c r="BO27" s="2497"/>
      <c r="BP27" s="2497"/>
      <c r="BQ27" s="2498"/>
      <c r="BR27" s="425" t="s">
        <v>137</v>
      </c>
      <c r="BS27" s="339"/>
      <c r="BT27" s="339"/>
      <c r="BU27" s="339"/>
      <c r="BV27" s="339"/>
      <c r="BW27" s="339"/>
      <c r="BX27" s="339"/>
      <c r="BY27" s="340"/>
      <c r="BZ27" s="314"/>
      <c r="CA27" s="314"/>
      <c r="CB27" s="314"/>
      <c r="CC27" s="314"/>
      <c r="CD27" s="314"/>
      <c r="CE27" s="314"/>
      <c r="CF27" s="314"/>
      <c r="CG27" s="314"/>
      <c r="CH27" s="314"/>
      <c r="CI27" s="314"/>
      <c r="CJ27" s="314"/>
      <c r="CK27" s="314"/>
      <c r="CL27" s="314"/>
      <c r="CM27" s="314"/>
      <c r="CN27" s="314"/>
      <c r="CO27" s="314"/>
      <c r="CP27" s="314"/>
      <c r="CQ27" s="314"/>
      <c r="CR27" s="314"/>
      <c r="CS27" s="314"/>
      <c r="CT27" s="314"/>
      <c r="CU27" s="314"/>
      <c r="CV27" s="314"/>
      <c r="CW27" s="314"/>
      <c r="CX27" s="314"/>
      <c r="CY27" s="314"/>
      <c r="CZ27" s="315"/>
    </row>
    <row r="28" s="437" customFormat="true" ht="24" x14ac:dyDescent="0.2">
      <c r="A28" s="184" t="s">
        <v>69</v>
      </c>
      <c r="B28" s="242"/>
      <c r="C28" s="271" t="s">
        <v>0</v>
      </c>
      <c r="D28" s="272" t="s">
        <v>1</v>
      </c>
      <c r="E28" s="272" t="s">
        <v>2</v>
      </c>
      <c r="F28" s="272" t="s">
        <v>3</v>
      </c>
      <c r="G28" s="273" t="s">
        <v>4</v>
      </c>
      <c r="H28" s="1754" t="s">
        <v>0</v>
      </c>
      <c r="I28" s="1712" t="s">
        <v>1</v>
      </c>
      <c r="J28" s="1712" t="s">
        <v>2</v>
      </c>
      <c r="K28" s="1712" t="s">
        <v>3</v>
      </c>
      <c r="L28" s="1713" t="s">
        <v>4</v>
      </c>
      <c r="M28" s="1744" t="s">
        <v>0</v>
      </c>
      <c r="N28" s="1712" t="s">
        <v>1</v>
      </c>
      <c r="O28" s="1712" t="s">
        <v>2</v>
      </c>
      <c r="P28" s="1712" t="s">
        <v>3</v>
      </c>
      <c r="Q28" s="1764" t="s">
        <v>4</v>
      </c>
      <c r="R28" s="1754" t="s">
        <v>320</v>
      </c>
      <c r="S28" s="1712" t="s">
        <v>151</v>
      </c>
      <c r="T28" s="1712" t="s">
        <v>152</v>
      </c>
      <c r="U28" s="1712" t="s">
        <v>153</v>
      </c>
      <c r="V28" s="1712" t="s">
        <v>154</v>
      </c>
      <c r="W28" s="1712" t="s">
        <v>156</v>
      </c>
      <c r="X28" s="1712" t="s">
        <v>157</v>
      </c>
      <c r="Y28" s="1712" t="s">
        <v>321</v>
      </c>
      <c r="Z28" s="1712" t="s">
        <v>161</v>
      </c>
      <c r="AA28" s="1712" t="s">
        <v>162</v>
      </c>
      <c r="AB28" s="1712" t="s">
        <v>163</v>
      </c>
      <c r="AC28" s="1712" t="s">
        <v>165</v>
      </c>
      <c r="AD28" s="1712" t="s">
        <v>322</v>
      </c>
      <c r="AE28" s="1712" t="s">
        <v>167</v>
      </c>
      <c r="AF28" s="1712" t="s">
        <v>168</v>
      </c>
      <c r="AG28" s="1712" t="s">
        <v>169</v>
      </c>
      <c r="AH28" s="1712" t="s">
        <v>323</v>
      </c>
      <c r="AI28" s="1712" t="s">
        <v>170</v>
      </c>
      <c r="AJ28" s="1712" t="s">
        <v>324</v>
      </c>
      <c r="AK28" s="1712" t="s">
        <v>265</v>
      </c>
      <c r="AL28" s="1712" t="s">
        <v>172</v>
      </c>
      <c r="AM28" s="1712" t="s">
        <v>325</v>
      </c>
      <c r="AN28" s="1712" t="s">
        <v>173</v>
      </c>
      <c r="AO28" s="1712" t="s">
        <v>174</v>
      </c>
      <c r="AP28" s="1712" t="s">
        <v>326</v>
      </c>
      <c r="AQ28" s="1712" t="s">
        <v>176</v>
      </c>
      <c r="AR28" s="1712" t="s">
        <v>177</v>
      </c>
      <c r="AS28" s="1712" t="s">
        <v>178</v>
      </c>
      <c r="AT28" s="1712" t="s">
        <v>179</v>
      </c>
      <c r="AU28" s="1712" t="s">
        <v>327</v>
      </c>
      <c r="AV28" s="1712" t="s">
        <v>328</v>
      </c>
      <c r="AW28" s="1712" t="s">
        <v>329</v>
      </c>
      <c r="AX28" s="1714" t="s">
        <v>330</v>
      </c>
      <c r="AY28" s="1483"/>
      <c r="BA28" s="194" t="s">
        <v>119</v>
      </c>
      <c r="BB28" s="193"/>
      <c r="BC28" s="323" t="s">
        <v>0</v>
      </c>
      <c r="BD28" s="168" t="s">
        <v>1</v>
      </c>
      <c r="BE28" s="168" t="s">
        <v>2</v>
      </c>
      <c r="BF28" s="168" t="s">
        <v>3</v>
      </c>
      <c r="BG28" s="324" t="s">
        <v>4</v>
      </c>
      <c r="BH28" s="334" t="s">
        <v>0</v>
      </c>
      <c r="BI28" s="168" t="s">
        <v>1</v>
      </c>
      <c r="BJ28" s="168" t="s">
        <v>2</v>
      </c>
      <c r="BK28" s="168" t="s">
        <v>3</v>
      </c>
      <c r="BL28" s="324" t="s">
        <v>4</v>
      </c>
      <c r="BM28" s="334" t="s">
        <v>0</v>
      </c>
      <c r="BN28" s="168" t="s">
        <v>1</v>
      </c>
      <c r="BO28" s="168" t="s">
        <v>2</v>
      </c>
      <c r="BP28" s="168" t="s">
        <v>3</v>
      </c>
      <c r="BQ28" s="324" t="s">
        <v>4</v>
      </c>
      <c r="BR28" s="334"/>
      <c r="BS28" s="168"/>
      <c r="BT28" s="168"/>
      <c r="BU28" s="168"/>
      <c r="BV28" s="168"/>
      <c r="BW28" s="168"/>
      <c r="BX28" s="168"/>
      <c r="BY28" s="169"/>
      <c r="BZ28" s="169"/>
      <c r="CA28" s="169"/>
      <c r="CB28" s="169"/>
      <c r="CC28" s="169"/>
      <c r="CD28" s="169"/>
      <c r="CE28" s="169"/>
      <c r="CF28" s="169"/>
      <c r="CG28" s="169"/>
      <c r="CH28" s="169"/>
      <c r="CI28" s="169"/>
      <c r="CJ28" s="169"/>
      <c r="CK28" s="169"/>
      <c r="CL28" s="169"/>
      <c r="CM28" s="169"/>
      <c r="CN28" s="169"/>
      <c r="CO28" s="169"/>
      <c r="CP28" s="169"/>
      <c r="CQ28" s="169"/>
      <c r="CR28" s="169"/>
      <c r="CS28" s="169"/>
      <c r="CT28" s="169"/>
      <c r="CU28" s="169"/>
      <c r="CV28" s="169"/>
      <c r="CW28" s="169"/>
      <c r="CX28" s="169"/>
      <c r="CY28" s="169"/>
      <c r="CZ28" s="341"/>
    </row>
    <row r="29" s="437" customFormat="true" ht="15" customHeight="true" x14ac:dyDescent="0.2">
      <c r="A29" s="2745" t="s">
        <v>57</v>
      </c>
      <c r="B29" s="1947" t="s">
        <v>49</v>
      </c>
      <c r="C29" s="1808">
        <v>6.8452486615596015</v>
      </c>
      <c r="D29" s="1809">
        <v>11.614965132987329</v>
      </c>
      <c r="E29" s="1809">
        <v>13.505032177501775</v>
      </c>
      <c r="F29" s="1809">
        <v>16.072873664492768</v>
      </c>
      <c r="G29" s="1810">
        <v>17.022820365414329</v>
      </c>
      <c r="H29" s="1811">
        <v>18.357452164621758</v>
      </c>
      <c r="I29" s="1809">
        <v>18.57275032414228</v>
      </c>
      <c r="J29" s="1809">
        <v>18.811422010188554</v>
      </c>
      <c r="K29" s="1809">
        <v>18.312556900252691</v>
      </c>
      <c r="L29" s="1812">
        <v>18.100311484123996</v>
      </c>
      <c r="M29" s="1813">
        <v>3.6232515130827148</v>
      </c>
      <c r="N29" s="1809">
        <v>6.8539220804739038</v>
      </c>
      <c r="O29" s="1809">
        <v>8.3262873277469627</v>
      </c>
      <c r="P29" s="1809">
        <v>8.6664372132207657</v>
      </c>
      <c r="Q29" s="1810">
        <v>10.751037454947696</v>
      </c>
      <c r="R29" s="1811">
        <v>5.5330278308540084</v>
      </c>
      <c r="S29" s="1809">
        <v>21.994561783725104</v>
      </c>
      <c r="T29" s="1809">
        <v>0.52526052578524562</v>
      </c>
      <c r="U29" s="1809">
        <v>2.5694302466330656</v>
      </c>
      <c r="V29" s="1809">
        <v>10.389483651451524</v>
      </c>
      <c r="W29" s="1809">
        <v>12.990897769836444</v>
      </c>
      <c r="X29" s="1809">
        <v>7.5036591235399772</v>
      </c>
      <c r="Y29" s="1809">
        <v>15.626758762222728</v>
      </c>
      <c r="Z29" s="1809">
        <v>16.705459864036566</v>
      </c>
      <c r="AA29" s="1809">
        <v>24.200274321897506</v>
      </c>
      <c r="AB29" s="1809">
        <v>17.897569864933544</v>
      </c>
      <c r="AC29" s="1809">
        <v>13.653700301054394</v>
      </c>
      <c r="AD29" s="1809">
        <v>19.202628649691473</v>
      </c>
      <c r="AE29" s="1809">
        <v>8.7799912823887105</v>
      </c>
      <c r="AF29" s="1809">
        <v>2.7680240019972251</v>
      </c>
      <c r="AG29" s="1809">
        <v>17.539669507374143</v>
      </c>
      <c r="AH29" s="1809">
        <v>29.700569691083011</v>
      </c>
      <c r="AI29" s="1809">
        <v>14.538125571157243</v>
      </c>
      <c r="AJ29" s="1809">
        <v>13.600653581500243</v>
      </c>
      <c r="AK29" s="1809">
        <v>5.8912725319059698</v>
      </c>
      <c r="AL29" s="1809">
        <v>0.41233856081774473</v>
      </c>
      <c r="AM29" s="1809">
        <v>8.0706742156954601</v>
      </c>
      <c r="AN29" s="1809">
        <v>26.662999786620794</v>
      </c>
      <c r="AO29" s="1809">
        <v>19.508445842317652</v>
      </c>
      <c r="AP29" s="1809">
        <v>18.167506736116547</v>
      </c>
      <c r="AQ29" s="1809">
        <v>9.6629923848511172</v>
      </c>
      <c r="AR29" s="1809">
        <v>9.7004580975885464</v>
      </c>
      <c r="AS29" s="1809">
        <v>4.6692029209766677</v>
      </c>
      <c r="AT29" s="1809">
        <v>21.94847071797744</v>
      </c>
      <c r="AU29" s="1809">
        <v>9.3122259905884803</v>
      </c>
      <c r="AV29" s="1809">
        <v>8.4395149128649987</v>
      </c>
      <c r="AW29" s="1809">
        <v>19.407666256893545</v>
      </c>
      <c r="AX29" s="1814">
        <v>13.406088513832835</v>
      </c>
      <c r="AY29" s="1491"/>
      <c r="BA29" s="2481" t="s">
        <v>57</v>
      </c>
      <c r="BB29" s="150" t="s">
        <v>49</v>
      </c>
      <c r="BC29" s="1230" t="s">
        <v>35</v>
      </c>
      <c r="BD29" s="1250" t="s">
        <v>35</v>
      </c>
      <c r="BE29" s="1250" t="s">
        <v>35</v>
      </c>
      <c r="BF29" s="1250" t="s">
        <v>35</v>
      </c>
      <c r="BG29" s="1271" t="s">
        <v>35</v>
      </c>
      <c r="BH29" s="1292" t="s">
        <v>35</v>
      </c>
      <c r="BI29" s="1250" t="s">
        <v>35</v>
      </c>
      <c r="BJ29" s="1250" t="s">
        <v>35</v>
      </c>
      <c r="BK29" s="1250" t="s">
        <v>35</v>
      </c>
      <c r="BL29" s="1271" t="s">
        <v>35</v>
      </c>
      <c r="BM29" s="1292" t="s">
        <v>35</v>
      </c>
      <c r="BN29" s="1250" t="s">
        <v>35</v>
      </c>
      <c r="BO29" s="1250" t="s">
        <v>35</v>
      </c>
      <c r="BP29" s="1250" t="s">
        <v>35</v>
      </c>
      <c r="BQ29" s="1271" t="s">
        <v>35</v>
      </c>
      <c r="BR29" s="1292" t="s">
        <v>35</v>
      </c>
      <c r="BS29" s="1250" t="s">
        <v>35</v>
      </c>
      <c r="BT29" s="1250" t="s">
        <v>35</v>
      </c>
      <c r="BU29" s="1250" t="s">
        <v>35</v>
      </c>
      <c r="BV29" s="1250" t="s">
        <v>35</v>
      </c>
      <c r="BW29" s="1250" t="s">
        <v>35</v>
      </c>
      <c r="BX29" s="1250" t="s">
        <v>35</v>
      </c>
      <c r="BY29" s="1314" t="s">
        <v>35</v>
      </c>
      <c r="BZ29" s="1314" t="s">
        <v>35</v>
      </c>
      <c r="CA29" s="1314" t="s">
        <v>35</v>
      </c>
      <c r="CB29" s="1314" t="s">
        <v>35</v>
      </c>
      <c r="CC29" s="1314" t="s">
        <v>35</v>
      </c>
      <c r="CD29" s="1314" t="s">
        <v>35</v>
      </c>
      <c r="CE29" s="1314" t="s">
        <v>35</v>
      </c>
      <c r="CF29" s="1314" t="s">
        <v>35</v>
      </c>
      <c r="CG29" s="1314" t="s">
        <v>35</v>
      </c>
      <c r="CH29" s="1314" t="s">
        <v>35</v>
      </c>
      <c r="CI29" s="1314" t="s">
        <v>35</v>
      </c>
      <c r="CJ29" s="1314" t="s">
        <v>35</v>
      </c>
      <c r="CK29" s="1314" t="s">
        <v>35</v>
      </c>
      <c r="CL29" s="1314" t="s">
        <v>35</v>
      </c>
      <c r="CM29" s="1314" t="s">
        <v>35</v>
      </c>
      <c r="CN29" s="1314" t="s">
        <v>35</v>
      </c>
      <c r="CO29" s="1314" t="s">
        <v>35</v>
      </c>
      <c r="CP29" s="1314" t="s">
        <v>35</v>
      </c>
      <c r="CQ29" s="1314" t="s">
        <v>35</v>
      </c>
      <c r="CR29" s="1314" t="s">
        <v>35</v>
      </c>
      <c r="CS29" s="1314" t="s">
        <v>35</v>
      </c>
      <c r="CT29" s="1314" t="s">
        <v>35</v>
      </c>
      <c r="CU29" s="1314" t="s">
        <v>35</v>
      </c>
      <c r="CV29" s="1314" t="s">
        <v>35</v>
      </c>
      <c r="CW29" s="1314" t="s">
        <v>35</v>
      </c>
      <c r="CX29" s="1314" t="s">
        <v>35</v>
      </c>
      <c r="CY29" s="1314" t="s">
        <v>35</v>
      </c>
      <c r="CZ29" s="1335" t="s">
        <v>35</v>
      </c>
    </row>
    <row r="30" s="437" customFormat="true" ht="15" customHeight="true" x14ac:dyDescent="0.2">
      <c r="A30" s="2647"/>
      <c r="B30" s="1948" t="s">
        <v>48</v>
      </c>
      <c r="C30" s="1815">
        <v>93.154751338440661</v>
      </c>
      <c r="D30" s="1816">
        <v>88.385034867013161</v>
      </c>
      <c r="E30" s="1816">
        <v>86.494967822497799</v>
      </c>
      <c r="F30" s="1816">
        <v>83.927126335507012</v>
      </c>
      <c r="G30" s="1817">
        <v>82.97717963458534</v>
      </c>
      <c r="H30" s="1818">
        <v>81.64254783537902</v>
      </c>
      <c r="I30" s="1816">
        <v>81.427249675858022</v>
      </c>
      <c r="J30" s="1816">
        <v>81.188577989811762</v>
      </c>
      <c r="K30" s="1816">
        <v>81.687443099747583</v>
      </c>
      <c r="L30" s="1819">
        <v>81.899688515876477</v>
      </c>
      <c r="M30" s="1820">
        <v>96.376748486917776</v>
      </c>
      <c r="N30" s="1816">
        <v>93.146077919526221</v>
      </c>
      <c r="O30" s="1816">
        <v>91.673712672253259</v>
      </c>
      <c r="P30" s="1816">
        <v>91.333562786779666</v>
      </c>
      <c r="Q30" s="1817">
        <v>89.248962545052123</v>
      </c>
      <c r="R30" s="1818">
        <v>94.466972169145848</v>
      </c>
      <c r="S30" s="1816">
        <v>78.005438216274641</v>
      </c>
      <c r="T30" s="1816">
        <v>99.474739474214729</v>
      </c>
      <c r="U30" s="1816">
        <v>97.430569753366896</v>
      </c>
      <c r="V30" s="1816">
        <v>89.610516348548472</v>
      </c>
      <c r="W30" s="1816">
        <v>87.009102230163677</v>
      </c>
      <c r="X30" s="1816">
        <v>92.496340876459954</v>
      </c>
      <c r="Y30" s="1816">
        <v>84.373241237777179</v>
      </c>
      <c r="Z30" s="1816">
        <v>83.294540135963487</v>
      </c>
      <c r="AA30" s="1816">
        <v>75.799725678102476</v>
      </c>
      <c r="AB30" s="1816">
        <v>82.102430135066427</v>
      </c>
      <c r="AC30" s="1816">
        <v>86.346299698945472</v>
      </c>
      <c r="AD30" s="1816">
        <v>80.797371350308993</v>
      </c>
      <c r="AE30" s="1816">
        <v>91.22000871761125</v>
      </c>
      <c r="AF30" s="1816">
        <v>97.231975998002866</v>
      </c>
      <c r="AG30" s="1816">
        <v>82.460330492625971</v>
      </c>
      <c r="AH30" s="1816">
        <v>70.299430308916939</v>
      </c>
      <c r="AI30" s="1816">
        <v>85.461874428842592</v>
      </c>
      <c r="AJ30" s="1816">
        <v>86.39934641849969</v>
      </c>
      <c r="AK30" s="1816">
        <v>94.108727468093903</v>
      </c>
      <c r="AL30" s="1816">
        <v>99.587661439182256</v>
      </c>
      <c r="AM30" s="1816">
        <v>91.929325784304439</v>
      </c>
      <c r="AN30" s="1816">
        <v>73.337000213379113</v>
      </c>
      <c r="AO30" s="1816">
        <v>80.491554157682259</v>
      </c>
      <c r="AP30" s="1816">
        <v>81.832493263883407</v>
      </c>
      <c r="AQ30" s="1816">
        <v>90.337007615148835</v>
      </c>
      <c r="AR30" s="1816">
        <v>90.299541902411391</v>
      </c>
      <c r="AS30" s="1816">
        <v>95.330797079023313</v>
      </c>
      <c r="AT30" s="1816">
        <v>78.051529282022486</v>
      </c>
      <c r="AU30" s="1816">
        <v>90.687774009411498</v>
      </c>
      <c r="AV30" s="1816">
        <v>91.560485087135049</v>
      </c>
      <c r="AW30" s="1816">
        <v>80.592333743106494</v>
      </c>
      <c r="AX30" s="1821">
        <v>86.593911486167229</v>
      </c>
      <c r="AY30" s="1004"/>
      <c r="BA30" s="2482"/>
      <c r="BB30" s="151" t="s">
        <v>48</v>
      </c>
      <c r="BC30" s="1231" t="s">
        <v>35</v>
      </c>
      <c r="BD30" s="1251" t="s">
        <v>35</v>
      </c>
      <c r="BE30" s="1251" t="s">
        <v>35</v>
      </c>
      <c r="BF30" s="1251" t="s">
        <v>35</v>
      </c>
      <c r="BG30" s="1272" t="s">
        <v>35</v>
      </c>
      <c r="BH30" s="1293" t="s">
        <v>35</v>
      </c>
      <c r="BI30" s="1251" t="s">
        <v>35</v>
      </c>
      <c r="BJ30" s="1251" t="s">
        <v>35</v>
      </c>
      <c r="BK30" s="1251" t="s">
        <v>35</v>
      </c>
      <c r="BL30" s="1272" t="s">
        <v>35</v>
      </c>
      <c r="BM30" s="1293" t="s">
        <v>35</v>
      </c>
      <c r="BN30" s="1251" t="s">
        <v>35</v>
      </c>
      <c r="BO30" s="1251" t="s">
        <v>35</v>
      </c>
      <c r="BP30" s="1251" t="s">
        <v>35</v>
      </c>
      <c r="BQ30" s="1272" t="s">
        <v>35</v>
      </c>
      <c r="BR30" s="1293" t="s">
        <v>35</v>
      </c>
      <c r="BS30" s="1251" t="s">
        <v>35</v>
      </c>
      <c r="BT30" s="1251" t="s">
        <v>35</v>
      </c>
      <c r="BU30" s="1251" t="s">
        <v>35</v>
      </c>
      <c r="BV30" s="1251" t="s">
        <v>35</v>
      </c>
      <c r="BW30" s="1251" t="s">
        <v>35</v>
      </c>
      <c r="BX30" s="1251" t="s">
        <v>35</v>
      </c>
      <c r="BY30" s="1315" t="s">
        <v>35</v>
      </c>
      <c r="BZ30" s="1315" t="s">
        <v>35</v>
      </c>
      <c r="CA30" s="1315" t="s">
        <v>35</v>
      </c>
      <c r="CB30" s="1315" t="s">
        <v>35</v>
      </c>
      <c r="CC30" s="1315" t="s">
        <v>35</v>
      </c>
      <c r="CD30" s="1315" t="s">
        <v>35</v>
      </c>
      <c r="CE30" s="1315" t="s">
        <v>35</v>
      </c>
      <c r="CF30" s="1315" t="s">
        <v>35</v>
      </c>
      <c r="CG30" s="1315" t="s">
        <v>35</v>
      </c>
      <c r="CH30" s="1315" t="s">
        <v>35</v>
      </c>
      <c r="CI30" s="1315" t="s">
        <v>35</v>
      </c>
      <c r="CJ30" s="1315" t="s">
        <v>35</v>
      </c>
      <c r="CK30" s="1315" t="s">
        <v>35</v>
      </c>
      <c r="CL30" s="1315" t="s">
        <v>35</v>
      </c>
      <c r="CM30" s="1315" t="s">
        <v>35</v>
      </c>
      <c r="CN30" s="1315" t="s">
        <v>35</v>
      </c>
      <c r="CO30" s="1315" t="s">
        <v>35</v>
      </c>
      <c r="CP30" s="1315" t="s">
        <v>35</v>
      </c>
      <c r="CQ30" s="1315" t="s">
        <v>35</v>
      </c>
      <c r="CR30" s="1315" t="s">
        <v>35</v>
      </c>
      <c r="CS30" s="1315" t="s">
        <v>35</v>
      </c>
      <c r="CT30" s="1315" t="s">
        <v>35</v>
      </c>
      <c r="CU30" s="1315" t="s">
        <v>35</v>
      </c>
      <c r="CV30" s="1315" t="s">
        <v>35</v>
      </c>
      <c r="CW30" s="1315" t="s">
        <v>35</v>
      </c>
      <c r="CX30" s="1315" t="s">
        <v>35</v>
      </c>
      <c r="CY30" s="1315" t="s">
        <v>35</v>
      </c>
      <c r="CZ30" s="1336" t="s">
        <v>35</v>
      </c>
    </row>
    <row r="31" s="130" customFormat="true" ht="15" customHeight="true" x14ac:dyDescent="0.2">
      <c r="A31" s="2372" t="s">
        <v>103</v>
      </c>
      <c r="B31" s="248" t="s">
        <v>49</v>
      </c>
      <c r="C31" s="1822">
        <v>4.9779362802960945</v>
      </c>
      <c r="D31" s="1823">
        <v>9.4646096025673323</v>
      </c>
      <c r="E31" s="1823">
        <v>11.705862886976016</v>
      </c>
      <c r="F31" s="1823">
        <v>14.471204813439176</v>
      </c>
      <c r="G31" s="1824">
        <v>16.413421818495127</v>
      </c>
      <c r="H31" s="1825">
        <v>13.776392419374375</v>
      </c>
      <c r="I31" s="1823">
        <v>16.239512902878758</v>
      </c>
      <c r="J31" s="1823">
        <v>16.886969549140296</v>
      </c>
      <c r="K31" s="1823">
        <v>17.333076354742914</v>
      </c>
      <c r="L31" s="1826">
        <v>17.365349984982124</v>
      </c>
      <c r="M31" s="1827">
        <v>2.483587016189043</v>
      </c>
      <c r="N31" s="1823">
        <v>5.7529903658906631</v>
      </c>
      <c r="O31" s="1823">
        <v>7.0666082450784167</v>
      </c>
      <c r="P31" s="1823">
        <v>7.2904247199892209</v>
      </c>
      <c r="Q31" s="1824">
        <v>10.100516135711437</v>
      </c>
      <c r="R31" s="1825">
        <v>5.4322254629454658</v>
      </c>
      <c r="S31" s="1823">
        <v>20.973533983367975</v>
      </c>
      <c r="T31" s="1823">
        <v>0.52526052578524562</v>
      </c>
      <c r="U31" s="1823">
        <v>2.5091762301048059</v>
      </c>
      <c r="V31" s="1823">
        <v>9.9267374853962576</v>
      </c>
      <c r="W31" s="1823">
        <v>10.387422377241236</v>
      </c>
      <c r="X31" s="1823">
        <v>6.8147368993652115</v>
      </c>
      <c r="Y31" s="1823">
        <v>13.658626809344277</v>
      </c>
      <c r="Z31" s="1823">
        <v>14.573083105474902</v>
      </c>
      <c r="AA31" s="1823">
        <v>21.616745766296084</v>
      </c>
      <c r="AB31" s="1823">
        <v>15.75719322869171</v>
      </c>
      <c r="AC31" s="1823">
        <v>11.2002111940864</v>
      </c>
      <c r="AD31" s="1823">
        <v>16.803241132142439</v>
      </c>
      <c r="AE31" s="1823">
        <v>8.7440398079959074</v>
      </c>
      <c r="AF31" s="1823">
        <v>1.6461263986256254</v>
      </c>
      <c r="AG31" s="1823">
        <v>11.306656613008098</v>
      </c>
      <c r="AH31" s="1823">
        <v>26.410632157309866</v>
      </c>
      <c r="AI31" s="1823">
        <v>12.837486773349527</v>
      </c>
      <c r="AJ31" s="1823">
        <v>12.759608506986728</v>
      </c>
      <c r="AK31" s="1823">
        <v>5.2319604434977203</v>
      </c>
      <c r="AL31" s="1823">
        <v>0.37427377012720509</v>
      </c>
      <c r="AM31" s="1823">
        <v>7.9971179565337582</v>
      </c>
      <c r="AN31" s="1823">
        <v>24.511085979447618</v>
      </c>
      <c r="AO31" s="1823">
        <v>17.048881550990171</v>
      </c>
      <c r="AP31" s="1823">
        <v>17.169664231956645</v>
      </c>
      <c r="AQ31" s="1823">
        <v>8.3691145445682125</v>
      </c>
      <c r="AR31" s="1823">
        <v>8.9503799761582581</v>
      </c>
      <c r="AS31" s="1823">
        <v>4.5241509665520656</v>
      </c>
      <c r="AT31" s="1823">
        <v>14.641183230555576</v>
      </c>
      <c r="AU31" s="1823">
        <v>8.4973043650527167</v>
      </c>
      <c r="AV31" s="1823">
        <v>4.8145221471537276</v>
      </c>
      <c r="AW31" s="1823">
        <v>17.768102481778953</v>
      </c>
      <c r="AX31" s="1828">
        <v>12.948602085369219</v>
      </c>
      <c r="AY31" s="1004"/>
      <c r="AZ31" s="437"/>
      <c r="BA31" s="2482" t="s">
        <v>103</v>
      </c>
      <c r="BB31" s="151" t="s">
        <v>49</v>
      </c>
      <c r="BC31" s="1231" t="s">
        <v>35</v>
      </c>
      <c r="BD31" s="1251" t="s">
        <v>35</v>
      </c>
      <c r="BE31" s="1251" t="s">
        <v>35</v>
      </c>
      <c r="BF31" s="1251" t="s">
        <v>35</v>
      </c>
      <c r="BG31" s="1272" t="s">
        <v>35</v>
      </c>
      <c r="BH31" s="1293" t="s">
        <v>35</v>
      </c>
      <c r="BI31" s="1251" t="s">
        <v>35</v>
      </c>
      <c r="BJ31" s="1251" t="s">
        <v>35</v>
      </c>
      <c r="BK31" s="1251" t="s">
        <v>35</v>
      </c>
      <c r="BL31" s="1272" t="s">
        <v>35</v>
      </c>
      <c r="BM31" s="1293" t="s">
        <v>35</v>
      </c>
      <c r="BN31" s="1251" t="s">
        <v>35</v>
      </c>
      <c r="BO31" s="1251" t="s">
        <v>35</v>
      </c>
      <c r="BP31" s="1251" t="s">
        <v>35</v>
      </c>
      <c r="BQ31" s="1272" t="s">
        <v>35</v>
      </c>
      <c r="BR31" s="1293" t="s">
        <v>35</v>
      </c>
      <c r="BS31" s="1251" t="s">
        <v>35</v>
      </c>
      <c r="BT31" s="1251" t="s">
        <v>35</v>
      </c>
      <c r="BU31" s="1251" t="s">
        <v>35</v>
      </c>
      <c r="BV31" s="1251" t="s">
        <v>35</v>
      </c>
      <c r="BW31" s="1251" t="s">
        <v>35</v>
      </c>
      <c r="BX31" s="1251" t="s">
        <v>35</v>
      </c>
      <c r="BY31" s="1315" t="s">
        <v>35</v>
      </c>
      <c r="BZ31" s="1315" t="s">
        <v>35</v>
      </c>
      <c r="CA31" s="1315" t="s">
        <v>35</v>
      </c>
      <c r="CB31" s="1315" t="s">
        <v>35</v>
      </c>
      <c r="CC31" s="1315" t="s">
        <v>35</v>
      </c>
      <c r="CD31" s="1315" t="s">
        <v>35</v>
      </c>
      <c r="CE31" s="1315" t="s">
        <v>35</v>
      </c>
      <c r="CF31" s="1315" t="s">
        <v>35</v>
      </c>
      <c r="CG31" s="1315" t="s">
        <v>35</v>
      </c>
      <c r="CH31" s="1315" t="s">
        <v>35</v>
      </c>
      <c r="CI31" s="1315" t="s">
        <v>35</v>
      </c>
      <c r="CJ31" s="1315" t="s">
        <v>35</v>
      </c>
      <c r="CK31" s="1315" t="s">
        <v>35</v>
      </c>
      <c r="CL31" s="1315" t="s">
        <v>35</v>
      </c>
      <c r="CM31" s="1315" t="s">
        <v>35</v>
      </c>
      <c r="CN31" s="1315" t="s">
        <v>35</v>
      </c>
      <c r="CO31" s="1315" t="s">
        <v>35</v>
      </c>
      <c r="CP31" s="1315" t="s">
        <v>35</v>
      </c>
      <c r="CQ31" s="1315" t="s">
        <v>35</v>
      </c>
      <c r="CR31" s="1315" t="s">
        <v>35</v>
      </c>
      <c r="CS31" s="1315" t="s">
        <v>35</v>
      </c>
      <c r="CT31" s="1315" t="s">
        <v>35</v>
      </c>
      <c r="CU31" s="1315" t="s">
        <v>35</v>
      </c>
      <c r="CV31" s="1315" t="s">
        <v>35</v>
      </c>
      <c r="CW31" s="1315" t="s">
        <v>35</v>
      </c>
      <c r="CX31" s="1315" t="s">
        <v>35</v>
      </c>
      <c r="CY31" s="1315" t="s">
        <v>35</v>
      </c>
      <c r="CZ31" s="1336" t="s">
        <v>35</v>
      </c>
    </row>
    <row r="32" s="130" customFormat="true" ht="15" customHeight="true" x14ac:dyDescent="0.2">
      <c r="A32" s="2372"/>
      <c r="B32" s="248" t="s">
        <v>48</v>
      </c>
      <c r="C32" s="1815">
        <v>95.022063719704121</v>
      </c>
      <c r="D32" s="1816">
        <v>90.535390397433062</v>
      </c>
      <c r="E32" s="1816">
        <v>88.294137113023581</v>
      </c>
      <c r="F32" s="1816">
        <v>85.528795186560615</v>
      </c>
      <c r="G32" s="1817">
        <v>83.586578181504549</v>
      </c>
      <c r="H32" s="1818">
        <v>86.223607580626478</v>
      </c>
      <c r="I32" s="1816">
        <v>83.760487097121469</v>
      </c>
      <c r="J32" s="1816">
        <v>83.113030450859981</v>
      </c>
      <c r="K32" s="1816">
        <v>82.666923645257356</v>
      </c>
      <c r="L32" s="1819">
        <v>82.634650015018352</v>
      </c>
      <c r="M32" s="1820">
        <v>97.516412983811279</v>
      </c>
      <c r="N32" s="1816">
        <v>94.247009634109546</v>
      </c>
      <c r="O32" s="1816">
        <v>92.933391754921672</v>
      </c>
      <c r="P32" s="1816">
        <v>92.70957528001108</v>
      </c>
      <c r="Q32" s="1817">
        <v>89.899483864288385</v>
      </c>
      <c r="R32" s="1818">
        <v>94.56777453705439</v>
      </c>
      <c r="S32" s="1816">
        <v>79.026466016631787</v>
      </c>
      <c r="T32" s="1816">
        <v>99.474739474214729</v>
      </c>
      <c r="U32" s="1816">
        <v>97.490823769895158</v>
      </c>
      <c r="V32" s="1816">
        <v>90.073262514603726</v>
      </c>
      <c r="W32" s="1816">
        <v>89.612577622758877</v>
      </c>
      <c r="X32" s="1816">
        <v>93.185263100634742</v>
      </c>
      <c r="Y32" s="1816">
        <v>86.341373190655673</v>
      </c>
      <c r="Z32" s="1816">
        <v>85.426916894525192</v>
      </c>
      <c r="AA32" s="1816">
        <v>78.383254233703909</v>
      </c>
      <c r="AB32" s="1816">
        <v>84.242806771308253</v>
      </c>
      <c r="AC32" s="1816">
        <v>88.799788805913465</v>
      </c>
      <c r="AD32" s="1816">
        <v>83.196758867857895</v>
      </c>
      <c r="AE32" s="1816">
        <v>91.255960192004054</v>
      </c>
      <c r="AF32" s="1816">
        <v>98.35387360137446</v>
      </c>
      <c r="AG32" s="1816">
        <v>88.693343386992012</v>
      </c>
      <c r="AH32" s="1816">
        <v>73.589367842690109</v>
      </c>
      <c r="AI32" s="1816">
        <v>87.162513226650333</v>
      </c>
      <c r="AJ32" s="1816">
        <v>87.240391493013192</v>
      </c>
      <c r="AK32" s="1816">
        <v>94.76803955650216</v>
      </c>
      <c r="AL32" s="1816">
        <v>99.625726229872797</v>
      </c>
      <c r="AM32" s="1816">
        <v>92.002882043466144</v>
      </c>
      <c r="AN32" s="1816">
        <v>75.488914020552272</v>
      </c>
      <c r="AO32" s="1816">
        <v>82.951118449009769</v>
      </c>
      <c r="AP32" s="1816">
        <v>82.830335768043341</v>
      </c>
      <c r="AQ32" s="1816">
        <v>91.630885455431738</v>
      </c>
      <c r="AR32" s="1816">
        <v>91.049620023841683</v>
      </c>
      <c r="AS32" s="1816">
        <v>95.475849033447929</v>
      </c>
      <c r="AT32" s="1816">
        <v>85.358816769444275</v>
      </c>
      <c r="AU32" s="1816">
        <v>91.502695634947244</v>
      </c>
      <c r="AV32" s="1816">
        <v>95.185477852846319</v>
      </c>
      <c r="AW32" s="1816">
        <v>82.231897518221103</v>
      </c>
      <c r="AX32" s="1821">
        <v>87.05139791463084</v>
      </c>
      <c r="AY32" s="1004"/>
      <c r="AZ32" s="437"/>
      <c r="BA32" s="2482"/>
      <c r="BB32" s="151" t="s">
        <v>48</v>
      </c>
      <c r="BC32" s="1231" t="s">
        <v>35</v>
      </c>
      <c r="BD32" s="1251" t="s">
        <v>35</v>
      </c>
      <c r="BE32" s="1251" t="s">
        <v>35</v>
      </c>
      <c r="BF32" s="1251" t="s">
        <v>35</v>
      </c>
      <c r="BG32" s="1272" t="s">
        <v>35</v>
      </c>
      <c r="BH32" s="1293" t="s">
        <v>35</v>
      </c>
      <c r="BI32" s="1251" t="s">
        <v>35</v>
      </c>
      <c r="BJ32" s="1251" t="s">
        <v>35</v>
      </c>
      <c r="BK32" s="1251" t="s">
        <v>35</v>
      </c>
      <c r="BL32" s="1272" t="s">
        <v>35</v>
      </c>
      <c r="BM32" s="1293" t="s">
        <v>35</v>
      </c>
      <c r="BN32" s="1251" t="s">
        <v>35</v>
      </c>
      <c r="BO32" s="1251" t="s">
        <v>35</v>
      </c>
      <c r="BP32" s="1251" t="s">
        <v>35</v>
      </c>
      <c r="BQ32" s="1272" t="s">
        <v>35</v>
      </c>
      <c r="BR32" s="1293" t="s">
        <v>35</v>
      </c>
      <c r="BS32" s="1251" t="s">
        <v>35</v>
      </c>
      <c r="BT32" s="1251" t="s">
        <v>35</v>
      </c>
      <c r="BU32" s="1251" t="s">
        <v>35</v>
      </c>
      <c r="BV32" s="1251" t="s">
        <v>35</v>
      </c>
      <c r="BW32" s="1251" t="s">
        <v>35</v>
      </c>
      <c r="BX32" s="1251" t="s">
        <v>35</v>
      </c>
      <c r="BY32" s="1315" t="s">
        <v>35</v>
      </c>
      <c r="BZ32" s="1315" t="s">
        <v>35</v>
      </c>
      <c r="CA32" s="1315" t="s">
        <v>35</v>
      </c>
      <c r="CB32" s="1315" t="s">
        <v>35</v>
      </c>
      <c r="CC32" s="1315" t="s">
        <v>35</v>
      </c>
      <c r="CD32" s="1315" t="s">
        <v>35</v>
      </c>
      <c r="CE32" s="1315" t="s">
        <v>35</v>
      </c>
      <c r="CF32" s="1315" t="s">
        <v>35</v>
      </c>
      <c r="CG32" s="1315" t="s">
        <v>35</v>
      </c>
      <c r="CH32" s="1315" t="s">
        <v>35</v>
      </c>
      <c r="CI32" s="1315" t="s">
        <v>35</v>
      </c>
      <c r="CJ32" s="1315" t="s">
        <v>35</v>
      </c>
      <c r="CK32" s="1315" t="s">
        <v>35</v>
      </c>
      <c r="CL32" s="1315" t="s">
        <v>35</v>
      </c>
      <c r="CM32" s="1315" t="s">
        <v>35</v>
      </c>
      <c r="CN32" s="1315" t="s">
        <v>35</v>
      </c>
      <c r="CO32" s="1315" t="s">
        <v>35</v>
      </c>
      <c r="CP32" s="1315" t="s">
        <v>35</v>
      </c>
      <c r="CQ32" s="1315" t="s">
        <v>35</v>
      </c>
      <c r="CR32" s="1315" t="s">
        <v>35</v>
      </c>
      <c r="CS32" s="1315" t="s">
        <v>35</v>
      </c>
      <c r="CT32" s="1315" t="s">
        <v>35</v>
      </c>
      <c r="CU32" s="1315" t="s">
        <v>35</v>
      </c>
      <c r="CV32" s="1315" t="s">
        <v>35</v>
      </c>
      <c r="CW32" s="1315" t="s">
        <v>35</v>
      </c>
      <c r="CX32" s="1315" t="s">
        <v>35</v>
      </c>
      <c r="CY32" s="1315" t="s">
        <v>35</v>
      </c>
      <c r="CZ32" s="1336" t="s">
        <v>35</v>
      </c>
    </row>
    <row r="33" s="130" customFormat="true" ht="15" customHeight="true" x14ac:dyDescent="0.2">
      <c r="A33" s="2372" t="s">
        <v>104</v>
      </c>
      <c r="B33" s="248" t="s">
        <v>49</v>
      </c>
      <c r="C33" s="1141" t="s">
        <v>35</v>
      </c>
      <c r="D33" s="1153" t="s">
        <v>35</v>
      </c>
      <c r="E33" s="1153" t="s">
        <v>35</v>
      </c>
      <c r="F33" s="1153" t="s">
        <v>35</v>
      </c>
      <c r="G33" s="1165" t="s">
        <v>35</v>
      </c>
      <c r="H33" s="1177" t="s">
        <v>35</v>
      </c>
      <c r="I33" s="1153" t="s">
        <v>35</v>
      </c>
      <c r="J33" s="1153" t="s">
        <v>35</v>
      </c>
      <c r="K33" s="1153" t="s">
        <v>35</v>
      </c>
      <c r="L33" s="1189" t="s">
        <v>35</v>
      </c>
      <c r="M33" s="1201" t="s">
        <v>35</v>
      </c>
      <c r="N33" s="1153" t="s">
        <v>35</v>
      </c>
      <c r="O33" s="1153" t="s">
        <v>35</v>
      </c>
      <c r="P33" s="1153" t="s">
        <v>35</v>
      </c>
      <c r="Q33" s="1165" t="s">
        <v>35</v>
      </c>
      <c r="R33" s="1177" t="s">
        <v>35</v>
      </c>
      <c r="S33" s="1153" t="s">
        <v>35</v>
      </c>
      <c r="T33" s="1153" t="s">
        <v>35</v>
      </c>
      <c r="U33" s="1153" t="s">
        <v>35</v>
      </c>
      <c r="V33" s="1153" t="s">
        <v>35</v>
      </c>
      <c r="W33" s="1153" t="s">
        <v>35</v>
      </c>
      <c r="X33" s="1153" t="s">
        <v>35</v>
      </c>
      <c r="Y33" s="1218" t="s">
        <v>35</v>
      </c>
      <c r="Z33" s="1218" t="s">
        <v>35</v>
      </c>
      <c r="AA33" s="1218" t="s">
        <v>35</v>
      </c>
      <c r="AB33" s="1218" t="s">
        <v>35</v>
      </c>
      <c r="AC33" s="1218" t="s">
        <v>35</v>
      </c>
      <c r="AD33" s="1218" t="s">
        <v>35</v>
      </c>
      <c r="AE33" s="1218" t="s">
        <v>35</v>
      </c>
      <c r="AF33" s="1218" t="s">
        <v>35</v>
      </c>
      <c r="AG33" s="1218" t="s">
        <v>35</v>
      </c>
      <c r="AH33" s="1218" t="s">
        <v>35</v>
      </c>
      <c r="AI33" s="1218" t="s">
        <v>35</v>
      </c>
      <c r="AJ33" s="1218" t="s">
        <v>35</v>
      </c>
      <c r="AK33" s="1218" t="s">
        <v>35</v>
      </c>
      <c r="AL33" s="1218" t="s">
        <v>35</v>
      </c>
      <c r="AM33" s="1218" t="s">
        <v>35</v>
      </c>
      <c r="AN33" s="1218" t="s">
        <v>35</v>
      </c>
      <c r="AO33" s="1218" t="s">
        <v>35</v>
      </c>
      <c r="AP33" s="1218" t="s">
        <v>35</v>
      </c>
      <c r="AQ33" s="1218" t="s">
        <v>35</v>
      </c>
      <c r="AR33" s="1218" t="s">
        <v>35</v>
      </c>
      <c r="AS33" s="1218" t="s">
        <v>35</v>
      </c>
      <c r="AT33" s="1218" t="s">
        <v>35</v>
      </c>
      <c r="AU33" s="1218" t="s">
        <v>35</v>
      </c>
      <c r="AV33" s="1218" t="s">
        <v>35</v>
      </c>
      <c r="AW33" s="1218" t="s">
        <v>35</v>
      </c>
      <c r="AX33" s="1218" t="s">
        <v>35</v>
      </c>
      <c r="AY33" s="1223" t="s">
        <v>35</v>
      </c>
      <c r="AZ33" s="215"/>
      <c r="BA33" s="2482" t="s">
        <v>104</v>
      </c>
      <c r="BB33" s="151" t="s">
        <v>49</v>
      </c>
      <c r="BC33" s="1231" t="s">
        <v>35</v>
      </c>
      <c r="BD33" s="1251" t="s">
        <v>35</v>
      </c>
      <c r="BE33" s="1251" t="s">
        <v>35</v>
      </c>
      <c r="BF33" s="1251" t="s">
        <v>35</v>
      </c>
      <c r="BG33" s="1272" t="s">
        <v>35</v>
      </c>
      <c r="BH33" s="1293" t="s">
        <v>35</v>
      </c>
      <c r="BI33" s="1251" t="s">
        <v>35</v>
      </c>
      <c r="BJ33" s="1251" t="s">
        <v>35</v>
      </c>
      <c r="BK33" s="1251" t="s">
        <v>35</v>
      </c>
      <c r="BL33" s="1272" t="s">
        <v>35</v>
      </c>
      <c r="BM33" s="1293" t="s">
        <v>35</v>
      </c>
      <c r="BN33" s="1251" t="s">
        <v>35</v>
      </c>
      <c r="BO33" s="1251" t="s">
        <v>35</v>
      </c>
      <c r="BP33" s="1251" t="s">
        <v>35</v>
      </c>
      <c r="BQ33" s="1272" t="s">
        <v>35</v>
      </c>
      <c r="BR33" s="1293" t="s">
        <v>35</v>
      </c>
      <c r="BS33" s="1251" t="s">
        <v>35</v>
      </c>
      <c r="BT33" s="1251" t="s">
        <v>35</v>
      </c>
      <c r="BU33" s="1251" t="s">
        <v>35</v>
      </c>
      <c r="BV33" s="1251" t="s">
        <v>35</v>
      </c>
      <c r="BW33" s="1251" t="s">
        <v>35</v>
      </c>
      <c r="BX33" s="1251" t="s">
        <v>35</v>
      </c>
      <c r="BY33" s="1315" t="s">
        <v>35</v>
      </c>
      <c r="BZ33" s="1315" t="s">
        <v>35</v>
      </c>
      <c r="CA33" s="1315" t="s">
        <v>35</v>
      </c>
      <c r="CB33" s="1315" t="s">
        <v>35</v>
      </c>
      <c r="CC33" s="1315" t="s">
        <v>35</v>
      </c>
      <c r="CD33" s="1315" t="s">
        <v>35</v>
      </c>
      <c r="CE33" s="1315" t="s">
        <v>35</v>
      </c>
      <c r="CF33" s="1315" t="s">
        <v>35</v>
      </c>
      <c r="CG33" s="1315" t="s">
        <v>35</v>
      </c>
      <c r="CH33" s="1315" t="s">
        <v>35</v>
      </c>
      <c r="CI33" s="1315" t="s">
        <v>35</v>
      </c>
      <c r="CJ33" s="1315" t="s">
        <v>35</v>
      </c>
      <c r="CK33" s="1315" t="s">
        <v>35</v>
      </c>
      <c r="CL33" s="1315" t="s">
        <v>35</v>
      </c>
      <c r="CM33" s="1315" t="s">
        <v>35</v>
      </c>
      <c r="CN33" s="1315" t="s">
        <v>35</v>
      </c>
      <c r="CO33" s="1315" t="s">
        <v>35</v>
      </c>
      <c r="CP33" s="1315" t="s">
        <v>35</v>
      </c>
      <c r="CQ33" s="1315" t="s">
        <v>35</v>
      </c>
      <c r="CR33" s="1315" t="s">
        <v>35</v>
      </c>
      <c r="CS33" s="1315" t="s">
        <v>35</v>
      </c>
      <c r="CT33" s="1315" t="s">
        <v>35</v>
      </c>
      <c r="CU33" s="1315" t="s">
        <v>35</v>
      </c>
      <c r="CV33" s="1315" t="s">
        <v>35</v>
      </c>
      <c r="CW33" s="1315" t="s">
        <v>35</v>
      </c>
      <c r="CX33" s="1315" t="s">
        <v>35</v>
      </c>
      <c r="CY33" s="1315" t="s">
        <v>35</v>
      </c>
      <c r="CZ33" s="1336" t="s">
        <v>35</v>
      </c>
    </row>
    <row r="34" s="130" customFormat="true" ht="15" customHeight="true" x14ac:dyDescent="0.2">
      <c r="A34" s="2372"/>
      <c r="B34" s="248" t="s">
        <v>48</v>
      </c>
      <c r="C34" s="1141" t="s">
        <v>35</v>
      </c>
      <c r="D34" s="1153" t="s">
        <v>35</v>
      </c>
      <c r="E34" s="1153" t="s">
        <v>35</v>
      </c>
      <c r="F34" s="1153" t="s">
        <v>35</v>
      </c>
      <c r="G34" s="1165" t="s">
        <v>35</v>
      </c>
      <c r="H34" s="1177" t="s">
        <v>35</v>
      </c>
      <c r="I34" s="1153" t="s">
        <v>35</v>
      </c>
      <c r="J34" s="1153" t="s">
        <v>35</v>
      </c>
      <c r="K34" s="1153" t="s">
        <v>35</v>
      </c>
      <c r="L34" s="1189" t="s">
        <v>35</v>
      </c>
      <c r="M34" s="1201" t="s">
        <v>35</v>
      </c>
      <c r="N34" s="1153" t="s">
        <v>35</v>
      </c>
      <c r="O34" s="1153" t="s">
        <v>35</v>
      </c>
      <c r="P34" s="1153" t="s">
        <v>35</v>
      </c>
      <c r="Q34" s="1165" t="s">
        <v>35</v>
      </c>
      <c r="R34" s="1177" t="s">
        <v>35</v>
      </c>
      <c r="S34" s="1153" t="s">
        <v>35</v>
      </c>
      <c r="T34" s="1153" t="s">
        <v>35</v>
      </c>
      <c r="U34" s="1153" t="s">
        <v>35</v>
      </c>
      <c r="V34" s="1153" t="s">
        <v>35</v>
      </c>
      <c r="W34" s="1153" t="s">
        <v>35</v>
      </c>
      <c r="X34" s="1153" t="s">
        <v>35</v>
      </c>
      <c r="Y34" s="1218" t="s">
        <v>35</v>
      </c>
      <c r="Z34" s="1218" t="s">
        <v>35</v>
      </c>
      <c r="AA34" s="1218" t="s">
        <v>35</v>
      </c>
      <c r="AB34" s="1218" t="s">
        <v>35</v>
      </c>
      <c r="AC34" s="1218" t="s">
        <v>35</v>
      </c>
      <c r="AD34" s="1218" t="s">
        <v>35</v>
      </c>
      <c r="AE34" s="1218" t="s">
        <v>35</v>
      </c>
      <c r="AF34" s="1218" t="s">
        <v>35</v>
      </c>
      <c r="AG34" s="1218" t="s">
        <v>35</v>
      </c>
      <c r="AH34" s="1218" t="s">
        <v>35</v>
      </c>
      <c r="AI34" s="1218" t="s">
        <v>35</v>
      </c>
      <c r="AJ34" s="1218" t="s">
        <v>35</v>
      </c>
      <c r="AK34" s="1218" t="s">
        <v>35</v>
      </c>
      <c r="AL34" s="1218" t="s">
        <v>35</v>
      </c>
      <c r="AM34" s="1218" t="s">
        <v>35</v>
      </c>
      <c r="AN34" s="1218" t="s">
        <v>35</v>
      </c>
      <c r="AO34" s="1218" t="s">
        <v>35</v>
      </c>
      <c r="AP34" s="1218" t="s">
        <v>35</v>
      </c>
      <c r="AQ34" s="1218" t="s">
        <v>35</v>
      </c>
      <c r="AR34" s="1218" t="s">
        <v>35</v>
      </c>
      <c r="AS34" s="1218" t="s">
        <v>35</v>
      </c>
      <c r="AT34" s="1218" t="s">
        <v>35</v>
      </c>
      <c r="AU34" s="1218" t="s">
        <v>35</v>
      </c>
      <c r="AV34" s="1218" t="s">
        <v>35</v>
      </c>
      <c r="AW34" s="1218" t="s">
        <v>35</v>
      </c>
      <c r="AX34" s="1218" t="s">
        <v>35</v>
      </c>
      <c r="AY34" s="1223" t="s">
        <v>35</v>
      </c>
      <c r="AZ34" s="215"/>
      <c r="BA34" s="2482"/>
      <c r="BB34" s="151" t="s">
        <v>48</v>
      </c>
      <c r="BC34" s="1231" t="s">
        <v>35</v>
      </c>
      <c r="BD34" s="1251" t="s">
        <v>35</v>
      </c>
      <c r="BE34" s="1251" t="s">
        <v>35</v>
      </c>
      <c r="BF34" s="1251" t="s">
        <v>35</v>
      </c>
      <c r="BG34" s="1272" t="s">
        <v>35</v>
      </c>
      <c r="BH34" s="1293" t="s">
        <v>35</v>
      </c>
      <c r="BI34" s="1251" t="s">
        <v>35</v>
      </c>
      <c r="BJ34" s="1251" t="s">
        <v>35</v>
      </c>
      <c r="BK34" s="1251" t="s">
        <v>35</v>
      </c>
      <c r="BL34" s="1272" t="s">
        <v>35</v>
      </c>
      <c r="BM34" s="1293" t="s">
        <v>35</v>
      </c>
      <c r="BN34" s="1251" t="s">
        <v>35</v>
      </c>
      <c r="BO34" s="1251" t="s">
        <v>35</v>
      </c>
      <c r="BP34" s="1251" t="s">
        <v>35</v>
      </c>
      <c r="BQ34" s="1272" t="s">
        <v>35</v>
      </c>
      <c r="BR34" s="1293" t="s">
        <v>35</v>
      </c>
      <c r="BS34" s="1251" t="s">
        <v>35</v>
      </c>
      <c r="BT34" s="1251" t="s">
        <v>35</v>
      </c>
      <c r="BU34" s="1251" t="s">
        <v>35</v>
      </c>
      <c r="BV34" s="1251" t="s">
        <v>35</v>
      </c>
      <c r="BW34" s="1251" t="s">
        <v>35</v>
      </c>
      <c r="BX34" s="1251" t="s">
        <v>35</v>
      </c>
      <c r="BY34" s="1315" t="s">
        <v>35</v>
      </c>
      <c r="BZ34" s="1315" t="s">
        <v>35</v>
      </c>
      <c r="CA34" s="1315" t="s">
        <v>35</v>
      </c>
      <c r="CB34" s="1315" t="s">
        <v>35</v>
      </c>
      <c r="CC34" s="1315" t="s">
        <v>35</v>
      </c>
      <c r="CD34" s="1315" t="s">
        <v>35</v>
      </c>
      <c r="CE34" s="1315" t="s">
        <v>35</v>
      </c>
      <c r="CF34" s="1315" t="s">
        <v>35</v>
      </c>
      <c r="CG34" s="1315" t="s">
        <v>35</v>
      </c>
      <c r="CH34" s="1315" t="s">
        <v>35</v>
      </c>
      <c r="CI34" s="1315" t="s">
        <v>35</v>
      </c>
      <c r="CJ34" s="1315" t="s">
        <v>35</v>
      </c>
      <c r="CK34" s="1315" t="s">
        <v>35</v>
      </c>
      <c r="CL34" s="1315" t="s">
        <v>35</v>
      </c>
      <c r="CM34" s="1315" t="s">
        <v>35</v>
      </c>
      <c r="CN34" s="1315" t="s">
        <v>35</v>
      </c>
      <c r="CO34" s="1315" t="s">
        <v>35</v>
      </c>
      <c r="CP34" s="1315" t="s">
        <v>35</v>
      </c>
      <c r="CQ34" s="1315" t="s">
        <v>35</v>
      </c>
      <c r="CR34" s="1315" t="s">
        <v>35</v>
      </c>
      <c r="CS34" s="1315" t="s">
        <v>35</v>
      </c>
      <c r="CT34" s="1315" t="s">
        <v>35</v>
      </c>
      <c r="CU34" s="1315" t="s">
        <v>35</v>
      </c>
      <c r="CV34" s="1315" t="s">
        <v>35</v>
      </c>
      <c r="CW34" s="1315" t="s">
        <v>35</v>
      </c>
      <c r="CX34" s="1315" t="s">
        <v>35</v>
      </c>
      <c r="CY34" s="1315" t="s">
        <v>35</v>
      </c>
      <c r="CZ34" s="1336" t="s">
        <v>35</v>
      </c>
    </row>
    <row r="35" s="437" customFormat="true" ht="15" customHeight="true" x14ac:dyDescent="0.2">
      <c r="A35" s="2647" t="s">
        <v>55</v>
      </c>
      <c r="B35" s="1948" t="s">
        <v>49</v>
      </c>
      <c r="C35" s="1815">
        <v>54.9</v>
      </c>
      <c r="D35" s="1816">
        <v>70.5</v>
      </c>
      <c r="E35" s="1816">
        <v>71.400000000000006</v>
      </c>
      <c r="F35" s="1816">
        <v>68.3</v>
      </c>
      <c r="G35" s="1817">
        <v>62.3</v>
      </c>
      <c r="H35" s="1818">
        <v>63.7</v>
      </c>
      <c r="I35" s="1816">
        <v>68.900000000000006</v>
      </c>
      <c r="J35" s="1816">
        <v>67.5</v>
      </c>
      <c r="K35" s="1816">
        <v>62.4</v>
      </c>
      <c r="L35" s="1819">
        <v>60.4</v>
      </c>
      <c r="M35" s="1820">
        <v>46.2</v>
      </c>
      <c r="N35" s="1816">
        <v>67.099999999999994</v>
      </c>
      <c r="O35" s="1816">
        <v>73.7</v>
      </c>
      <c r="P35" s="1816">
        <v>74.099999999999994</v>
      </c>
      <c r="Q35" s="1817">
        <v>70.7</v>
      </c>
      <c r="R35" s="1818">
        <v>64.5</v>
      </c>
      <c r="S35" s="1816">
        <v>56.2</v>
      </c>
      <c r="T35" s="1816">
        <v>46.1</v>
      </c>
      <c r="U35" s="1816">
        <v>53.9</v>
      </c>
      <c r="V35" s="1816">
        <v>73.7</v>
      </c>
      <c r="W35" s="1816">
        <v>74.599999999999994</v>
      </c>
      <c r="X35" s="1816">
        <v>54.6</v>
      </c>
      <c r="Y35" s="1816">
        <v>70.3</v>
      </c>
      <c r="Z35" s="1816">
        <v>66.3</v>
      </c>
      <c r="AA35" s="1816">
        <v>53.3</v>
      </c>
      <c r="AB35" s="1816">
        <v>33</v>
      </c>
      <c r="AC35" s="1816">
        <v>48.2</v>
      </c>
      <c r="AD35" s="1816">
        <v>43.9</v>
      </c>
      <c r="AE35" s="1816">
        <v>70.2</v>
      </c>
      <c r="AF35" s="1816">
        <v>73.599999999999994</v>
      </c>
      <c r="AG35" s="1816">
        <v>40</v>
      </c>
      <c r="AH35" s="1816">
        <v>61.4</v>
      </c>
      <c r="AI35" s="1816">
        <v>62.3</v>
      </c>
      <c r="AJ35" s="1816">
        <v>69</v>
      </c>
      <c r="AK35" s="1816">
        <v>52.6</v>
      </c>
      <c r="AL35" s="1816">
        <v>71.400000000000006</v>
      </c>
      <c r="AM35" s="1816">
        <v>73.900000000000006</v>
      </c>
      <c r="AN35" s="1816">
        <v>58.1</v>
      </c>
      <c r="AO35" s="1816">
        <v>69.3</v>
      </c>
      <c r="AP35" s="1816">
        <v>69.099999999999994</v>
      </c>
      <c r="AQ35" s="1816">
        <v>65.8</v>
      </c>
      <c r="AR35" s="1816">
        <v>69.3</v>
      </c>
      <c r="AS35" s="1816">
        <v>64.099999999999994</v>
      </c>
      <c r="AT35" s="1816">
        <v>48.2</v>
      </c>
      <c r="AU35" s="1816">
        <v>49.1</v>
      </c>
      <c r="AV35" s="1816">
        <v>59</v>
      </c>
      <c r="AW35" s="1816">
        <v>76.7</v>
      </c>
      <c r="AX35" s="1821">
        <v>83.5</v>
      </c>
      <c r="AY35" s="1004"/>
      <c r="BA35" s="2482" t="s">
        <v>55</v>
      </c>
      <c r="BB35" s="151" t="s">
        <v>49</v>
      </c>
      <c r="BC35" s="1231" t="s">
        <v>35</v>
      </c>
      <c r="BD35" s="1251" t="s">
        <v>35</v>
      </c>
      <c r="BE35" s="1251" t="s">
        <v>35</v>
      </c>
      <c r="BF35" s="1251" t="s">
        <v>35</v>
      </c>
      <c r="BG35" s="1272" t="s">
        <v>35</v>
      </c>
      <c r="BH35" s="1293" t="s">
        <v>35</v>
      </c>
      <c r="BI35" s="1251" t="s">
        <v>35</v>
      </c>
      <c r="BJ35" s="1251" t="s">
        <v>35</v>
      </c>
      <c r="BK35" s="1251" t="s">
        <v>35</v>
      </c>
      <c r="BL35" s="1272" t="s">
        <v>35</v>
      </c>
      <c r="BM35" s="1293" t="s">
        <v>35</v>
      </c>
      <c r="BN35" s="1251" t="s">
        <v>35</v>
      </c>
      <c r="BO35" s="1251" t="s">
        <v>35</v>
      </c>
      <c r="BP35" s="1251" t="s">
        <v>35</v>
      </c>
      <c r="BQ35" s="1272" t="s">
        <v>35</v>
      </c>
      <c r="BR35" s="1293" t="s">
        <v>35</v>
      </c>
      <c r="BS35" s="1251" t="s">
        <v>35</v>
      </c>
      <c r="BT35" s="1251" t="s">
        <v>35</v>
      </c>
      <c r="BU35" s="1251" t="s">
        <v>35</v>
      </c>
      <c r="BV35" s="1251" t="s">
        <v>35</v>
      </c>
      <c r="BW35" s="1251" t="s">
        <v>35</v>
      </c>
      <c r="BX35" s="1251" t="s">
        <v>35</v>
      </c>
      <c r="BY35" s="1315" t="s">
        <v>35</v>
      </c>
      <c r="BZ35" s="1315" t="s">
        <v>35</v>
      </c>
      <c r="CA35" s="1315" t="s">
        <v>35</v>
      </c>
      <c r="CB35" s="1315" t="s">
        <v>35</v>
      </c>
      <c r="CC35" s="1315" t="s">
        <v>35</v>
      </c>
      <c r="CD35" s="1315" t="s">
        <v>35</v>
      </c>
      <c r="CE35" s="1315" t="s">
        <v>35</v>
      </c>
      <c r="CF35" s="1315" t="s">
        <v>35</v>
      </c>
      <c r="CG35" s="1315" t="s">
        <v>35</v>
      </c>
      <c r="CH35" s="1315" t="s">
        <v>35</v>
      </c>
      <c r="CI35" s="1315" t="s">
        <v>35</v>
      </c>
      <c r="CJ35" s="1315" t="s">
        <v>35</v>
      </c>
      <c r="CK35" s="1315" t="s">
        <v>35</v>
      </c>
      <c r="CL35" s="1315" t="s">
        <v>35</v>
      </c>
      <c r="CM35" s="1315" t="s">
        <v>35</v>
      </c>
      <c r="CN35" s="1315" t="s">
        <v>35</v>
      </c>
      <c r="CO35" s="1315" t="s">
        <v>35</v>
      </c>
      <c r="CP35" s="1315" t="s">
        <v>35</v>
      </c>
      <c r="CQ35" s="1315" t="s">
        <v>35</v>
      </c>
      <c r="CR35" s="1315" t="s">
        <v>35</v>
      </c>
      <c r="CS35" s="1315" t="s">
        <v>35</v>
      </c>
      <c r="CT35" s="1315" t="s">
        <v>35</v>
      </c>
      <c r="CU35" s="1315" t="s">
        <v>35</v>
      </c>
      <c r="CV35" s="1315" t="s">
        <v>35</v>
      </c>
      <c r="CW35" s="1315" t="s">
        <v>35</v>
      </c>
      <c r="CX35" s="1315" t="s">
        <v>35</v>
      </c>
      <c r="CY35" s="1315" t="s">
        <v>35</v>
      </c>
      <c r="CZ35" s="1336" t="s">
        <v>35</v>
      </c>
    </row>
    <row r="36" s="437" customFormat="true" ht="15" customHeight="true" x14ac:dyDescent="0.2">
      <c r="A36" s="2647"/>
      <c r="B36" s="1948" t="s">
        <v>48</v>
      </c>
      <c r="C36" s="1815">
        <v>45.1</v>
      </c>
      <c r="D36" s="1816">
        <v>29.5</v>
      </c>
      <c r="E36" s="1816">
        <v>28.6</v>
      </c>
      <c r="F36" s="1816">
        <v>31.7</v>
      </c>
      <c r="G36" s="1817">
        <v>37.700000000000003</v>
      </c>
      <c r="H36" s="1818">
        <v>36.299999999999997</v>
      </c>
      <c r="I36" s="1816">
        <v>31.1</v>
      </c>
      <c r="J36" s="1816">
        <v>32.5</v>
      </c>
      <c r="K36" s="1816">
        <v>37.6</v>
      </c>
      <c r="L36" s="1819">
        <v>39.6</v>
      </c>
      <c r="M36" s="1820">
        <v>53.8</v>
      </c>
      <c r="N36" s="1816">
        <v>32.9</v>
      </c>
      <c r="O36" s="1816">
        <v>26.3</v>
      </c>
      <c r="P36" s="1816">
        <v>25.9</v>
      </c>
      <c r="Q36" s="1817">
        <v>29.3</v>
      </c>
      <c r="R36" s="1818">
        <v>35.5</v>
      </c>
      <c r="S36" s="1816">
        <v>43.8</v>
      </c>
      <c r="T36" s="1816">
        <v>53.9</v>
      </c>
      <c r="U36" s="1816">
        <v>46.1</v>
      </c>
      <c r="V36" s="1816">
        <v>26.3</v>
      </c>
      <c r="W36" s="1816">
        <v>25.4</v>
      </c>
      <c r="X36" s="1816">
        <v>45.4</v>
      </c>
      <c r="Y36" s="1816">
        <v>29.7</v>
      </c>
      <c r="Z36" s="1816">
        <v>33.700000000000003</v>
      </c>
      <c r="AA36" s="1816">
        <v>46.7</v>
      </c>
      <c r="AB36" s="1816">
        <v>67</v>
      </c>
      <c r="AC36" s="1816">
        <v>51.8</v>
      </c>
      <c r="AD36" s="1816">
        <v>56.1</v>
      </c>
      <c r="AE36" s="1816">
        <v>29.8</v>
      </c>
      <c r="AF36" s="1816">
        <v>26.4</v>
      </c>
      <c r="AG36" s="1816">
        <v>60</v>
      </c>
      <c r="AH36" s="1816">
        <v>38.6</v>
      </c>
      <c r="AI36" s="1816">
        <v>37.700000000000003</v>
      </c>
      <c r="AJ36" s="1816">
        <v>31</v>
      </c>
      <c r="AK36" s="1816">
        <v>47.4</v>
      </c>
      <c r="AL36" s="1816">
        <v>28.6</v>
      </c>
      <c r="AM36" s="1816">
        <v>26.1</v>
      </c>
      <c r="AN36" s="1816">
        <v>41.9</v>
      </c>
      <c r="AO36" s="1816">
        <v>30.7</v>
      </c>
      <c r="AP36" s="1816">
        <v>30.9</v>
      </c>
      <c r="AQ36" s="1816">
        <v>34.200000000000003</v>
      </c>
      <c r="AR36" s="1816">
        <v>30.7</v>
      </c>
      <c r="AS36" s="1816">
        <v>35.9</v>
      </c>
      <c r="AT36" s="1816">
        <v>51.8</v>
      </c>
      <c r="AU36" s="1816">
        <v>50.9</v>
      </c>
      <c r="AV36" s="1816">
        <v>41</v>
      </c>
      <c r="AW36" s="1816">
        <v>23.3</v>
      </c>
      <c r="AX36" s="1821">
        <v>16.5</v>
      </c>
      <c r="AY36" s="1004"/>
      <c r="BA36" s="2482"/>
      <c r="BB36" s="151" t="s">
        <v>48</v>
      </c>
      <c r="BC36" s="1231" t="s">
        <v>35</v>
      </c>
      <c r="BD36" s="1251" t="s">
        <v>35</v>
      </c>
      <c r="BE36" s="1251" t="s">
        <v>35</v>
      </c>
      <c r="BF36" s="1251" t="s">
        <v>35</v>
      </c>
      <c r="BG36" s="1272" t="s">
        <v>35</v>
      </c>
      <c r="BH36" s="1293" t="s">
        <v>35</v>
      </c>
      <c r="BI36" s="1251" t="s">
        <v>35</v>
      </c>
      <c r="BJ36" s="1251" t="s">
        <v>35</v>
      </c>
      <c r="BK36" s="1251" t="s">
        <v>35</v>
      </c>
      <c r="BL36" s="1272" t="s">
        <v>35</v>
      </c>
      <c r="BM36" s="1293" t="s">
        <v>35</v>
      </c>
      <c r="BN36" s="1251" t="s">
        <v>35</v>
      </c>
      <c r="BO36" s="1251" t="s">
        <v>35</v>
      </c>
      <c r="BP36" s="1251" t="s">
        <v>35</v>
      </c>
      <c r="BQ36" s="1272" t="s">
        <v>35</v>
      </c>
      <c r="BR36" s="1293" t="s">
        <v>35</v>
      </c>
      <c r="BS36" s="1251" t="s">
        <v>35</v>
      </c>
      <c r="BT36" s="1251" t="s">
        <v>35</v>
      </c>
      <c r="BU36" s="1251" t="s">
        <v>35</v>
      </c>
      <c r="BV36" s="1251" t="s">
        <v>35</v>
      </c>
      <c r="BW36" s="1251" t="s">
        <v>35</v>
      </c>
      <c r="BX36" s="1251" t="s">
        <v>35</v>
      </c>
      <c r="BY36" s="1315" t="s">
        <v>35</v>
      </c>
      <c r="BZ36" s="1315" t="s">
        <v>35</v>
      </c>
      <c r="CA36" s="1315" t="s">
        <v>35</v>
      </c>
      <c r="CB36" s="1315" t="s">
        <v>35</v>
      </c>
      <c r="CC36" s="1315" t="s">
        <v>35</v>
      </c>
      <c r="CD36" s="1315" t="s">
        <v>35</v>
      </c>
      <c r="CE36" s="1315" t="s">
        <v>35</v>
      </c>
      <c r="CF36" s="1315" t="s">
        <v>35</v>
      </c>
      <c r="CG36" s="1315" t="s">
        <v>35</v>
      </c>
      <c r="CH36" s="1315" t="s">
        <v>35</v>
      </c>
      <c r="CI36" s="1315" t="s">
        <v>35</v>
      </c>
      <c r="CJ36" s="1315" t="s">
        <v>35</v>
      </c>
      <c r="CK36" s="1315" t="s">
        <v>35</v>
      </c>
      <c r="CL36" s="1315" t="s">
        <v>35</v>
      </c>
      <c r="CM36" s="1315" t="s">
        <v>35</v>
      </c>
      <c r="CN36" s="1315" t="s">
        <v>35</v>
      </c>
      <c r="CO36" s="1315" t="s">
        <v>35</v>
      </c>
      <c r="CP36" s="1315" t="s">
        <v>35</v>
      </c>
      <c r="CQ36" s="1315" t="s">
        <v>35</v>
      </c>
      <c r="CR36" s="1315" t="s">
        <v>35</v>
      </c>
      <c r="CS36" s="1315" t="s">
        <v>35</v>
      </c>
      <c r="CT36" s="1315" t="s">
        <v>35</v>
      </c>
      <c r="CU36" s="1315" t="s">
        <v>35</v>
      </c>
      <c r="CV36" s="1315" t="s">
        <v>35</v>
      </c>
      <c r="CW36" s="1315" t="s">
        <v>35</v>
      </c>
      <c r="CX36" s="1315" t="s">
        <v>35</v>
      </c>
      <c r="CY36" s="1315" t="s">
        <v>35</v>
      </c>
      <c r="CZ36" s="1336" t="s">
        <v>35</v>
      </c>
    </row>
    <row r="37" s="437" customFormat="true" ht="15" customHeight="true" x14ac:dyDescent="0.2">
      <c r="A37" s="2647" t="s">
        <v>181</v>
      </c>
      <c r="B37" s="1948" t="s">
        <v>49</v>
      </c>
      <c r="C37" s="1976" t="s">
        <v>35</v>
      </c>
      <c r="D37" s="1981" t="s">
        <v>35</v>
      </c>
      <c r="E37" s="1981" t="s">
        <v>35</v>
      </c>
      <c r="F37" s="1981" t="s">
        <v>35</v>
      </c>
      <c r="G37" s="1986" t="s">
        <v>35</v>
      </c>
      <c r="H37" s="1991" t="s">
        <v>35</v>
      </c>
      <c r="I37" s="1981" t="s">
        <v>35</v>
      </c>
      <c r="J37" s="1981" t="s">
        <v>35</v>
      </c>
      <c r="K37" s="1981" t="s">
        <v>35</v>
      </c>
      <c r="L37" s="1996" t="s">
        <v>35</v>
      </c>
      <c r="M37" s="1976" t="s">
        <v>35</v>
      </c>
      <c r="N37" s="1981" t="s">
        <v>35</v>
      </c>
      <c r="O37" s="1981" t="s">
        <v>35</v>
      </c>
      <c r="P37" s="1981" t="s">
        <v>35</v>
      </c>
      <c r="Q37" s="1986" t="s">
        <v>35</v>
      </c>
      <c r="R37" s="1991" t="s">
        <v>35</v>
      </c>
      <c r="S37" s="1981" t="s">
        <v>35</v>
      </c>
      <c r="T37" s="1981" t="s">
        <v>35</v>
      </c>
      <c r="U37" s="1981" t="s">
        <v>35</v>
      </c>
      <c r="V37" s="1981" t="s">
        <v>35</v>
      </c>
      <c r="W37" s="1981" t="s">
        <v>35</v>
      </c>
      <c r="X37" s="1981" t="s">
        <v>35</v>
      </c>
      <c r="Y37" s="1981" t="s">
        <v>35</v>
      </c>
      <c r="Z37" s="1981" t="s">
        <v>35</v>
      </c>
      <c r="AA37" s="1981" t="s">
        <v>35</v>
      </c>
      <c r="AB37" s="1981" t="s">
        <v>35</v>
      </c>
      <c r="AC37" s="1981" t="s">
        <v>35</v>
      </c>
      <c r="AD37" s="1981" t="s">
        <v>35</v>
      </c>
      <c r="AE37" s="1981" t="s">
        <v>35</v>
      </c>
      <c r="AF37" s="1981" t="s">
        <v>35</v>
      </c>
      <c r="AG37" s="1981" t="s">
        <v>35</v>
      </c>
      <c r="AH37" s="1981" t="s">
        <v>35</v>
      </c>
      <c r="AI37" s="1981" t="s">
        <v>35</v>
      </c>
      <c r="AJ37" s="1981" t="s">
        <v>35</v>
      </c>
      <c r="AK37" s="1981" t="s">
        <v>35</v>
      </c>
      <c r="AL37" s="1981" t="s">
        <v>35</v>
      </c>
      <c r="AM37" s="1981" t="s">
        <v>35</v>
      </c>
      <c r="AN37" s="1981" t="s">
        <v>35</v>
      </c>
      <c r="AO37" s="1981" t="s">
        <v>35</v>
      </c>
      <c r="AP37" s="1981" t="s">
        <v>35</v>
      </c>
      <c r="AQ37" s="1981" t="s">
        <v>35</v>
      </c>
      <c r="AR37" s="1981" t="s">
        <v>35</v>
      </c>
      <c r="AS37" s="1981" t="s">
        <v>35</v>
      </c>
      <c r="AT37" s="1981" t="s">
        <v>35</v>
      </c>
      <c r="AU37" s="1981" t="s">
        <v>35</v>
      </c>
      <c r="AV37" s="1981" t="s">
        <v>35</v>
      </c>
      <c r="AW37" s="1981" t="s">
        <v>35</v>
      </c>
      <c r="AX37" s="1981" t="s">
        <v>35</v>
      </c>
      <c r="AY37" s="1004"/>
      <c r="BA37" s="2482" t="s">
        <v>125</v>
      </c>
      <c r="BB37" s="151" t="s">
        <v>49</v>
      </c>
      <c r="BC37" s="1231" t="s">
        <v>35</v>
      </c>
      <c r="BD37" s="1251" t="s">
        <v>35</v>
      </c>
      <c r="BE37" s="1251" t="s">
        <v>35</v>
      </c>
      <c r="BF37" s="1251" t="s">
        <v>35</v>
      </c>
      <c r="BG37" s="1272" t="s">
        <v>35</v>
      </c>
      <c r="BH37" s="1293" t="s">
        <v>35</v>
      </c>
      <c r="BI37" s="1251" t="s">
        <v>35</v>
      </c>
      <c r="BJ37" s="1251" t="s">
        <v>35</v>
      </c>
      <c r="BK37" s="1251" t="s">
        <v>35</v>
      </c>
      <c r="BL37" s="1272" t="s">
        <v>35</v>
      </c>
      <c r="BM37" s="1293" t="s">
        <v>35</v>
      </c>
      <c r="BN37" s="1251" t="s">
        <v>35</v>
      </c>
      <c r="BO37" s="1251" t="s">
        <v>35</v>
      </c>
      <c r="BP37" s="1251" t="s">
        <v>35</v>
      </c>
      <c r="BQ37" s="1272" t="s">
        <v>35</v>
      </c>
      <c r="BR37" s="1293" t="s">
        <v>35</v>
      </c>
      <c r="BS37" s="1251" t="s">
        <v>35</v>
      </c>
      <c r="BT37" s="1251" t="s">
        <v>35</v>
      </c>
      <c r="BU37" s="1251" t="s">
        <v>35</v>
      </c>
      <c r="BV37" s="1251" t="s">
        <v>35</v>
      </c>
      <c r="BW37" s="1251" t="s">
        <v>35</v>
      </c>
      <c r="BX37" s="1251" t="s">
        <v>35</v>
      </c>
      <c r="BY37" s="1315" t="s">
        <v>35</v>
      </c>
      <c r="BZ37" s="1315" t="s">
        <v>35</v>
      </c>
      <c r="CA37" s="1315" t="s">
        <v>35</v>
      </c>
      <c r="CB37" s="1315" t="s">
        <v>35</v>
      </c>
      <c r="CC37" s="1315" t="s">
        <v>35</v>
      </c>
      <c r="CD37" s="1315" t="s">
        <v>35</v>
      </c>
      <c r="CE37" s="1315" t="s">
        <v>35</v>
      </c>
      <c r="CF37" s="1315" t="s">
        <v>35</v>
      </c>
      <c r="CG37" s="1315" t="s">
        <v>35</v>
      </c>
      <c r="CH37" s="1315" t="s">
        <v>35</v>
      </c>
      <c r="CI37" s="1315" t="s">
        <v>35</v>
      </c>
      <c r="CJ37" s="1315" t="s">
        <v>35</v>
      </c>
      <c r="CK37" s="1315" t="s">
        <v>35</v>
      </c>
      <c r="CL37" s="1315" t="s">
        <v>35</v>
      </c>
      <c r="CM37" s="1315" t="s">
        <v>35</v>
      </c>
      <c r="CN37" s="1315" t="s">
        <v>35</v>
      </c>
      <c r="CO37" s="1315" t="s">
        <v>35</v>
      </c>
      <c r="CP37" s="1315" t="s">
        <v>35</v>
      </c>
      <c r="CQ37" s="1315" t="s">
        <v>35</v>
      </c>
      <c r="CR37" s="1315" t="s">
        <v>35</v>
      </c>
      <c r="CS37" s="1315" t="s">
        <v>35</v>
      </c>
      <c r="CT37" s="1315" t="s">
        <v>35</v>
      </c>
      <c r="CU37" s="1315" t="s">
        <v>35</v>
      </c>
      <c r="CV37" s="1315" t="s">
        <v>35</v>
      </c>
      <c r="CW37" s="1315" t="s">
        <v>35</v>
      </c>
      <c r="CX37" s="1315" t="s">
        <v>35</v>
      </c>
      <c r="CY37" s="1315" t="s">
        <v>35</v>
      </c>
      <c r="CZ37" s="1336" t="s">
        <v>35</v>
      </c>
    </row>
    <row r="38" s="437" customFormat="true" ht="15" customHeight="true" x14ac:dyDescent="0.2">
      <c r="A38" s="2647"/>
      <c r="B38" s="1948" t="s">
        <v>48</v>
      </c>
      <c r="C38" s="1976" t="s">
        <v>35</v>
      </c>
      <c r="D38" s="1981" t="s">
        <v>35</v>
      </c>
      <c r="E38" s="1981" t="s">
        <v>35</v>
      </c>
      <c r="F38" s="1981" t="s">
        <v>35</v>
      </c>
      <c r="G38" s="1986" t="s">
        <v>35</v>
      </c>
      <c r="H38" s="1991" t="s">
        <v>35</v>
      </c>
      <c r="I38" s="1981" t="s">
        <v>35</v>
      </c>
      <c r="J38" s="1981" t="s">
        <v>35</v>
      </c>
      <c r="K38" s="1981" t="s">
        <v>35</v>
      </c>
      <c r="L38" s="1996" t="s">
        <v>35</v>
      </c>
      <c r="M38" s="1976" t="s">
        <v>35</v>
      </c>
      <c r="N38" s="1981" t="s">
        <v>35</v>
      </c>
      <c r="O38" s="1981" t="s">
        <v>35</v>
      </c>
      <c r="P38" s="1981" t="s">
        <v>35</v>
      </c>
      <c r="Q38" s="1986" t="s">
        <v>35</v>
      </c>
      <c r="R38" s="1991" t="s">
        <v>35</v>
      </c>
      <c r="S38" s="1981" t="s">
        <v>35</v>
      </c>
      <c r="T38" s="1981" t="s">
        <v>35</v>
      </c>
      <c r="U38" s="1981" t="s">
        <v>35</v>
      </c>
      <c r="V38" s="1981" t="s">
        <v>35</v>
      </c>
      <c r="W38" s="1981" t="s">
        <v>35</v>
      </c>
      <c r="X38" s="1981" t="s">
        <v>35</v>
      </c>
      <c r="Y38" s="1981" t="s">
        <v>35</v>
      </c>
      <c r="Z38" s="1981" t="s">
        <v>35</v>
      </c>
      <c r="AA38" s="1981" t="s">
        <v>35</v>
      </c>
      <c r="AB38" s="1981" t="s">
        <v>35</v>
      </c>
      <c r="AC38" s="1981" t="s">
        <v>35</v>
      </c>
      <c r="AD38" s="1981" t="s">
        <v>35</v>
      </c>
      <c r="AE38" s="1981" t="s">
        <v>35</v>
      </c>
      <c r="AF38" s="1981" t="s">
        <v>35</v>
      </c>
      <c r="AG38" s="1981" t="s">
        <v>35</v>
      </c>
      <c r="AH38" s="1981" t="s">
        <v>35</v>
      </c>
      <c r="AI38" s="1981" t="s">
        <v>35</v>
      </c>
      <c r="AJ38" s="1981" t="s">
        <v>35</v>
      </c>
      <c r="AK38" s="1981" t="s">
        <v>35</v>
      </c>
      <c r="AL38" s="1981" t="s">
        <v>35</v>
      </c>
      <c r="AM38" s="1981" t="s">
        <v>35</v>
      </c>
      <c r="AN38" s="1981" t="s">
        <v>35</v>
      </c>
      <c r="AO38" s="1981" t="s">
        <v>35</v>
      </c>
      <c r="AP38" s="1981" t="s">
        <v>35</v>
      </c>
      <c r="AQ38" s="1981" t="s">
        <v>35</v>
      </c>
      <c r="AR38" s="1981" t="s">
        <v>35</v>
      </c>
      <c r="AS38" s="1981" t="s">
        <v>35</v>
      </c>
      <c r="AT38" s="1981" t="s">
        <v>35</v>
      </c>
      <c r="AU38" s="1981" t="s">
        <v>35</v>
      </c>
      <c r="AV38" s="1981" t="s">
        <v>35</v>
      </c>
      <c r="AW38" s="1981" t="s">
        <v>35</v>
      </c>
      <c r="AX38" s="1981" t="s">
        <v>35</v>
      </c>
      <c r="AY38" s="1004"/>
      <c r="BA38" s="2482"/>
      <c r="BB38" s="151" t="s">
        <v>48</v>
      </c>
      <c r="BC38" s="1231" t="s">
        <v>35</v>
      </c>
      <c r="BD38" s="1251" t="s">
        <v>35</v>
      </c>
      <c r="BE38" s="1251" t="s">
        <v>35</v>
      </c>
      <c r="BF38" s="1251" t="s">
        <v>35</v>
      </c>
      <c r="BG38" s="1272" t="s">
        <v>35</v>
      </c>
      <c r="BH38" s="1293" t="s">
        <v>35</v>
      </c>
      <c r="BI38" s="1251" t="s">
        <v>35</v>
      </c>
      <c r="BJ38" s="1251" t="s">
        <v>35</v>
      </c>
      <c r="BK38" s="1251" t="s">
        <v>35</v>
      </c>
      <c r="BL38" s="1272" t="s">
        <v>35</v>
      </c>
      <c r="BM38" s="1293" t="s">
        <v>35</v>
      </c>
      <c r="BN38" s="1251" t="s">
        <v>35</v>
      </c>
      <c r="BO38" s="1251" t="s">
        <v>35</v>
      </c>
      <c r="BP38" s="1251" t="s">
        <v>35</v>
      </c>
      <c r="BQ38" s="1272" t="s">
        <v>35</v>
      </c>
      <c r="BR38" s="1293" t="s">
        <v>35</v>
      </c>
      <c r="BS38" s="1251" t="s">
        <v>35</v>
      </c>
      <c r="BT38" s="1251" t="s">
        <v>35</v>
      </c>
      <c r="BU38" s="1251" t="s">
        <v>35</v>
      </c>
      <c r="BV38" s="1251" t="s">
        <v>35</v>
      </c>
      <c r="BW38" s="1251" t="s">
        <v>35</v>
      </c>
      <c r="BX38" s="1251" t="s">
        <v>35</v>
      </c>
      <c r="BY38" s="1315" t="s">
        <v>35</v>
      </c>
      <c r="BZ38" s="1315" t="s">
        <v>35</v>
      </c>
      <c r="CA38" s="1315" t="s">
        <v>35</v>
      </c>
      <c r="CB38" s="1315" t="s">
        <v>35</v>
      </c>
      <c r="CC38" s="1315" t="s">
        <v>35</v>
      </c>
      <c r="CD38" s="1315" t="s">
        <v>35</v>
      </c>
      <c r="CE38" s="1315" t="s">
        <v>35</v>
      </c>
      <c r="CF38" s="1315" t="s">
        <v>35</v>
      </c>
      <c r="CG38" s="1315" t="s">
        <v>35</v>
      </c>
      <c r="CH38" s="1315" t="s">
        <v>35</v>
      </c>
      <c r="CI38" s="1315" t="s">
        <v>35</v>
      </c>
      <c r="CJ38" s="1315" t="s">
        <v>35</v>
      </c>
      <c r="CK38" s="1315" t="s">
        <v>35</v>
      </c>
      <c r="CL38" s="1315" t="s">
        <v>35</v>
      </c>
      <c r="CM38" s="1315" t="s">
        <v>35</v>
      </c>
      <c r="CN38" s="1315" t="s">
        <v>35</v>
      </c>
      <c r="CO38" s="1315" t="s">
        <v>35</v>
      </c>
      <c r="CP38" s="1315" t="s">
        <v>35</v>
      </c>
      <c r="CQ38" s="1315" t="s">
        <v>35</v>
      </c>
      <c r="CR38" s="1315" t="s">
        <v>35</v>
      </c>
      <c r="CS38" s="1315" t="s">
        <v>35</v>
      </c>
      <c r="CT38" s="1315" t="s">
        <v>35</v>
      </c>
      <c r="CU38" s="1315" t="s">
        <v>35</v>
      </c>
      <c r="CV38" s="1315" t="s">
        <v>35</v>
      </c>
      <c r="CW38" s="1315" t="s">
        <v>35</v>
      </c>
      <c r="CX38" s="1315" t="s">
        <v>35</v>
      </c>
      <c r="CY38" s="1315" t="s">
        <v>35</v>
      </c>
      <c r="CZ38" s="1336" t="s">
        <v>35</v>
      </c>
    </row>
    <row r="39" s="130" customFormat="true" ht="15" customHeight="true" x14ac:dyDescent="0.2">
      <c r="A39" s="2372" t="s">
        <v>122</v>
      </c>
      <c r="B39" s="248" t="s">
        <v>49</v>
      </c>
      <c r="C39" s="1141" t="s">
        <v>35</v>
      </c>
      <c r="D39" s="1153" t="s">
        <v>35</v>
      </c>
      <c r="E39" s="1153" t="s">
        <v>35</v>
      </c>
      <c r="F39" s="1153" t="s">
        <v>35</v>
      </c>
      <c r="G39" s="1165" t="s">
        <v>35</v>
      </c>
      <c r="H39" s="1177" t="s">
        <v>35</v>
      </c>
      <c r="I39" s="1153" t="s">
        <v>35</v>
      </c>
      <c r="J39" s="1153" t="s">
        <v>35</v>
      </c>
      <c r="K39" s="1153" t="s">
        <v>35</v>
      </c>
      <c r="L39" s="1189" t="s">
        <v>35</v>
      </c>
      <c r="M39" s="1201" t="s">
        <v>35</v>
      </c>
      <c r="N39" s="1153" t="s">
        <v>35</v>
      </c>
      <c r="O39" s="1153" t="s">
        <v>35</v>
      </c>
      <c r="P39" s="1153" t="s">
        <v>35</v>
      </c>
      <c r="Q39" s="1165" t="s">
        <v>35</v>
      </c>
      <c r="R39" s="1177" t="s">
        <v>35</v>
      </c>
      <c r="S39" s="1153" t="s">
        <v>35</v>
      </c>
      <c r="T39" s="1153" t="s">
        <v>35</v>
      </c>
      <c r="U39" s="1153" t="s">
        <v>35</v>
      </c>
      <c r="V39" s="1153" t="s">
        <v>35</v>
      </c>
      <c r="W39" s="1153" t="s">
        <v>35</v>
      </c>
      <c r="X39" s="1153" t="s">
        <v>35</v>
      </c>
      <c r="Y39" s="1218" t="s">
        <v>35</v>
      </c>
      <c r="Z39" s="1218" t="s">
        <v>35</v>
      </c>
      <c r="AA39" s="1218" t="s">
        <v>35</v>
      </c>
      <c r="AB39" s="1218" t="s">
        <v>35</v>
      </c>
      <c r="AC39" s="1218" t="s">
        <v>35</v>
      </c>
      <c r="AD39" s="1218" t="s">
        <v>35</v>
      </c>
      <c r="AE39" s="1218" t="s">
        <v>35</v>
      </c>
      <c r="AF39" s="1218" t="s">
        <v>35</v>
      </c>
      <c r="AG39" s="1218" t="s">
        <v>35</v>
      </c>
      <c r="AH39" s="1218" t="s">
        <v>35</v>
      </c>
      <c r="AI39" s="1218" t="s">
        <v>35</v>
      </c>
      <c r="AJ39" s="1218" t="s">
        <v>35</v>
      </c>
      <c r="AK39" s="1218" t="s">
        <v>35</v>
      </c>
      <c r="AL39" s="1218" t="s">
        <v>35</v>
      </c>
      <c r="AM39" s="1218" t="s">
        <v>35</v>
      </c>
      <c r="AN39" s="1218" t="s">
        <v>35</v>
      </c>
      <c r="AO39" s="1218" t="s">
        <v>35</v>
      </c>
      <c r="AP39" s="1218" t="s">
        <v>35</v>
      </c>
      <c r="AQ39" s="1218" t="s">
        <v>35</v>
      </c>
      <c r="AR39" s="1218" t="s">
        <v>35</v>
      </c>
      <c r="AS39" s="1218" t="s">
        <v>35</v>
      </c>
      <c r="AT39" s="1218" t="s">
        <v>35</v>
      </c>
      <c r="AU39" s="1218" t="s">
        <v>35</v>
      </c>
      <c r="AV39" s="1218" t="s">
        <v>35</v>
      </c>
      <c r="AW39" s="1218" t="s">
        <v>35</v>
      </c>
      <c r="AX39" s="1218" t="s">
        <v>35</v>
      </c>
      <c r="AY39" s="1223" t="s">
        <v>35</v>
      </c>
      <c r="AZ39" s="215"/>
      <c r="BA39" s="2482" t="s">
        <v>122</v>
      </c>
      <c r="BB39" s="151" t="s">
        <v>49</v>
      </c>
      <c r="BC39" s="1231" t="s">
        <v>35</v>
      </c>
      <c r="BD39" s="1251" t="s">
        <v>35</v>
      </c>
      <c r="BE39" s="1251" t="s">
        <v>35</v>
      </c>
      <c r="BF39" s="1251" t="s">
        <v>35</v>
      </c>
      <c r="BG39" s="1272" t="s">
        <v>35</v>
      </c>
      <c r="BH39" s="1293" t="s">
        <v>35</v>
      </c>
      <c r="BI39" s="1251" t="s">
        <v>35</v>
      </c>
      <c r="BJ39" s="1251" t="s">
        <v>35</v>
      </c>
      <c r="BK39" s="1251" t="s">
        <v>35</v>
      </c>
      <c r="BL39" s="1272" t="s">
        <v>35</v>
      </c>
      <c r="BM39" s="1293" t="s">
        <v>35</v>
      </c>
      <c r="BN39" s="1251" t="s">
        <v>35</v>
      </c>
      <c r="BO39" s="1251" t="s">
        <v>35</v>
      </c>
      <c r="BP39" s="1251" t="s">
        <v>35</v>
      </c>
      <c r="BQ39" s="1272" t="s">
        <v>35</v>
      </c>
      <c r="BR39" s="1293" t="s">
        <v>35</v>
      </c>
      <c r="BS39" s="1251" t="s">
        <v>35</v>
      </c>
      <c r="BT39" s="1251" t="s">
        <v>35</v>
      </c>
      <c r="BU39" s="1251" t="s">
        <v>35</v>
      </c>
      <c r="BV39" s="1251" t="s">
        <v>35</v>
      </c>
      <c r="BW39" s="1251" t="s">
        <v>35</v>
      </c>
      <c r="BX39" s="1251" t="s">
        <v>35</v>
      </c>
      <c r="BY39" s="1315" t="s">
        <v>35</v>
      </c>
      <c r="BZ39" s="1315" t="s">
        <v>35</v>
      </c>
      <c r="CA39" s="1315" t="s">
        <v>35</v>
      </c>
      <c r="CB39" s="1315" t="s">
        <v>35</v>
      </c>
      <c r="CC39" s="1315" t="s">
        <v>35</v>
      </c>
      <c r="CD39" s="1315" t="s">
        <v>35</v>
      </c>
      <c r="CE39" s="1315" t="s">
        <v>35</v>
      </c>
      <c r="CF39" s="1315" t="s">
        <v>35</v>
      </c>
      <c r="CG39" s="1315" t="s">
        <v>35</v>
      </c>
      <c r="CH39" s="1315" t="s">
        <v>35</v>
      </c>
      <c r="CI39" s="1315" t="s">
        <v>35</v>
      </c>
      <c r="CJ39" s="1315" t="s">
        <v>35</v>
      </c>
      <c r="CK39" s="1315" t="s">
        <v>35</v>
      </c>
      <c r="CL39" s="1315" t="s">
        <v>35</v>
      </c>
      <c r="CM39" s="1315" t="s">
        <v>35</v>
      </c>
      <c r="CN39" s="1315" t="s">
        <v>35</v>
      </c>
      <c r="CO39" s="1315" t="s">
        <v>35</v>
      </c>
      <c r="CP39" s="1315" t="s">
        <v>35</v>
      </c>
      <c r="CQ39" s="1315" t="s">
        <v>35</v>
      </c>
      <c r="CR39" s="1315" t="s">
        <v>35</v>
      </c>
      <c r="CS39" s="1315" t="s">
        <v>35</v>
      </c>
      <c r="CT39" s="1315" t="s">
        <v>35</v>
      </c>
      <c r="CU39" s="1315" t="s">
        <v>35</v>
      </c>
      <c r="CV39" s="1315" t="s">
        <v>35</v>
      </c>
      <c r="CW39" s="1315" t="s">
        <v>35</v>
      </c>
      <c r="CX39" s="1315" t="s">
        <v>35</v>
      </c>
      <c r="CY39" s="1315" t="s">
        <v>35</v>
      </c>
      <c r="CZ39" s="1336" t="s">
        <v>35</v>
      </c>
    </row>
    <row r="40" s="130" customFormat="true" ht="15" customHeight="true" x14ac:dyDescent="0.2">
      <c r="A40" s="2372"/>
      <c r="B40" s="248" t="s">
        <v>48</v>
      </c>
      <c r="C40" s="1141" t="s">
        <v>35</v>
      </c>
      <c r="D40" s="1153" t="s">
        <v>35</v>
      </c>
      <c r="E40" s="1153" t="s">
        <v>35</v>
      </c>
      <c r="F40" s="1153" t="s">
        <v>35</v>
      </c>
      <c r="G40" s="1165" t="s">
        <v>35</v>
      </c>
      <c r="H40" s="1177" t="s">
        <v>35</v>
      </c>
      <c r="I40" s="1153" t="s">
        <v>35</v>
      </c>
      <c r="J40" s="1153" t="s">
        <v>35</v>
      </c>
      <c r="K40" s="1153" t="s">
        <v>35</v>
      </c>
      <c r="L40" s="1189" t="s">
        <v>35</v>
      </c>
      <c r="M40" s="1201" t="s">
        <v>35</v>
      </c>
      <c r="N40" s="1153" t="s">
        <v>35</v>
      </c>
      <c r="O40" s="1153" t="s">
        <v>35</v>
      </c>
      <c r="P40" s="1153" t="s">
        <v>35</v>
      </c>
      <c r="Q40" s="1165" t="s">
        <v>35</v>
      </c>
      <c r="R40" s="1177" t="s">
        <v>35</v>
      </c>
      <c r="S40" s="1153" t="s">
        <v>35</v>
      </c>
      <c r="T40" s="1153" t="s">
        <v>35</v>
      </c>
      <c r="U40" s="1153" t="s">
        <v>35</v>
      </c>
      <c r="V40" s="1153" t="s">
        <v>35</v>
      </c>
      <c r="W40" s="1153" t="s">
        <v>35</v>
      </c>
      <c r="X40" s="1153" t="s">
        <v>35</v>
      </c>
      <c r="Y40" s="1218" t="s">
        <v>35</v>
      </c>
      <c r="Z40" s="1218" t="s">
        <v>35</v>
      </c>
      <c r="AA40" s="1218" t="s">
        <v>35</v>
      </c>
      <c r="AB40" s="1218" t="s">
        <v>35</v>
      </c>
      <c r="AC40" s="1218" t="s">
        <v>35</v>
      </c>
      <c r="AD40" s="1218" t="s">
        <v>35</v>
      </c>
      <c r="AE40" s="1218" t="s">
        <v>35</v>
      </c>
      <c r="AF40" s="1218" t="s">
        <v>35</v>
      </c>
      <c r="AG40" s="1218" t="s">
        <v>35</v>
      </c>
      <c r="AH40" s="1218" t="s">
        <v>35</v>
      </c>
      <c r="AI40" s="1218" t="s">
        <v>35</v>
      </c>
      <c r="AJ40" s="1218" t="s">
        <v>35</v>
      </c>
      <c r="AK40" s="1218" t="s">
        <v>35</v>
      </c>
      <c r="AL40" s="1218" t="s">
        <v>35</v>
      </c>
      <c r="AM40" s="1218" t="s">
        <v>35</v>
      </c>
      <c r="AN40" s="1218" t="s">
        <v>35</v>
      </c>
      <c r="AO40" s="1218" t="s">
        <v>35</v>
      </c>
      <c r="AP40" s="1218" t="s">
        <v>35</v>
      </c>
      <c r="AQ40" s="1218" t="s">
        <v>35</v>
      </c>
      <c r="AR40" s="1218" t="s">
        <v>35</v>
      </c>
      <c r="AS40" s="1218" t="s">
        <v>35</v>
      </c>
      <c r="AT40" s="1218" t="s">
        <v>35</v>
      </c>
      <c r="AU40" s="1218" t="s">
        <v>35</v>
      </c>
      <c r="AV40" s="1218" t="s">
        <v>35</v>
      </c>
      <c r="AW40" s="1218" t="s">
        <v>35</v>
      </c>
      <c r="AX40" s="1218" t="s">
        <v>35</v>
      </c>
      <c r="AY40" s="1223" t="s">
        <v>35</v>
      </c>
      <c r="AZ40" s="215"/>
      <c r="BA40" s="2482"/>
      <c r="BB40" s="151" t="s">
        <v>48</v>
      </c>
      <c r="BC40" s="1231" t="s">
        <v>35</v>
      </c>
      <c r="BD40" s="1251" t="s">
        <v>35</v>
      </c>
      <c r="BE40" s="1251" t="s">
        <v>35</v>
      </c>
      <c r="BF40" s="1251" t="s">
        <v>35</v>
      </c>
      <c r="BG40" s="1272" t="s">
        <v>35</v>
      </c>
      <c r="BH40" s="1293" t="s">
        <v>35</v>
      </c>
      <c r="BI40" s="1251" t="s">
        <v>35</v>
      </c>
      <c r="BJ40" s="1251" t="s">
        <v>35</v>
      </c>
      <c r="BK40" s="1251" t="s">
        <v>35</v>
      </c>
      <c r="BL40" s="1272" t="s">
        <v>35</v>
      </c>
      <c r="BM40" s="1293" t="s">
        <v>35</v>
      </c>
      <c r="BN40" s="1251" t="s">
        <v>35</v>
      </c>
      <c r="BO40" s="1251" t="s">
        <v>35</v>
      </c>
      <c r="BP40" s="1251" t="s">
        <v>35</v>
      </c>
      <c r="BQ40" s="1272" t="s">
        <v>35</v>
      </c>
      <c r="BR40" s="1293" t="s">
        <v>35</v>
      </c>
      <c r="BS40" s="1251" t="s">
        <v>35</v>
      </c>
      <c r="BT40" s="1251" t="s">
        <v>35</v>
      </c>
      <c r="BU40" s="1251" t="s">
        <v>35</v>
      </c>
      <c r="BV40" s="1251" t="s">
        <v>35</v>
      </c>
      <c r="BW40" s="1251" t="s">
        <v>35</v>
      </c>
      <c r="BX40" s="1251" t="s">
        <v>35</v>
      </c>
      <c r="BY40" s="1315" t="s">
        <v>35</v>
      </c>
      <c r="BZ40" s="1315" t="s">
        <v>35</v>
      </c>
      <c r="CA40" s="1315" t="s">
        <v>35</v>
      </c>
      <c r="CB40" s="1315" t="s">
        <v>35</v>
      </c>
      <c r="CC40" s="1315" t="s">
        <v>35</v>
      </c>
      <c r="CD40" s="1315" t="s">
        <v>35</v>
      </c>
      <c r="CE40" s="1315" t="s">
        <v>35</v>
      </c>
      <c r="CF40" s="1315" t="s">
        <v>35</v>
      </c>
      <c r="CG40" s="1315" t="s">
        <v>35</v>
      </c>
      <c r="CH40" s="1315" t="s">
        <v>35</v>
      </c>
      <c r="CI40" s="1315" t="s">
        <v>35</v>
      </c>
      <c r="CJ40" s="1315" t="s">
        <v>35</v>
      </c>
      <c r="CK40" s="1315" t="s">
        <v>35</v>
      </c>
      <c r="CL40" s="1315" t="s">
        <v>35</v>
      </c>
      <c r="CM40" s="1315" t="s">
        <v>35</v>
      </c>
      <c r="CN40" s="1315" t="s">
        <v>35</v>
      </c>
      <c r="CO40" s="1315" t="s">
        <v>35</v>
      </c>
      <c r="CP40" s="1315" t="s">
        <v>35</v>
      </c>
      <c r="CQ40" s="1315" t="s">
        <v>35</v>
      </c>
      <c r="CR40" s="1315" t="s">
        <v>35</v>
      </c>
      <c r="CS40" s="1315" t="s">
        <v>35</v>
      </c>
      <c r="CT40" s="1315" t="s">
        <v>35</v>
      </c>
      <c r="CU40" s="1315" t="s">
        <v>35</v>
      </c>
      <c r="CV40" s="1315" t="s">
        <v>35</v>
      </c>
      <c r="CW40" s="1315" t="s">
        <v>35</v>
      </c>
      <c r="CX40" s="1315" t="s">
        <v>35</v>
      </c>
      <c r="CY40" s="1315" t="s">
        <v>35</v>
      </c>
      <c r="CZ40" s="1336" t="s">
        <v>35</v>
      </c>
    </row>
    <row r="41" s="437" customFormat="true" ht="15" customHeight="true" x14ac:dyDescent="0.2">
      <c r="A41" s="2647" t="s">
        <v>56</v>
      </c>
      <c r="B41" s="1948" t="s">
        <v>49</v>
      </c>
      <c r="C41" s="1815">
        <v>3.2</v>
      </c>
      <c r="D41" s="1816">
        <v>0.6</v>
      </c>
      <c r="E41" s="1816">
        <v>0.2</v>
      </c>
      <c r="F41" s="1816">
        <v>0.3</v>
      </c>
      <c r="G41" s="1817">
        <v>0.2</v>
      </c>
      <c r="H41" s="1818">
        <v>0.7</v>
      </c>
      <c r="I41" s="1816">
        <v>0.1</v>
      </c>
      <c r="J41" s="1816">
        <v>0.2</v>
      </c>
      <c r="K41" s="1816">
        <v>0.1</v>
      </c>
      <c r="L41" s="1819">
        <v>0.3</v>
      </c>
      <c r="M41" s="1820">
        <v>5.6</v>
      </c>
      <c r="N41" s="1816">
        <v>0.7</v>
      </c>
      <c r="O41" s="1816">
        <v>0.7</v>
      </c>
      <c r="P41" s="1816">
        <v>0.4</v>
      </c>
      <c r="Q41" s="1817">
        <v>0.4</v>
      </c>
      <c r="R41" s="1818">
        <v>0.5</v>
      </c>
      <c r="S41" s="1816">
        <v>1.1000000000000001</v>
      </c>
      <c r="T41" s="1816">
        <v>0.2</v>
      </c>
      <c r="U41" s="1816">
        <v>0.2</v>
      </c>
      <c r="V41" s="1816">
        <v>0.2</v>
      </c>
      <c r="W41" s="1816">
        <v>0.4</v>
      </c>
      <c r="X41" s="1816">
        <v>1.2</v>
      </c>
      <c r="Y41" s="1816">
        <v>2</v>
      </c>
      <c r="Z41" s="1816">
        <v>1.4</v>
      </c>
      <c r="AA41" s="1816">
        <v>0.3</v>
      </c>
      <c r="AB41" s="1816">
        <v>12.4</v>
      </c>
      <c r="AC41" s="1816">
        <v>3.4</v>
      </c>
      <c r="AD41" s="1816">
        <v>0.5</v>
      </c>
      <c r="AE41" s="1816">
        <v>0.8</v>
      </c>
      <c r="AF41" s="1816">
        <v>0.2</v>
      </c>
      <c r="AG41" s="1816">
        <v>4.5</v>
      </c>
      <c r="AH41" s="1816">
        <v>1</v>
      </c>
      <c r="AI41" s="1816">
        <v>0.3</v>
      </c>
      <c r="AJ41" s="1816">
        <v>0.4</v>
      </c>
      <c r="AK41" s="1816">
        <v>3.8</v>
      </c>
      <c r="AL41" s="1816">
        <v>0.4</v>
      </c>
      <c r="AM41" s="1816">
        <v>1.5</v>
      </c>
      <c r="AN41" s="1816">
        <v>0.3</v>
      </c>
      <c r="AO41" s="1816">
        <v>0.7</v>
      </c>
      <c r="AP41" s="1816">
        <v>0.4</v>
      </c>
      <c r="AQ41" s="1816">
        <v>2.5</v>
      </c>
      <c r="AR41" s="1816">
        <v>0</v>
      </c>
      <c r="AS41" s="1816">
        <v>0.2</v>
      </c>
      <c r="AT41" s="1816">
        <v>0.3</v>
      </c>
      <c r="AU41" s="1816">
        <v>1.8</v>
      </c>
      <c r="AV41" s="1816">
        <v>2.2000000000000002</v>
      </c>
      <c r="AW41" s="1816">
        <v>0.6</v>
      </c>
      <c r="AX41" s="1821">
        <v>0</v>
      </c>
      <c r="AY41" s="1004"/>
      <c r="BA41" s="2482" t="s">
        <v>56</v>
      </c>
      <c r="BB41" s="151" t="s">
        <v>49</v>
      </c>
      <c r="BC41" s="1231" t="s">
        <v>35</v>
      </c>
      <c r="BD41" s="1251" t="s">
        <v>35</v>
      </c>
      <c r="BE41" s="1251" t="s">
        <v>35</v>
      </c>
      <c r="BF41" s="1251" t="s">
        <v>35</v>
      </c>
      <c r="BG41" s="1272" t="s">
        <v>35</v>
      </c>
      <c r="BH41" s="1293" t="s">
        <v>35</v>
      </c>
      <c r="BI41" s="1251" t="s">
        <v>35</v>
      </c>
      <c r="BJ41" s="1251" t="s">
        <v>35</v>
      </c>
      <c r="BK41" s="1251" t="s">
        <v>35</v>
      </c>
      <c r="BL41" s="1272" t="s">
        <v>35</v>
      </c>
      <c r="BM41" s="1293" t="s">
        <v>35</v>
      </c>
      <c r="BN41" s="1251" t="s">
        <v>35</v>
      </c>
      <c r="BO41" s="1251" t="s">
        <v>35</v>
      </c>
      <c r="BP41" s="1251" t="s">
        <v>35</v>
      </c>
      <c r="BQ41" s="1272" t="s">
        <v>35</v>
      </c>
      <c r="BR41" s="1293" t="s">
        <v>35</v>
      </c>
      <c r="BS41" s="1251" t="s">
        <v>35</v>
      </c>
      <c r="BT41" s="1251" t="s">
        <v>35</v>
      </c>
      <c r="BU41" s="1251" t="s">
        <v>35</v>
      </c>
      <c r="BV41" s="1251" t="s">
        <v>35</v>
      </c>
      <c r="BW41" s="1251" t="s">
        <v>35</v>
      </c>
      <c r="BX41" s="1251" t="s">
        <v>35</v>
      </c>
      <c r="BY41" s="1315" t="s">
        <v>35</v>
      </c>
      <c r="BZ41" s="1315" t="s">
        <v>35</v>
      </c>
      <c r="CA41" s="1315" t="s">
        <v>35</v>
      </c>
      <c r="CB41" s="1315" t="s">
        <v>35</v>
      </c>
      <c r="CC41" s="1315" t="s">
        <v>35</v>
      </c>
      <c r="CD41" s="1315" t="s">
        <v>35</v>
      </c>
      <c r="CE41" s="1315" t="s">
        <v>35</v>
      </c>
      <c r="CF41" s="1315" t="s">
        <v>35</v>
      </c>
      <c r="CG41" s="1315" t="s">
        <v>35</v>
      </c>
      <c r="CH41" s="1315" t="s">
        <v>35</v>
      </c>
      <c r="CI41" s="1315" t="s">
        <v>35</v>
      </c>
      <c r="CJ41" s="1315" t="s">
        <v>35</v>
      </c>
      <c r="CK41" s="1315" t="s">
        <v>35</v>
      </c>
      <c r="CL41" s="1315" t="s">
        <v>35</v>
      </c>
      <c r="CM41" s="1315" t="s">
        <v>35</v>
      </c>
      <c r="CN41" s="1315" t="s">
        <v>35</v>
      </c>
      <c r="CO41" s="1315" t="s">
        <v>35</v>
      </c>
      <c r="CP41" s="1315" t="s">
        <v>35</v>
      </c>
      <c r="CQ41" s="1315" t="s">
        <v>35</v>
      </c>
      <c r="CR41" s="1315" t="s">
        <v>35</v>
      </c>
      <c r="CS41" s="1315" t="s">
        <v>35</v>
      </c>
      <c r="CT41" s="1315" t="s">
        <v>35</v>
      </c>
      <c r="CU41" s="1315" t="s">
        <v>35</v>
      </c>
      <c r="CV41" s="1315" t="s">
        <v>35</v>
      </c>
      <c r="CW41" s="1315" t="s">
        <v>35</v>
      </c>
      <c r="CX41" s="1315" t="s">
        <v>35</v>
      </c>
      <c r="CY41" s="1315" t="s">
        <v>35</v>
      </c>
      <c r="CZ41" s="1336" t="s">
        <v>35</v>
      </c>
    </row>
    <row r="42" s="437" customFormat="true" ht="15" customHeight="true" x14ac:dyDescent="0.2">
      <c r="A42" s="2647"/>
      <c r="B42" s="1948" t="s">
        <v>48</v>
      </c>
      <c r="C42" s="1815">
        <v>96.8</v>
      </c>
      <c r="D42" s="1816">
        <v>99.4</v>
      </c>
      <c r="E42" s="1816">
        <v>99.8</v>
      </c>
      <c r="F42" s="1816">
        <v>99.7</v>
      </c>
      <c r="G42" s="1817">
        <v>99.8</v>
      </c>
      <c r="H42" s="1818">
        <v>99.3</v>
      </c>
      <c r="I42" s="1816">
        <v>99.9</v>
      </c>
      <c r="J42" s="1816">
        <v>99.8</v>
      </c>
      <c r="K42" s="1816">
        <v>99.9</v>
      </c>
      <c r="L42" s="1819">
        <v>99.7</v>
      </c>
      <c r="M42" s="1820">
        <v>94.4</v>
      </c>
      <c r="N42" s="1816">
        <v>99.3</v>
      </c>
      <c r="O42" s="1816">
        <v>99.3</v>
      </c>
      <c r="P42" s="1816">
        <v>99.6</v>
      </c>
      <c r="Q42" s="1817">
        <v>99.6</v>
      </c>
      <c r="R42" s="1818">
        <v>99.5</v>
      </c>
      <c r="S42" s="1816">
        <v>98.9</v>
      </c>
      <c r="T42" s="1816">
        <v>99.8</v>
      </c>
      <c r="U42" s="1816">
        <v>99.8</v>
      </c>
      <c r="V42" s="1816">
        <v>99.8</v>
      </c>
      <c r="W42" s="1816">
        <v>99.6</v>
      </c>
      <c r="X42" s="1816">
        <v>98.8</v>
      </c>
      <c r="Y42" s="1816">
        <v>98</v>
      </c>
      <c r="Z42" s="1816">
        <v>98.6</v>
      </c>
      <c r="AA42" s="1816">
        <v>99.7</v>
      </c>
      <c r="AB42" s="1816">
        <v>87.6</v>
      </c>
      <c r="AC42" s="1816">
        <v>96.6</v>
      </c>
      <c r="AD42" s="1816">
        <v>99.5</v>
      </c>
      <c r="AE42" s="1816">
        <v>99.2</v>
      </c>
      <c r="AF42" s="1816">
        <v>99.8</v>
      </c>
      <c r="AG42" s="1816">
        <v>95.5</v>
      </c>
      <c r="AH42" s="1816">
        <v>99</v>
      </c>
      <c r="AI42" s="1816">
        <v>99.7</v>
      </c>
      <c r="AJ42" s="1816">
        <v>99.6</v>
      </c>
      <c r="AK42" s="1816">
        <v>96.2</v>
      </c>
      <c r="AL42" s="1816">
        <v>99.6</v>
      </c>
      <c r="AM42" s="1816">
        <v>98.5</v>
      </c>
      <c r="AN42" s="1816">
        <v>99.7</v>
      </c>
      <c r="AO42" s="1816">
        <v>99.3</v>
      </c>
      <c r="AP42" s="1816">
        <v>99.6</v>
      </c>
      <c r="AQ42" s="1816">
        <v>97.5</v>
      </c>
      <c r="AR42" s="1816">
        <v>100</v>
      </c>
      <c r="AS42" s="1816">
        <v>99.8</v>
      </c>
      <c r="AT42" s="1816">
        <v>99.7</v>
      </c>
      <c r="AU42" s="1816">
        <v>98.2</v>
      </c>
      <c r="AV42" s="1816">
        <v>97.8</v>
      </c>
      <c r="AW42" s="1816">
        <v>99.4</v>
      </c>
      <c r="AX42" s="1821">
        <v>100</v>
      </c>
      <c r="AY42" s="1004"/>
      <c r="BA42" s="2482"/>
      <c r="BB42" s="151" t="s">
        <v>48</v>
      </c>
      <c r="BC42" s="1231" t="s">
        <v>35</v>
      </c>
      <c r="BD42" s="1251" t="s">
        <v>35</v>
      </c>
      <c r="BE42" s="1251" t="s">
        <v>35</v>
      </c>
      <c r="BF42" s="1251" t="s">
        <v>35</v>
      </c>
      <c r="BG42" s="1272" t="s">
        <v>35</v>
      </c>
      <c r="BH42" s="1293" t="s">
        <v>35</v>
      </c>
      <c r="BI42" s="1251" t="s">
        <v>35</v>
      </c>
      <c r="BJ42" s="1251" t="s">
        <v>35</v>
      </c>
      <c r="BK42" s="1251" t="s">
        <v>35</v>
      </c>
      <c r="BL42" s="1272" t="s">
        <v>35</v>
      </c>
      <c r="BM42" s="1293" t="s">
        <v>35</v>
      </c>
      <c r="BN42" s="1251" t="s">
        <v>35</v>
      </c>
      <c r="BO42" s="1251" t="s">
        <v>35</v>
      </c>
      <c r="BP42" s="1251" t="s">
        <v>35</v>
      </c>
      <c r="BQ42" s="1272" t="s">
        <v>35</v>
      </c>
      <c r="BR42" s="1293" t="s">
        <v>35</v>
      </c>
      <c r="BS42" s="1251" t="s">
        <v>35</v>
      </c>
      <c r="BT42" s="1251" t="s">
        <v>35</v>
      </c>
      <c r="BU42" s="1251" t="s">
        <v>35</v>
      </c>
      <c r="BV42" s="1251" t="s">
        <v>35</v>
      </c>
      <c r="BW42" s="1251" t="s">
        <v>35</v>
      </c>
      <c r="BX42" s="1251" t="s">
        <v>35</v>
      </c>
      <c r="BY42" s="1315" t="s">
        <v>35</v>
      </c>
      <c r="BZ42" s="1315" t="s">
        <v>35</v>
      </c>
      <c r="CA42" s="1315" t="s">
        <v>35</v>
      </c>
      <c r="CB42" s="1315" t="s">
        <v>35</v>
      </c>
      <c r="CC42" s="1315" t="s">
        <v>35</v>
      </c>
      <c r="CD42" s="1315" t="s">
        <v>35</v>
      </c>
      <c r="CE42" s="1315" t="s">
        <v>35</v>
      </c>
      <c r="CF42" s="1315" t="s">
        <v>35</v>
      </c>
      <c r="CG42" s="1315" t="s">
        <v>35</v>
      </c>
      <c r="CH42" s="1315" t="s">
        <v>35</v>
      </c>
      <c r="CI42" s="1315" t="s">
        <v>35</v>
      </c>
      <c r="CJ42" s="1315" t="s">
        <v>35</v>
      </c>
      <c r="CK42" s="1315" t="s">
        <v>35</v>
      </c>
      <c r="CL42" s="1315" t="s">
        <v>35</v>
      </c>
      <c r="CM42" s="1315" t="s">
        <v>35</v>
      </c>
      <c r="CN42" s="1315" t="s">
        <v>35</v>
      </c>
      <c r="CO42" s="1315" t="s">
        <v>35</v>
      </c>
      <c r="CP42" s="1315" t="s">
        <v>35</v>
      </c>
      <c r="CQ42" s="1315" t="s">
        <v>35</v>
      </c>
      <c r="CR42" s="1315" t="s">
        <v>35</v>
      </c>
      <c r="CS42" s="1315" t="s">
        <v>35</v>
      </c>
      <c r="CT42" s="1315" t="s">
        <v>35</v>
      </c>
      <c r="CU42" s="1315" t="s">
        <v>35</v>
      </c>
      <c r="CV42" s="1315" t="s">
        <v>35</v>
      </c>
      <c r="CW42" s="1315" t="s">
        <v>35</v>
      </c>
      <c r="CX42" s="1315" t="s">
        <v>35</v>
      </c>
      <c r="CY42" s="1315" t="s">
        <v>35</v>
      </c>
      <c r="CZ42" s="1336" t="s">
        <v>35</v>
      </c>
    </row>
    <row r="43" s="437" customFormat="true" ht="15" customHeight="true" x14ac:dyDescent="0.2">
      <c r="A43" s="2647" t="s">
        <v>53</v>
      </c>
      <c r="B43" s="1948" t="s">
        <v>49</v>
      </c>
      <c r="C43" s="1674" t="s">
        <v>35</v>
      </c>
      <c r="D43" s="1681" t="s">
        <v>35</v>
      </c>
      <c r="E43" s="1681" t="s">
        <v>35</v>
      </c>
      <c r="F43" s="1681" t="s">
        <v>35</v>
      </c>
      <c r="G43" s="1688" t="s">
        <v>35</v>
      </c>
      <c r="H43" s="1695" t="s">
        <v>35</v>
      </c>
      <c r="I43" s="1681" t="s">
        <v>35</v>
      </c>
      <c r="J43" s="1681" t="s">
        <v>35</v>
      </c>
      <c r="K43" s="1681" t="s">
        <v>35</v>
      </c>
      <c r="L43" s="1702" t="s">
        <v>35</v>
      </c>
      <c r="M43" s="1674" t="s">
        <v>35</v>
      </c>
      <c r="N43" s="1681" t="s">
        <v>35</v>
      </c>
      <c r="O43" s="1681" t="s">
        <v>35</v>
      </c>
      <c r="P43" s="1681" t="s">
        <v>35</v>
      </c>
      <c r="Q43" s="1688" t="s">
        <v>35</v>
      </c>
      <c r="R43" s="1695" t="s">
        <v>35</v>
      </c>
      <c r="S43" s="1681" t="s">
        <v>35</v>
      </c>
      <c r="T43" s="1681" t="s">
        <v>35</v>
      </c>
      <c r="U43" s="1681" t="s">
        <v>35</v>
      </c>
      <c r="V43" s="1681" t="s">
        <v>35</v>
      </c>
      <c r="W43" s="1681" t="s">
        <v>35</v>
      </c>
      <c r="X43" s="1681" t="s">
        <v>35</v>
      </c>
      <c r="Y43" s="1681" t="s">
        <v>35</v>
      </c>
      <c r="Z43" s="1681" t="s">
        <v>35</v>
      </c>
      <c r="AA43" s="1681" t="s">
        <v>35</v>
      </c>
      <c r="AB43" s="1681" t="s">
        <v>35</v>
      </c>
      <c r="AC43" s="1681" t="s">
        <v>35</v>
      </c>
      <c r="AD43" s="1681" t="s">
        <v>35</v>
      </c>
      <c r="AE43" s="1681" t="s">
        <v>35</v>
      </c>
      <c r="AF43" s="1681" t="s">
        <v>35</v>
      </c>
      <c r="AG43" s="1681" t="s">
        <v>35</v>
      </c>
      <c r="AH43" s="1681" t="s">
        <v>35</v>
      </c>
      <c r="AI43" s="1681" t="s">
        <v>35</v>
      </c>
      <c r="AJ43" s="1681" t="s">
        <v>35</v>
      </c>
      <c r="AK43" s="1681" t="s">
        <v>35</v>
      </c>
      <c r="AL43" s="1681" t="s">
        <v>35</v>
      </c>
      <c r="AM43" s="1681" t="s">
        <v>35</v>
      </c>
      <c r="AN43" s="1681" t="s">
        <v>35</v>
      </c>
      <c r="AO43" s="1681" t="s">
        <v>35</v>
      </c>
      <c r="AP43" s="1681" t="s">
        <v>35</v>
      </c>
      <c r="AQ43" s="1681" t="s">
        <v>35</v>
      </c>
      <c r="AR43" s="1681" t="s">
        <v>35</v>
      </c>
      <c r="AS43" s="1681" t="s">
        <v>35</v>
      </c>
      <c r="AT43" s="1681" t="s">
        <v>35</v>
      </c>
      <c r="AU43" s="1681" t="s">
        <v>35</v>
      </c>
      <c r="AV43" s="1681" t="s">
        <v>35</v>
      </c>
      <c r="AW43" s="1681" t="s">
        <v>35</v>
      </c>
      <c r="AX43" s="1681" t="s">
        <v>35</v>
      </c>
      <c r="AY43" s="1004"/>
      <c r="BA43" s="2482" t="s">
        <v>53</v>
      </c>
      <c r="BB43" s="151" t="s">
        <v>49</v>
      </c>
      <c r="BC43" s="1231" t="s">
        <v>35</v>
      </c>
      <c r="BD43" s="1251" t="s">
        <v>35</v>
      </c>
      <c r="BE43" s="1251" t="s">
        <v>35</v>
      </c>
      <c r="BF43" s="1251" t="s">
        <v>35</v>
      </c>
      <c r="BG43" s="1272" t="s">
        <v>35</v>
      </c>
      <c r="BH43" s="1293" t="s">
        <v>35</v>
      </c>
      <c r="BI43" s="1251" t="s">
        <v>35</v>
      </c>
      <c r="BJ43" s="1251" t="s">
        <v>35</v>
      </c>
      <c r="BK43" s="1251" t="s">
        <v>35</v>
      </c>
      <c r="BL43" s="1272" t="s">
        <v>35</v>
      </c>
      <c r="BM43" s="1293" t="s">
        <v>35</v>
      </c>
      <c r="BN43" s="1251" t="s">
        <v>35</v>
      </c>
      <c r="BO43" s="1251" t="s">
        <v>35</v>
      </c>
      <c r="BP43" s="1251" t="s">
        <v>35</v>
      </c>
      <c r="BQ43" s="1272" t="s">
        <v>35</v>
      </c>
      <c r="BR43" s="1293" t="s">
        <v>35</v>
      </c>
      <c r="BS43" s="1251" t="s">
        <v>35</v>
      </c>
      <c r="BT43" s="1251" t="s">
        <v>35</v>
      </c>
      <c r="BU43" s="1251" t="s">
        <v>35</v>
      </c>
      <c r="BV43" s="1251" t="s">
        <v>35</v>
      </c>
      <c r="BW43" s="1251" t="s">
        <v>35</v>
      </c>
      <c r="BX43" s="1251" t="s">
        <v>35</v>
      </c>
      <c r="BY43" s="1315" t="s">
        <v>35</v>
      </c>
      <c r="BZ43" s="1315" t="s">
        <v>35</v>
      </c>
      <c r="CA43" s="1315" t="s">
        <v>35</v>
      </c>
      <c r="CB43" s="1315" t="s">
        <v>35</v>
      </c>
      <c r="CC43" s="1315" t="s">
        <v>35</v>
      </c>
      <c r="CD43" s="1315" t="s">
        <v>35</v>
      </c>
      <c r="CE43" s="1315" t="s">
        <v>35</v>
      </c>
      <c r="CF43" s="1315" t="s">
        <v>35</v>
      </c>
      <c r="CG43" s="1315" t="s">
        <v>35</v>
      </c>
      <c r="CH43" s="1315" t="s">
        <v>35</v>
      </c>
      <c r="CI43" s="1315" t="s">
        <v>35</v>
      </c>
      <c r="CJ43" s="1315" t="s">
        <v>35</v>
      </c>
      <c r="CK43" s="1315" t="s">
        <v>35</v>
      </c>
      <c r="CL43" s="1315" t="s">
        <v>35</v>
      </c>
      <c r="CM43" s="1315" t="s">
        <v>35</v>
      </c>
      <c r="CN43" s="1315" t="s">
        <v>35</v>
      </c>
      <c r="CO43" s="1315" t="s">
        <v>35</v>
      </c>
      <c r="CP43" s="1315" t="s">
        <v>35</v>
      </c>
      <c r="CQ43" s="1315" t="s">
        <v>35</v>
      </c>
      <c r="CR43" s="1315" t="s">
        <v>35</v>
      </c>
      <c r="CS43" s="1315" t="s">
        <v>35</v>
      </c>
      <c r="CT43" s="1315" t="s">
        <v>35</v>
      </c>
      <c r="CU43" s="1315" t="s">
        <v>35</v>
      </c>
      <c r="CV43" s="1315" t="s">
        <v>35</v>
      </c>
      <c r="CW43" s="1315" t="s">
        <v>35</v>
      </c>
      <c r="CX43" s="1315" t="s">
        <v>35</v>
      </c>
      <c r="CY43" s="1315" t="s">
        <v>35</v>
      </c>
      <c r="CZ43" s="1336" t="s">
        <v>35</v>
      </c>
    </row>
    <row r="44" s="437" customFormat="true" ht="15" customHeight="true" x14ac:dyDescent="0.2">
      <c r="A44" s="2647"/>
      <c r="B44" s="1948" t="s">
        <v>48</v>
      </c>
      <c r="C44" s="1674" t="s">
        <v>35</v>
      </c>
      <c r="D44" s="1681" t="s">
        <v>35</v>
      </c>
      <c r="E44" s="1681" t="s">
        <v>35</v>
      </c>
      <c r="F44" s="1681" t="s">
        <v>35</v>
      </c>
      <c r="G44" s="1688" t="s">
        <v>35</v>
      </c>
      <c r="H44" s="1695" t="s">
        <v>35</v>
      </c>
      <c r="I44" s="1681" t="s">
        <v>35</v>
      </c>
      <c r="J44" s="1681" t="s">
        <v>35</v>
      </c>
      <c r="K44" s="1681" t="s">
        <v>35</v>
      </c>
      <c r="L44" s="1702" t="s">
        <v>35</v>
      </c>
      <c r="M44" s="1674" t="s">
        <v>35</v>
      </c>
      <c r="N44" s="1681" t="s">
        <v>35</v>
      </c>
      <c r="O44" s="1681" t="s">
        <v>35</v>
      </c>
      <c r="P44" s="1681" t="s">
        <v>35</v>
      </c>
      <c r="Q44" s="1688" t="s">
        <v>35</v>
      </c>
      <c r="R44" s="1695" t="s">
        <v>35</v>
      </c>
      <c r="S44" s="1681" t="s">
        <v>35</v>
      </c>
      <c r="T44" s="1681" t="s">
        <v>35</v>
      </c>
      <c r="U44" s="1681" t="s">
        <v>35</v>
      </c>
      <c r="V44" s="1681" t="s">
        <v>35</v>
      </c>
      <c r="W44" s="1681" t="s">
        <v>35</v>
      </c>
      <c r="X44" s="1681" t="s">
        <v>35</v>
      </c>
      <c r="Y44" s="1681" t="s">
        <v>35</v>
      </c>
      <c r="Z44" s="1681" t="s">
        <v>35</v>
      </c>
      <c r="AA44" s="1681" t="s">
        <v>35</v>
      </c>
      <c r="AB44" s="1681" t="s">
        <v>35</v>
      </c>
      <c r="AC44" s="1681" t="s">
        <v>35</v>
      </c>
      <c r="AD44" s="1681" t="s">
        <v>35</v>
      </c>
      <c r="AE44" s="1681" t="s">
        <v>35</v>
      </c>
      <c r="AF44" s="1681" t="s">
        <v>35</v>
      </c>
      <c r="AG44" s="1681" t="s">
        <v>35</v>
      </c>
      <c r="AH44" s="1681" t="s">
        <v>35</v>
      </c>
      <c r="AI44" s="1681" t="s">
        <v>35</v>
      </c>
      <c r="AJ44" s="1681" t="s">
        <v>35</v>
      </c>
      <c r="AK44" s="1681" t="s">
        <v>35</v>
      </c>
      <c r="AL44" s="1681" t="s">
        <v>35</v>
      </c>
      <c r="AM44" s="1681" t="s">
        <v>35</v>
      </c>
      <c r="AN44" s="1681" t="s">
        <v>35</v>
      </c>
      <c r="AO44" s="1681" t="s">
        <v>35</v>
      </c>
      <c r="AP44" s="1681" t="s">
        <v>35</v>
      </c>
      <c r="AQ44" s="1681" t="s">
        <v>35</v>
      </c>
      <c r="AR44" s="1681" t="s">
        <v>35</v>
      </c>
      <c r="AS44" s="1681" t="s">
        <v>35</v>
      </c>
      <c r="AT44" s="1681" t="s">
        <v>35</v>
      </c>
      <c r="AU44" s="1681" t="s">
        <v>35</v>
      </c>
      <c r="AV44" s="1681" t="s">
        <v>35</v>
      </c>
      <c r="AW44" s="1681" t="s">
        <v>35</v>
      </c>
      <c r="AX44" s="1681" t="s">
        <v>35</v>
      </c>
      <c r="AY44" s="1004"/>
      <c r="BA44" s="2482"/>
      <c r="BB44" s="151" t="s">
        <v>48</v>
      </c>
      <c r="BC44" s="1231" t="s">
        <v>35</v>
      </c>
      <c r="BD44" s="1251" t="s">
        <v>35</v>
      </c>
      <c r="BE44" s="1251" t="s">
        <v>35</v>
      </c>
      <c r="BF44" s="1251" t="s">
        <v>35</v>
      </c>
      <c r="BG44" s="1272" t="s">
        <v>35</v>
      </c>
      <c r="BH44" s="1293" t="s">
        <v>35</v>
      </c>
      <c r="BI44" s="1251" t="s">
        <v>35</v>
      </c>
      <c r="BJ44" s="1251" t="s">
        <v>35</v>
      </c>
      <c r="BK44" s="1251" t="s">
        <v>35</v>
      </c>
      <c r="BL44" s="1272" t="s">
        <v>35</v>
      </c>
      <c r="BM44" s="1293" t="s">
        <v>35</v>
      </c>
      <c r="BN44" s="1251" t="s">
        <v>35</v>
      </c>
      <c r="BO44" s="1251" t="s">
        <v>35</v>
      </c>
      <c r="BP44" s="1251" t="s">
        <v>35</v>
      </c>
      <c r="BQ44" s="1272" t="s">
        <v>35</v>
      </c>
      <c r="BR44" s="1293" t="s">
        <v>35</v>
      </c>
      <c r="BS44" s="1251" t="s">
        <v>35</v>
      </c>
      <c r="BT44" s="1251" t="s">
        <v>35</v>
      </c>
      <c r="BU44" s="1251" t="s">
        <v>35</v>
      </c>
      <c r="BV44" s="1251" t="s">
        <v>35</v>
      </c>
      <c r="BW44" s="1251" t="s">
        <v>35</v>
      </c>
      <c r="BX44" s="1251" t="s">
        <v>35</v>
      </c>
      <c r="BY44" s="1315" t="s">
        <v>35</v>
      </c>
      <c r="BZ44" s="1315" t="s">
        <v>35</v>
      </c>
      <c r="CA44" s="1315" t="s">
        <v>35</v>
      </c>
      <c r="CB44" s="1315" t="s">
        <v>35</v>
      </c>
      <c r="CC44" s="1315" t="s">
        <v>35</v>
      </c>
      <c r="CD44" s="1315" t="s">
        <v>35</v>
      </c>
      <c r="CE44" s="1315" t="s">
        <v>35</v>
      </c>
      <c r="CF44" s="1315" t="s">
        <v>35</v>
      </c>
      <c r="CG44" s="1315" t="s">
        <v>35</v>
      </c>
      <c r="CH44" s="1315" t="s">
        <v>35</v>
      </c>
      <c r="CI44" s="1315" t="s">
        <v>35</v>
      </c>
      <c r="CJ44" s="1315" t="s">
        <v>35</v>
      </c>
      <c r="CK44" s="1315" t="s">
        <v>35</v>
      </c>
      <c r="CL44" s="1315" t="s">
        <v>35</v>
      </c>
      <c r="CM44" s="1315" t="s">
        <v>35</v>
      </c>
      <c r="CN44" s="1315" t="s">
        <v>35</v>
      </c>
      <c r="CO44" s="1315" t="s">
        <v>35</v>
      </c>
      <c r="CP44" s="1315" t="s">
        <v>35</v>
      </c>
      <c r="CQ44" s="1315" t="s">
        <v>35</v>
      </c>
      <c r="CR44" s="1315" t="s">
        <v>35</v>
      </c>
      <c r="CS44" s="1315" t="s">
        <v>35</v>
      </c>
      <c r="CT44" s="1315" t="s">
        <v>35</v>
      </c>
      <c r="CU44" s="1315" t="s">
        <v>35</v>
      </c>
      <c r="CV44" s="1315" t="s">
        <v>35</v>
      </c>
      <c r="CW44" s="1315" t="s">
        <v>35</v>
      </c>
      <c r="CX44" s="1315" t="s">
        <v>35</v>
      </c>
      <c r="CY44" s="1315" t="s">
        <v>35</v>
      </c>
      <c r="CZ44" s="1336" t="s">
        <v>35</v>
      </c>
    </row>
    <row r="45" s="437" customFormat="true" ht="15" customHeight="true" x14ac:dyDescent="0.2">
      <c r="A45" s="2647" t="s">
        <v>52</v>
      </c>
      <c r="B45" s="1948" t="s">
        <v>49</v>
      </c>
      <c r="C45" s="1674" t="s">
        <v>35</v>
      </c>
      <c r="D45" s="1681" t="s">
        <v>35</v>
      </c>
      <c r="E45" s="1681" t="s">
        <v>35</v>
      </c>
      <c r="F45" s="1681" t="s">
        <v>35</v>
      </c>
      <c r="G45" s="1688" t="s">
        <v>35</v>
      </c>
      <c r="H45" s="1695" t="s">
        <v>35</v>
      </c>
      <c r="I45" s="1681" t="s">
        <v>35</v>
      </c>
      <c r="J45" s="1681" t="s">
        <v>35</v>
      </c>
      <c r="K45" s="1681" t="s">
        <v>35</v>
      </c>
      <c r="L45" s="1702" t="s">
        <v>35</v>
      </c>
      <c r="M45" s="1674" t="s">
        <v>35</v>
      </c>
      <c r="N45" s="1681" t="s">
        <v>35</v>
      </c>
      <c r="O45" s="1681" t="s">
        <v>35</v>
      </c>
      <c r="P45" s="1681" t="s">
        <v>35</v>
      </c>
      <c r="Q45" s="1688" t="s">
        <v>35</v>
      </c>
      <c r="R45" s="1695" t="s">
        <v>35</v>
      </c>
      <c r="S45" s="1681" t="s">
        <v>35</v>
      </c>
      <c r="T45" s="1681" t="s">
        <v>35</v>
      </c>
      <c r="U45" s="1681" t="s">
        <v>35</v>
      </c>
      <c r="V45" s="1681" t="s">
        <v>35</v>
      </c>
      <c r="W45" s="1681" t="s">
        <v>35</v>
      </c>
      <c r="X45" s="1681" t="s">
        <v>35</v>
      </c>
      <c r="Y45" s="1681" t="s">
        <v>35</v>
      </c>
      <c r="Z45" s="1681" t="s">
        <v>35</v>
      </c>
      <c r="AA45" s="1681" t="s">
        <v>35</v>
      </c>
      <c r="AB45" s="1681" t="s">
        <v>35</v>
      </c>
      <c r="AC45" s="1681" t="s">
        <v>35</v>
      </c>
      <c r="AD45" s="1681" t="s">
        <v>35</v>
      </c>
      <c r="AE45" s="1681" t="s">
        <v>35</v>
      </c>
      <c r="AF45" s="1681" t="s">
        <v>35</v>
      </c>
      <c r="AG45" s="1681" t="s">
        <v>35</v>
      </c>
      <c r="AH45" s="1681" t="s">
        <v>35</v>
      </c>
      <c r="AI45" s="1681" t="s">
        <v>35</v>
      </c>
      <c r="AJ45" s="1681" t="s">
        <v>35</v>
      </c>
      <c r="AK45" s="1681" t="s">
        <v>35</v>
      </c>
      <c r="AL45" s="1681" t="s">
        <v>35</v>
      </c>
      <c r="AM45" s="1681" t="s">
        <v>35</v>
      </c>
      <c r="AN45" s="1681" t="s">
        <v>35</v>
      </c>
      <c r="AO45" s="1681" t="s">
        <v>35</v>
      </c>
      <c r="AP45" s="1681" t="s">
        <v>35</v>
      </c>
      <c r="AQ45" s="1681" t="s">
        <v>35</v>
      </c>
      <c r="AR45" s="1681" t="s">
        <v>35</v>
      </c>
      <c r="AS45" s="1681" t="s">
        <v>35</v>
      </c>
      <c r="AT45" s="1681" t="s">
        <v>35</v>
      </c>
      <c r="AU45" s="1681" t="s">
        <v>35</v>
      </c>
      <c r="AV45" s="1681" t="s">
        <v>35</v>
      </c>
      <c r="AW45" s="1681" t="s">
        <v>35</v>
      </c>
      <c r="AX45" s="1681" t="s">
        <v>35</v>
      </c>
      <c r="AY45" s="1004"/>
      <c r="BA45" s="2482" t="s">
        <v>52</v>
      </c>
      <c r="BB45" s="151" t="s">
        <v>49</v>
      </c>
      <c r="BC45" s="1231" t="s">
        <v>35</v>
      </c>
      <c r="BD45" s="1251" t="s">
        <v>35</v>
      </c>
      <c r="BE45" s="1251" t="s">
        <v>35</v>
      </c>
      <c r="BF45" s="1251" t="s">
        <v>35</v>
      </c>
      <c r="BG45" s="1272" t="s">
        <v>35</v>
      </c>
      <c r="BH45" s="1293" t="s">
        <v>35</v>
      </c>
      <c r="BI45" s="1251" t="s">
        <v>35</v>
      </c>
      <c r="BJ45" s="1251" t="s">
        <v>35</v>
      </c>
      <c r="BK45" s="1251" t="s">
        <v>35</v>
      </c>
      <c r="BL45" s="1272" t="s">
        <v>35</v>
      </c>
      <c r="BM45" s="1293" t="s">
        <v>35</v>
      </c>
      <c r="BN45" s="1251" t="s">
        <v>35</v>
      </c>
      <c r="BO45" s="1251" t="s">
        <v>35</v>
      </c>
      <c r="BP45" s="1251" t="s">
        <v>35</v>
      </c>
      <c r="BQ45" s="1272" t="s">
        <v>35</v>
      </c>
      <c r="BR45" s="1293" t="s">
        <v>35</v>
      </c>
      <c r="BS45" s="1251" t="s">
        <v>35</v>
      </c>
      <c r="BT45" s="1251" t="s">
        <v>35</v>
      </c>
      <c r="BU45" s="1251" t="s">
        <v>35</v>
      </c>
      <c r="BV45" s="1251" t="s">
        <v>35</v>
      </c>
      <c r="BW45" s="1251" t="s">
        <v>35</v>
      </c>
      <c r="BX45" s="1251" t="s">
        <v>35</v>
      </c>
      <c r="BY45" s="1315" t="s">
        <v>35</v>
      </c>
      <c r="BZ45" s="1315" t="s">
        <v>35</v>
      </c>
      <c r="CA45" s="1315" t="s">
        <v>35</v>
      </c>
      <c r="CB45" s="1315" t="s">
        <v>35</v>
      </c>
      <c r="CC45" s="1315" t="s">
        <v>35</v>
      </c>
      <c r="CD45" s="1315" t="s">
        <v>35</v>
      </c>
      <c r="CE45" s="1315" t="s">
        <v>35</v>
      </c>
      <c r="CF45" s="1315" t="s">
        <v>35</v>
      </c>
      <c r="CG45" s="1315" t="s">
        <v>35</v>
      </c>
      <c r="CH45" s="1315" t="s">
        <v>35</v>
      </c>
      <c r="CI45" s="1315" t="s">
        <v>35</v>
      </c>
      <c r="CJ45" s="1315" t="s">
        <v>35</v>
      </c>
      <c r="CK45" s="1315" t="s">
        <v>35</v>
      </c>
      <c r="CL45" s="1315" t="s">
        <v>35</v>
      </c>
      <c r="CM45" s="1315" t="s">
        <v>35</v>
      </c>
      <c r="CN45" s="1315" t="s">
        <v>35</v>
      </c>
      <c r="CO45" s="1315" t="s">
        <v>35</v>
      </c>
      <c r="CP45" s="1315" t="s">
        <v>35</v>
      </c>
      <c r="CQ45" s="1315" t="s">
        <v>35</v>
      </c>
      <c r="CR45" s="1315" t="s">
        <v>35</v>
      </c>
      <c r="CS45" s="1315" t="s">
        <v>35</v>
      </c>
      <c r="CT45" s="1315" t="s">
        <v>35</v>
      </c>
      <c r="CU45" s="1315" t="s">
        <v>35</v>
      </c>
      <c r="CV45" s="1315" t="s">
        <v>35</v>
      </c>
      <c r="CW45" s="1315" t="s">
        <v>35</v>
      </c>
      <c r="CX45" s="1315" t="s">
        <v>35</v>
      </c>
      <c r="CY45" s="1315" t="s">
        <v>35</v>
      </c>
      <c r="CZ45" s="1336" t="s">
        <v>35</v>
      </c>
    </row>
    <row r="46" s="437" customFormat="true" ht="15" customHeight="true" x14ac:dyDescent="0.2">
      <c r="A46" s="2647"/>
      <c r="B46" s="1948" t="s">
        <v>48</v>
      </c>
      <c r="C46" s="1674" t="s">
        <v>35</v>
      </c>
      <c r="D46" s="1681" t="s">
        <v>35</v>
      </c>
      <c r="E46" s="1681" t="s">
        <v>35</v>
      </c>
      <c r="F46" s="1681" t="s">
        <v>35</v>
      </c>
      <c r="G46" s="1688" t="s">
        <v>35</v>
      </c>
      <c r="H46" s="1695" t="s">
        <v>35</v>
      </c>
      <c r="I46" s="1681" t="s">
        <v>35</v>
      </c>
      <c r="J46" s="1681" t="s">
        <v>35</v>
      </c>
      <c r="K46" s="1681" t="s">
        <v>35</v>
      </c>
      <c r="L46" s="1702" t="s">
        <v>35</v>
      </c>
      <c r="M46" s="1674" t="s">
        <v>35</v>
      </c>
      <c r="N46" s="1681" t="s">
        <v>35</v>
      </c>
      <c r="O46" s="1681" t="s">
        <v>35</v>
      </c>
      <c r="P46" s="1681" t="s">
        <v>35</v>
      </c>
      <c r="Q46" s="1688" t="s">
        <v>35</v>
      </c>
      <c r="R46" s="1695" t="s">
        <v>35</v>
      </c>
      <c r="S46" s="1681" t="s">
        <v>35</v>
      </c>
      <c r="T46" s="1681" t="s">
        <v>35</v>
      </c>
      <c r="U46" s="1681" t="s">
        <v>35</v>
      </c>
      <c r="V46" s="1681" t="s">
        <v>35</v>
      </c>
      <c r="W46" s="1681" t="s">
        <v>35</v>
      </c>
      <c r="X46" s="1681" t="s">
        <v>35</v>
      </c>
      <c r="Y46" s="1681" t="s">
        <v>35</v>
      </c>
      <c r="Z46" s="1681" t="s">
        <v>35</v>
      </c>
      <c r="AA46" s="1681" t="s">
        <v>35</v>
      </c>
      <c r="AB46" s="1681" t="s">
        <v>35</v>
      </c>
      <c r="AC46" s="1681" t="s">
        <v>35</v>
      </c>
      <c r="AD46" s="1681" t="s">
        <v>35</v>
      </c>
      <c r="AE46" s="1681" t="s">
        <v>35</v>
      </c>
      <c r="AF46" s="1681" t="s">
        <v>35</v>
      </c>
      <c r="AG46" s="1681" t="s">
        <v>35</v>
      </c>
      <c r="AH46" s="1681" t="s">
        <v>35</v>
      </c>
      <c r="AI46" s="1681" t="s">
        <v>35</v>
      </c>
      <c r="AJ46" s="1681" t="s">
        <v>35</v>
      </c>
      <c r="AK46" s="1681" t="s">
        <v>35</v>
      </c>
      <c r="AL46" s="1681" t="s">
        <v>35</v>
      </c>
      <c r="AM46" s="1681" t="s">
        <v>35</v>
      </c>
      <c r="AN46" s="1681" t="s">
        <v>35</v>
      </c>
      <c r="AO46" s="1681" t="s">
        <v>35</v>
      </c>
      <c r="AP46" s="1681" t="s">
        <v>35</v>
      </c>
      <c r="AQ46" s="1681" t="s">
        <v>35</v>
      </c>
      <c r="AR46" s="1681" t="s">
        <v>35</v>
      </c>
      <c r="AS46" s="1681" t="s">
        <v>35</v>
      </c>
      <c r="AT46" s="1681" t="s">
        <v>35</v>
      </c>
      <c r="AU46" s="1681" t="s">
        <v>35</v>
      </c>
      <c r="AV46" s="1681" t="s">
        <v>35</v>
      </c>
      <c r="AW46" s="1681" t="s">
        <v>35</v>
      </c>
      <c r="AX46" s="1681" t="s">
        <v>35</v>
      </c>
      <c r="AY46" s="1004"/>
      <c r="BA46" s="2482"/>
      <c r="BB46" s="151" t="s">
        <v>48</v>
      </c>
      <c r="BC46" s="1231" t="s">
        <v>35</v>
      </c>
      <c r="BD46" s="1251" t="s">
        <v>35</v>
      </c>
      <c r="BE46" s="1251" t="s">
        <v>35</v>
      </c>
      <c r="BF46" s="1251" t="s">
        <v>35</v>
      </c>
      <c r="BG46" s="1272" t="s">
        <v>35</v>
      </c>
      <c r="BH46" s="1293" t="s">
        <v>35</v>
      </c>
      <c r="BI46" s="1251" t="s">
        <v>35</v>
      </c>
      <c r="BJ46" s="1251" t="s">
        <v>35</v>
      </c>
      <c r="BK46" s="1251" t="s">
        <v>35</v>
      </c>
      <c r="BL46" s="1272" t="s">
        <v>35</v>
      </c>
      <c r="BM46" s="1293" t="s">
        <v>35</v>
      </c>
      <c r="BN46" s="1251" t="s">
        <v>35</v>
      </c>
      <c r="BO46" s="1251" t="s">
        <v>35</v>
      </c>
      <c r="BP46" s="1251" t="s">
        <v>35</v>
      </c>
      <c r="BQ46" s="1272" t="s">
        <v>35</v>
      </c>
      <c r="BR46" s="1293" t="s">
        <v>35</v>
      </c>
      <c r="BS46" s="1251" t="s">
        <v>35</v>
      </c>
      <c r="BT46" s="1251" t="s">
        <v>35</v>
      </c>
      <c r="BU46" s="1251" t="s">
        <v>35</v>
      </c>
      <c r="BV46" s="1251" t="s">
        <v>35</v>
      </c>
      <c r="BW46" s="1251" t="s">
        <v>35</v>
      </c>
      <c r="BX46" s="1251" t="s">
        <v>35</v>
      </c>
      <c r="BY46" s="1315" t="s">
        <v>35</v>
      </c>
      <c r="BZ46" s="1315" t="s">
        <v>35</v>
      </c>
      <c r="CA46" s="1315" t="s">
        <v>35</v>
      </c>
      <c r="CB46" s="1315" t="s">
        <v>35</v>
      </c>
      <c r="CC46" s="1315" t="s">
        <v>35</v>
      </c>
      <c r="CD46" s="1315" t="s">
        <v>35</v>
      </c>
      <c r="CE46" s="1315" t="s">
        <v>35</v>
      </c>
      <c r="CF46" s="1315" t="s">
        <v>35</v>
      </c>
      <c r="CG46" s="1315" t="s">
        <v>35</v>
      </c>
      <c r="CH46" s="1315" t="s">
        <v>35</v>
      </c>
      <c r="CI46" s="1315" t="s">
        <v>35</v>
      </c>
      <c r="CJ46" s="1315" t="s">
        <v>35</v>
      </c>
      <c r="CK46" s="1315" t="s">
        <v>35</v>
      </c>
      <c r="CL46" s="1315" t="s">
        <v>35</v>
      </c>
      <c r="CM46" s="1315" t="s">
        <v>35</v>
      </c>
      <c r="CN46" s="1315" t="s">
        <v>35</v>
      </c>
      <c r="CO46" s="1315" t="s">
        <v>35</v>
      </c>
      <c r="CP46" s="1315" t="s">
        <v>35</v>
      </c>
      <c r="CQ46" s="1315" t="s">
        <v>35</v>
      </c>
      <c r="CR46" s="1315" t="s">
        <v>35</v>
      </c>
      <c r="CS46" s="1315" t="s">
        <v>35</v>
      </c>
      <c r="CT46" s="1315" t="s">
        <v>35</v>
      </c>
      <c r="CU46" s="1315" t="s">
        <v>35</v>
      </c>
      <c r="CV46" s="1315" t="s">
        <v>35</v>
      </c>
      <c r="CW46" s="1315" t="s">
        <v>35</v>
      </c>
      <c r="CX46" s="1315" t="s">
        <v>35</v>
      </c>
      <c r="CY46" s="1315" t="s">
        <v>35</v>
      </c>
      <c r="CZ46" s="1336" t="s">
        <v>35</v>
      </c>
    </row>
    <row r="47" s="130" customFormat="true" ht="15" customHeight="true" x14ac:dyDescent="0.2">
      <c r="A47" s="2372" t="s">
        <v>101</v>
      </c>
      <c r="B47" s="249" t="s">
        <v>100</v>
      </c>
      <c r="C47" s="1141" t="s">
        <v>35</v>
      </c>
      <c r="D47" s="1153" t="s">
        <v>35</v>
      </c>
      <c r="E47" s="1153" t="s">
        <v>35</v>
      </c>
      <c r="F47" s="1153" t="s">
        <v>35</v>
      </c>
      <c r="G47" s="1165" t="s">
        <v>35</v>
      </c>
      <c r="H47" s="1177" t="s">
        <v>35</v>
      </c>
      <c r="I47" s="1153" t="s">
        <v>35</v>
      </c>
      <c r="J47" s="1153" t="s">
        <v>35</v>
      </c>
      <c r="K47" s="1153" t="s">
        <v>35</v>
      </c>
      <c r="L47" s="1189" t="s">
        <v>35</v>
      </c>
      <c r="M47" s="1201" t="s">
        <v>35</v>
      </c>
      <c r="N47" s="1153" t="s">
        <v>35</v>
      </c>
      <c r="O47" s="1153" t="s">
        <v>35</v>
      </c>
      <c r="P47" s="1153" t="s">
        <v>35</v>
      </c>
      <c r="Q47" s="1165" t="s">
        <v>35</v>
      </c>
      <c r="R47" s="1177" t="s">
        <v>35</v>
      </c>
      <c r="S47" s="1153" t="s">
        <v>35</v>
      </c>
      <c r="T47" s="1153" t="s">
        <v>35</v>
      </c>
      <c r="U47" s="1153" t="s">
        <v>35</v>
      </c>
      <c r="V47" s="1153" t="s">
        <v>35</v>
      </c>
      <c r="W47" s="1153" t="s">
        <v>35</v>
      </c>
      <c r="X47" s="1153" t="s">
        <v>35</v>
      </c>
      <c r="Y47" s="1218" t="s">
        <v>35</v>
      </c>
      <c r="Z47" s="1218" t="s">
        <v>35</v>
      </c>
      <c r="AA47" s="1218" t="s">
        <v>35</v>
      </c>
      <c r="AB47" s="1218" t="s">
        <v>35</v>
      </c>
      <c r="AC47" s="1218" t="s">
        <v>35</v>
      </c>
      <c r="AD47" s="1218" t="s">
        <v>35</v>
      </c>
      <c r="AE47" s="1218" t="s">
        <v>35</v>
      </c>
      <c r="AF47" s="1218" t="s">
        <v>35</v>
      </c>
      <c r="AG47" s="1218" t="s">
        <v>35</v>
      </c>
      <c r="AH47" s="1218" t="s">
        <v>35</v>
      </c>
      <c r="AI47" s="1218" t="s">
        <v>35</v>
      </c>
      <c r="AJ47" s="1218" t="s">
        <v>35</v>
      </c>
      <c r="AK47" s="1218" t="s">
        <v>35</v>
      </c>
      <c r="AL47" s="1218" t="s">
        <v>35</v>
      </c>
      <c r="AM47" s="1218" t="s">
        <v>35</v>
      </c>
      <c r="AN47" s="1218" t="s">
        <v>35</v>
      </c>
      <c r="AO47" s="1218" t="s">
        <v>35</v>
      </c>
      <c r="AP47" s="1218" t="s">
        <v>35</v>
      </c>
      <c r="AQ47" s="1218" t="s">
        <v>35</v>
      </c>
      <c r="AR47" s="1218" t="s">
        <v>35</v>
      </c>
      <c r="AS47" s="1218" t="s">
        <v>35</v>
      </c>
      <c r="AT47" s="1218" t="s">
        <v>35</v>
      </c>
      <c r="AU47" s="1218" t="s">
        <v>35</v>
      </c>
      <c r="AV47" s="1218" t="s">
        <v>35</v>
      </c>
      <c r="AW47" s="1218" t="s">
        <v>35</v>
      </c>
      <c r="AX47" s="1218" t="s">
        <v>35</v>
      </c>
      <c r="AY47" s="1223" t="s">
        <v>35</v>
      </c>
      <c r="AZ47" s="215"/>
      <c r="BA47" s="2482" t="s">
        <v>101</v>
      </c>
      <c r="BB47" s="151" t="s">
        <v>100</v>
      </c>
      <c r="BC47" s="1231" t="s">
        <v>35</v>
      </c>
      <c r="BD47" s="1251" t="s">
        <v>35</v>
      </c>
      <c r="BE47" s="1251" t="s">
        <v>35</v>
      </c>
      <c r="BF47" s="1251" t="s">
        <v>35</v>
      </c>
      <c r="BG47" s="1272" t="s">
        <v>35</v>
      </c>
      <c r="BH47" s="1293" t="s">
        <v>35</v>
      </c>
      <c r="BI47" s="1251" t="s">
        <v>35</v>
      </c>
      <c r="BJ47" s="1251" t="s">
        <v>35</v>
      </c>
      <c r="BK47" s="1251" t="s">
        <v>35</v>
      </c>
      <c r="BL47" s="1272" t="s">
        <v>35</v>
      </c>
      <c r="BM47" s="1293" t="s">
        <v>35</v>
      </c>
      <c r="BN47" s="1251" t="s">
        <v>35</v>
      </c>
      <c r="BO47" s="1251" t="s">
        <v>35</v>
      </c>
      <c r="BP47" s="1251" t="s">
        <v>35</v>
      </c>
      <c r="BQ47" s="1272" t="s">
        <v>35</v>
      </c>
      <c r="BR47" s="1293" t="s">
        <v>35</v>
      </c>
      <c r="BS47" s="1251" t="s">
        <v>35</v>
      </c>
      <c r="BT47" s="1251" t="s">
        <v>35</v>
      </c>
      <c r="BU47" s="1251" t="s">
        <v>35</v>
      </c>
      <c r="BV47" s="1251" t="s">
        <v>35</v>
      </c>
      <c r="BW47" s="1251" t="s">
        <v>35</v>
      </c>
      <c r="BX47" s="1251" t="s">
        <v>35</v>
      </c>
      <c r="BY47" s="1315" t="s">
        <v>35</v>
      </c>
      <c r="BZ47" s="1315" t="s">
        <v>35</v>
      </c>
      <c r="CA47" s="1315" t="s">
        <v>35</v>
      </c>
      <c r="CB47" s="1315" t="s">
        <v>35</v>
      </c>
      <c r="CC47" s="1315" t="s">
        <v>35</v>
      </c>
      <c r="CD47" s="1315" t="s">
        <v>35</v>
      </c>
      <c r="CE47" s="1315" t="s">
        <v>35</v>
      </c>
      <c r="CF47" s="1315" t="s">
        <v>35</v>
      </c>
      <c r="CG47" s="1315" t="s">
        <v>35</v>
      </c>
      <c r="CH47" s="1315" t="s">
        <v>35</v>
      </c>
      <c r="CI47" s="1315" t="s">
        <v>35</v>
      </c>
      <c r="CJ47" s="1315" t="s">
        <v>35</v>
      </c>
      <c r="CK47" s="1315" t="s">
        <v>35</v>
      </c>
      <c r="CL47" s="1315" t="s">
        <v>35</v>
      </c>
      <c r="CM47" s="1315" t="s">
        <v>35</v>
      </c>
      <c r="CN47" s="1315" t="s">
        <v>35</v>
      </c>
      <c r="CO47" s="1315" t="s">
        <v>35</v>
      </c>
      <c r="CP47" s="1315" t="s">
        <v>35</v>
      </c>
      <c r="CQ47" s="1315" t="s">
        <v>35</v>
      </c>
      <c r="CR47" s="1315" t="s">
        <v>35</v>
      </c>
      <c r="CS47" s="1315" t="s">
        <v>35</v>
      </c>
      <c r="CT47" s="1315" t="s">
        <v>35</v>
      </c>
      <c r="CU47" s="1315" t="s">
        <v>35</v>
      </c>
      <c r="CV47" s="1315" t="s">
        <v>35</v>
      </c>
      <c r="CW47" s="1315" t="s">
        <v>35</v>
      </c>
      <c r="CX47" s="1315" t="s">
        <v>35</v>
      </c>
      <c r="CY47" s="1315" t="s">
        <v>35</v>
      </c>
      <c r="CZ47" s="1336" t="s">
        <v>35</v>
      </c>
    </row>
    <row r="48" s="130" customFormat="true" ht="15" customHeight="true" x14ac:dyDescent="0.2">
      <c r="A48" s="2372"/>
      <c r="B48" s="249" t="s">
        <v>99</v>
      </c>
      <c r="C48" s="1141" t="s">
        <v>35</v>
      </c>
      <c r="D48" s="1153" t="s">
        <v>35</v>
      </c>
      <c r="E48" s="1153" t="s">
        <v>35</v>
      </c>
      <c r="F48" s="1153" t="s">
        <v>35</v>
      </c>
      <c r="G48" s="1165" t="s">
        <v>35</v>
      </c>
      <c r="H48" s="1177" t="s">
        <v>35</v>
      </c>
      <c r="I48" s="1153" t="s">
        <v>35</v>
      </c>
      <c r="J48" s="1153" t="s">
        <v>35</v>
      </c>
      <c r="K48" s="1153" t="s">
        <v>35</v>
      </c>
      <c r="L48" s="1189" t="s">
        <v>35</v>
      </c>
      <c r="M48" s="1201" t="s">
        <v>35</v>
      </c>
      <c r="N48" s="1153" t="s">
        <v>35</v>
      </c>
      <c r="O48" s="1153" t="s">
        <v>35</v>
      </c>
      <c r="P48" s="1153" t="s">
        <v>35</v>
      </c>
      <c r="Q48" s="1165" t="s">
        <v>35</v>
      </c>
      <c r="R48" s="1177" t="s">
        <v>35</v>
      </c>
      <c r="S48" s="1153" t="s">
        <v>35</v>
      </c>
      <c r="T48" s="1153" t="s">
        <v>35</v>
      </c>
      <c r="U48" s="1153" t="s">
        <v>35</v>
      </c>
      <c r="V48" s="1153" t="s">
        <v>35</v>
      </c>
      <c r="W48" s="1153" t="s">
        <v>35</v>
      </c>
      <c r="X48" s="1153" t="s">
        <v>35</v>
      </c>
      <c r="Y48" s="1218" t="s">
        <v>35</v>
      </c>
      <c r="Z48" s="1218" t="s">
        <v>35</v>
      </c>
      <c r="AA48" s="1218" t="s">
        <v>35</v>
      </c>
      <c r="AB48" s="1218" t="s">
        <v>35</v>
      </c>
      <c r="AC48" s="1218" t="s">
        <v>35</v>
      </c>
      <c r="AD48" s="1218" t="s">
        <v>35</v>
      </c>
      <c r="AE48" s="1218" t="s">
        <v>35</v>
      </c>
      <c r="AF48" s="1218" t="s">
        <v>35</v>
      </c>
      <c r="AG48" s="1218" t="s">
        <v>35</v>
      </c>
      <c r="AH48" s="1218" t="s">
        <v>35</v>
      </c>
      <c r="AI48" s="1218" t="s">
        <v>35</v>
      </c>
      <c r="AJ48" s="1218" t="s">
        <v>35</v>
      </c>
      <c r="AK48" s="1218" t="s">
        <v>35</v>
      </c>
      <c r="AL48" s="1218" t="s">
        <v>35</v>
      </c>
      <c r="AM48" s="1218" t="s">
        <v>35</v>
      </c>
      <c r="AN48" s="1218" t="s">
        <v>35</v>
      </c>
      <c r="AO48" s="1218" t="s">
        <v>35</v>
      </c>
      <c r="AP48" s="1218" t="s">
        <v>35</v>
      </c>
      <c r="AQ48" s="1218" t="s">
        <v>35</v>
      </c>
      <c r="AR48" s="1218" t="s">
        <v>35</v>
      </c>
      <c r="AS48" s="1218" t="s">
        <v>35</v>
      </c>
      <c r="AT48" s="1218" t="s">
        <v>35</v>
      </c>
      <c r="AU48" s="1218" t="s">
        <v>35</v>
      </c>
      <c r="AV48" s="1218" t="s">
        <v>35</v>
      </c>
      <c r="AW48" s="1218" t="s">
        <v>35</v>
      </c>
      <c r="AX48" s="1218" t="s">
        <v>35</v>
      </c>
      <c r="AY48" s="1223" t="s">
        <v>35</v>
      </c>
      <c r="AZ48" s="215"/>
      <c r="BA48" s="2482"/>
      <c r="BB48" s="151" t="s">
        <v>99</v>
      </c>
      <c r="BC48" s="1231" t="s">
        <v>35</v>
      </c>
      <c r="BD48" s="1251" t="s">
        <v>35</v>
      </c>
      <c r="BE48" s="1251" t="s">
        <v>35</v>
      </c>
      <c r="BF48" s="1251" t="s">
        <v>35</v>
      </c>
      <c r="BG48" s="1272" t="s">
        <v>35</v>
      </c>
      <c r="BH48" s="1293" t="s">
        <v>35</v>
      </c>
      <c r="BI48" s="1251" t="s">
        <v>35</v>
      </c>
      <c r="BJ48" s="1251" t="s">
        <v>35</v>
      </c>
      <c r="BK48" s="1251" t="s">
        <v>35</v>
      </c>
      <c r="BL48" s="1272" t="s">
        <v>35</v>
      </c>
      <c r="BM48" s="1293" t="s">
        <v>35</v>
      </c>
      <c r="BN48" s="1251" t="s">
        <v>35</v>
      </c>
      <c r="BO48" s="1251" t="s">
        <v>35</v>
      </c>
      <c r="BP48" s="1251" t="s">
        <v>35</v>
      </c>
      <c r="BQ48" s="1272" t="s">
        <v>35</v>
      </c>
      <c r="BR48" s="1293" t="s">
        <v>35</v>
      </c>
      <c r="BS48" s="1251" t="s">
        <v>35</v>
      </c>
      <c r="BT48" s="1251" t="s">
        <v>35</v>
      </c>
      <c r="BU48" s="1251" t="s">
        <v>35</v>
      </c>
      <c r="BV48" s="1251" t="s">
        <v>35</v>
      </c>
      <c r="BW48" s="1251" t="s">
        <v>35</v>
      </c>
      <c r="BX48" s="1251" t="s">
        <v>35</v>
      </c>
      <c r="BY48" s="1315" t="s">
        <v>35</v>
      </c>
      <c r="BZ48" s="1315" t="s">
        <v>35</v>
      </c>
      <c r="CA48" s="1315" t="s">
        <v>35</v>
      </c>
      <c r="CB48" s="1315" t="s">
        <v>35</v>
      </c>
      <c r="CC48" s="1315" t="s">
        <v>35</v>
      </c>
      <c r="CD48" s="1315" t="s">
        <v>35</v>
      </c>
      <c r="CE48" s="1315" t="s">
        <v>35</v>
      </c>
      <c r="CF48" s="1315" t="s">
        <v>35</v>
      </c>
      <c r="CG48" s="1315" t="s">
        <v>35</v>
      </c>
      <c r="CH48" s="1315" t="s">
        <v>35</v>
      </c>
      <c r="CI48" s="1315" t="s">
        <v>35</v>
      </c>
      <c r="CJ48" s="1315" t="s">
        <v>35</v>
      </c>
      <c r="CK48" s="1315" t="s">
        <v>35</v>
      </c>
      <c r="CL48" s="1315" t="s">
        <v>35</v>
      </c>
      <c r="CM48" s="1315" t="s">
        <v>35</v>
      </c>
      <c r="CN48" s="1315" t="s">
        <v>35</v>
      </c>
      <c r="CO48" s="1315" t="s">
        <v>35</v>
      </c>
      <c r="CP48" s="1315" t="s">
        <v>35</v>
      </c>
      <c r="CQ48" s="1315" t="s">
        <v>35</v>
      </c>
      <c r="CR48" s="1315" t="s">
        <v>35</v>
      </c>
      <c r="CS48" s="1315" t="s">
        <v>35</v>
      </c>
      <c r="CT48" s="1315" t="s">
        <v>35</v>
      </c>
      <c r="CU48" s="1315" t="s">
        <v>35</v>
      </c>
      <c r="CV48" s="1315" t="s">
        <v>35</v>
      </c>
      <c r="CW48" s="1315" t="s">
        <v>35</v>
      </c>
      <c r="CX48" s="1315" t="s">
        <v>35</v>
      </c>
      <c r="CY48" s="1315" t="s">
        <v>35</v>
      </c>
      <c r="CZ48" s="1336" t="s">
        <v>35</v>
      </c>
    </row>
    <row r="49" s="130" customFormat="true" ht="15" customHeight="true" x14ac:dyDescent="0.2">
      <c r="A49" s="2372"/>
      <c r="B49" s="249" t="s">
        <v>68</v>
      </c>
      <c r="C49" s="1141" t="s">
        <v>35</v>
      </c>
      <c r="D49" s="1153" t="s">
        <v>35</v>
      </c>
      <c r="E49" s="1153" t="s">
        <v>35</v>
      </c>
      <c r="F49" s="1153" t="s">
        <v>35</v>
      </c>
      <c r="G49" s="1165" t="s">
        <v>35</v>
      </c>
      <c r="H49" s="1177" t="s">
        <v>35</v>
      </c>
      <c r="I49" s="1153" t="s">
        <v>35</v>
      </c>
      <c r="J49" s="1153" t="s">
        <v>35</v>
      </c>
      <c r="K49" s="1153" t="s">
        <v>35</v>
      </c>
      <c r="L49" s="1189" t="s">
        <v>35</v>
      </c>
      <c r="M49" s="1201" t="s">
        <v>35</v>
      </c>
      <c r="N49" s="1153" t="s">
        <v>35</v>
      </c>
      <c r="O49" s="1153" t="s">
        <v>35</v>
      </c>
      <c r="P49" s="1153" t="s">
        <v>35</v>
      </c>
      <c r="Q49" s="1165" t="s">
        <v>35</v>
      </c>
      <c r="R49" s="1177" t="s">
        <v>35</v>
      </c>
      <c r="S49" s="1153" t="s">
        <v>35</v>
      </c>
      <c r="T49" s="1153" t="s">
        <v>35</v>
      </c>
      <c r="U49" s="1153" t="s">
        <v>35</v>
      </c>
      <c r="V49" s="1153" t="s">
        <v>35</v>
      </c>
      <c r="W49" s="1153" t="s">
        <v>35</v>
      </c>
      <c r="X49" s="1153" t="s">
        <v>35</v>
      </c>
      <c r="Y49" s="1218" t="s">
        <v>35</v>
      </c>
      <c r="Z49" s="1218" t="s">
        <v>35</v>
      </c>
      <c r="AA49" s="1218" t="s">
        <v>35</v>
      </c>
      <c r="AB49" s="1218" t="s">
        <v>35</v>
      </c>
      <c r="AC49" s="1218" t="s">
        <v>35</v>
      </c>
      <c r="AD49" s="1218" t="s">
        <v>35</v>
      </c>
      <c r="AE49" s="1218" t="s">
        <v>35</v>
      </c>
      <c r="AF49" s="1218" t="s">
        <v>35</v>
      </c>
      <c r="AG49" s="1218" t="s">
        <v>35</v>
      </c>
      <c r="AH49" s="1218" t="s">
        <v>35</v>
      </c>
      <c r="AI49" s="1218" t="s">
        <v>35</v>
      </c>
      <c r="AJ49" s="1218" t="s">
        <v>35</v>
      </c>
      <c r="AK49" s="1218" t="s">
        <v>35</v>
      </c>
      <c r="AL49" s="1218" t="s">
        <v>35</v>
      </c>
      <c r="AM49" s="1218" t="s">
        <v>35</v>
      </c>
      <c r="AN49" s="1218" t="s">
        <v>35</v>
      </c>
      <c r="AO49" s="1218" t="s">
        <v>35</v>
      </c>
      <c r="AP49" s="1218" t="s">
        <v>35</v>
      </c>
      <c r="AQ49" s="1218" t="s">
        <v>35</v>
      </c>
      <c r="AR49" s="1218" t="s">
        <v>35</v>
      </c>
      <c r="AS49" s="1218" t="s">
        <v>35</v>
      </c>
      <c r="AT49" s="1218" t="s">
        <v>35</v>
      </c>
      <c r="AU49" s="1218" t="s">
        <v>35</v>
      </c>
      <c r="AV49" s="1218" t="s">
        <v>35</v>
      </c>
      <c r="AW49" s="1218" t="s">
        <v>35</v>
      </c>
      <c r="AX49" s="1218" t="s">
        <v>35</v>
      </c>
      <c r="AY49" s="1223" t="s">
        <v>35</v>
      </c>
      <c r="AZ49" s="215"/>
      <c r="BA49" s="2482"/>
      <c r="BB49" s="151" t="s">
        <v>68</v>
      </c>
      <c r="BC49" s="1231" t="s">
        <v>35</v>
      </c>
      <c r="BD49" s="1251" t="s">
        <v>35</v>
      </c>
      <c r="BE49" s="1251" t="s">
        <v>35</v>
      </c>
      <c r="BF49" s="1251" t="s">
        <v>35</v>
      </c>
      <c r="BG49" s="1272" t="s">
        <v>35</v>
      </c>
      <c r="BH49" s="1293" t="s">
        <v>35</v>
      </c>
      <c r="BI49" s="1251" t="s">
        <v>35</v>
      </c>
      <c r="BJ49" s="1251" t="s">
        <v>35</v>
      </c>
      <c r="BK49" s="1251" t="s">
        <v>35</v>
      </c>
      <c r="BL49" s="1272" t="s">
        <v>35</v>
      </c>
      <c r="BM49" s="1293" t="s">
        <v>35</v>
      </c>
      <c r="BN49" s="1251" t="s">
        <v>35</v>
      </c>
      <c r="BO49" s="1251" t="s">
        <v>35</v>
      </c>
      <c r="BP49" s="1251" t="s">
        <v>35</v>
      </c>
      <c r="BQ49" s="1272" t="s">
        <v>35</v>
      </c>
      <c r="BR49" s="1293" t="s">
        <v>35</v>
      </c>
      <c r="BS49" s="1251" t="s">
        <v>35</v>
      </c>
      <c r="BT49" s="1251" t="s">
        <v>35</v>
      </c>
      <c r="BU49" s="1251" t="s">
        <v>35</v>
      </c>
      <c r="BV49" s="1251" t="s">
        <v>35</v>
      </c>
      <c r="BW49" s="1251" t="s">
        <v>35</v>
      </c>
      <c r="BX49" s="1251" t="s">
        <v>35</v>
      </c>
      <c r="BY49" s="1315" t="s">
        <v>35</v>
      </c>
      <c r="BZ49" s="1315" t="s">
        <v>35</v>
      </c>
      <c r="CA49" s="1315" t="s">
        <v>35</v>
      </c>
      <c r="CB49" s="1315" t="s">
        <v>35</v>
      </c>
      <c r="CC49" s="1315" t="s">
        <v>35</v>
      </c>
      <c r="CD49" s="1315" t="s">
        <v>35</v>
      </c>
      <c r="CE49" s="1315" t="s">
        <v>35</v>
      </c>
      <c r="CF49" s="1315" t="s">
        <v>35</v>
      </c>
      <c r="CG49" s="1315" t="s">
        <v>35</v>
      </c>
      <c r="CH49" s="1315" t="s">
        <v>35</v>
      </c>
      <c r="CI49" s="1315" t="s">
        <v>35</v>
      </c>
      <c r="CJ49" s="1315" t="s">
        <v>35</v>
      </c>
      <c r="CK49" s="1315" t="s">
        <v>35</v>
      </c>
      <c r="CL49" s="1315" t="s">
        <v>35</v>
      </c>
      <c r="CM49" s="1315" t="s">
        <v>35</v>
      </c>
      <c r="CN49" s="1315" t="s">
        <v>35</v>
      </c>
      <c r="CO49" s="1315" t="s">
        <v>35</v>
      </c>
      <c r="CP49" s="1315" t="s">
        <v>35</v>
      </c>
      <c r="CQ49" s="1315" t="s">
        <v>35</v>
      </c>
      <c r="CR49" s="1315" t="s">
        <v>35</v>
      </c>
      <c r="CS49" s="1315" t="s">
        <v>35</v>
      </c>
      <c r="CT49" s="1315" t="s">
        <v>35</v>
      </c>
      <c r="CU49" s="1315" t="s">
        <v>35</v>
      </c>
      <c r="CV49" s="1315" t="s">
        <v>35</v>
      </c>
      <c r="CW49" s="1315" t="s">
        <v>35</v>
      </c>
      <c r="CX49" s="1315" t="s">
        <v>35</v>
      </c>
      <c r="CY49" s="1315" t="s">
        <v>35</v>
      </c>
      <c r="CZ49" s="1336" t="s">
        <v>35</v>
      </c>
    </row>
    <row r="50" s="130" customFormat="true" ht="15" customHeight="true" x14ac:dyDescent="0.2">
      <c r="A50" s="2372" t="s">
        <v>102</v>
      </c>
      <c r="B50" s="249" t="s">
        <v>100</v>
      </c>
      <c r="C50" s="1141" t="s">
        <v>35</v>
      </c>
      <c r="D50" s="1153" t="s">
        <v>35</v>
      </c>
      <c r="E50" s="1153" t="s">
        <v>35</v>
      </c>
      <c r="F50" s="1153" t="s">
        <v>35</v>
      </c>
      <c r="G50" s="1165" t="s">
        <v>35</v>
      </c>
      <c r="H50" s="1177" t="s">
        <v>35</v>
      </c>
      <c r="I50" s="1153" t="s">
        <v>35</v>
      </c>
      <c r="J50" s="1153" t="s">
        <v>35</v>
      </c>
      <c r="K50" s="1153" t="s">
        <v>35</v>
      </c>
      <c r="L50" s="1189" t="s">
        <v>35</v>
      </c>
      <c r="M50" s="1201" t="s">
        <v>35</v>
      </c>
      <c r="N50" s="1153" t="s">
        <v>35</v>
      </c>
      <c r="O50" s="1153" t="s">
        <v>35</v>
      </c>
      <c r="P50" s="1153" t="s">
        <v>35</v>
      </c>
      <c r="Q50" s="1165" t="s">
        <v>35</v>
      </c>
      <c r="R50" s="1177" t="s">
        <v>35</v>
      </c>
      <c r="S50" s="1153" t="s">
        <v>35</v>
      </c>
      <c r="T50" s="1153" t="s">
        <v>35</v>
      </c>
      <c r="U50" s="1153" t="s">
        <v>35</v>
      </c>
      <c r="V50" s="1153" t="s">
        <v>35</v>
      </c>
      <c r="W50" s="1153" t="s">
        <v>35</v>
      </c>
      <c r="X50" s="1153" t="s">
        <v>35</v>
      </c>
      <c r="Y50" s="1218" t="s">
        <v>35</v>
      </c>
      <c r="Z50" s="1218" t="s">
        <v>35</v>
      </c>
      <c r="AA50" s="1218" t="s">
        <v>35</v>
      </c>
      <c r="AB50" s="1218" t="s">
        <v>35</v>
      </c>
      <c r="AC50" s="1218" t="s">
        <v>35</v>
      </c>
      <c r="AD50" s="1218" t="s">
        <v>35</v>
      </c>
      <c r="AE50" s="1218" t="s">
        <v>35</v>
      </c>
      <c r="AF50" s="1218" t="s">
        <v>35</v>
      </c>
      <c r="AG50" s="1218" t="s">
        <v>35</v>
      </c>
      <c r="AH50" s="1218" t="s">
        <v>35</v>
      </c>
      <c r="AI50" s="1218" t="s">
        <v>35</v>
      </c>
      <c r="AJ50" s="1218" t="s">
        <v>35</v>
      </c>
      <c r="AK50" s="1218" t="s">
        <v>35</v>
      </c>
      <c r="AL50" s="1218" t="s">
        <v>35</v>
      </c>
      <c r="AM50" s="1218" t="s">
        <v>35</v>
      </c>
      <c r="AN50" s="1218" t="s">
        <v>35</v>
      </c>
      <c r="AO50" s="1218" t="s">
        <v>35</v>
      </c>
      <c r="AP50" s="1218" t="s">
        <v>35</v>
      </c>
      <c r="AQ50" s="1218" t="s">
        <v>35</v>
      </c>
      <c r="AR50" s="1218" t="s">
        <v>35</v>
      </c>
      <c r="AS50" s="1218" t="s">
        <v>35</v>
      </c>
      <c r="AT50" s="1218" t="s">
        <v>35</v>
      </c>
      <c r="AU50" s="1218" t="s">
        <v>35</v>
      </c>
      <c r="AV50" s="1218" t="s">
        <v>35</v>
      </c>
      <c r="AW50" s="1218" t="s">
        <v>35</v>
      </c>
      <c r="AX50" s="1218" t="s">
        <v>35</v>
      </c>
      <c r="AY50" s="1223" t="s">
        <v>35</v>
      </c>
      <c r="AZ50" s="215"/>
      <c r="BA50" s="2482" t="s">
        <v>102</v>
      </c>
      <c r="BB50" s="151" t="s">
        <v>100</v>
      </c>
      <c r="BC50" s="1231" t="s">
        <v>35</v>
      </c>
      <c r="BD50" s="1251" t="s">
        <v>35</v>
      </c>
      <c r="BE50" s="1251" t="s">
        <v>35</v>
      </c>
      <c r="BF50" s="1251" t="s">
        <v>35</v>
      </c>
      <c r="BG50" s="1272" t="s">
        <v>35</v>
      </c>
      <c r="BH50" s="1293" t="s">
        <v>35</v>
      </c>
      <c r="BI50" s="1251" t="s">
        <v>35</v>
      </c>
      <c r="BJ50" s="1251" t="s">
        <v>35</v>
      </c>
      <c r="BK50" s="1251" t="s">
        <v>35</v>
      </c>
      <c r="BL50" s="1272" t="s">
        <v>35</v>
      </c>
      <c r="BM50" s="1293" t="s">
        <v>35</v>
      </c>
      <c r="BN50" s="1251" t="s">
        <v>35</v>
      </c>
      <c r="BO50" s="1251" t="s">
        <v>35</v>
      </c>
      <c r="BP50" s="1251" t="s">
        <v>35</v>
      </c>
      <c r="BQ50" s="1272" t="s">
        <v>35</v>
      </c>
      <c r="BR50" s="1293" t="s">
        <v>35</v>
      </c>
      <c r="BS50" s="1251" t="s">
        <v>35</v>
      </c>
      <c r="BT50" s="1251" t="s">
        <v>35</v>
      </c>
      <c r="BU50" s="1251" t="s">
        <v>35</v>
      </c>
      <c r="BV50" s="1251" t="s">
        <v>35</v>
      </c>
      <c r="BW50" s="1251" t="s">
        <v>35</v>
      </c>
      <c r="BX50" s="1251" t="s">
        <v>35</v>
      </c>
      <c r="BY50" s="1315" t="s">
        <v>35</v>
      </c>
      <c r="BZ50" s="1315" t="s">
        <v>35</v>
      </c>
      <c r="CA50" s="1315" t="s">
        <v>35</v>
      </c>
      <c r="CB50" s="1315" t="s">
        <v>35</v>
      </c>
      <c r="CC50" s="1315" t="s">
        <v>35</v>
      </c>
      <c r="CD50" s="1315" t="s">
        <v>35</v>
      </c>
      <c r="CE50" s="1315" t="s">
        <v>35</v>
      </c>
      <c r="CF50" s="1315" t="s">
        <v>35</v>
      </c>
      <c r="CG50" s="1315" t="s">
        <v>35</v>
      </c>
      <c r="CH50" s="1315" t="s">
        <v>35</v>
      </c>
      <c r="CI50" s="1315" t="s">
        <v>35</v>
      </c>
      <c r="CJ50" s="1315" t="s">
        <v>35</v>
      </c>
      <c r="CK50" s="1315" t="s">
        <v>35</v>
      </c>
      <c r="CL50" s="1315" t="s">
        <v>35</v>
      </c>
      <c r="CM50" s="1315" t="s">
        <v>35</v>
      </c>
      <c r="CN50" s="1315" t="s">
        <v>35</v>
      </c>
      <c r="CO50" s="1315" t="s">
        <v>35</v>
      </c>
      <c r="CP50" s="1315" t="s">
        <v>35</v>
      </c>
      <c r="CQ50" s="1315" t="s">
        <v>35</v>
      </c>
      <c r="CR50" s="1315" t="s">
        <v>35</v>
      </c>
      <c r="CS50" s="1315" t="s">
        <v>35</v>
      </c>
      <c r="CT50" s="1315" t="s">
        <v>35</v>
      </c>
      <c r="CU50" s="1315" t="s">
        <v>35</v>
      </c>
      <c r="CV50" s="1315" t="s">
        <v>35</v>
      </c>
      <c r="CW50" s="1315" t="s">
        <v>35</v>
      </c>
      <c r="CX50" s="1315" t="s">
        <v>35</v>
      </c>
      <c r="CY50" s="1315" t="s">
        <v>35</v>
      </c>
      <c r="CZ50" s="1336" t="s">
        <v>35</v>
      </c>
    </row>
    <row r="51" s="130" customFormat="true" ht="15" customHeight="true" x14ac:dyDescent="0.2">
      <c r="A51" s="2372"/>
      <c r="B51" s="249" t="s">
        <v>99</v>
      </c>
      <c r="C51" s="1141" t="s">
        <v>35</v>
      </c>
      <c r="D51" s="1153" t="s">
        <v>35</v>
      </c>
      <c r="E51" s="1153" t="s">
        <v>35</v>
      </c>
      <c r="F51" s="1153" t="s">
        <v>35</v>
      </c>
      <c r="G51" s="1165" t="s">
        <v>35</v>
      </c>
      <c r="H51" s="1177" t="s">
        <v>35</v>
      </c>
      <c r="I51" s="1153" t="s">
        <v>35</v>
      </c>
      <c r="J51" s="1153" t="s">
        <v>35</v>
      </c>
      <c r="K51" s="1153" t="s">
        <v>35</v>
      </c>
      <c r="L51" s="1189" t="s">
        <v>35</v>
      </c>
      <c r="M51" s="1201" t="s">
        <v>35</v>
      </c>
      <c r="N51" s="1153" t="s">
        <v>35</v>
      </c>
      <c r="O51" s="1153" t="s">
        <v>35</v>
      </c>
      <c r="P51" s="1153" t="s">
        <v>35</v>
      </c>
      <c r="Q51" s="1165" t="s">
        <v>35</v>
      </c>
      <c r="R51" s="1177" t="s">
        <v>35</v>
      </c>
      <c r="S51" s="1153" t="s">
        <v>35</v>
      </c>
      <c r="T51" s="1153" t="s">
        <v>35</v>
      </c>
      <c r="U51" s="1153" t="s">
        <v>35</v>
      </c>
      <c r="V51" s="1153" t="s">
        <v>35</v>
      </c>
      <c r="W51" s="1153" t="s">
        <v>35</v>
      </c>
      <c r="X51" s="1153" t="s">
        <v>35</v>
      </c>
      <c r="Y51" s="1218" t="s">
        <v>35</v>
      </c>
      <c r="Z51" s="1218" t="s">
        <v>35</v>
      </c>
      <c r="AA51" s="1218" t="s">
        <v>35</v>
      </c>
      <c r="AB51" s="1218" t="s">
        <v>35</v>
      </c>
      <c r="AC51" s="1218" t="s">
        <v>35</v>
      </c>
      <c r="AD51" s="1218" t="s">
        <v>35</v>
      </c>
      <c r="AE51" s="1218" t="s">
        <v>35</v>
      </c>
      <c r="AF51" s="1218" t="s">
        <v>35</v>
      </c>
      <c r="AG51" s="1218" t="s">
        <v>35</v>
      </c>
      <c r="AH51" s="1218" t="s">
        <v>35</v>
      </c>
      <c r="AI51" s="1218" t="s">
        <v>35</v>
      </c>
      <c r="AJ51" s="1218" t="s">
        <v>35</v>
      </c>
      <c r="AK51" s="1218" t="s">
        <v>35</v>
      </c>
      <c r="AL51" s="1218" t="s">
        <v>35</v>
      </c>
      <c r="AM51" s="1218" t="s">
        <v>35</v>
      </c>
      <c r="AN51" s="1218" t="s">
        <v>35</v>
      </c>
      <c r="AO51" s="1218" t="s">
        <v>35</v>
      </c>
      <c r="AP51" s="1218" t="s">
        <v>35</v>
      </c>
      <c r="AQ51" s="1218" t="s">
        <v>35</v>
      </c>
      <c r="AR51" s="1218" t="s">
        <v>35</v>
      </c>
      <c r="AS51" s="1218" t="s">
        <v>35</v>
      </c>
      <c r="AT51" s="1218" t="s">
        <v>35</v>
      </c>
      <c r="AU51" s="1218" t="s">
        <v>35</v>
      </c>
      <c r="AV51" s="1218" t="s">
        <v>35</v>
      </c>
      <c r="AW51" s="1218" t="s">
        <v>35</v>
      </c>
      <c r="AX51" s="1218" t="s">
        <v>35</v>
      </c>
      <c r="AY51" s="1223" t="s">
        <v>35</v>
      </c>
      <c r="AZ51" s="215"/>
      <c r="BA51" s="2482"/>
      <c r="BB51" s="151" t="s">
        <v>99</v>
      </c>
      <c r="BC51" s="1231" t="s">
        <v>35</v>
      </c>
      <c r="BD51" s="1251" t="s">
        <v>35</v>
      </c>
      <c r="BE51" s="1251" t="s">
        <v>35</v>
      </c>
      <c r="BF51" s="1251" t="s">
        <v>35</v>
      </c>
      <c r="BG51" s="1272" t="s">
        <v>35</v>
      </c>
      <c r="BH51" s="1293" t="s">
        <v>35</v>
      </c>
      <c r="BI51" s="1251" t="s">
        <v>35</v>
      </c>
      <c r="BJ51" s="1251" t="s">
        <v>35</v>
      </c>
      <c r="BK51" s="1251" t="s">
        <v>35</v>
      </c>
      <c r="BL51" s="1272" t="s">
        <v>35</v>
      </c>
      <c r="BM51" s="1293" t="s">
        <v>35</v>
      </c>
      <c r="BN51" s="1251" t="s">
        <v>35</v>
      </c>
      <c r="BO51" s="1251" t="s">
        <v>35</v>
      </c>
      <c r="BP51" s="1251" t="s">
        <v>35</v>
      </c>
      <c r="BQ51" s="1272" t="s">
        <v>35</v>
      </c>
      <c r="BR51" s="1293" t="s">
        <v>35</v>
      </c>
      <c r="BS51" s="1251" t="s">
        <v>35</v>
      </c>
      <c r="BT51" s="1251" t="s">
        <v>35</v>
      </c>
      <c r="BU51" s="1251" t="s">
        <v>35</v>
      </c>
      <c r="BV51" s="1251" t="s">
        <v>35</v>
      </c>
      <c r="BW51" s="1251" t="s">
        <v>35</v>
      </c>
      <c r="BX51" s="1251" t="s">
        <v>35</v>
      </c>
      <c r="BY51" s="1315" t="s">
        <v>35</v>
      </c>
      <c r="BZ51" s="1315" t="s">
        <v>35</v>
      </c>
      <c r="CA51" s="1315" t="s">
        <v>35</v>
      </c>
      <c r="CB51" s="1315" t="s">
        <v>35</v>
      </c>
      <c r="CC51" s="1315" t="s">
        <v>35</v>
      </c>
      <c r="CD51" s="1315" t="s">
        <v>35</v>
      </c>
      <c r="CE51" s="1315" t="s">
        <v>35</v>
      </c>
      <c r="CF51" s="1315" t="s">
        <v>35</v>
      </c>
      <c r="CG51" s="1315" t="s">
        <v>35</v>
      </c>
      <c r="CH51" s="1315" t="s">
        <v>35</v>
      </c>
      <c r="CI51" s="1315" t="s">
        <v>35</v>
      </c>
      <c r="CJ51" s="1315" t="s">
        <v>35</v>
      </c>
      <c r="CK51" s="1315" t="s">
        <v>35</v>
      </c>
      <c r="CL51" s="1315" t="s">
        <v>35</v>
      </c>
      <c r="CM51" s="1315" t="s">
        <v>35</v>
      </c>
      <c r="CN51" s="1315" t="s">
        <v>35</v>
      </c>
      <c r="CO51" s="1315" t="s">
        <v>35</v>
      </c>
      <c r="CP51" s="1315" t="s">
        <v>35</v>
      </c>
      <c r="CQ51" s="1315" t="s">
        <v>35</v>
      </c>
      <c r="CR51" s="1315" t="s">
        <v>35</v>
      </c>
      <c r="CS51" s="1315" t="s">
        <v>35</v>
      </c>
      <c r="CT51" s="1315" t="s">
        <v>35</v>
      </c>
      <c r="CU51" s="1315" t="s">
        <v>35</v>
      </c>
      <c r="CV51" s="1315" t="s">
        <v>35</v>
      </c>
      <c r="CW51" s="1315" t="s">
        <v>35</v>
      </c>
      <c r="CX51" s="1315" t="s">
        <v>35</v>
      </c>
      <c r="CY51" s="1315" t="s">
        <v>35</v>
      </c>
      <c r="CZ51" s="1336" t="s">
        <v>35</v>
      </c>
    </row>
    <row r="52" s="130" customFormat="true" ht="15" customHeight="true" x14ac:dyDescent="0.2">
      <c r="A52" s="2372"/>
      <c r="B52" s="249" t="s">
        <v>68</v>
      </c>
      <c r="C52" s="1141" t="s">
        <v>35</v>
      </c>
      <c r="D52" s="1153" t="s">
        <v>35</v>
      </c>
      <c r="E52" s="1153" t="s">
        <v>35</v>
      </c>
      <c r="F52" s="1153" t="s">
        <v>35</v>
      </c>
      <c r="G52" s="1165" t="s">
        <v>35</v>
      </c>
      <c r="H52" s="1177" t="s">
        <v>35</v>
      </c>
      <c r="I52" s="1153" t="s">
        <v>35</v>
      </c>
      <c r="J52" s="1153" t="s">
        <v>35</v>
      </c>
      <c r="K52" s="1153" t="s">
        <v>35</v>
      </c>
      <c r="L52" s="1189" t="s">
        <v>35</v>
      </c>
      <c r="M52" s="1201" t="s">
        <v>35</v>
      </c>
      <c r="N52" s="1153" t="s">
        <v>35</v>
      </c>
      <c r="O52" s="1153" t="s">
        <v>35</v>
      </c>
      <c r="P52" s="1153" t="s">
        <v>35</v>
      </c>
      <c r="Q52" s="1165" t="s">
        <v>35</v>
      </c>
      <c r="R52" s="1177" t="s">
        <v>35</v>
      </c>
      <c r="S52" s="1153" t="s">
        <v>35</v>
      </c>
      <c r="T52" s="1153" t="s">
        <v>35</v>
      </c>
      <c r="U52" s="1153" t="s">
        <v>35</v>
      </c>
      <c r="V52" s="1153" t="s">
        <v>35</v>
      </c>
      <c r="W52" s="1153" t="s">
        <v>35</v>
      </c>
      <c r="X52" s="1153" t="s">
        <v>35</v>
      </c>
      <c r="Y52" s="1218" t="s">
        <v>35</v>
      </c>
      <c r="Z52" s="1218" t="s">
        <v>35</v>
      </c>
      <c r="AA52" s="1218" t="s">
        <v>35</v>
      </c>
      <c r="AB52" s="1218" t="s">
        <v>35</v>
      </c>
      <c r="AC52" s="1218" t="s">
        <v>35</v>
      </c>
      <c r="AD52" s="1218" t="s">
        <v>35</v>
      </c>
      <c r="AE52" s="1218" t="s">
        <v>35</v>
      </c>
      <c r="AF52" s="1218" t="s">
        <v>35</v>
      </c>
      <c r="AG52" s="1218" t="s">
        <v>35</v>
      </c>
      <c r="AH52" s="1218" t="s">
        <v>35</v>
      </c>
      <c r="AI52" s="1218" t="s">
        <v>35</v>
      </c>
      <c r="AJ52" s="1218" t="s">
        <v>35</v>
      </c>
      <c r="AK52" s="1218" t="s">
        <v>35</v>
      </c>
      <c r="AL52" s="1218" t="s">
        <v>35</v>
      </c>
      <c r="AM52" s="1218" t="s">
        <v>35</v>
      </c>
      <c r="AN52" s="1218" t="s">
        <v>35</v>
      </c>
      <c r="AO52" s="1218" t="s">
        <v>35</v>
      </c>
      <c r="AP52" s="1218" t="s">
        <v>35</v>
      </c>
      <c r="AQ52" s="1218" t="s">
        <v>35</v>
      </c>
      <c r="AR52" s="1218" t="s">
        <v>35</v>
      </c>
      <c r="AS52" s="1218" t="s">
        <v>35</v>
      </c>
      <c r="AT52" s="1218" t="s">
        <v>35</v>
      </c>
      <c r="AU52" s="1218" t="s">
        <v>35</v>
      </c>
      <c r="AV52" s="1218" t="s">
        <v>35</v>
      </c>
      <c r="AW52" s="1218" t="s">
        <v>35</v>
      </c>
      <c r="AX52" s="1218" t="s">
        <v>35</v>
      </c>
      <c r="AY52" s="1223" t="s">
        <v>35</v>
      </c>
      <c r="AZ52" s="215"/>
      <c r="BA52" s="2482"/>
      <c r="BB52" s="151" t="s">
        <v>68</v>
      </c>
      <c r="BC52" s="1231" t="s">
        <v>35</v>
      </c>
      <c r="BD52" s="1251" t="s">
        <v>35</v>
      </c>
      <c r="BE52" s="1251" t="s">
        <v>35</v>
      </c>
      <c r="BF52" s="1251" t="s">
        <v>35</v>
      </c>
      <c r="BG52" s="1272" t="s">
        <v>35</v>
      </c>
      <c r="BH52" s="1293" t="s">
        <v>35</v>
      </c>
      <c r="BI52" s="1251" t="s">
        <v>35</v>
      </c>
      <c r="BJ52" s="1251" t="s">
        <v>35</v>
      </c>
      <c r="BK52" s="1251" t="s">
        <v>35</v>
      </c>
      <c r="BL52" s="1272" t="s">
        <v>35</v>
      </c>
      <c r="BM52" s="1293" t="s">
        <v>35</v>
      </c>
      <c r="BN52" s="1251" t="s">
        <v>35</v>
      </c>
      <c r="BO52" s="1251" t="s">
        <v>35</v>
      </c>
      <c r="BP52" s="1251" t="s">
        <v>35</v>
      </c>
      <c r="BQ52" s="1272" t="s">
        <v>35</v>
      </c>
      <c r="BR52" s="1293" t="s">
        <v>35</v>
      </c>
      <c r="BS52" s="1251" t="s">
        <v>35</v>
      </c>
      <c r="BT52" s="1251" t="s">
        <v>35</v>
      </c>
      <c r="BU52" s="1251" t="s">
        <v>35</v>
      </c>
      <c r="BV52" s="1251" t="s">
        <v>35</v>
      </c>
      <c r="BW52" s="1251" t="s">
        <v>35</v>
      </c>
      <c r="BX52" s="1251" t="s">
        <v>35</v>
      </c>
      <c r="BY52" s="1315" t="s">
        <v>35</v>
      </c>
      <c r="BZ52" s="1315" t="s">
        <v>35</v>
      </c>
      <c r="CA52" s="1315" t="s">
        <v>35</v>
      </c>
      <c r="CB52" s="1315" t="s">
        <v>35</v>
      </c>
      <c r="CC52" s="1315" t="s">
        <v>35</v>
      </c>
      <c r="CD52" s="1315" t="s">
        <v>35</v>
      </c>
      <c r="CE52" s="1315" t="s">
        <v>35</v>
      </c>
      <c r="CF52" s="1315" t="s">
        <v>35</v>
      </c>
      <c r="CG52" s="1315" t="s">
        <v>35</v>
      </c>
      <c r="CH52" s="1315" t="s">
        <v>35</v>
      </c>
      <c r="CI52" s="1315" t="s">
        <v>35</v>
      </c>
      <c r="CJ52" s="1315" t="s">
        <v>35</v>
      </c>
      <c r="CK52" s="1315" t="s">
        <v>35</v>
      </c>
      <c r="CL52" s="1315" t="s">
        <v>35</v>
      </c>
      <c r="CM52" s="1315" t="s">
        <v>35</v>
      </c>
      <c r="CN52" s="1315" t="s">
        <v>35</v>
      </c>
      <c r="CO52" s="1315" t="s">
        <v>35</v>
      </c>
      <c r="CP52" s="1315" t="s">
        <v>35</v>
      </c>
      <c r="CQ52" s="1315" t="s">
        <v>35</v>
      </c>
      <c r="CR52" s="1315" t="s">
        <v>35</v>
      </c>
      <c r="CS52" s="1315" t="s">
        <v>35</v>
      </c>
      <c r="CT52" s="1315" t="s">
        <v>35</v>
      </c>
      <c r="CU52" s="1315" t="s">
        <v>35</v>
      </c>
      <c r="CV52" s="1315" t="s">
        <v>35</v>
      </c>
      <c r="CW52" s="1315" t="s">
        <v>35</v>
      </c>
      <c r="CX52" s="1315" t="s">
        <v>35</v>
      </c>
      <c r="CY52" s="1315" t="s">
        <v>35</v>
      </c>
      <c r="CZ52" s="1336" t="s">
        <v>35</v>
      </c>
    </row>
    <row r="53" s="130" customFormat="true" ht="15" customHeight="true" x14ac:dyDescent="0.2">
      <c r="A53" s="2372" t="s">
        <v>105</v>
      </c>
      <c r="B53" s="249" t="s">
        <v>100</v>
      </c>
      <c r="C53" s="1141" t="s">
        <v>35</v>
      </c>
      <c r="D53" s="1153" t="s">
        <v>35</v>
      </c>
      <c r="E53" s="1153" t="s">
        <v>35</v>
      </c>
      <c r="F53" s="1153" t="s">
        <v>35</v>
      </c>
      <c r="G53" s="1165" t="s">
        <v>35</v>
      </c>
      <c r="H53" s="1177" t="s">
        <v>35</v>
      </c>
      <c r="I53" s="1153" t="s">
        <v>35</v>
      </c>
      <c r="J53" s="1153" t="s">
        <v>35</v>
      </c>
      <c r="K53" s="1153" t="s">
        <v>35</v>
      </c>
      <c r="L53" s="1189" t="s">
        <v>35</v>
      </c>
      <c r="M53" s="1201" t="s">
        <v>35</v>
      </c>
      <c r="N53" s="1153" t="s">
        <v>35</v>
      </c>
      <c r="O53" s="1153" t="s">
        <v>35</v>
      </c>
      <c r="P53" s="1153" t="s">
        <v>35</v>
      </c>
      <c r="Q53" s="1165" t="s">
        <v>35</v>
      </c>
      <c r="R53" s="1177" t="s">
        <v>35</v>
      </c>
      <c r="S53" s="1153" t="s">
        <v>35</v>
      </c>
      <c r="T53" s="1153" t="s">
        <v>35</v>
      </c>
      <c r="U53" s="1153" t="s">
        <v>35</v>
      </c>
      <c r="V53" s="1153" t="s">
        <v>35</v>
      </c>
      <c r="W53" s="1153" t="s">
        <v>35</v>
      </c>
      <c r="X53" s="1153" t="s">
        <v>35</v>
      </c>
      <c r="Y53" s="1218" t="s">
        <v>35</v>
      </c>
      <c r="Z53" s="1218" t="s">
        <v>35</v>
      </c>
      <c r="AA53" s="1218" t="s">
        <v>35</v>
      </c>
      <c r="AB53" s="1218" t="s">
        <v>35</v>
      </c>
      <c r="AC53" s="1218" t="s">
        <v>35</v>
      </c>
      <c r="AD53" s="1218" t="s">
        <v>35</v>
      </c>
      <c r="AE53" s="1218" t="s">
        <v>35</v>
      </c>
      <c r="AF53" s="1218" t="s">
        <v>35</v>
      </c>
      <c r="AG53" s="1218" t="s">
        <v>35</v>
      </c>
      <c r="AH53" s="1218" t="s">
        <v>35</v>
      </c>
      <c r="AI53" s="1218" t="s">
        <v>35</v>
      </c>
      <c r="AJ53" s="1218" t="s">
        <v>35</v>
      </c>
      <c r="AK53" s="1218" t="s">
        <v>35</v>
      </c>
      <c r="AL53" s="1218" t="s">
        <v>35</v>
      </c>
      <c r="AM53" s="1218" t="s">
        <v>35</v>
      </c>
      <c r="AN53" s="1218" t="s">
        <v>35</v>
      </c>
      <c r="AO53" s="1218" t="s">
        <v>35</v>
      </c>
      <c r="AP53" s="1218" t="s">
        <v>35</v>
      </c>
      <c r="AQ53" s="1218" t="s">
        <v>35</v>
      </c>
      <c r="AR53" s="1218" t="s">
        <v>35</v>
      </c>
      <c r="AS53" s="1218" t="s">
        <v>35</v>
      </c>
      <c r="AT53" s="1218" t="s">
        <v>35</v>
      </c>
      <c r="AU53" s="1218" t="s">
        <v>35</v>
      </c>
      <c r="AV53" s="1218" t="s">
        <v>35</v>
      </c>
      <c r="AW53" s="1218" t="s">
        <v>35</v>
      </c>
      <c r="AX53" s="1218" t="s">
        <v>35</v>
      </c>
      <c r="AY53" s="1223" t="s">
        <v>35</v>
      </c>
      <c r="AZ53" s="215"/>
      <c r="BA53" s="2482" t="s">
        <v>105</v>
      </c>
      <c r="BB53" s="151" t="s">
        <v>100</v>
      </c>
      <c r="BC53" s="1231" t="s">
        <v>35</v>
      </c>
      <c r="BD53" s="1251" t="s">
        <v>35</v>
      </c>
      <c r="BE53" s="1251" t="s">
        <v>35</v>
      </c>
      <c r="BF53" s="1251" t="s">
        <v>35</v>
      </c>
      <c r="BG53" s="1272" t="s">
        <v>35</v>
      </c>
      <c r="BH53" s="1293" t="s">
        <v>35</v>
      </c>
      <c r="BI53" s="1251" t="s">
        <v>35</v>
      </c>
      <c r="BJ53" s="1251" t="s">
        <v>35</v>
      </c>
      <c r="BK53" s="1251" t="s">
        <v>35</v>
      </c>
      <c r="BL53" s="1272" t="s">
        <v>35</v>
      </c>
      <c r="BM53" s="1293" t="s">
        <v>35</v>
      </c>
      <c r="BN53" s="1251" t="s">
        <v>35</v>
      </c>
      <c r="BO53" s="1251" t="s">
        <v>35</v>
      </c>
      <c r="BP53" s="1251" t="s">
        <v>35</v>
      </c>
      <c r="BQ53" s="1272" t="s">
        <v>35</v>
      </c>
      <c r="BR53" s="1293" t="s">
        <v>35</v>
      </c>
      <c r="BS53" s="1251" t="s">
        <v>35</v>
      </c>
      <c r="BT53" s="1251" t="s">
        <v>35</v>
      </c>
      <c r="BU53" s="1251" t="s">
        <v>35</v>
      </c>
      <c r="BV53" s="1251" t="s">
        <v>35</v>
      </c>
      <c r="BW53" s="1251" t="s">
        <v>35</v>
      </c>
      <c r="BX53" s="1251" t="s">
        <v>35</v>
      </c>
      <c r="BY53" s="1315" t="s">
        <v>35</v>
      </c>
      <c r="BZ53" s="1315" t="s">
        <v>35</v>
      </c>
      <c r="CA53" s="1315" t="s">
        <v>35</v>
      </c>
      <c r="CB53" s="1315" t="s">
        <v>35</v>
      </c>
      <c r="CC53" s="1315" t="s">
        <v>35</v>
      </c>
      <c r="CD53" s="1315" t="s">
        <v>35</v>
      </c>
      <c r="CE53" s="1315" t="s">
        <v>35</v>
      </c>
      <c r="CF53" s="1315" t="s">
        <v>35</v>
      </c>
      <c r="CG53" s="1315" t="s">
        <v>35</v>
      </c>
      <c r="CH53" s="1315" t="s">
        <v>35</v>
      </c>
      <c r="CI53" s="1315" t="s">
        <v>35</v>
      </c>
      <c r="CJ53" s="1315" t="s">
        <v>35</v>
      </c>
      <c r="CK53" s="1315" t="s">
        <v>35</v>
      </c>
      <c r="CL53" s="1315" t="s">
        <v>35</v>
      </c>
      <c r="CM53" s="1315" t="s">
        <v>35</v>
      </c>
      <c r="CN53" s="1315" t="s">
        <v>35</v>
      </c>
      <c r="CO53" s="1315" t="s">
        <v>35</v>
      </c>
      <c r="CP53" s="1315" t="s">
        <v>35</v>
      </c>
      <c r="CQ53" s="1315" t="s">
        <v>35</v>
      </c>
      <c r="CR53" s="1315" t="s">
        <v>35</v>
      </c>
      <c r="CS53" s="1315" t="s">
        <v>35</v>
      </c>
      <c r="CT53" s="1315" t="s">
        <v>35</v>
      </c>
      <c r="CU53" s="1315" t="s">
        <v>35</v>
      </c>
      <c r="CV53" s="1315" t="s">
        <v>35</v>
      </c>
      <c r="CW53" s="1315" t="s">
        <v>35</v>
      </c>
      <c r="CX53" s="1315" t="s">
        <v>35</v>
      </c>
      <c r="CY53" s="1315" t="s">
        <v>35</v>
      </c>
      <c r="CZ53" s="1336" t="s">
        <v>35</v>
      </c>
    </row>
    <row r="54" s="130" customFormat="true" ht="15" customHeight="true" x14ac:dyDescent="0.2">
      <c r="A54" s="2372"/>
      <c r="B54" s="249" t="s">
        <v>99</v>
      </c>
      <c r="C54" s="1141" t="s">
        <v>35</v>
      </c>
      <c r="D54" s="1153" t="s">
        <v>35</v>
      </c>
      <c r="E54" s="1153" t="s">
        <v>35</v>
      </c>
      <c r="F54" s="1153" t="s">
        <v>35</v>
      </c>
      <c r="G54" s="1165" t="s">
        <v>35</v>
      </c>
      <c r="H54" s="1177" t="s">
        <v>35</v>
      </c>
      <c r="I54" s="1153" t="s">
        <v>35</v>
      </c>
      <c r="J54" s="1153" t="s">
        <v>35</v>
      </c>
      <c r="K54" s="1153" t="s">
        <v>35</v>
      </c>
      <c r="L54" s="1189" t="s">
        <v>35</v>
      </c>
      <c r="M54" s="1201" t="s">
        <v>35</v>
      </c>
      <c r="N54" s="1153" t="s">
        <v>35</v>
      </c>
      <c r="O54" s="1153" t="s">
        <v>35</v>
      </c>
      <c r="P54" s="1153" t="s">
        <v>35</v>
      </c>
      <c r="Q54" s="1165" t="s">
        <v>35</v>
      </c>
      <c r="R54" s="1177" t="s">
        <v>35</v>
      </c>
      <c r="S54" s="1153" t="s">
        <v>35</v>
      </c>
      <c r="T54" s="1153" t="s">
        <v>35</v>
      </c>
      <c r="U54" s="1153" t="s">
        <v>35</v>
      </c>
      <c r="V54" s="1153" t="s">
        <v>35</v>
      </c>
      <c r="W54" s="1153" t="s">
        <v>35</v>
      </c>
      <c r="X54" s="1153" t="s">
        <v>35</v>
      </c>
      <c r="Y54" s="1218" t="s">
        <v>35</v>
      </c>
      <c r="Z54" s="1218" t="s">
        <v>35</v>
      </c>
      <c r="AA54" s="1218" t="s">
        <v>35</v>
      </c>
      <c r="AB54" s="1218" t="s">
        <v>35</v>
      </c>
      <c r="AC54" s="1218" t="s">
        <v>35</v>
      </c>
      <c r="AD54" s="1218" t="s">
        <v>35</v>
      </c>
      <c r="AE54" s="1218" t="s">
        <v>35</v>
      </c>
      <c r="AF54" s="1218" t="s">
        <v>35</v>
      </c>
      <c r="AG54" s="1218" t="s">
        <v>35</v>
      </c>
      <c r="AH54" s="1218" t="s">
        <v>35</v>
      </c>
      <c r="AI54" s="1218" t="s">
        <v>35</v>
      </c>
      <c r="AJ54" s="1218" t="s">
        <v>35</v>
      </c>
      <c r="AK54" s="1218" t="s">
        <v>35</v>
      </c>
      <c r="AL54" s="1218" t="s">
        <v>35</v>
      </c>
      <c r="AM54" s="1218" t="s">
        <v>35</v>
      </c>
      <c r="AN54" s="1218" t="s">
        <v>35</v>
      </c>
      <c r="AO54" s="1218" t="s">
        <v>35</v>
      </c>
      <c r="AP54" s="1218" t="s">
        <v>35</v>
      </c>
      <c r="AQ54" s="1218" t="s">
        <v>35</v>
      </c>
      <c r="AR54" s="1218" t="s">
        <v>35</v>
      </c>
      <c r="AS54" s="1218" t="s">
        <v>35</v>
      </c>
      <c r="AT54" s="1218" t="s">
        <v>35</v>
      </c>
      <c r="AU54" s="1218" t="s">
        <v>35</v>
      </c>
      <c r="AV54" s="1218" t="s">
        <v>35</v>
      </c>
      <c r="AW54" s="1218" t="s">
        <v>35</v>
      </c>
      <c r="AX54" s="1218" t="s">
        <v>35</v>
      </c>
      <c r="AY54" s="1223" t="s">
        <v>35</v>
      </c>
      <c r="AZ54" s="215"/>
      <c r="BA54" s="2482"/>
      <c r="BB54" s="151" t="s">
        <v>99</v>
      </c>
      <c r="BC54" s="1231" t="s">
        <v>35</v>
      </c>
      <c r="BD54" s="1251" t="s">
        <v>35</v>
      </c>
      <c r="BE54" s="1251" t="s">
        <v>35</v>
      </c>
      <c r="BF54" s="1251" t="s">
        <v>35</v>
      </c>
      <c r="BG54" s="1272" t="s">
        <v>35</v>
      </c>
      <c r="BH54" s="1293" t="s">
        <v>35</v>
      </c>
      <c r="BI54" s="1251" t="s">
        <v>35</v>
      </c>
      <c r="BJ54" s="1251" t="s">
        <v>35</v>
      </c>
      <c r="BK54" s="1251" t="s">
        <v>35</v>
      </c>
      <c r="BL54" s="1272" t="s">
        <v>35</v>
      </c>
      <c r="BM54" s="1293" t="s">
        <v>35</v>
      </c>
      <c r="BN54" s="1251" t="s">
        <v>35</v>
      </c>
      <c r="BO54" s="1251" t="s">
        <v>35</v>
      </c>
      <c r="BP54" s="1251" t="s">
        <v>35</v>
      </c>
      <c r="BQ54" s="1272" t="s">
        <v>35</v>
      </c>
      <c r="BR54" s="1293" t="s">
        <v>35</v>
      </c>
      <c r="BS54" s="1251" t="s">
        <v>35</v>
      </c>
      <c r="BT54" s="1251" t="s">
        <v>35</v>
      </c>
      <c r="BU54" s="1251" t="s">
        <v>35</v>
      </c>
      <c r="BV54" s="1251" t="s">
        <v>35</v>
      </c>
      <c r="BW54" s="1251" t="s">
        <v>35</v>
      </c>
      <c r="BX54" s="1251" t="s">
        <v>35</v>
      </c>
      <c r="BY54" s="1315" t="s">
        <v>35</v>
      </c>
      <c r="BZ54" s="1315" t="s">
        <v>35</v>
      </c>
      <c r="CA54" s="1315" t="s">
        <v>35</v>
      </c>
      <c r="CB54" s="1315" t="s">
        <v>35</v>
      </c>
      <c r="CC54" s="1315" t="s">
        <v>35</v>
      </c>
      <c r="CD54" s="1315" t="s">
        <v>35</v>
      </c>
      <c r="CE54" s="1315" t="s">
        <v>35</v>
      </c>
      <c r="CF54" s="1315" t="s">
        <v>35</v>
      </c>
      <c r="CG54" s="1315" t="s">
        <v>35</v>
      </c>
      <c r="CH54" s="1315" t="s">
        <v>35</v>
      </c>
      <c r="CI54" s="1315" t="s">
        <v>35</v>
      </c>
      <c r="CJ54" s="1315" t="s">
        <v>35</v>
      </c>
      <c r="CK54" s="1315" t="s">
        <v>35</v>
      </c>
      <c r="CL54" s="1315" t="s">
        <v>35</v>
      </c>
      <c r="CM54" s="1315" t="s">
        <v>35</v>
      </c>
      <c r="CN54" s="1315" t="s">
        <v>35</v>
      </c>
      <c r="CO54" s="1315" t="s">
        <v>35</v>
      </c>
      <c r="CP54" s="1315" t="s">
        <v>35</v>
      </c>
      <c r="CQ54" s="1315" t="s">
        <v>35</v>
      </c>
      <c r="CR54" s="1315" t="s">
        <v>35</v>
      </c>
      <c r="CS54" s="1315" t="s">
        <v>35</v>
      </c>
      <c r="CT54" s="1315" t="s">
        <v>35</v>
      </c>
      <c r="CU54" s="1315" t="s">
        <v>35</v>
      </c>
      <c r="CV54" s="1315" t="s">
        <v>35</v>
      </c>
      <c r="CW54" s="1315" t="s">
        <v>35</v>
      </c>
      <c r="CX54" s="1315" t="s">
        <v>35</v>
      </c>
      <c r="CY54" s="1315" t="s">
        <v>35</v>
      </c>
      <c r="CZ54" s="1336" t="s">
        <v>35</v>
      </c>
    </row>
    <row r="55" s="130" customFormat="true" ht="15" customHeight="true" x14ac:dyDescent="0.2">
      <c r="A55" s="2483"/>
      <c r="B55" s="250" t="s">
        <v>68</v>
      </c>
      <c r="C55" s="1143" t="s">
        <v>35</v>
      </c>
      <c r="D55" s="1155" t="s">
        <v>35</v>
      </c>
      <c r="E55" s="1155" t="s">
        <v>35</v>
      </c>
      <c r="F55" s="1155" t="s">
        <v>35</v>
      </c>
      <c r="G55" s="1167" t="s">
        <v>35</v>
      </c>
      <c r="H55" s="1179" t="s">
        <v>35</v>
      </c>
      <c r="I55" s="1155" t="s">
        <v>35</v>
      </c>
      <c r="J55" s="1155" t="s">
        <v>35</v>
      </c>
      <c r="K55" s="1155" t="s">
        <v>35</v>
      </c>
      <c r="L55" s="1191" t="s">
        <v>35</v>
      </c>
      <c r="M55" s="1202" t="s">
        <v>35</v>
      </c>
      <c r="N55" s="1155" t="s">
        <v>35</v>
      </c>
      <c r="O55" s="1155" t="s">
        <v>35</v>
      </c>
      <c r="P55" s="1155" t="s">
        <v>35</v>
      </c>
      <c r="Q55" s="1167" t="s">
        <v>35</v>
      </c>
      <c r="R55" s="1205" t="s">
        <v>35</v>
      </c>
      <c r="S55" s="1209" t="s">
        <v>35</v>
      </c>
      <c r="T55" s="1209" t="s">
        <v>35</v>
      </c>
      <c r="U55" s="1209" t="s">
        <v>35</v>
      </c>
      <c r="V55" s="1209" t="s">
        <v>35</v>
      </c>
      <c r="W55" s="1209" t="s">
        <v>35</v>
      </c>
      <c r="X55" s="1209" t="s">
        <v>35</v>
      </c>
      <c r="Y55" s="1209" t="s">
        <v>35</v>
      </c>
      <c r="Z55" s="1209" t="s">
        <v>35</v>
      </c>
      <c r="AA55" s="1209" t="s">
        <v>35</v>
      </c>
      <c r="AB55" s="1209" t="s">
        <v>35</v>
      </c>
      <c r="AC55" s="1209" t="s">
        <v>35</v>
      </c>
      <c r="AD55" s="1209" t="s">
        <v>35</v>
      </c>
      <c r="AE55" s="1209" t="s">
        <v>35</v>
      </c>
      <c r="AF55" s="1209" t="s">
        <v>35</v>
      </c>
      <c r="AG55" s="1209" t="s">
        <v>35</v>
      </c>
      <c r="AH55" s="1209" t="s">
        <v>35</v>
      </c>
      <c r="AI55" s="1209" t="s">
        <v>35</v>
      </c>
      <c r="AJ55" s="1209" t="s">
        <v>35</v>
      </c>
      <c r="AK55" s="1209" t="s">
        <v>35</v>
      </c>
      <c r="AL55" s="1209" t="s">
        <v>35</v>
      </c>
      <c r="AM55" s="1209" t="s">
        <v>35</v>
      </c>
      <c r="AN55" s="1209" t="s">
        <v>35</v>
      </c>
      <c r="AO55" s="1209" t="s">
        <v>35</v>
      </c>
      <c r="AP55" s="1209" t="s">
        <v>35</v>
      </c>
      <c r="AQ55" s="1209" t="s">
        <v>35</v>
      </c>
      <c r="AR55" s="1209" t="s">
        <v>35</v>
      </c>
      <c r="AS55" s="1209" t="s">
        <v>35</v>
      </c>
      <c r="AT55" s="1209" t="s">
        <v>35</v>
      </c>
      <c r="AU55" s="1209" t="s">
        <v>35</v>
      </c>
      <c r="AV55" s="1209" t="s">
        <v>35</v>
      </c>
      <c r="AW55" s="1209" t="s">
        <v>35</v>
      </c>
      <c r="AX55" s="1209" t="s">
        <v>35</v>
      </c>
      <c r="AY55" s="1224" t="s">
        <v>35</v>
      </c>
      <c r="AZ55" s="215"/>
      <c r="BA55" s="2484"/>
      <c r="BB55" s="152" t="s">
        <v>68</v>
      </c>
      <c r="BC55" s="1232" t="s">
        <v>35</v>
      </c>
      <c r="BD55" s="1252" t="s">
        <v>35</v>
      </c>
      <c r="BE55" s="1252" t="s">
        <v>35</v>
      </c>
      <c r="BF55" s="1252" t="s">
        <v>35</v>
      </c>
      <c r="BG55" s="1273" t="s">
        <v>35</v>
      </c>
      <c r="BH55" s="1294" t="s">
        <v>35</v>
      </c>
      <c r="BI55" s="1252" t="s">
        <v>35</v>
      </c>
      <c r="BJ55" s="1252" t="s">
        <v>35</v>
      </c>
      <c r="BK55" s="1252" t="s">
        <v>35</v>
      </c>
      <c r="BL55" s="1273" t="s">
        <v>35</v>
      </c>
      <c r="BM55" s="1294" t="s">
        <v>35</v>
      </c>
      <c r="BN55" s="1252" t="s">
        <v>35</v>
      </c>
      <c r="BO55" s="1252" t="s">
        <v>35</v>
      </c>
      <c r="BP55" s="1252" t="s">
        <v>35</v>
      </c>
      <c r="BQ55" s="1273" t="s">
        <v>35</v>
      </c>
      <c r="BR55" s="1309" t="s">
        <v>35</v>
      </c>
      <c r="BS55" s="1310" t="s">
        <v>35</v>
      </c>
      <c r="BT55" s="1310" t="s">
        <v>35</v>
      </c>
      <c r="BU55" s="1310" t="s">
        <v>35</v>
      </c>
      <c r="BV55" s="1310" t="s">
        <v>35</v>
      </c>
      <c r="BW55" s="1310" t="s">
        <v>35</v>
      </c>
      <c r="BX55" s="1310" t="s">
        <v>35</v>
      </c>
      <c r="BY55" s="1310" t="s">
        <v>35</v>
      </c>
      <c r="BZ55" s="1331" t="s">
        <v>35</v>
      </c>
      <c r="CA55" s="1331" t="s">
        <v>35</v>
      </c>
      <c r="CB55" s="1331" t="s">
        <v>35</v>
      </c>
      <c r="CC55" s="1331" t="s">
        <v>35</v>
      </c>
      <c r="CD55" s="1331" t="s">
        <v>35</v>
      </c>
      <c r="CE55" s="1331" t="s">
        <v>35</v>
      </c>
      <c r="CF55" s="1331" t="s">
        <v>35</v>
      </c>
      <c r="CG55" s="1331" t="s">
        <v>35</v>
      </c>
      <c r="CH55" s="1331" t="s">
        <v>35</v>
      </c>
      <c r="CI55" s="1331" t="s">
        <v>35</v>
      </c>
      <c r="CJ55" s="1331" t="s">
        <v>35</v>
      </c>
      <c r="CK55" s="1331" t="s">
        <v>35</v>
      </c>
      <c r="CL55" s="1331" t="s">
        <v>35</v>
      </c>
      <c r="CM55" s="1331" t="s">
        <v>35</v>
      </c>
      <c r="CN55" s="1331" t="s">
        <v>35</v>
      </c>
      <c r="CO55" s="1331" t="s">
        <v>35</v>
      </c>
      <c r="CP55" s="1331" t="s">
        <v>35</v>
      </c>
      <c r="CQ55" s="1331" t="s">
        <v>35</v>
      </c>
      <c r="CR55" s="1331" t="s">
        <v>35</v>
      </c>
      <c r="CS55" s="1331" t="s">
        <v>35</v>
      </c>
      <c r="CT55" s="1331" t="s">
        <v>35</v>
      </c>
      <c r="CU55" s="1331" t="s">
        <v>35</v>
      </c>
      <c r="CV55" s="1331" t="s">
        <v>35</v>
      </c>
      <c r="CW55" s="1331" t="s">
        <v>35</v>
      </c>
      <c r="CX55" s="1331" t="s">
        <v>35</v>
      </c>
      <c r="CY55" s="1331" t="s">
        <v>35</v>
      </c>
      <c r="CZ55" s="1337" t="s">
        <v>35</v>
      </c>
    </row>
    <row r="56" s="437" customFormat="true" ht="15" customHeight="true" x14ac:dyDescent="0.2">
      <c r="A56" s="132"/>
      <c r="B56" s="185"/>
      <c r="C56" s="2433" t="s">
        <v>114</v>
      </c>
      <c r="D56" s="2434"/>
      <c r="E56" s="2434"/>
      <c r="F56" s="2434"/>
      <c r="G56" s="2435"/>
      <c r="H56" s="2737" t="s">
        <v>38</v>
      </c>
      <c r="I56" s="2738"/>
      <c r="J56" s="2738"/>
      <c r="K56" s="2738"/>
      <c r="L56" s="2742"/>
      <c r="M56" s="2743" t="s">
        <v>37</v>
      </c>
      <c r="N56" s="2738"/>
      <c r="O56" s="2738"/>
      <c r="P56" s="2738"/>
      <c r="Q56" s="2744"/>
      <c r="R56" s="2737" t="s">
        <v>150</v>
      </c>
      <c r="S56" s="2738"/>
      <c r="T56" s="2738"/>
      <c r="U56" s="2738"/>
      <c r="V56" s="2738"/>
      <c r="W56" s="2738"/>
      <c r="X56" s="2738"/>
      <c r="Y56" s="2738"/>
      <c r="Z56" s="2738"/>
      <c r="AA56" s="2738"/>
      <c r="AB56" s="2738"/>
      <c r="AC56" s="2738"/>
      <c r="AD56" s="2738"/>
      <c r="AE56" s="2738"/>
      <c r="AF56" s="2738"/>
      <c r="AG56" s="2738"/>
      <c r="AH56" s="2738"/>
      <c r="AI56" s="2738"/>
      <c r="AJ56" s="2738"/>
      <c r="AK56" s="2738"/>
      <c r="AL56" s="2738"/>
      <c r="AM56" s="2738"/>
      <c r="AN56" s="2738"/>
      <c r="AO56" s="2738"/>
      <c r="AP56" s="2738"/>
      <c r="AQ56" s="2738"/>
      <c r="AR56" s="2738"/>
      <c r="AS56" s="2738"/>
      <c r="AT56" s="2738"/>
      <c r="AU56" s="2738"/>
      <c r="AV56" s="2738"/>
      <c r="AW56" s="2738"/>
      <c r="AX56" s="2739"/>
      <c r="AY56" s="1483"/>
      <c r="BA56" s="217" t="s">
        <v>128</v>
      </c>
      <c r="BB56" s="115" t="s">
        <v>95</v>
      </c>
      <c r="BC56" s="2500" t="s">
        <v>114</v>
      </c>
      <c r="BD56" s="2501"/>
      <c r="BE56" s="2501"/>
      <c r="BF56" s="2501"/>
      <c r="BG56" s="2502"/>
      <c r="BH56" s="2503" t="s">
        <v>38</v>
      </c>
      <c r="BI56" s="2501"/>
      <c r="BJ56" s="2501"/>
      <c r="BK56" s="2501"/>
      <c r="BL56" s="2502"/>
      <c r="BM56" s="2503" t="s">
        <v>37</v>
      </c>
      <c r="BN56" s="2501"/>
      <c r="BO56" s="2501"/>
      <c r="BP56" s="2501"/>
      <c r="BQ56" s="2502"/>
      <c r="BR56" s="424" t="s">
        <v>137</v>
      </c>
      <c r="BS56" s="296"/>
      <c r="BT56" s="296"/>
      <c r="BU56" s="296"/>
      <c r="BV56" s="296"/>
      <c r="BW56" s="296"/>
      <c r="BX56" s="296"/>
      <c r="BY56" s="297"/>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316"/>
    </row>
    <row r="57" s="437" customFormat="true" ht="24" x14ac:dyDescent="0.2">
      <c r="A57" s="186" t="s">
        <v>69</v>
      </c>
      <c r="B57" s="243"/>
      <c r="C57" s="274" t="s">
        <v>0</v>
      </c>
      <c r="D57" s="275" t="s">
        <v>1</v>
      </c>
      <c r="E57" s="275" t="s">
        <v>2</v>
      </c>
      <c r="F57" s="275" t="s">
        <v>3</v>
      </c>
      <c r="G57" s="276" t="s">
        <v>4</v>
      </c>
      <c r="H57" s="1755" t="s">
        <v>0</v>
      </c>
      <c r="I57" s="1715" t="s">
        <v>1</v>
      </c>
      <c r="J57" s="1715" t="s">
        <v>2</v>
      </c>
      <c r="K57" s="1715" t="s">
        <v>3</v>
      </c>
      <c r="L57" s="1716" t="s">
        <v>4</v>
      </c>
      <c r="M57" s="1745" t="s">
        <v>0</v>
      </c>
      <c r="N57" s="1715" t="s">
        <v>1</v>
      </c>
      <c r="O57" s="1715" t="s">
        <v>2</v>
      </c>
      <c r="P57" s="1715" t="s">
        <v>3</v>
      </c>
      <c r="Q57" s="1765" t="s">
        <v>4</v>
      </c>
      <c r="R57" s="1755" t="s">
        <v>320</v>
      </c>
      <c r="S57" s="1715" t="s">
        <v>151</v>
      </c>
      <c r="T57" s="1715" t="s">
        <v>152</v>
      </c>
      <c r="U57" s="1715" t="s">
        <v>153</v>
      </c>
      <c r="V57" s="1715" t="s">
        <v>154</v>
      </c>
      <c r="W57" s="1715" t="s">
        <v>156</v>
      </c>
      <c r="X57" s="1715" t="s">
        <v>157</v>
      </c>
      <c r="Y57" s="1715" t="s">
        <v>321</v>
      </c>
      <c r="Z57" s="1715" t="s">
        <v>161</v>
      </c>
      <c r="AA57" s="1715" t="s">
        <v>162</v>
      </c>
      <c r="AB57" s="1715" t="s">
        <v>163</v>
      </c>
      <c r="AC57" s="1715" t="s">
        <v>165</v>
      </c>
      <c r="AD57" s="1715" t="s">
        <v>322</v>
      </c>
      <c r="AE57" s="1715" t="s">
        <v>167</v>
      </c>
      <c r="AF57" s="1715" t="s">
        <v>168</v>
      </c>
      <c r="AG57" s="1715" t="s">
        <v>169</v>
      </c>
      <c r="AH57" s="1715" t="s">
        <v>323</v>
      </c>
      <c r="AI57" s="1715" t="s">
        <v>170</v>
      </c>
      <c r="AJ57" s="1715" t="s">
        <v>324</v>
      </c>
      <c r="AK57" s="1715" t="s">
        <v>265</v>
      </c>
      <c r="AL57" s="1715" t="s">
        <v>172</v>
      </c>
      <c r="AM57" s="1715" t="s">
        <v>325</v>
      </c>
      <c r="AN57" s="1715" t="s">
        <v>173</v>
      </c>
      <c r="AO57" s="1715" t="s">
        <v>174</v>
      </c>
      <c r="AP57" s="1715" t="s">
        <v>326</v>
      </c>
      <c r="AQ57" s="1715" t="s">
        <v>176</v>
      </c>
      <c r="AR57" s="1715" t="s">
        <v>177</v>
      </c>
      <c r="AS57" s="1715" t="s">
        <v>178</v>
      </c>
      <c r="AT57" s="1715" t="s">
        <v>179</v>
      </c>
      <c r="AU57" s="1715" t="s">
        <v>327</v>
      </c>
      <c r="AV57" s="1715" t="s">
        <v>328</v>
      </c>
      <c r="AW57" s="1715" t="s">
        <v>329</v>
      </c>
      <c r="AX57" s="1717" t="s">
        <v>330</v>
      </c>
      <c r="AY57" s="1483"/>
      <c r="BA57" s="196" t="s">
        <v>119</v>
      </c>
      <c r="BB57" s="195"/>
      <c r="BC57" s="325" t="s">
        <v>0</v>
      </c>
      <c r="BD57" s="170" t="s">
        <v>1</v>
      </c>
      <c r="BE57" s="170" t="s">
        <v>2</v>
      </c>
      <c r="BF57" s="170" t="s">
        <v>3</v>
      </c>
      <c r="BG57" s="326" t="s">
        <v>4</v>
      </c>
      <c r="BH57" s="335" t="s">
        <v>0</v>
      </c>
      <c r="BI57" s="170" t="s">
        <v>1</v>
      </c>
      <c r="BJ57" s="170" t="s">
        <v>2</v>
      </c>
      <c r="BK57" s="170" t="s">
        <v>3</v>
      </c>
      <c r="BL57" s="326" t="s">
        <v>4</v>
      </c>
      <c r="BM57" s="335" t="s">
        <v>0</v>
      </c>
      <c r="BN57" s="170" t="s">
        <v>1</v>
      </c>
      <c r="BO57" s="170" t="s">
        <v>2</v>
      </c>
      <c r="BP57" s="170" t="s">
        <v>3</v>
      </c>
      <c r="BQ57" s="326" t="s">
        <v>4</v>
      </c>
      <c r="BR57" s="335"/>
      <c r="BS57" s="170"/>
      <c r="BT57" s="170"/>
      <c r="BU57" s="170"/>
      <c r="BV57" s="170"/>
      <c r="BW57" s="170"/>
      <c r="BX57" s="170"/>
      <c r="BY57" s="171"/>
      <c r="BZ57" s="171"/>
      <c r="CA57" s="171"/>
      <c r="CB57" s="171"/>
      <c r="CC57" s="171"/>
      <c r="CD57" s="171"/>
      <c r="CE57" s="171"/>
      <c r="CF57" s="171"/>
      <c r="CG57" s="171"/>
      <c r="CH57" s="171"/>
      <c r="CI57" s="171"/>
      <c r="CJ57" s="171"/>
      <c r="CK57" s="171"/>
      <c r="CL57" s="171"/>
      <c r="CM57" s="171"/>
      <c r="CN57" s="171"/>
      <c r="CO57" s="171"/>
      <c r="CP57" s="171"/>
      <c r="CQ57" s="171"/>
      <c r="CR57" s="171"/>
      <c r="CS57" s="171"/>
      <c r="CT57" s="171"/>
      <c r="CU57" s="171"/>
      <c r="CV57" s="171"/>
      <c r="CW57" s="171"/>
      <c r="CX57" s="171"/>
      <c r="CY57" s="171"/>
      <c r="CZ57" s="342"/>
    </row>
    <row r="58" s="437" customFormat="true" ht="15" customHeight="true" x14ac:dyDescent="0.2">
      <c r="A58" s="2740" t="s">
        <v>182</v>
      </c>
      <c r="B58" s="1949" t="s">
        <v>183</v>
      </c>
      <c r="C58" s="1829">
        <v>3.1395334098575383</v>
      </c>
      <c r="D58" s="1830">
        <v>7.4604135355285885</v>
      </c>
      <c r="E58" s="1830">
        <v>9.5584485559860877</v>
      </c>
      <c r="F58" s="1830">
        <v>13.033133792559475</v>
      </c>
      <c r="G58" s="1831">
        <v>14.220263798068848</v>
      </c>
      <c r="H58" s="1832">
        <v>10.613254758375575</v>
      </c>
      <c r="I58" s="1830">
        <v>12.978546872373304</v>
      </c>
      <c r="J58" s="1830">
        <v>14.991796797204938</v>
      </c>
      <c r="K58" s="1830">
        <v>15.375224894825868</v>
      </c>
      <c r="L58" s="1833">
        <v>14.865614534936137</v>
      </c>
      <c r="M58" s="1834">
        <v>1.2765544983940906</v>
      </c>
      <c r="N58" s="1830">
        <v>4.0519754174629599</v>
      </c>
      <c r="O58" s="1830">
        <v>5.4096773932598223</v>
      </c>
      <c r="P58" s="1830">
        <v>6.2903071695909683</v>
      </c>
      <c r="Q58" s="1831">
        <v>9.1728915166918927</v>
      </c>
      <c r="R58" s="1832">
        <v>3.4541385711974084</v>
      </c>
      <c r="S58" s="1830">
        <v>17.139406383923081</v>
      </c>
      <c r="T58" s="1830">
        <v>0.43701706977531779</v>
      </c>
      <c r="U58" s="1830">
        <v>2.2177362568051655</v>
      </c>
      <c r="V58" s="1830">
        <v>7.2113677891561885</v>
      </c>
      <c r="W58" s="1830">
        <v>9.3836710559713978</v>
      </c>
      <c r="X58" s="1830">
        <v>3.763327802126387</v>
      </c>
      <c r="Y58" s="1830">
        <v>12.855001158772513</v>
      </c>
      <c r="Z58" s="1830">
        <v>12.735294111566919</v>
      </c>
      <c r="AA58" s="1830">
        <v>20.544359556077623</v>
      </c>
      <c r="AB58" s="1830">
        <v>8.6045323967256451</v>
      </c>
      <c r="AC58" s="1830">
        <v>8.6015825039502012</v>
      </c>
      <c r="AD58" s="1830">
        <v>14.389919000644344</v>
      </c>
      <c r="AE58" s="1830">
        <v>7.8502157786251994</v>
      </c>
      <c r="AF58" s="1830">
        <v>1.1719974838785263</v>
      </c>
      <c r="AG58" s="1830">
        <v>8.8764074872394385</v>
      </c>
      <c r="AH58" s="1830">
        <v>19.885916597699076</v>
      </c>
      <c r="AI58" s="1830">
        <v>10.857590702083755</v>
      </c>
      <c r="AJ58" s="1830">
        <v>9.8681943579476386</v>
      </c>
      <c r="AK58" s="1830">
        <v>4.4899192672363224</v>
      </c>
      <c r="AL58" s="1830">
        <v>0.15249033495335942</v>
      </c>
      <c r="AM58" s="1830">
        <v>7.0519829115723951</v>
      </c>
      <c r="AN58" s="1830">
        <v>23.10387321463984</v>
      </c>
      <c r="AO58" s="1830">
        <v>15.037890769585651</v>
      </c>
      <c r="AP58" s="1830">
        <v>15.353538051334596</v>
      </c>
      <c r="AQ58" s="1830">
        <v>8.200699520165621</v>
      </c>
      <c r="AR58" s="1830">
        <v>6.6792886600464607</v>
      </c>
      <c r="AS58" s="1830">
        <v>3.7233978749051251</v>
      </c>
      <c r="AT58" s="1830">
        <v>8.7883033798800572</v>
      </c>
      <c r="AU58" s="1830">
        <v>7.4655814112142407</v>
      </c>
      <c r="AV58" s="1830">
        <v>3.5966246294454254</v>
      </c>
      <c r="AW58" s="1830">
        <v>15.516730553055305</v>
      </c>
      <c r="AX58" s="1835">
        <v>10.817118205458662</v>
      </c>
      <c r="AY58" s="1491"/>
      <c r="BA58" s="235"/>
      <c r="BB58" s="153"/>
      <c r="BC58" s="327"/>
      <c r="BD58" s="300"/>
      <c r="BE58" s="300"/>
      <c r="BF58" s="300"/>
      <c r="BG58" s="328"/>
      <c r="BH58" s="336"/>
      <c r="BI58" s="300"/>
      <c r="BJ58" s="300"/>
      <c r="BK58" s="300"/>
      <c r="BL58" s="328"/>
      <c r="BM58" s="336"/>
      <c r="BN58" s="300"/>
      <c r="BO58" s="300"/>
      <c r="BP58" s="300"/>
      <c r="BQ58" s="328"/>
      <c r="BR58" s="336"/>
      <c r="BS58" s="300"/>
      <c r="BT58" s="300"/>
      <c r="BU58" s="300"/>
      <c r="BV58" s="300"/>
      <c r="BW58" s="300"/>
      <c r="BX58" s="300"/>
      <c r="BY58" s="301"/>
      <c r="BZ58" s="301"/>
      <c r="CA58" s="301"/>
      <c r="CB58" s="301"/>
      <c r="CC58" s="301"/>
      <c r="CD58" s="301"/>
      <c r="CE58" s="301"/>
      <c r="CF58" s="301"/>
      <c r="CG58" s="301"/>
      <c r="CH58" s="301"/>
      <c r="CI58" s="301"/>
      <c r="CJ58" s="301"/>
      <c r="CK58" s="301"/>
      <c r="CL58" s="301"/>
      <c r="CM58" s="301"/>
      <c r="CN58" s="301"/>
      <c r="CO58" s="301"/>
      <c r="CP58" s="301"/>
      <c r="CQ58" s="301"/>
      <c r="CR58" s="301"/>
      <c r="CS58" s="301"/>
      <c r="CT58" s="301"/>
      <c r="CU58" s="301"/>
      <c r="CV58" s="301"/>
      <c r="CW58" s="301"/>
      <c r="CX58" s="301"/>
      <c r="CY58" s="301"/>
      <c r="CZ58" s="343"/>
    </row>
    <row r="59" s="437" customFormat="true" ht="15" customHeight="true" x14ac:dyDescent="0.2">
      <c r="A59" s="2741"/>
      <c r="B59" s="1950" t="s">
        <v>268</v>
      </c>
      <c r="C59" s="1836">
        <v>1.8399025772135531</v>
      </c>
      <c r="D59" s="1837">
        <v>2.0104886569106961</v>
      </c>
      <c r="E59" s="1837">
        <v>2.1597238262020149</v>
      </c>
      <c r="F59" s="1837">
        <v>1.4549806704852495</v>
      </c>
      <c r="G59" s="1838">
        <v>2.2074544662853715</v>
      </c>
      <c r="H59" s="1839">
        <v>3.1635016234342768</v>
      </c>
      <c r="I59" s="1837">
        <v>3.2748126148106351</v>
      </c>
      <c r="J59" s="1837">
        <v>1.8951727519353514</v>
      </c>
      <c r="K59" s="1837">
        <v>2.0229060329945088</v>
      </c>
      <c r="L59" s="1840">
        <v>2.5059127249656283</v>
      </c>
      <c r="M59" s="1841">
        <v>1.2071990585974131</v>
      </c>
      <c r="N59" s="1837">
        <v>1.7110419688405518</v>
      </c>
      <c r="O59" s="1837">
        <v>1.6575574699182261</v>
      </c>
      <c r="P59" s="1837">
        <v>1.0092209048904606</v>
      </c>
      <c r="Q59" s="1838">
        <v>0.92762461901954052</v>
      </c>
      <c r="R59" s="1839">
        <v>1.9803495822631312</v>
      </c>
      <c r="S59" s="1837">
        <v>3.8341275994448885</v>
      </c>
      <c r="T59" s="1837">
        <v>8.824345600992789E-2</v>
      </c>
      <c r="U59" s="1837">
        <v>0.29143997329964116</v>
      </c>
      <c r="V59" s="1837">
        <v>2.7153696962400682</v>
      </c>
      <c r="W59" s="1837">
        <v>1.0083610054901913</v>
      </c>
      <c r="X59" s="1837">
        <v>3.051409097238825</v>
      </c>
      <c r="Y59" s="1837">
        <v>0.80362565057176361</v>
      </c>
      <c r="Z59" s="1837">
        <v>1.8554575424630269</v>
      </c>
      <c r="AA59" s="1837">
        <v>1.0723862102184694</v>
      </c>
      <c r="AB59" s="1837">
        <v>7.1526608319660578</v>
      </c>
      <c r="AC59" s="1837">
        <v>2.5986286901362039</v>
      </c>
      <c r="AD59" s="1837">
        <v>2.4291293054297478</v>
      </c>
      <c r="AE59" s="1837">
        <v>0.89382402937070637</v>
      </c>
      <c r="AF59" s="1837">
        <v>0.47412891474709895</v>
      </c>
      <c r="AG59" s="1837">
        <v>2.4570422599583162</v>
      </c>
      <c r="AH59" s="1837">
        <v>6.563499198147464</v>
      </c>
      <c r="AI59" s="1837">
        <v>1.9798960712657774</v>
      </c>
      <c r="AJ59" s="1837">
        <v>2.8914141490390866</v>
      </c>
      <c r="AK59" s="1837">
        <v>0.79486609037198053</v>
      </c>
      <c r="AL59" s="1837">
        <v>0.22207982103054388</v>
      </c>
      <c r="AM59" s="1837">
        <v>0.94513504496136025</v>
      </c>
      <c r="AN59" s="1837">
        <v>1.4662444512655732</v>
      </c>
      <c r="AO59" s="1837">
        <v>2.0109907814045132</v>
      </c>
      <c r="AP59" s="1837">
        <v>1.8161261806220594</v>
      </c>
      <c r="AQ59" s="1837">
        <v>0.16841502440258907</v>
      </c>
      <c r="AR59" s="1837">
        <v>2.2857233819736447</v>
      </c>
      <c r="AS59" s="1837">
        <v>0.80465542848671112</v>
      </c>
      <c r="AT59" s="1837">
        <v>5.8528798506755182</v>
      </c>
      <c r="AU59" s="1837">
        <v>1.0435594359532696</v>
      </c>
      <c r="AV59" s="1837">
        <v>1.2178975177083007</v>
      </c>
      <c r="AW59" s="1837">
        <v>2.2513719287236476</v>
      </c>
      <c r="AX59" s="1842">
        <v>2.131483879910558</v>
      </c>
      <c r="AY59" s="1004"/>
      <c r="BA59" s="236"/>
      <c r="BB59" s="154"/>
      <c r="BC59" s="329"/>
      <c r="BD59" s="302"/>
      <c r="BE59" s="302"/>
      <c r="BF59" s="302"/>
      <c r="BG59" s="330"/>
      <c r="BH59" s="337"/>
      <c r="BI59" s="302"/>
      <c r="BJ59" s="302"/>
      <c r="BK59" s="302"/>
      <c r="BL59" s="330"/>
      <c r="BM59" s="337"/>
      <c r="BN59" s="302"/>
      <c r="BO59" s="302"/>
      <c r="BP59" s="302"/>
      <c r="BQ59" s="330"/>
      <c r="BR59" s="337"/>
      <c r="BS59" s="302"/>
      <c r="BT59" s="302"/>
      <c r="BU59" s="302"/>
      <c r="BV59" s="302"/>
      <c r="BW59" s="302"/>
      <c r="BX59" s="302"/>
      <c r="BY59" s="303"/>
      <c r="BZ59" s="303"/>
      <c r="CA59" s="303"/>
      <c r="CB59" s="303"/>
      <c r="CC59" s="303"/>
      <c r="CD59" s="303"/>
      <c r="CE59" s="303"/>
      <c r="CF59" s="303"/>
      <c r="CG59" s="303"/>
      <c r="CH59" s="303"/>
      <c r="CI59" s="303"/>
      <c r="CJ59" s="303"/>
      <c r="CK59" s="303"/>
      <c r="CL59" s="303"/>
      <c r="CM59" s="303"/>
      <c r="CN59" s="303"/>
      <c r="CO59" s="303"/>
      <c r="CP59" s="303"/>
      <c r="CQ59" s="303"/>
      <c r="CR59" s="303"/>
      <c r="CS59" s="303"/>
      <c r="CT59" s="303"/>
      <c r="CU59" s="303"/>
      <c r="CV59" s="303"/>
      <c r="CW59" s="303"/>
      <c r="CX59" s="303"/>
      <c r="CY59" s="303"/>
      <c r="CZ59" s="344"/>
    </row>
    <row r="60" s="437" customFormat="true" ht="15" customHeight="true" x14ac:dyDescent="0.2">
      <c r="A60" s="2741"/>
      <c r="B60" s="1950" t="s">
        <v>269</v>
      </c>
      <c r="C60" s="1836">
        <v>1.867874947932032</v>
      </c>
      <c r="D60" s="1837">
        <v>2.1517852043315528</v>
      </c>
      <c r="E60" s="1837">
        <v>1.8010612369787027</v>
      </c>
      <c r="F60" s="1837">
        <v>1.6035404062837508</v>
      </c>
      <c r="G60" s="1838">
        <v>0.60992934625094064</v>
      </c>
      <c r="H60" s="1839">
        <v>4.5811807735696997</v>
      </c>
      <c r="I60" s="1837">
        <v>2.3352268509250278</v>
      </c>
      <c r="J60" s="1837">
        <v>1.9244524610482543</v>
      </c>
      <c r="K60" s="1837">
        <v>0.9831567358998452</v>
      </c>
      <c r="L60" s="1840">
        <v>0.73522294272000277</v>
      </c>
      <c r="M60" s="1841">
        <v>1.139740918874707</v>
      </c>
      <c r="N60" s="1837">
        <v>1.1028505540168467</v>
      </c>
      <c r="O60" s="1837">
        <v>1.2597907823249495</v>
      </c>
      <c r="P60" s="1837">
        <v>1.3777306824993447</v>
      </c>
      <c r="Q60" s="1838">
        <v>0.65052131923625833</v>
      </c>
      <c r="R60" s="1839">
        <v>0.10084435522356158</v>
      </c>
      <c r="S60" s="1837">
        <v>1.0210278003571296</v>
      </c>
      <c r="T60" s="1837">
        <v>0</v>
      </c>
      <c r="U60" s="1837">
        <v>6.0254016528259589E-2</v>
      </c>
      <c r="V60" s="1837">
        <v>0.46274616605526686</v>
      </c>
      <c r="W60" s="1837">
        <v>2.604630751355014</v>
      </c>
      <c r="X60" s="1837">
        <v>0.68892222417476634</v>
      </c>
      <c r="Y60" s="1837">
        <v>1.9681319528784447</v>
      </c>
      <c r="Z60" s="1837">
        <v>2.1349620730090786</v>
      </c>
      <c r="AA60" s="1837">
        <v>2.5835285556014278</v>
      </c>
      <c r="AB60" s="1837">
        <v>2.140376636241847</v>
      </c>
      <c r="AC60" s="1837">
        <v>2.4534891069679929</v>
      </c>
      <c r="AD60" s="1837">
        <v>2.4016446735060804</v>
      </c>
      <c r="AE60" s="1837">
        <v>3.5951474392803918E-2</v>
      </c>
      <c r="AF60" s="1837">
        <v>1.1218976033716013</v>
      </c>
      <c r="AG60" s="1837">
        <v>6.2477831272121094</v>
      </c>
      <c r="AH60" s="1837">
        <v>3.2947687603548417</v>
      </c>
      <c r="AI60" s="1837">
        <v>1.7006387978077169</v>
      </c>
      <c r="AJ60" s="1837">
        <v>0.84104507451351274</v>
      </c>
      <c r="AK60" s="1837">
        <v>0.66596888652787567</v>
      </c>
      <c r="AL60" s="1837">
        <v>3.8094934041475008E-2</v>
      </c>
      <c r="AM60" s="1837">
        <v>7.3556259161702761E-2</v>
      </c>
      <c r="AN60" s="1837">
        <v>2.1570964050089234</v>
      </c>
      <c r="AO60" s="1837">
        <v>2.4595642913274891</v>
      </c>
      <c r="AP60" s="1837">
        <v>0.99784250415990239</v>
      </c>
      <c r="AQ60" s="1837">
        <v>1.2938778402829025</v>
      </c>
      <c r="AR60" s="1837">
        <v>0.75130434785905564</v>
      </c>
      <c r="AS60" s="1837">
        <v>0.14517706996332222</v>
      </c>
      <c r="AT60" s="1837">
        <v>7.3072874874218607</v>
      </c>
      <c r="AU60" s="1837">
        <v>0.81605678615037991</v>
      </c>
      <c r="AV60" s="1837">
        <v>3.6249927657112733</v>
      </c>
      <c r="AW60" s="1837">
        <v>1.6395637751145824</v>
      </c>
      <c r="AX60" s="1842">
        <v>0.45748642846361365</v>
      </c>
      <c r="AY60" s="1004"/>
      <c r="BA60" s="236"/>
      <c r="BB60" s="154"/>
      <c r="BC60" s="329"/>
      <c r="BD60" s="302"/>
      <c r="BE60" s="302"/>
      <c r="BF60" s="302"/>
      <c r="BG60" s="330"/>
      <c r="BH60" s="337"/>
      <c r="BI60" s="302"/>
      <c r="BJ60" s="302"/>
      <c r="BK60" s="302"/>
      <c r="BL60" s="330"/>
      <c r="BM60" s="337"/>
      <c r="BN60" s="302"/>
      <c r="BO60" s="302"/>
      <c r="BP60" s="302"/>
      <c r="BQ60" s="330"/>
      <c r="BR60" s="337"/>
      <c r="BS60" s="302"/>
      <c r="BT60" s="302"/>
      <c r="BU60" s="302"/>
      <c r="BV60" s="302"/>
      <c r="BW60" s="302"/>
      <c r="BX60" s="302"/>
      <c r="BY60" s="303"/>
      <c r="BZ60" s="303"/>
      <c r="CA60" s="303"/>
      <c r="CB60" s="303"/>
      <c r="CC60" s="303"/>
      <c r="CD60" s="303"/>
      <c r="CE60" s="303"/>
      <c r="CF60" s="303"/>
      <c r="CG60" s="303"/>
      <c r="CH60" s="303"/>
      <c r="CI60" s="303"/>
      <c r="CJ60" s="303"/>
      <c r="CK60" s="303"/>
      <c r="CL60" s="303"/>
      <c r="CM60" s="303"/>
      <c r="CN60" s="303"/>
      <c r="CO60" s="303"/>
      <c r="CP60" s="303"/>
      <c r="CQ60" s="303"/>
      <c r="CR60" s="303"/>
      <c r="CS60" s="303"/>
      <c r="CT60" s="303"/>
      <c r="CU60" s="303"/>
      <c r="CV60" s="303"/>
      <c r="CW60" s="303"/>
      <c r="CX60" s="303"/>
      <c r="CY60" s="303"/>
      <c r="CZ60" s="344"/>
    </row>
    <row r="61" s="437" customFormat="true" ht="15" customHeight="true" x14ac:dyDescent="0.2">
      <c r="A61" s="2741"/>
      <c r="B61" s="1950" t="s">
        <v>186</v>
      </c>
      <c r="C61" s="1836">
        <v>1.5991123926018609</v>
      </c>
      <c r="D61" s="1837">
        <v>2.6814924302945897</v>
      </c>
      <c r="E61" s="1837">
        <v>3.1425427255324441</v>
      </c>
      <c r="F61" s="1837">
        <v>3.0120258125996888</v>
      </c>
      <c r="G61" s="1838">
        <v>2.0559074654213791</v>
      </c>
      <c r="H61" s="1839">
        <v>2.2717029851085186</v>
      </c>
      <c r="I61" s="1837">
        <v>3.1976231718587247</v>
      </c>
      <c r="J61" s="1837">
        <v>2.84436543226508</v>
      </c>
      <c r="K61" s="1837">
        <v>2.1275706130176553</v>
      </c>
      <c r="L61" s="1840">
        <v>1.9832766248604523</v>
      </c>
      <c r="M61" s="1841">
        <v>1.0405793323168555</v>
      </c>
      <c r="N61" s="1837">
        <v>2.426697816604257</v>
      </c>
      <c r="O61" s="1837">
        <v>2.8856018436158077</v>
      </c>
      <c r="P61" s="1837">
        <v>3.0194772444923825</v>
      </c>
      <c r="Q61" s="1838">
        <v>3.1825140956822469</v>
      </c>
      <c r="R61" s="1839">
        <v>0.92483491474354751</v>
      </c>
      <c r="S61" s="1837">
        <v>0.13169070775934108</v>
      </c>
      <c r="T61" s="1837">
        <v>2.2131690301994333</v>
      </c>
      <c r="U61" s="1837">
        <v>5.7449806267443702</v>
      </c>
      <c r="V61" s="1837">
        <v>7.373843743037221</v>
      </c>
      <c r="W61" s="1837">
        <v>3.2527725555751204</v>
      </c>
      <c r="X61" s="1837">
        <v>0.83380046494732607</v>
      </c>
      <c r="Y61" s="1837">
        <v>1.5130096716289316</v>
      </c>
      <c r="Z61" s="1837">
        <v>2.0960908786841497</v>
      </c>
      <c r="AA61" s="1837">
        <v>0.61765190298691763</v>
      </c>
      <c r="AB61" s="1837">
        <v>0.33535310645296623</v>
      </c>
      <c r="AC61" s="1837">
        <v>0.48500487590814073</v>
      </c>
      <c r="AD61" s="1837">
        <v>1.9474073681329565</v>
      </c>
      <c r="AE61" s="1837">
        <v>1.8302126024299117</v>
      </c>
      <c r="AF61" s="1837">
        <v>3.2162983395738323</v>
      </c>
      <c r="AG61" s="1837">
        <v>0.38953422501328799</v>
      </c>
      <c r="AH61" s="1837">
        <v>1.5828427056573613</v>
      </c>
      <c r="AI61" s="1837">
        <v>1.0657436564954881</v>
      </c>
      <c r="AJ61" s="1837">
        <v>3.4231028250128763</v>
      </c>
      <c r="AK61" s="1837">
        <v>1.2611405141452139</v>
      </c>
      <c r="AL61" s="1837">
        <v>2.7623227279805365</v>
      </c>
      <c r="AM61" s="1837">
        <v>1.7534787297325216</v>
      </c>
      <c r="AN61" s="1837">
        <v>3.1527370669390549</v>
      </c>
      <c r="AO61" s="1837">
        <v>1.6382524756023538</v>
      </c>
      <c r="AP61" s="1837">
        <v>1.9617024207583311</v>
      </c>
      <c r="AQ61" s="1837">
        <v>0.30625157452790025</v>
      </c>
      <c r="AR61" s="1837">
        <v>3.1053449763636372</v>
      </c>
      <c r="AS61" s="1837">
        <v>0.12571196571871168</v>
      </c>
      <c r="AT61" s="1837">
        <v>0.798525132974927</v>
      </c>
      <c r="AU61" s="1837">
        <v>0.58225876727542414</v>
      </c>
      <c r="AV61" s="1837">
        <v>1.5602251081691738</v>
      </c>
      <c r="AW61" s="1837">
        <v>3.0934520901395377</v>
      </c>
      <c r="AX61" s="1842">
        <v>1.9868548813751032</v>
      </c>
      <c r="AY61" s="1004"/>
      <c r="BA61" s="236"/>
      <c r="BB61" s="154"/>
      <c r="BC61" s="329"/>
      <c r="BD61" s="302"/>
      <c r="BE61" s="302"/>
      <c r="BF61" s="302"/>
      <c r="BG61" s="330"/>
      <c r="BH61" s="337"/>
      <c r="BI61" s="302"/>
      <c r="BJ61" s="302"/>
      <c r="BK61" s="302"/>
      <c r="BL61" s="330"/>
      <c r="BM61" s="337"/>
      <c r="BN61" s="302"/>
      <c r="BO61" s="302"/>
      <c r="BP61" s="302"/>
      <c r="BQ61" s="330"/>
      <c r="BR61" s="337"/>
      <c r="BS61" s="302"/>
      <c r="BT61" s="302"/>
      <c r="BU61" s="302"/>
      <c r="BV61" s="302"/>
      <c r="BW61" s="302"/>
      <c r="BX61" s="302"/>
      <c r="BY61" s="303"/>
      <c r="BZ61" s="303"/>
      <c r="CA61" s="303"/>
      <c r="CB61" s="303"/>
      <c r="CC61" s="303"/>
      <c r="CD61" s="303"/>
      <c r="CE61" s="303"/>
      <c r="CF61" s="303"/>
      <c r="CG61" s="303"/>
      <c r="CH61" s="303"/>
      <c r="CI61" s="303"/>
      <c r="CJ61" s="303"/>
      <c r="CK61" s="303"/>
      <c r="CL61" s="303"/>
      <c r="CM61" s="303"/>
      <c r="CN61" s="303"/>
      <c r="CO61" s="303"/>
      <c r="CP61" s="303"/>
      <c r="CQ61" s="303"/>
      <c r="CR61" s="303"/>
      <c r="CS61" s="303"/>
      <c r="CT61" s="303"/>
      <c r="CU61" s="303"/>
      <c r="CV61" s="303"/>
      <c r="CW61" s="303"/>
      <c r="CX61" s="303"/>
      <c r="CY61" s="303"/>
      <c r="CZ61" s="344"/>
    </row>
    <row r="62" s="437" customFormat="true" ht="15" customHeight="true" x14ac:dyDescent="0.2">
      <c r="A62" s="2741"/>
      <c r="B62" s="1950" t="s">
        <v>331</v>
      </c>
      <c r="C62" s="1836">
        <v>7.2730813836947963</v>
      </c>
      <c r="D62" s="1837">
        <v>5.820894807215331</v>
      </c>
      <c r="E62" s="1837">
        <v>3.7389920271787913</v>
      </c>
      <c r="F62" s="1837">
        <v>2.1530916884744884</v>
      </c>
      <c r="G62" s="1838">
        <v>0.80905015471051489</v>
      </c>
      <c r="H62" s="1839">
        <v>5.2296818617796781</v>
      </c>
      <c r="I62" s="1837">
        <v>3.2102010751393824</v>
      </c>
      <c r="J62" s="1837">
        <v>1.9005036893310745</v>
      </c>
      <c r="K62" s="1837">
        <v>1.0820095136488841</v>
      </c>
      <c r="L62" s="1840">
        <v>0.65447525805704831</v>
      </c>
      <c r="M62" s="1841">
        <v>6.7600983376970039</v>
      </c>
      <c r="N62" s="1837">
        <v>7.9724634652659443</v>
      </c>
      <c r="O62" s="1837">
        <v>6.17571025424082</v>
      </c>
      <c r="P62" s="1837">
        <v>4.4723641262434839</v>
      </c>
      <c r="Q62" s="1838">
        <v>2.0619262873881841</v>
      </c>
      <c r="R62" s="1839">
        <v>4.6585484634610221</v>
      </c>
      <c r="S62" s="1837">
        <v>1.8173224210295638</v>
      </c>
      <c r="T62" s="1837">
        <v>4.7755771380417267</v>
      </c>
      <c r="U62" s="1837">
        <v>3.6681525974482243</v>
      </c>
      <c r="V62" s="1837">
        <v>18.658532156660172</v>
      </c>
      <c r="W62" s="1837">
        <v>3.6903695472704534</v>
      </c>
      <c r="X62" s="1837">
        <v>6.8487738055840186</v>
      </c>
      <c r="Y62" s="1837">
        <v>3.3059484412240887</v>
      </c>
      <c r="Z62" s="1837">
        <v>2.6099767760874202</v>
      </c>
      <c r="AA62" s="1837">
        <v>1.517560671339576</v>
      </c>
      <c r="AB62" s="1837">
        <v>1.5877068622166024</v>
      </c>
      <c r="AC62" s="1837">
        <v>3.8564994797863932</v>
      </c>
      <c r="AD62" s="1837">
        <v>0.39370367415598628</v>
      </c>
      <c r="AE62" s="1837">
        <v>4.1804941156817268</v>
      </c>
      <c r="AF62" s="1837">
        <v>11.024947994571967</v>
      </c>
      <c r="AG62" s="1837">
        <v>2.5924889780302083</v>
      </c>
      <c r="AH62" s="1837">
        <v>5.6039382008511494</v>
      </c>
      <c r="AI62" s="1837">
        <v>4.7970765276039167</v>
      </c>
      <c r="AJ62" s="1837">
        <v>2.4530708727883743</v>
      </c>
      <c r="AK62" s="1837">
        <v>5.4849058900671759</v>
      </c>
      <c r="AL62" s="1837">
        <v>6.6643308313655645</v>
      </c>
      <c r="AM62" s="1837">
        <v>3.7747848994506548</v>
      </c>
      <c r="AN62" s="1837">
        <v>2.2916613184374919</v>
      </c>
      <c r="AO62" s="1837">
        <v>4.8469149440688621</v>
      </c>
      <c r="AP62" s="1837">
        <v>9.935450435908928</v>
      </c>
      <c r="AQ62" s="1837">
        <v>5.1045154610373773</v>
      </c>
      <c r="AR62" s="1837">
        <v>3.546942061633314</v>
      </c>
      <c r="AS62" s="1837">
        <v>5.0955411241992623</v>
      </c>
      <c r="AT62" s="1837">
        <v>2.8832745583894615</v>
      </c>
      <c r="AU62" s="1837">
        <v>3.1660904960416958</v>
      </c>
      <c r="AV62" s="1837">
        <v>8.0074820830590081</v>
      </c>
      <c r="AW62" s="1837">
        <v>6.1266600039505601</v>
      </c>
      <c r="AX62" s="1842">
        <v>2.6101158283682557</v>
      </c>
      <c r="AY62" s="1004"/>
      <c r="BA62" s="236"/>
      <c r="BB62" s="154"/>
      <c r="BC62" s="329"/>
      <c r="BD62" s="302"/>
      <c r="BE62" s="302"/>
      <c r="BF62" s="302"/>
      <c r="BG62" s="330"/>
      <c r="BH62" s="337"/>
      <c r="BI62" s="302"/>
      <c r="BJ62" s="302"/>
      <c r="BK62" s="302"/>
      <c r="BL62" s="330"/>
      <c r="BM62" s="337"/>
      <c r="BN62" s="302"/>
      <c r="BO62" s="302"/>
      <c r="BP62" s="302"/>
      <c r="BQ62" s="330"/>
      <c r="BR62" s="337"/>
      <c r="BS62" s="302"/>
      <c r="BT62" s="302"/>
      <c r="BU62" s="302"/>
      <c r="BV62" s="302"/>
      <c r="BW62" s="302"/>
      <c r="BX62" s="302"/>
      <c r="BY62" s="303"/>
      <c r="BZ62" s="303"/>
      <c r="CA62" s="303"/>
      <c r="CB62" s="303"/>
      <c r="CC62" s="303"/>
      <c r="CD62" s="303"/>
      <c r="CE62" s="303"/>
      <c r="CF62" s="303"/>
      <c r="CG62" s="303"/>
      <c r="CH62" s="303"/>
      <c r="CI62" s="303"/>
      <c r="CJ62" s="303"/>
      <c r="CK62" s="303"/>
      <c r="CL62" s="303"/>
      <c r="CM62" s="303"/>
      <c r="CN62" s="303"/>
      <c r="CO62" s="303"/>
      <c r="CP62" s="303"/>
      <c r="CQ62" s="303"/>
      <c r="CR62" s="303"/>
      <c r="CS62" s="303"/>
      <c r="CT62" s="303"/>
      <c r="CU62" s="303"/>
      <c r="CV62" s="303"/>
      <c r="CW62" s="303"/>
      <c r="CX62" s="303"/>
      <c r="CY62" s="303"/>
      <c r="CZ62" s="344"/>
    </row>
    <row r="63" s="437" customFormat="true" ht="15" customHeight="true" x14ac:dyDescent="0.2">
      <c r="A63" s="2741"/>
      <c r="B63" s="1950" t="s">
        <v>188</v>
      </c>
      <c r="C63" s="1836">
        <v>6.4261031768443351</v>
      </c>
      <c r="D63" s="1837">
        <v>2.6390376572049021</v>
      </c>
      <c r="E63" s="1837">
        <v>1.2711200872168413</v>
      </c>
      <c r="F63" s="1837">
        <v>0.69187307042573565</v>
      </c>
      <c r="G63" s="1838">
        <v>0.26631811957954121</v>
      </c>
      <c r="H63" s="1839">
        <v>3.0120730222662724</v>
      </c>
      <c r="I63" s="1837">
        <v>0.82468427795583366</v>
      </c>
      <c r="J63" s="1837">
        <v>0.60809509030151487</v>
      </c>
      <c r="K63" s="1837">
        <v>0.53867164187913519</v>
      </c>
      <c r="L63" s="1840">
        <v>1.3637662194274418E-2</v>
      </c>
      <c r="M63" s="1841">
        <v>8.2022964493847379</v>
      </c>
      <c r="N63" s="1837">
        <v>4.5012642868786443</v>
      </c>
      <c r="O63" s="1837">
        <v>2.4716131111308459</v>
      </c>
      <c r="P63" s="1837">
        <v>1.6023576376016737</v>
      </c>
      <c r="Q63" s="1838">
        <v>0.75804941598404318</v>
      </c>
      <c r="R63" s="1839">
        <v>0.67790121387173963</v>
      </c>
      <c r="S63" s="1837">
        <v>0.45150110353412076</v>
      </c>
      <c r="T63" s="1837">
        <v>1.7611450968568112</v>
      </c>
      <c r="U63" s="1837">
        <v>3.7392818385001978</v>
      </c>
      <c r="V63" s="1837">
        <v>3.1655872342228526</v>
      </c>
      <c r="W63" s="1837">
        <v>0.62319592720496364</v>
      </c>
      <c r="X63" s="1837">
        <v>1.6296720820951298</v>
      </c>
      <c r="Y63" s="1837">
        <v>1.5845911020820231</v>
      </c>
      <c r="Z63" s="1837">
        <v>2.7723039566350454</v>
      </c>
      <c r="AA63" s="1837">
        <v>0.94511303120478996</v>
      </c>
      <c r="AB63" s="1837">
        <v>4.4273584218636399</v>
      </c>
      <c r="AC63" s="1837">
        <v>6.2702343252849362</v>
      </c>
      <c r="AD63" s="1837">
        <v>0.18200106742731467</v>
      </c>
      <c r="AE63" s="1837">
        <v>3.8390727354712126</v>
      </c>
      <c r="AF63" s="1837">
        <v>1.8132621492653815</v>
      </c>
      <c r="AG63" s="1837">
        <v>4.0782904171565031</v>
      </c>
      <c r="AH63" s="1837">
        <v>5.5167705417135613</v>
      </c>
      <c r="AI63" s="1837">
        <v>2.9595958834419953</v>
      </c>
      <c r="AJ63" s="1837">
        <v>2.6930897240232259</v>
      </c>
      <c r="AK63" s="1837">
        <v>3.8604575657059179</v>
      </c>
      <c r="AL63" s="1837">
        <v>2.8087861812897117</v>
      </c>
      <c r="AM63" s="1837">
        <v>3.6557706970364103</v>
      </c>
      <c r="AN63" s="1837">
        <v>1.2317195908485905</v>
      </c>
      <c r="AO63" s="1837">
        <v>3.4383540352916055</v>
      </c>
      <c r="AP63" s="1837">
        <v>2.8686695827875601</v>
      </c>
      <c r="AQ63" s="1837">
        <v>3.8783051073805841</v>
      </c>
      <c r="AR63" s="1837">
        <v>2.026379472155305</v>
      </c>
      <c r="AS63" s="1837">
        <v>1.6483052656366464</v>
      </c>
      <c r="AT63" s="1837">
        <v>4.8440138592857327</v>
      </c>
      <c r="AU63" s="1837">
        <v>2.8013907277437333</v>
      </c>
      <c r="AV63" s="1837">
        <v>5.5244631222632261</v>
      </c>
      <c r="AW63" s="1837">
        <v>3.1618799640823729</v>
      </c>
      <c r="AX63" s="1842">
        <v>0.71297934898908866</v>
      </c>
      <c r="AY63" s="1004"/>
      <c r="BA63" s="236"/>
      <c r="BB63" s="154"/>
      <c r="BC63" s="329"/>
      <c r="BD63" s="302"/>
      <c r="BE63" s="302"/>
      <c r="BF63" s="302"/>
      <c r="BG63" s="330"/>
      <c r="BH63" s="337"/>
      <c r="BI63" s="302"/>
      <c r="BJ63" s="302"/>
      <c r="BK63" s="302"/>
      <c r="BL63" s="330"/>
      <c r="BM63" s="337"/>
      <c r="BN63" s="302"/>
      <c r="BO63" s="302"/>
      <c r="BP63" s="302"/>
      <c r="BQ63" s="330"/>
      <c r="BR63" s="337"/>
      <c r="BS63" s="302"/>
      <c r="BT63" s="302"/>
      <c r="BU63" s="302"/>
      <c r="BV63" s="302"/>
      <c r="BW63" s="302"/>
      <c r="BX63" s="302"/>
      <c r="BY63" s="303"/>
      <c r="BZ63" s="303"/>
      <c r="CA63" s="303"/>
      <c r="CB63" s="303"/>
      <c r="CC63" s="303"/>
      <c r="CD63" s="303"/>
      <c r="CE63" s="303"/>
      <c r="CF63" s="303"/>
      <c r="CG63" s="303"/>
      <c r="CH63" s="303"/>
      <c r="CI63" s="303"/>
      <c r="CJ63" s="303"/>
      <c r="CK63" s="303"/>
      <c r="CL63" s="303"/>
      <c r="CM63" s="303"/>
      <c r="CN63" s="303"/>
      <c r="CO63" s="303"/>
      <c r="CP63" s="303"/>
      <c r="CQ63" s="303"/>
      <c r="CR63" s="303"/>
      <c r="CS63" s="303"/>
      <c r="CT63" s="303"/>
      <c r="CU63" s="303"/>
      <c r="CV63" s="303"/>
      <c r="CW63" s="303"/>
      <c r="CX63" s="303"/>
      <c r="CY63" s="303"/>
      <c r="CZ63" s="344"/>
    </row>
    <row r="64" s="437" customFormat="true" ht="15" customHeight="true" x14ac:dyDescent="0.2">
      <c r="A64" s="2741"/>
      <c r="B64" s="1950" t="s">
        <v>189</v>
      </c>
      <c r="C64" s="1836">
        <v>7.1536708327884213</v>
      </c>
      <c r="D64" s="1837">
        <v>13.408910117139394</v>
      </c>
      <c r="E64" s="1837">
        <v>20.310592866918704</v>
      </c>
      <c r="F64" s="1837">
        <v>21.5400881635044</v>
      </c>
      <c r="G64" s="1838">
        <v>17.870921316727038</v>
      </c>
      <c r="H64" s="1839">
        <v>13.077889366093393</v>
      </c>
      <c r="I64" s="1837">
        <v>20.327242331665403</v>
      </c>
      <c r="J64" s="1837">
        <v>22.216469148996666</v>
      </c>
      <c r="K64" s="1837">
        <v>18.782637691215616</v>
      </c>
      <c r="L64" s="1840">
        <v>14.627138717857447</v>
      </c>
      <c r="M64" s="1841">
        <v>3.2739932021934615</v>
      </c>
      <c r="N64" s="1837">
        <v>10.927134850441655</v>
      </c>
      <c r="O64" s="1837">
        <v>13.916919271444502</v>
      </c>
      <c r="P64" s="1837">
        <v>20.013043914830838</v>
      </c>
      <c r="Q64" s="1838">
        <v>23.47975673144532</v>
      </c>
      <c r="R64" s="1839">
        <v>14.55004004305872</v>
      </c>
      <c r="S64" s="1837">
        <v>1.3296634866084063</v>
      </c>
      <c r="T64" s="1837">
        <v>16.98214807463042</v>
      </c>
      <c r="U64" s="1837">
        <v>26.156073214612547</v>
      </c>
      <c r="V64" s="1837">
        <v>16.387744869170842</v>
      </c>
      <c r="W64" s="1837">
        <v>23.549246561098535</v>
      </c>
      <c r="X64" s="1837">
        <v>7.4779501913933872</v>
      </c>
      <c r="Y64" s="1837">
        <v>13.078725052057871</v>
      </c>
      <c r="Z64" s="1837">
        <v>17.049322597513697</v>
      </c>
      <c r="AA64" s="1837">
        <v>1.2697866321433999</v>
      </c>
      <c r="AB64" s="1837">
        <v>0.47929741155212674</v>
      </c>
      <c r="AC64" s="1837">
        <v>7.0801238899321728</v>
      </c>
      <c r="AD64" s="1837">
        <v>10.087118910906753</v>
      </c>
      <c r="AE64" s="1837">
        <v>8.2656422088385835</v>
      </c>
      <c r="AF64" s="1837">
        <v>16.213449556917446</v>
      </c>
      <c r="AG64" s="1837">
        <v>2.5584755524573879</v>
      </c>
      <c r="AH64" s="1837">
        <v>3.9358137199090844</v>
      </c>
      <c r="AI64" s="1837">
        <v>3.4865811045719397</v>
      </c>
      <c r="AJ64" s="1837">
        <v>18.100613619450591</v>
      </c>
      <c r="AK64" s="1837">
        <v>1.7659695804298339</v>
      </c>
      <c r="AL64" s="1837">
        <v>13.14413143883208</v>
      </c>
      <c r="AM64" s="1837">
        <v>4.2071452467458297</v>
      </c>
      <c r="AN64" s="1837">
        <v>8.5808466228560594</v>
      </c>
      <c r="AO64" s="1837">
        <v>8.2136519745213672</v>
      </c>
      <c r="AP64" s="1837">
        <v>10.228181774983417</v>
      </c>
      <c r="AQ64" s="1837">
        <v>5.1553397797425262</v>
      </c>
      <c r="AR64" s="1837">
        <v>23.302226261390331</v>
      </c>
      <c r="AS64" s="1837">
        <v>0.85210645858192624</v>
      </c>
      <c r="AT64" s="1837">
        <v>5.28662637065763</v>
      </c>
      <c r="AU64" s="1837">
        <v>2.3432304196449119</v>
      </c>
      <c r="AV64" s="1837">
        <v>3.4027157839363249</v>
      </c>
      <c r="AW64" s="1837">
        <v>11.493184322083403</v>
      </c>
      <c r="AX64" s="1842">
        <v>27.330386098117316</v>
      </c>
      <c r="AY64" s="1004"/>
      <c r="BA64" s="236"/>
      <c r="BB64" s="154"/>
      <c r="BC64" s="329"/>
      <c r="BD64" s="302"/>
      <c r="BE64" s="302"/>
      <c r="BF64" s="302"/>
      <c r="BG64" s="330"/>
      <c r="BH64" s="337"/>
      <c r="BI64" s="302"/>
      <c r="BJ64" s="302"/>
      <c r="BK64" s="302"/>
      <c r="BL64" s="330"/>
      <c r="BM64" s="337"/>
      <c r="BN64" s="302"/>
      <c r="BO64" s="302"/>
      <c r="BP64" s="302"/>
      <c r="BQ64" s="330"/>
      <c r="BR64" s="337"/>
      <c r="BS64" s="302"/>
      <c r="BT64" s="302"/>
      <c r="BU64" s="302"/>
      <c r="BV64" s="302"/>
      <c r="BW64" s="302"/>
      <c r="BX64" s="302"/>
      <c r="BY64" s="303"/>
      <c r="BZ64" s="303"/>
      <c r="CA64" s="303"/>
      <c r="CB64" s="303"/>
      <c r="CC64" s="303"/>
      <c r="CD64" s="303"/>
      <c r="CE64" s="303"/>
      <c r="CF64" s="303"/>
      <c r="CG64" s="303"/>
      <c r="CH64" s="303"/>
      <c r="CI64" s="303"/>
      <c r="CJ64" s="303"/>
      <c r="CK64" s="303"/>
      <c r="CL64" s="303"/>
      <c r="CM64" s="303"/>
      <c r="CN64" s="303"/>
      <c r="CO64" s="303"/>
      <c r="CP64" s="303"/>
      <c r="CQ64" s="303"/>
      <c r="CR64" s="303"/>
      <c r="CS64" s="303"/>
      <c r="CT64" s="303"/>
      <c r="CU64" s="303"/>
      <c r="CV64" s="303"/>
      <c r="CW64" s="303"/>
      <c r="CX64" s="303"/>
      <c r="CY64" s="303"/>
      <c r="CZ64" s="344"/>
    </row>
    <row r="65" s="437" customFormat="true" ht="15" customHeight="true" x14ac:dyDescent="0.2">
      <c r="A65" s="2741"/>
      <c r="B65" s="1950" t="s">
        <v>332</v>
      </c>
      <c r="C65" s="1836">
        <v>12.440552668901491</v>
      </c>
      <c r="D65" s="1837">
        <v>17.734290257998168</v>
      </c>
      <c r="E65" s="1837">
        <v>14.433688581155762</v>
      </c>
      <c r="F65" s="1837">
        <v>10.356349842504722</v>
      </c>
      <c r="G65" s="1838">
        <v>5.5952793976495965</v>
      </c>
      <c r="H65" s="1839">
        <v>12.532482958419919</v>
      </c>
      <c r="I65" s="1837">
        <v>11.914813554323937</v>
      </c>
      <c r="J65" s="1837">
        <v>8.3745795456272862</v>
      </c>
      <c r="K65" s="1837">
        <v>7.1120693140279663</v>
      </c>
      <c r="L65" s="1840">
        <v>3.9427925278957976</v>
      </c>
      <c r="M65" s="1841">
        <v>10.159111921785941</v>
      </c>
      <c r="N65" s="1837">
        <v>17.435603184989674</v>
      </c>
      <c r="O65" s="1837">
        <v>20.062285319930577</v>
      </c>
      <c r="P65" s="1837">
        <v>17.232681951012061</v>
      </c>
      <c r="Q65" s="1838">
        <v>12.194224298920609</v>
      </c>
      <c r="R65" s="1839">
        <v>15.279314030296471</v>
      </c>
      <c r="S65" s="1837">
        <v>5.7415687617010818</v>
      </c>
      <c r="T65" s="1837">
        <v>14.461989844979428</v>
      </c>
      <c r="U65" s="1837">
        <v>6.2857490242443745</v>
      </c>
      <c r="V65" s="1837">
        <v>14.019593568709279</v>
      </c>
      <c r="W65" s="1837">
        <v>16.031093589858937</v>
      </c>
      <c r="X65" s="1837">
        <v>7.1419316131927912</v>
      </c>
      <c r="Y65" s="1837">
        <v>10.746011631140085</v>
      </c>
      <c r="Z65" s="1837">
        <v>14.68052127050751</v>
      </c>
      <c r="AA65" s="1837">
        <v>3.9647899352595375</v>
      </c>
      <c r="AB65" s="1837">
        <v>4.9747980030805525</v>
      </c>
      <c r="AC65" s="1837">
        <v>17.310715437196585</v>
      </c>
      <c r="AD65" s="1837">
        <v>2.1535368427064503</v>
      </c>
      <c r="AE65" s="1837">
        <v>11.187940413515312</v>
      </c>
      <c r="AF65" s="1837">
        <v>28.751566456642546</v>
      </c>
      <c r="AG65" s="1837">
        <v>8.366938448899111</v>
      </c>
      <c r="AH65" s="1837">
        <v>9.4726679607185673</v>
      </c>
      <c r="AI65" s="1837">
        <v>8.3956846834762295</v>
      </c>
      <c r="AJ65" s="1837">
        <v>5.9632186760940336</v>
      </c>
      <c r="AK65" s="1837">
        <v>3.5066910564107254</v>
      </c>
      <c r="AL65" s="1837">
        <v>7.7802810611489264</v>
      </c>
      <c r="AM65" s="1837">
        <v>5.7414004766417044</v>
      </c>
      <c r="AN65" s="1837">
        <v>2.8028616538303819</v>
      </c>
      <c r="AO65" s="1837">
        <v>10.975459111870283</v>
      </c>
      <c r="AP65" s="1837">
        <v>19.368381604037761</v>
      </c>
      <c r="AQ65" s="1837">
        <v>12.131034368982201</v>
      </c>
      <c r="AR65" s="1837">
        <v>13.102814530734944</v>
      </c>
      <c r="AS65" s="1837">
        <v>2.5214482359959978</v>
      </c>
      <c r="AT65" s="1837">
        <v>14.406680125505151</v>
      </c>
      <c r="AU65" s="1837">
        <v>8.9607468795582026</v>
      </c>
      <c r="AV65" s="1837">
        <v>7.8839627587078214</v>
      </c>
      <c r="AW65" s="1837">
        <v>8.5656265149320649</v>
      </c>
      <c r="AX65" s="1842">
        <v>21.979857920524161</v>
      </c>
      <c r="AY65" s="1004"/>
      <c r="BA65" s="236"/>
      <c r="BB65" s="154"/>
      <c r="BC65" s="329"/>
      <c r="BD65" s="302"/>
      <c r="BE65" s="302"/>
      <c r="BF65" s="302"/>
      <c r="BG65" s="330"/>
      <c r="BH65" s="337"/>
      <c r="BI65" s="302"/>
      <c r="BJ65" s="302"/>
      <c r="BK65" s="302"/>
      <c r="BL65" s="330"/>
      <c r="BM65" s="337"/>
      <c r="BN65" s="302"/>
      <c r="BO65" s="302"/>
      <c r="BP65" s="302"/>
      <c r="BQ65" s="330"/>
      <c r="BR65" s="337"/>
      <c r="BS65" s="302"/>
      <c r="BT65" s="302"/>
      <c r="BU65" s="302"/>
      <c r="BV65" s="302"/>
      <c r="BW65" s="302"/>
      <c r="BX65" s="302"/>
      <c r="BY65" s="303"/>
      <c r="BZ65" s="303"/>
      <c r="CA65" s="303"/>
      <c r="CB65" s="303"/>
      <c r="CC65" s="303"/>
      <c r="CD65" s="303"/>
      <c r="CE65" s="303"/>
      <c r="CF65" s="303"/>
      <c r="CG65" s="303"/>
      <c r="CH65" s="303"/>
      <c r="CI65" s="303"/>
      <c r="CJ65" s="303"/>
      <c r="CK65" s="303"/>
      <c r="CL65" s="303"/>
      <c r="CM65" s="303"/>
      <c r="CN65" s="303"/>
      <c r="CO65" s="303"/>
      <c r="CP65" s="303"/>
      <c r="CQ65" s="303"/>
      <c r="CR65" s="303"/>
      <c r="CS65" s="303"/>
      <c r="CT65" s="303"/>
      <c r="CU65" s="303"/>
      <c r="CV65" s="303"/>
      <c r="CW65" s="303"/>
      <c r="CX65" s="303"/>
      <c r="CY65" s="303"/>
      <c r="CZ65" s="344"/>
    </row>
    <row r="66" s="437" customFormat="true" ht="15" customHeight="true" x14ac:dyDescent="0.2">
      <c r="A66" s="2741"/>
      <c r="B66" s="1950" t="s">
        <v>191</v>
      </c>
      <c r="C66" s="1836">
        <v>12.885957483065024</v>
      </c>
      <c r="D66" s="1837">
        <v>8.5042514600725241</v>
      </c>
      <c r="E66" s="1837">
        <v>4.54342532459117</v>
      </c>
      <c r="F66" s="1837">
        <v>3.0556395744281146</v>
      </c>
      <c r="G66" s="1838">
        <v>1.4125350785714317</v>
      </c>
      <c r="H66" s="1839">
        <v>8.8933064739026637</v>
      </c>
      <c r="I66" s="1837">
        <v>3.541309553059619</v>
      </c>
      <c r="J66" s="1837">
        <v>2.7039297429704496</v>
      </c>
      <c r="K66" s="1837">
        <v>2.4276706683500278</v>
      </c>
      <c r="L66" s="1840">
        <v>1.0693856192205091</v>
      </c>
      <c r="M66" s="1841">
        <v>14.473730017725295</v>
      </c>
      <c r="N66" s="1837">
        <v>10.990796892987316</v>
      </c>
      <c r="O66" s="1837">
        <v>8.299709023684807</v>
      </c>
      <c r="P66" s="1837">
        <v>5.5404620971259568</v>
      </c>
      <c r="Q66" s="1838">
        <v>2.7573987026043802</v>
      </c>
      <c r="R66" s="1839">
        <v>3.3462435049509942</v>
      </c>
      <c r="S66" s="1837">
        <v>0.98995316732934013</v>
      </c>
      <c r="T66" s="1837">
        <v>7.0301647493934096</v>
      </c>
      <c r="U66" s="1837">
        <v>3.9934265405448115</v>
      </c>
      <c r="V66" s="1837">
        <v>3.3023771568869762</v>
      </c>
      <c r="W66" s="1837">
        <v>4.9262193411012802</v>
      </c>
      <c r="X66" s="1837">
        <v>3.9380200906447871</v>
      </c>
      <c r="Y66" s="1837">
        <v>7.2680381941849186</v>
      </c>
      <c r="Z66" s="1837">
        <v>7.6359164113946179</v>
      </c>
      <c r="AA66" s="1837">
        <v>2.3895979302790091</v>
      </c>
      <c r="AB66" s="1837">
        <v>10.056436425184614</v>
      </c>
      <c r="AC66" s="1837">
        <v>21.715038016981779</v>
      </c>
      <c r="AD66" s="1837">
        <v>0.51496086021599174</v>
      </c>
      <c r="AE66" s="1837">
        <v>6.7830221458644315</v>
      </c>
      <c r="AF66" s="1837">
        <v>7.2478589560361035</v>
      </c>
      <c r="AG66" s="1837">
        <v>23.72590719585574</v>
      </c>
      <c r="AH66" s="1837">
        <v>17.586384021050041</v>
      </c>
      <c r="AI66" s="1837">
        <v>4.9987927547225448</v>
      </c>
      <c r="AJ66" s="1837">
        <v>3.5054240354779864</v>
      </c>
      <c r="AK66" s="1837">
        <v>3.5142215306939097</v>
      </c>
      <c r="AL66" s="1837">
        <v>4.025880726870616</v>
      </c>
      <c r="AM66" s="1837">
        <v>5.3073261482849539</v>
      </c>
      <c r="AN66" s="1837">
        <v>2.0668052576683777</v>
      </c>
      <c r="AO66" s="1837">
        <v>7.8928089355552942</v>
      </c>
      <c r="AP66" s="1837">
        <v>9.055724588366898</v>
      </c>
      <c r="AQ66" s="1837">
        <v>12.694598299766799</v>
      </c>
      <c r="AR66" s="1837">
        <v>5.7088399004891395</v>
      </c>
      <c r="AS66" s="1837">
        <v>1.6582890614458528</v>
      </c>
      <c r="AT66" s="1837">
        <v>17.883505991764466</v>
      </c>
      <c r="AU66" s="1837">
        <v>3.2464099546432292</v>
      </c>
      <c r="AV66" s="1837">
        <v>15.206350223074272</v>
      </c>
      <c r="AW66" s="1837">
        <v>2.2890906686933601</v>
      </c>
      <c r="AX66" s="1842">
        <v>10.547781575702764</v>
      </c>
      <c r="AY66" s="1004"/>
      <c r="BA66" s="236"/>
      <c r="BB66" s="154"/>
      <c r="BC66" s="329"/>
      <c r="BD66" s="302"/>
      <c r="BE66" s="302"/>
      <c r="BF66" s="302"/>
      <c r="BG66" s="330"/>
      <c r="BH66" s="337"/>
      <c r="BI66" s="302"/>
      <c r="BJ66" s="302"/>
      <c r="BK66" s="302"/>
      <c r="BL66" s="330"/>
      <c r="BM66" s="337"/>
      <c r="BN66" s="302"/>
      <c r="BO66" s="302"/>
      <c r="BP66" s="302"/>
      <c r="BQ66" s="330"/>
      <c r="BR66" s="337"/>
      <c r="BS66" s="302"/>
      <c r="BT66" s="302"/>
      <c r="BU66" s="302"/>
      <c r="BV66" s="302"/>
      <c r="BW66" s="302"/>
      <c r="BX66" s="302"/>
      <c r="BY66" s="303"/>
      <c r="BZ66" s="303"/>
      <c r="CA66" s="303"/>
      <c r="CB66" s="303"/>
      <c r="CC66" s="303"/>
      <c r="CD66" s="303"/>
      <c r="CE66" s="303"/>
      <c r="CF66" s="303"/>
      <c r="CG66" s="303"/>
      <c r="CH66" s="303"/>
      <c r="CI66" s="303"/>
      <c r="CJ66" s="303"/>
      <c r="CK66" s="303"/>
      <c r="CL66" s="303"/>
      <c r="CM66" s="303"/>
      <c r="CN66" s="303"/>
      <c r="CO66" s="303"/>
      <c r="CP66" s="303"/>
      <c r="CQ66" s="303"/>
      <c r="CR66" s="303"/>
      <c r="CS66" s="303"/>
      <c r="CT66" s="303"/>
      <c r="CU66" s="303"/>
      <c r="CV66" s="303"/>
      <c r="CW66" s="303"/>
      <c r="CX66" s="303"/>
      <c r="CY66" s="303"/>
      <c r="CZ66" s="344"/>
    </row>
    <row r="67" s="437" customFormat="true" ht="15" customHeight="true" x14ac:dyDescent="0.2">
      <c r="A67" s="2741"/>
      <c r="B67" s="1950" t="s">
        <v>192</v>
      </c>
      <c r="C67" s="1836">
        <v>21.966275804176806</v>
      </c>
      <c r="D67" s="1837">
        <v>13.273273170839319</v>
      </c>
      <c r="E67" s="1837">
        <v>8.5112851787754416</v>
      </c>
      <c r="F67" s="1837">
        <v>4.2299258378745392</v>
      </c>
      <c r="G67" s="1838">
        <v>2.4298939814171279</v>
      </c>
      <c r="H67" s="1839">
        <v>6.2299232523873549</v>
      </c>
      <c r="I67" s="1837">
        <v>3.1458524924098148</v>
      </c>
      <c r="J67" s="1837">
        <v>1.6968192917311626</v>
      </c>
      <c r="K67" s="1837">
        <v>1.5628557203450184</v>
      </c>
      <c r="L67" s="1840">
        <v>1.1966962606950895</v>
      </c>
      <c r="M67" s="1841">
        <v>28.274666215392198</v>
      </c>
      <c r="N67" s="1837">
        <v>19.044411195644837</v>
      </c>
      <c r="O67" s="1837">
        <v>16.70208601000472</v>
      </c>
      <c r="P67" s="1837">
        <v>13.543218993898822</v>
      </c>
      <c r="Q67" s="1838">
        <v>9.0844537784156394</v>
      </c>
      <c r="R67" s="1839">
        <v>9.0631190044339753</v>
      </c>
      <c r="S67" s="1837">
        <v>26.769842569157099</v>
      </c>
      <c r="T67" s="1837">
        <v>0.87057288311265368</v>
      </c>
      <c r="U67" s="1837">
        <v>2.6045074818356242</v>
      </c>
      <c r="V67" s="1837">
        <v>8.1138787324647197</v>
      </c>
      <c r="W67" s="1837">
        <v>13.3203555584335</v>
      </c>
      <c r="X67" s="1837">
        <v>2.3185119711398707</v>
      </c>
      <c r="Y67" s="1837">
        <v>21.585793059500098</v>
      </c>
      <c r="Z67" s="1837">
        <v>9.47587265933808</v>
      </c>
      <c r="AA67" s="1837">
        <v>1.0148549589483657</v>
      </c>
      <c r="AB67" s="1837">
        <v>41.26019634621823</v>
      </c>
      <c r="AC67" s="1837">
        <v>5.2437643392895952</v>
      </c>
      <c r="AD67" s="1837">
        <v>0</v>
      </c>
      <c r="AE67" s="1837">
        <v>4.6184699823123374</v>
      </c>
      <c r="AF67" s="1837">
        <v>12.423529062018487</v>
      </c>
      <c r="AG67" s="1837">
        <v>24.858570381600327</v>
      </c>
      <c r="AH67" s="1837">
        <v>8.9071065521432313</v>
      </c>
      <c r="AI67" s="1837">
        <v>26.516654401468497</v>
      </c>
      <c r="AJ67" s="1837">
        <v>8.6829021372910091</v>
      </c>
      <c r="AK67" s="1837">
        <v>18.131526506593335</v>
      </c>
      <c r="AL67" s="1837">
        <v>1.6539597560456496</v>
      </c>
      <c r="AM67" s="1837">
        <v>3.8105253137857718</v>
      </c>
      <c r="AN67" s="1837">
        <v>4.6458381833056572</v>
      </c>
      <c r="AO67" s="1837">
        <v>10.756830710283774</v>
      </c>
      <c r="AP67" s="1837">
        <v>0</v>
      </c>
      <c r="AQ67" s="1837">
        <v>31.71617557980553</v>
      </c>
      <c r="AR67" s="1837">
        <v>7.9219609576744512</v>
      </c>
      <c r="AS67" s="1837">
        <v>8.3613285341346462</v>
      </c>
      <c r="AT67" s="1837">
        <v>18.55257851919319</v>
      </c>
      <c r="AU67" s="1837">
        <v>15.76293434729417</v>
      </c>
      <c r="AV67" s="1837">
        <v>25.602373449120581</v>
      </c>
      <c r="AW67" s="1837">
        <v>8.5946808612826526</v>
      </c>
      <c r="AX67" s="1842">
        <v>4.2687782794179219</v>
      </c>
      <c r="AY67" s="1004"/>
      <c r="BA67" s="236"/>
      <c r="BB67" s="154"/>
      <c r="BC67" s="329"/>
      <c r="BD67" s="302"/>
      <c r="BE67" s="302"/>
      <c r="BF67" s="302"/>
      <c r="BG67" s="330"/>
      <c r="BH67" s="337"/>
      <c r="BI67" s="302"/>
      <c r="BJ67" s="302"/>
      <c r="BK67" s="302"/>
      <c r="BL67" s="330"/>
      <c r="BM67" s="337"/>
      <c r="BN67" s="302"/>
      <c r="BO67" s="302"/>
      <c r="BP67" s="302"/>
      <c r="BQ67" s="330"/>
      <c r="BR67" s="337"/>
      <c r="BS67" s="302"/>
      <c r="BT67" s="302"/>
      <c r="BU67" s="302"/>
      <c r="BV67" s="302"/>
      <c r="BW67" s="302"/>
      <c r="BX67" s="302"/>
      <c r="BY67" s="303"/>
      <c r="BZ67" s="303"/>
      <c r="CA67" s="303"/>
      <c r="CB67" s="303"/>
      <c r="CC67" s="303"/>
      <c r="CD67" s="303"/>
      <c r="CE67" s="303"/>
      <c r="CF67" s="303"/>
      <c r="CG67" s="303"/>
      <c r="CH67" s="303"/>
      <c r="CI67" s="303"/>
      <c r="CJ67" s="303"/>
      <c r="CK67" s="303"/>
      <c r="CL67" s="303"/>
      <c r="CM67" s="303"/>
      <c r="CN67" s="303"/>
      <c r="CO67" s="303"/>
      <c r="CP67" s="303"/>
      <c r="CQ67" s="303"/>
      <c r="CR67" s="303"/>
      <c r="CS67" s="303"/>
      <c r="CT67" s="303"/>
      <c r="CU67" s="303"/>
      <c r="CV67" s="303"/>
      <c r="CW67" s="303"/>
      <c r="CX67" s="303"/>
      <c r="CY67" s="303"/>
      <c r="CZ67" s="344"/>
    </row>
    <row r="68" s="437" customFormat="true" ht="15" customHeight="true" x14ac:dyDescent="0.2">
      <c r="A68" s="2741"/>
      <c r="B68" s="1950" t="s">
        <v>276</v>
      </c>
      <c r="C68" s="1836">
        <v>8.6013392955248769</v>
      </c>
      <c r="D68" s="1837">
        <v>1.68358149784988</v>
      </c>
      <c r="E68" s="1837">
        <v>0.90563233752057104</v>
      </c>
      <c r="F68" s="1837">
        <v>0.23299612234055508</v>
      </c>
      <c r="G68" s="1838">
        <v>1.6754258658269627E-2</v>
      </c>
      <c r="H68" s="1839">
        <v>1.073529420066113</v>
      </c>
      <c r="I68" s="1837">
        <v>0.12549001676290167</v>
      </c>
      <c r="J68" s="1837">
        <v>1.954407816120065E-2</v>
      </c>
      <c r="K68" s="1837">
        <v>1.5563322248969376E-2</v>
      </c>
      <c r="L68" s="1840">
        <v>8.8003829728110095E-3</v>
      </c>
      <c r="M68" s="1841">
        <v>12.626554375106547</v>
      </c>
      <c r="N68" s="1837">
        <v>4.8917447908873442</v>
      </c>
      <c r="O68" s="1837">
        <v>1.8964457174141431</v>
      </c>
      <c r="P68" s="1837">
        <v>1.665416326507535</v>
      </c>
      <c r="Q68" s="1838">
        <v>0.46643880379352054</v>
      </c>
      <c r="R68" s="1839">
        <v>4.6797656075216754</v>
      </c>
      <c r="S68" s="1837">
        <v>0.8877542812599778</v>
      </c>
      <c r="T68" s="1837">
        <v>0</v>
      </c>
      <c r="U68" s="1837">
        <v>1.8441161977586094</v>
      </c>
      <c r="V68" s="1837">
        <v>2.5046481826386207</v>
      </c>
      <c r="W68" s="1837">
        <v>6.8052058510545313E-2</v>
      </c>
      <c r="X68" s="1837">
        <v>27.374865941674475</v>
      </c>
      <c r="Y68" s="1837">
        <v>5.7056207203345739</v>
      </c>
      <c r="Z68" s="1837">
        <v>1.0178756978614165</v>
      </c>
      <c r="AA68" s="1837">
        <v>3.9059094732736064</v>
      </c>
      <c r="AB68" s="1837">
        <v>13.210732631073196</v>
      </c>
      <c r="AC68" s="1837">
        <v>3.7812384488850581</v>
      </c>
      <c r="AD68" s="1837">
        <v>0</v>
      </c>
      <c r="AE68" s="1837">
        <v>4.2674978419642731</v>
      </c>
      <c r="AF68" s="1837">
        <v>0.83816093396456415</v>
      </c>
      <c r="AG68" s="1837">
        <v>3.120268706988726</v>
      </c>
      <c r="AH68" s="1837">
        <v>4.1420277642482892</v>
      </c>
      <c r="AI68" s="1837">
        <v>0.36732494369221008</v>
      </c>
      <c r="AJ68" s="1837">
        <v>3.6165553319965293</v>
      </c>
      <c r="AK68" s="1837">
        <v>11.466427886297813</v>
      </c>
      <c r="AL68" s="1837">
        <v>1.7874407256397329</v>
      </c>
      <c r="AM68" s="1837">
        <v>0.45651539727764878</v>
      </c>
      <c r="AN68" s="1837">
        <v>12.072507854310317</v>
      </c>
      <c r="AO68" s="1837">
        <v>0.22729828688302106</v>
      </c>
      <c r="AP68" s="1837">
        <v>3.2157786253140177</v>
      </c>
      <c r="AQ68" s="1837">
        <v>1.9588840255892577</v>
      </c>
      <c r="AR68" s="1837">
        <v>0.10350133926301229</v>
      </c>
      <c r="AS68" s="1837">
        <v>15.186926775900774</v>
      </c>
      <c r="AT68" s="1837">
        <v>0.58359174951742065</v>
      </c>
      <c r="AU68" s="1837">
        <v>5.2905790500941503</v>
      </c>
      <c r="AV68" s="1837">
        <v>10.73906990726365</v>
      </c>
      <c r="AW68" s="1837">
        <v>3.60041341661791</v>
      </c>
      <c r="AX68" s="1842">
        <v>7.9804409400696413E-2</v>
      </c>
      <c r="AY68" s="1004"/>
      <c r="BA68" s="236"/>
      <c r="BB68" s="154"/>
      <c r="BC68" s="329"/>
      <c r="BD68" s="302"/>
      <c r="BE68" s="302"/>
      <c r="BF68" s="302"/>
      <c r="BG68" s="330"/>
      <c r="BH68" s="337"/>
      <c r="BI68" s="302"/>
      <c r="BJ68" s="302"/>
      <c r="BK68" s="302"/>
      <c r="BL68" s="330"/>
      <c r="BM68" s="337"/>
      <c r="BN68" s="302"/>
      <c r="BO68" s="302"/>
      <c r="BP68" s="302"/>
      <c r="BQ68" s="330"/>
      <c r="BR68" s="337"/>
      <c r="BS68" s="302"/>
      <c r="BT68" s="302"/>
      <c r="BU68" s="302"/>
      <c r="BV68" s="302"/>
      <c r="BW68" s="302"/>
      <c r="BX68" s="302"/>
      <c r="BY68" s="303"/>
      <c r="BZ68" s="303"/>
      <c r="CA68" s="303"/>
      <c r="CB68" s="303"/>
      <c r="CC68" s="303"/>
      <c r="CD68" s="303"/>
      <c r="CE68" s="303"/>
      <c r="CF68" s="303"/>
      <c r="CG68" s="303"/>
      <c r="CH68" s="303"/>
      <c r="CI68" s="303"/>
      <c r="CJ68" s="303"/>
      <c r="CK68" s="303"/>
      <c r="CL68" s="303"/>
      <c r="CM68" s="303"/>
      <c r="CN68" s="303"/>
      <c r="CO68" s="303"/>
      <c r="CP68" s="303"/>
      <c r="CQ68" s="303"/>
      <c r="CR68" s="303"/>
      <c r="CS68" s="303"/>
      <c r="CT68" s="303"/>
      <c r="CU68" s="303"/>
      <c r="CV68" s="303"/>
      <c r="CW68" s="303"/>
      <c r="CX68" s="303"/>
      <c r="CY68" s="303"/>
      <c r="CZ68" s="344"/>
    </row>
    <row r="69" s="437" customFormat="true" ht="15" customHeight="true" x14ac:dyDescent="0.2">
      <c r="A69" s="2741"/>
      <c r="B69" s="1950" t="s">
        <v>277</v>
      </c>
      <c r="C69" s="1836">
        <v>0.15609270905825606</v>
      </c>
      <c r="D69" s="1837">
        <v>3.6725889697958862E-2</v>
      </c>
      <c r="E69" s="1837">
        <v>2.7764198789409805E-2</v>
      </c>
      <c r="F69" s="1837">
        <v>4.372714519684945E-3</v>
      </c>
      <c r="G69" s="1838">
        <v>6.5585460380400131E-3</v>
      </c>
      <c r="H69" s="1839">
        <v>1.6228862411720144E-2</v>
      </c>
      <c r="I69" s="1837">
        <v>0</v>
      </c>
      <c r="J69" s="1837">
        <v>0</v>
      </c>
      <c r="K69" s="1837">
        <v>0</v>
      </c>
      <c r="L69" s="1840">
        <v>0</v>
      </c>
      <c r="M69" s="1841">
        <v>0.17654140274483099</v>
      </c>
      <c r="N69" s="1837">
        <v>0.13436286071794748</v>
      </c>
      <c r="O69" s="1837">
        <v>5.6980917308189931E-2</v>
      </c>
      <c r="P69" s="1837">
        <v>5.5275680316256209E-2</v>
      </c>
      <c r="Q69" s="1838">
        <v>2.1737752393257995E-2</v>
      </c>
      <c r="R69" s="1839">
        <v>0</v>
      </c>
      <c r="S69" s="1837">
        <v>0</v>
      </c>
      <c r="T69" s="1837">
        <v>0</v>
      </c>
      <c r="U69" s="1837">
        <v>0</v>
      </c>
      <c r="V69" s="1837">
        <v>0</v>
      </c>
      <c r="W69" s="1837">
        <v>0</v>
      </c>
      <c r="X69" s="1837">
        <v>0.17397522107891819</v>
      </c>
      <c r="Y69" s="1837">
        <v>0</v>
      </c>
      <c r="Z69" s="1837">
        <v>0</v>
      </c>
      <c r="AA69" s="1837">
        <v>0</v>
      </c>
      <c r="AB69" s="1837">
        <v>0.2305645818817792</v>
      </c>
      <c r="AC69" s="1837">
        <v>0</v>
      </c>
      <c r="AD69" s="1837">
        <v>0</v>
      </c>
      <c r="AE69" s="1837">
        <v>0</v>
      </c>
      <c r="AF69" s="1837">
        <v>0</v>
      </c>
      <c r="AG69" s="1837">
        <v>0</v>
      </c>
      <c r="AH69" s="1837">
        <v>0</v>
      </c>
      <c r="AI69" s="1837">
        <v>0</v>
      </c>
      <c r="AJ69" s="1837">
        <v>0.41239242176006974</v>
      </c>
      <c r="AK69" s="1837">
        <v>1.3957038891398317</v>
      </c>
      <c r="AL69" s="1837">
        <v>0</v>
      </c>
      <c r="AM69" s="1837">
        <v>0</v>
      </c>
      <c r="AN69" s="1837">
        <v>0</v>
      </c>
      <c r="AO69" s="1837">
        <v>0</v>
      </c>
      <c r="AP69" s="1837">
        <v>0</v>
      </c>
      <c r="AQ69" s="1837">
        <v>0</v>
      </c>
      <c r="AR69" s="1837">
        <v>0</v>
      </c>
      <c r="AS69" s="1837">
        <v>0.12356304322779355</v>
      </c>
      <c r="AT69" s="1837">
        <v>0</v>
      </c>
      <c r="AU69" s="1837">
        <v>0</v>
      </c>
      <c r="AV69" s="1837">
        <v>0</v>
      </c>
      <c r="AW69" s="1837">
        <v>0</v>
      </c>
      <c r="AX69" s="1842">
        <v>0</v>
      </c>
      <c r="AY69" s="1004"/>
      <c r="BA69" s="236"/>
      <c r="BB69" s="154"/>
      <c r="BC69" s="329"/>
      <c r="BD69" s="302"/>
      <c r="BE69" s="302"/>
      <c r="BF69" s="302"/>
      <c r="BG69" s="330"/>
      <c r="BH69" s="337"/>
      <c r="BI69" s="302"/>
      <c r="BJ69" s="302"/>
      <c r="BK69" s="302"/>
      <c r="BL69" s="330"/>
      <c r="BM69" s="337"/>
      <c r="BN69" s="302"/>
      <c r="BO69" s="302"/>
      <c r="BP69" s="302"/>
      <c r="BQ69" s="330"/>
      <c r="BR69" s="337"/>
      <c r="BS69" s="302"/>
      <c r="BT69" s="302"/>
      <c r="BU69" s="302"/>
      <c r="BV69" s="302"/>
      <c r="BW69" s="302"/>
      <c r="BX69" s="302"/>
      <c r="BY69" s="303"/>
      <c r="BZ69" s="303"/>
      <c r="CA69" s="303"/>
      <c r="CB69" s="303"/>
      <c r="CC69" s="303"/>
      <c r="CD69" s="303"/>
      <c r="CE69" s="303"/>
      <c r="CF69" s="303"/>
      <c r="CG69" s="303"/>
      <c r="CH69" s="303"/>
      <c r="CI69" s="303"/>
      <c r="CJ69" s="303"/>
      <c r="CK69" s="303"/>
      <c r="CL69" s="303"/>
      <c r="CM69" s="303"/>
      <c r="CN69" s="303"/>
      <c r="CO69" s="303"/>
      <c r="CP69" s="303"/>
      <c r="CQ69" s="303"/>
      <c r="CR69" s="303"/>
      <c r="CS69" s="303"/>
      <c r="CT69" s="303"/>
      <c r="CU69" s="303"/>
      <c r="CV69" s="303"/>
      <c r="CW69" s="303"/>
      <c r="CX69" s="303"/>
      <c r="CY69" s="303"/>
      <c r="CZ69" s="344"/>
    </row>
    <row r="70" s="437" customFormat="true" ht="15" customHeight="true" x14ac:dyDescent="0.2">
      <c r="A70" s="2741"/>
      <c r="B70" s="1950" t="s">
        <v>195</v>
      </c>
      <c r="C70" s="1836">
        <v>0.17867475182384668</v>
      </c>
      <c r="D70" s="1837">
        <v>8.9803820412569665E-2</v>
      </c>
      <c r="E70" s="1837">
        <v>5.2773055382696533E-2</v>
      </c>
      <c r="F70" s="1837">
        <v>2.3470038897973541E-2</v>
      </c>
      <c r="G70" s="1838">
        <v>0</v>
      </c>
      <c r="H70" s="1839">
        <v>3.9765337006077144E-2</v>
      </c>
      <c r="I70" s="1837">
        <v>0</v>
      </c>
      <c r="J70" s="1837">
        <v>0</v>
      </c>
      <c r="K70" s="1837">
        <v>0</v>
      </c>
      <c r="L70" s="1840">
        <v>0</v>
      </c>
      <c r="M70" s="1841">
        <v>0.23397560217094659</v>
      </c>
      <c r="N70" s="1837">
        <v>0.10876427333586225</v>
      </c>
      <c r="O70" s="1837">
        <v>0.1523349704874819</v>
      </c>
      <c r="P70" s="1837">
        <v>0.10506575611174072</v>
      </c>
      <c r="Q70" s="1838">
        <v>4.6669947642595411E-2</v>
      </c>
      <c r="R70" s="1839">
        <v>0</v>
      </c>
      <c r="S70" s="1837">
        <v>0</v>
      </c>
      <c r="T70" s="1837">
        <v>0</v>
      </c>
      <c r="U70" s="1837">
        <v>4.662240828494222E-2</v>
      </c>
      <c r="V70" s="1837">
        <v>0</v>
      </c>
      <c r="W70" s="1837">
        <v>0</v>
      </c>
      <c r="X70" s="1837">
        <v>8.143083807849627E-2</v>
      </c>
      <c r="Y70" s="1837">
        <v>0</v>
      </c>
      <c r="Z70" s="1837">
        <v>0</v>
      </c>
      <c r="AA70" s="1837">
        <v>0</v>
      </c>
      <c r="AB70" s="1837">
        <v>0</v>
      </c>
      <c r="AC70" s="1837">
        <v>0</v>
      </c>
      <c r="AD70" s="1837">
        <v>0</v>
      </c>
      <c r="AE70" s="1837">
        <v>0</v>
      </c>
      <c r="AF70" s="1837">
        <v>0</v>
      </c>
      <c r="AG70" s="1837">
        <v>0</v>
      </c>
      <c r="AH70" s="1837">
        <v>0</v>
      </c>
      <c r="AI70" s="1837">
        <v>0</v>
      </c>
      <c r="AJ70" s="1837">
        <v>6.3989047894892084E-2</v>
      </c>
      <c r="AK70" s="1837">
        <v>2.9695827428507057E-2</v>
      </c>
      <c r="AL70" s="1837">
        <v>0</v>
      </c>
      <c r="AM70" s="1837">
        <v>0</v>
      </c>
      <c r="AN70" s="1837">
        <v>0</v>
      </c>
      <c r="AO70" s="1837">
        <v>0</v>
      </c>
      <c r="AP70" s="1837">
        <v>0</v>
      </c>
      <c r="AQ70" s="1837">
        <v>0</v>
      </c>
      <c r="AR70" s="1837">
        <v>0</v>
      </c>
      <c r="AS70" s="1837">
        <v>3.529195724151847</v>
      </c>
      <c r="AT70" s="1837">
        <v>0</v>
      </c>
      <c r="AU70" s="1837">
        <v>0</v>
      </c>
      <c r="AV70" s="1837">
        <v>0</v>
      </c>
      <c r="AW70" s="1837">
        <v>0</v>
      </c>
      <c r="AX70" s="1842">
        <v>0</v>
      </c>
      <c r="AY70" s="1004"/>
      <c r="BA70" s="236"/>
      <c r="BB70" s="154"/>
      <c r="BC70" s="329"/>
      <c r="BD70" s="302"/>
      <c r="BE70" s="302"/>
      <c r="BF70" s="302"/>
      <c r="BG70" s="330"/>
      <c r="BH70" s="337"/>
      <c r="BI70" s="302"/>
      <c r="BJ70" s="302"/>
      <c r="BK70" s="302"/>
      <c r="BL70" s="330"/>
      <c r="BM70" s="337"/>
      <c r="BN70" s="302"/>
      <c r="BO70" s="302"/>
      <c r="BP70" s="302"/>
      <c r="BQ70" s="330"/>
      <c r="BR70" s="337"/>
      <c r="BS70" s="302"/>
      <c r="BT70" s="302"/>
      <c r="BU70" s="302"/>
      <c r="BV70" s="302"/>
      <c r="BW70" s="302"/>
      <c r="BX70" s="302"/>
      <c r="BY70" s="303"/>
      <c r="BZ70" s="303"/>
      <c r="CA70" s="303"/>
      <c r="CB70" s="303"/>
      <c r="CC70" s="303"/>
      <c r="CD70" s="303"/>
      <c r="CE70" s="303"/>
      <c r="CF70" s="303"/>
      <c r="CG70" s="303"/>
      <c r="CH70" s="303"/>
      <c r="CI70" s="303"/>
      <c r="CJ70" s="303"/>
      <c r="CK70" s="303"/>
      <c r="CL70" s="303"/>
      <c r="CM70" s="303"/>
      <c r="CN70" s="303"/>
      <c r="CO70" s="303"/>
      <c r="CP70" s="303"/>
      <c r="CQ70" s="303"/>
      <c r="CR70" s="303"/>
      <c r="CS70" s="303"/>
      <c r="CT70" s="303"/>
      <c r="CU70" s="303"/>
      <c r="CV70" s="303"/>
      <c r="CW70" s="303"/>
      <c r="CX70" s="303"/>
      <c r="CY70" s="303"/>
      <c r="CZ70" s="344"/>
    </row>
    <row r="71" s="437" customFormat="true" ht="15" customHeight="true" x14ac:dyDescent="0.2">
      <c r="A71" s="2741"/>
      <c r="B71" s="1950" t="s">
        <v>196</v>
      </c>
      <c r="C71" s="1836">
        <v>6.4003781505801989</v>
      </c>
      <c r="D71" s="1837">
        <v>4.0218951236648204</v>
      </c>
      <c r="E71" s="1837">
        <v>1.9402429855242951</v>
      </c>
      <c r="F71" s="1837">
        <v>1.0808083844049201</v>
      </c>
      <c r="G71" s="1838">
        <v>0.53211702022677765</v>
      </c>
      <c r="H71" s="1839">
        <v>3.139274774949532</v>
      </c>
      <c r="I71" s="1837">
        <v>0.9311391735047303</v>
      </c>
      <c r="J71" s="1837">
        <v>0.84321350395345096</v>
      </c>
      <c r="K71" s="1837">
        <v>0.55038941247272999</v>
      </c>
      <c r="L71" s="1840">
        <v>0.27509503215961773</v>
      </c>
      <c r="M71" s="1841">
        <v>7.051727652353688</v>
      </c>
      <c r="N71" s="1837">
        <v>5.926680190782406</v>
      </c>
      <c r="O71" s="1837">
        <v>4.6256119181738296</v>
      </c>
      <c r="P71" s="1837">
        <v>3.0021212665226082</v>
      </c>
      <c r="Q71" s="1838">
        <v>1.5303276394020078</v>
      </c>
      <c r="R71" s="1839">
        <v>0.68727621401972439</v>
      </c>
      <c r="S71" s="1837">
        <v>2.1245391297681286</v>
      </c>
      <c r="T71" s="1837">
        <v>0.35219458066622544</v>
      </c>
      <c r="U71" s="1837">
        <v>0.34966806213706669</v>
      </c>
      <c r="V71" s="1837">
        <v>0.1300789185565687</v>
      </c>
      <c r="W71" s="1837">
        <v>2.6025264804232267</v>
      </c>
      <c r="X71" s="1837">
        <v>4.751922009933657</v>
      </c>
      <c r="Y71" s="1837">
        <v>2.5096618342790764</v>
      </c>
      <c r="Z71" s="1837">
        <v>0.11118622970318168</v>
      </c>
      <c r="AA71" s="1837">
        <v>8.1785506643636179</v>
      </c>
      <c r="AB71" s="1837">
        <v>0.38539119588350418</v>
      </c>
      <c r="AC71" s="1837">
        <v>0</v>
      </c>
      <c r="AD71" s="1837">
        <v>0</v>
      </c>
      <c r="AE71" s="1837">
        <v>19.114640675910604</v>
      </c>
      <c r="AF71" s="1837">
        <v>0</v>
      </c>
      <c r="AG71" s="1837">
        <v>0.79404407383120412</v>
      </c>
      <c r="AH71" s="1837">
        <v>4.0515553848204053</v>
      </c>
      <c r="AI71" s="1837">
        <v>0</v>
      </c>
      <c r="AJ71" s="1837">
        <v>3.9489964010684018</v>
      </c>
      <c r="AK71" s="1837">
        <v>27.811147800115709</v>
      </c>
      <c r="AL71" s="1837">
        <v>14.789161095038267</v>
      </c>
      <c r="AM71" s="1837">
        <v>0.39926501468732778</v>
      </c>
      <c r="AN71" s="1837">
        <v>2.0980820446218233</v>
      </c>
      <c r="AO71" s="1837">
        <v>2.2501707467916687</v>
      </c>
      <c r="AP71" s="1837">
        <v>4.1973445601424917</v>
      </c>
      <c r="AQ71" s="1837">
        <v>0.15659881168710044</v>
      </c>
      <c r="AR71" s="1837">
        <v>0</v>
      </c>
      <c r="AS71" s="1837">
        <v>39.898797374221047</v>
      </c>
      <c r="AT71" s="1837">
        <v>0</v>
      </c>
      <c r="AU71" s="1837">
        <v>15.358817232610347</v>
      </c>
      <c r="AV71" s="1837">
        <v>0.10371205178423745</v>
      </c>
      <c r="AW71" s="1837">
        <v>0.62497378529844794</v>
      </c>
      <c r="AX71" s="1842">
        <v>2.3938945161784875</v>
      </c>
      <c r="AY71" s="1004"/>
      <c r="BA71" s="236"/>
      <c r="BB71" s="154"/>
      <c r="BC71" s="329"/>
      <c r="BD71" s="302"/>
      <c r="BE71" s="302"/>
      <c r="BF71" s="302"/>
      <c r="BG71" s="330"/>
      <c r="BH71" s="337"/>
      <c r="BI71" s="302"/>
      <c r="BJ71" s="302"/>
      <c r="BK71" s="302"/>
      <c r="BL71" s="330"/>
      <c r="BM71" s="337"/>
      <c r="BN71" s="302"/>
      <c r="BO71" s="302"/>
      <c r="BP71" s="302"/>
      <c r="BQ71" s="330"/>
      <c r="BR71" s="337"/>
      <c r="BS71" s="302"/>
      <c r="BT71" s="302"/>
      <c r="BU71" s="302"/>
      <c r="BV71" s="302"/>
      <c r="BW71" s="302"/>
      <c r="BX71" s="302"/>
      <c r="BY71" s="303"/>
      <c r="BZ71" s="303"/>
      <c r="CA71" s="303"/>
      <c r="CB71" s="303"/>
      <c r="CC71" s="303"/>
      <c r="CD71" s="303"/>
      <c r="CE71" s="303"/>
      <c r="CF71" s="303"/>
      <c r="CG71" s="303"/>
      <c r="CH71" s="303"/>
      <c r="CI71" s="303"/>
      <c r="CJ71" s="303"/>
      <c r="CK71" s="303"/>
      <c r="CL71" s="303"/>
      <c r="CM71" s="303"/>
      <c r="CN71" s="303"/>
      <c r="CO71" s="303"/>
      <c r="CP71" s="303"/>
      <c r="CQ71" s="303"/>
      <c r="CR71" s="303"/>
      <c r="CS71" s="303"/>
      <c r="CT71" s="303"/>
      <c r="CU71" s="303"/>
      <c r="CV71" s="303"/>
      <c r="CW71" s="303"/>
      <c r="CX71" s="303"/>
      <c r="CY71" s="303"/>
      <c r="CZ71" s="344"/>
    </row>
    <row r="72" s="437" customFormat="true" ht="15" customHeight="true" x14ac:dyDescent="0.2">
      <c r="A72" s="2741"/>
      <c r="B72" s="1950" t="s">
        <v>197</v>
      </c>
      <c r="C72" s="1836">
        <v>1.2188537030874802</v>
      </c>
      <c r="D72" s="1837">
        <v>0.97808240282817627</v>
      </c>
      <c r="E72" s="1837">
        <v>1.0126137590431132</v>
      </c>
      <c r="F72" s="1837">
        <v>0.94921711036753031</v>
      </c>
      <c r="G72" s="1838">
        <v>0.78104209579093331</v>
      </c>
      <c r="H72" s="1839">
        <v>1.1412598285724722</v>
      </c>
      <c r="I72" s="1837">
        <v>0.68691634323040507</v>
      </c>
      <c r="J72" s="1837">
        <v>0.98806587201846663</v>
      </c>
      <c r="K72" s="1837">
        <v>0.51839822318142015</v>
      </c>
      <c r="L72" s="1840">
        <v>0.9853997547366109</v>
      </c>
      <c r="M72" s="1841">
        <v>1.1632809232849766</v>
      </c>
      <c r="N72" s="1837">
        <v>1.1165129113638381</v>
      </c>
      <c r="O72" s="1837">
        <v>0.99855196951724001</v>
      </c>
      <c r="P72" s="1837">
        <v>1.3086374029282433</v>
      </c>
      <c r="Q72" s="1838">
        <v>0.96565761829622043</v>
      </c>
      <c r="R72" s="1839">
        <v>2.8203539217936231</v>
      </c>
      <c r="S72" s="1837">
        <v>0.16699738758855887</v>
      </c>
      <c r="T72" s="1837">
        <v>0</v>
      </c>
      <c r="U72" s="1837">
        <v>0.65076277846687691</v>
      </c>
      <c r="V72" s="1837">
        <v>0</v>
      </c>
      <c r="W72" s="1837">
        <v>1.8123718170765635</v>
      </c>
      <c r="X72" s="1837">
        <v>2.2050259691548053</v>
      </c>
      <c r="Y72" s="1837">
        <v>0.12681289596612055</v>
      </c>
      <c r="Z72" s="1837">
        <v>1.0153345249463259</v>
      </c>
      <c r="AA72" s="1837">
        <v>0.75964565811903761</v>
      </c>
      <c r="AB72" s="1837">
        <v>0.14004297544000871</v>
      </c>
      <c r="AC72" s="1837">
        <v>2.6729133389903024</v>
      </c>
      <c r="AD72" s="1837">
        <v>2.4448520291338944</v>
      </c>
      <c r="AE72" s="1837">
        <v>0</v>
      </c>
      <c r="AF72" s="1837">
        <v>4.0841325274476793E-2</v>
      </c>
      <c r="AG72" s="1837">
        <v>4.7357784865165726</v>
      </c>
      <c r="AH72" s="1837">
        <v>0</v>
      </c>
      <c r="AI72" s="1837">
        <v>0.15068113127655508</v>
      </c>
      <c r="AJ72" s="1837">
        <v>0.36449939996792641</v>
      </c>
      <c r="AK72" s="1837">
        <v>0.2938022612289527</v>
      </c>
      <c r="AL72" s="1837">
        <v>0.39556462402116699</v>
      </c>
      <c r="AM72" s="1837">
        <v>2.7664664138589337</v>
      </c>
      <c r="AN72" s="1837">
        <v>10.186361130874865</v>
      </c>
      <c r="AO72" s="1837">
        <v>0.56803427435935772</v>
      </c>
      <c r="AP72" s="1837">
        <v>1.9775552099532752E-2</v>
      </c>
      <c r="AQ72" s="1837">
        <v>1.1582637747234064</v>
      </c>
      <c r="AR72" s="1837">
        <v>0.34745010705091739</v>
      </c>
      <c r="AS72" s="1837">
        <v>0.27381046205239334</v>
      </c>
      <c r="AT72" s="1837">
        <v>0</v>
      </c>
      <c r="AU72" s="1837">
        <v>7.4234486839885067E-2</v>
      </c>
      <c r="AV72" s="1837">
        <v>2.7029922700088886</v>
      </c>
      <c r="AW72" s="1837">
        <v>0</v>
      </c>
      <c r="AX72" s="1842">
        <v>0.22796564020138907</v>
      </c>
      <c r="AY72" s="1004"/>
      <c r="BA72" s="236"/>
      <c r="BB72" s="154"/>
      <c r="BC72" s="329"/>
      <c r="BD72" s="302"/>
      <c r="BE72" s="302"/>
      <c r="BF72" s="302"/>
      <c r="BG72" s="330"/>
      <c r="BH72" s="337"/>
      <c r="BI72" s="302"/>
      <c r="BJ72" s="302"/>
      <c r="BK72" s="302"/>
      <c r="BL72" s="330"/>
      <c r="BM72" s="337"/>
      <c r="BN72" s="302"/>
      <c r="BO72" s="302"/>
      <c r="BP72" s="302"/>
      <c r="BQ72" s="330"/>
      <c r="BR72" s="337"/>
      <c r="BS72" s="302"/>
      <c r="BT72" s="302"/>
      <c r="BU72" s="302"/>
      <c r="BV72" s="302"/>
      <c r="BW72" s="302"/>
      <c r="BX72" s="302"/>
      <c r="BY72" s="303"/>
      <c r="BZ72" s="303"/>
      <c r="CA72" s="303"/>
      <c r="CB72" s="303"/>
      <c r="CC72" s="303"/>
      <c r="CD72" s="303"/>
      <c r="CE72" s="303"/>
      <c r="CF72" s="303"/>
      <c r="CG72" s="303"/>
      <c r="CH72" s="303"/>
      <c r="CI72" s="303"/>
      <c r="CJ72" s="303"/>
      <c r="CK72" s="303"/>
      <c r="CL72" s="303"/>
      <c r="CM72" s="303"/>
      <c r="CN72" s="303"/>
      <c r="CO72" s="303"/>
      <c r="CP72" s="303"/>
      <c r="CQ72" s="303"/>
      <c r="CR72" s="303"/>
      <c r="CS72" s="303"/>
      <c r="CT72" s="303"/>
      <c r="CU72" s="303"/>
      <c r="CV72" s="303"/>
      <c r="CW72" s="303"/>
      <c r="CX72" s="303"/>
      <c r="CY72" s="303"/>
      <c r="CZ72" s="344"/>
    </row>
    <row r="73" s="437" customFormat="true" ht="15" customHeight="true" x14ac:dyDescent="0.2">
      <c r="A73" s="2741"/>
      <c r="B73" s="1950" t="s">
        <v>198</v>
      </c>
      <c r="C73" s="1836">
        <v>0.72645682199343919</v>
      </c>
      <c r="D73" s="1837">
        <v>2.4492296411396763</v>
      </c>
      <c r="E73" s="1837">
        <v>5.2420566210696036</v>
      </c>
      <c r="F73" s="1837">
        <v>10.622120384840363</v>
      </c>
      <c r="G73" s="1838">
        <v>28.255834076140317</v>
      </c>
      <c r="H73" s="1839">
        <v>3.6576318645139798</v>
      </c>
      <c r="I73" s="1837">
        <v>7.4812250503923412</v>
      </c>
      <c r="J73" s="1837">
        <v>12.158458016717027</v>
      </c>
      <c r="K73" s="1837">
        <v>20.171546656196249</v>
      </c>
      <c r="L73" s="1840">
        <v>36.495391170115035</v>
      </c>
      <c r="M73" s="1841">
        <v>0.26554170903795504</v>
      </c>
      <c r="N73" s="1837">
        <v>0.68062728184838606</v>
      </c>
      <c r="O73" s="1837">
        <v>1.7706361775177413</v>
      </c>
      <c r="P73" s="1837">
        <v>3.0852778915650187</v>
      </c>
      <c r="Q73" s="1838">
        <v>9.1328941755404234</v>
      </c>
      <c r="R73" s="1839">
        <v>2.2467456273456174</v>
      </c>
      <c r="S73" s="1837">
        <v>28.537852349587833</v>
      </c>
      <c r="T73" s="1837">
        <v>11.719262738365833</v>
      </c>
      <c r="U73" s="1837">
        <v>19.649952506395831</v>
      </c>
      <c r="V73" s="1837">
        <v>0.25274078243606335</v>
      </c>
      <c r="W73" s="1837">
        <v>5.5062027124778181</v>
      </c>
      <c r="X73" s="1837">
        <v>2.7927136344404557</v>
      </c>
      <c r="Y73" s="1837">
        <v>1.9819864746872731</v>
      </c>
      <c r="Z73" s="1837">
        <v>11.729510586857076</v>
      </c>
      <c r="AA73" s="1837">
        <v>4.934250423888729</v>
      </c>
      <c r="AB73" s="1837">
        <v>2.228717017464406</v>
      </c>
      <c r="AC73" s="1837">
        <v>1.4458956746915896</v>
      </c>
      <c r="AD73" s="1837">
        <v>39.399736341764857</v>
      </c>
      <c r="AE73" s="1837">
        <v>3.3251048673197481</v>
      </c>
      <c r="AF73" s="1837">
        <v>5.4624734598273852</v>
      </c>
      <c r="AG73" s="1837">
        <v>0.65016092722744734</v>
      </c>
      <c r="AH73" s="1837">
        <v>1.9568229017826535</v>
      </c>
      <c r="AI73" s="1837">
        <v>7.4989317132991946</v>
      </c>
      <c r="AJ73" s="1837">
        <v>6.4792840781772121</v>
      </c>
      <c r="AK73" s="1837">
        <v>2.9955865948901188</v>
      </c>
      <c r="AL73" s="1837">
        <v>1.8797338358888065</v>
      </c>
      <c r="AM73" s="1837">
        <v>2.7638656248555669</v>
      </c>
      <c r="AN73" s="1837">
        <v>3.2846265074363412</v>
      </c>
      <c r="AO73" s="1837">
        <v>2.8679070319480382</v>
      </c>
      <c r="AP73" s="1837">
        <v>2.5134206842379485</v>
      </c>
      <c r="AQ73" s="1837">
        <v>0.44167491768903844</v>
      </c>
      <c r="AR73" s="1837">
        <v>12.585832749735578</v>
      </c>
      <c r="AS73" s="1837">
        <v>4.293818363482429</v>
      </c>
      <c r="AT73" s="1837">
        <v>7.4655274928784516</v>
      </c>
      <c r="AU73" s="1837">
        <v>1.9492205558651665</v>
      </c>
      <c r="AV73" s="1837">
        <v>0.51773657960630881</v>
      </c>
      <c r="AW73" s="1837">
        <v>0.52478960154587284</v>
      </c>
      <c r="AX73" s="1842">
        <v>10.227127768326088</v>
      </c>
      <c r="AY73" s="1004"/>
      <c r="BA73" s="236"/>
      <c r="BB73" s="154"/>
      <c r="BC73" s="329"/>
      <c r="BD73" s="302"/>
      <c r="BE73" s="302"/>
      <c r="BF73" s="302"/>
      <c r="BG73" s="330"/>
      <c r="BH73" s="337"/>
      <c r="BI73" s="302"/>
      <c r="BJ73" s="302"/>
      <c r="BK73" s="302"/>
      <c r="BL73" s="330"/>
      <c r="BM73" s="337"/>
      <c r="BN73" s="302"/>
      <c r="BO73" s="302"/>
      <c r="BP73" s="302"/>
      <c r="BQ73" s="330"/>
      <c r="BR73" s="337"/>
      <c r="BS73" s="302"/>
      <c r="BT73" s="302"/>
      <c r="BU73" s="302"/>
      <c r="BV73" s="302"/>
      <c r="BW73" s="302"/>
      <c r="BX73" s="302"/>
      <c r="BY73" s="303"/>
      <c r="BZ73" s="303"/>
      <c r="CA73" s="303"/>
      <c r="CB73" s="303"/>
      <c r="CC73" s="303"/>
      <c r="CD73" s="303"/>
      <c r="CE73" s="303"/>
      <c r="CF73" s="303"/>
      <c r="CG73" s="303"/>
      <c r="CH73" s="303"/>
      <c r="CI73" s="303"/>
      <c r="CJ73" s="303"/>
      <c r="CK73" s="303"/>
      <c r="CL73" s="303"/>
      <c r="CM73" s="303"/>
      <c r="CN73" s="303"/>
      <c r="CO73" s="303"/>
      <c r="CP73" s="303"/>
      <c r="CQ73" s="303"/>
      <c r="CR73" s="303"/>
      <c r="CS73" s="303"/>
      <c r="CT73" s="303"/>
      <c r="CU73" s="303"/>
      <c r="CV73" s="303"/>
      <c r="CW73" s="303"/>
      <c r="CX73" s="303"/>
      <c r="CY73" s="303"/>
      <c r="CZ73" s="344"/>
    </row>
    <row r="74" s="437" customFormat="true" ht="15" customHeight="true" x14ac:dyDescent="0.2">
      <c r="A74" s="2741"/>
      <c r="B74" s="1950" t="s">
        <v>333</v>
      </c>
      <c r="C74" s="1836">
        <v>5.4537972727890365</v>
      </c>
      <c r="D74" s="1837">
        <v>14.633602281789123</v>
      </c>
      <c r="E74" s="1837">
        <v>20.91836629874053</v>
      </c>
      <c r="F74" s="1837">
        <v>25.686468774754733</v>
      </c>
      <c r="G74" s="1838">
        <v>22.666339896659142</v>
      </c>
      <c r="H74" s="1839">
        <v>20.777744990694249</v>
      </c>
      <c r="I74" s="1837">
        <v>25.521729133477077</v>
      </c>
      <c r="J74" s="1837">
        <v>26.704784626198975</v>
      </c>
      <c r="K74" s="1837">
        <v>26.297192163677995</v>
      </c>
      <c r="L74" s="1840">
        <v>20.581134202968688</v>
      </c>
      <c r="M74" s="1841">
        <v>2.1143781694204793</v>
      </c>
      <c r="N74" s="1837">
        <v>6.3609605714431998</v>
      </c>
      <c r="O74" s="1837">
        <v>11.166064790409633</v>
      </c>
      <c r="P74" s="1837">
        <v>16.354401170996987</v>
      </c>
      <c r="Q74" s="1838">
        <v>23.119991556664939</v>
      </c>
      <c r="R74" s="1839">
        <v>34.669523546651924</v>
      </c>
      <c r="S74" s="1837">
        <v>9.0035273288467863</v>
      </c>
      <c r="T74" s="1837">
        <v>39.308515337968473</v>
      </c>
      <c r="U74" s="1837">
        <v>21.81832908683522</v>
      </c>
      <c r="V74" s="1837">
        <v>15.479457275119815</v>
      </c>
      <c r="W74" s="1837">
        <v>11.44406900465416</v>
      </c>
      <c r="X74" s="1837">
        <v>24.062732469419903</v>
      </c>
      <c r="Y74" s="1837">
        <v>14.967042160692188</v>
      </c>
      <c r="Z74" s="1837">
        <v>13.0157984450921</v>
      </c>
      <c r="AA74" s="1837">
        <v>45.398343267794431</v>
      </c>
      <c r="AB74" s="1837">
        <v>2.5348349512247195</v>
      </c>
      <c r="AC74" s="1837">
        <v>16.484871871998681</v>
      </c>
      <c r="AD74" s="1837">
        <v>23.177110650878856</v>
      </c>
      <c r="AE74" s="1837">
        <v>23.807911128303353</v>
      </c>
      <c r="AF74" s="1837">
        <v>9.4874239994372083</v>
      </c>
      <c r="AG74" s="1837">
        <v>6.5483097320138821</v>
      </c>
      <c r="AH74" s="1837">
        <v>7.3494785968879981</v>
      </c>
      <c r="AI74" s="1837">
        <v>25.224807628793961</v>
      </c>
      <c r="AJ74" s="1837">
        <v>24.66336089791583</v>
      </c>
      <c r="AK74" s="1837">
        <v>12.531968852716208</v>
      </c>
      <c r="AL74" s="1837">
        <v>41.796584478558216</v>
      </c>
      <c r="AM74" s="1837">
        <v>57.088741278450485</v>
      </c>
      <c r="AN74" s="1837">
        <v>20.802011044166321</v>
      </c>
      <c r="AO74" s="1837">
        <v>26.165410285557574</v>
      </c>
      <c r="AP74" s="1837">
        <v>17.830790146624587</v>
      </c>
      <c r="AQ74" s="1837">
        <v>15.611904262702971</v>
      </c>
      <c r="AR74" s="1837">
        <v>18.08183412856884</v>
      </c>
      <c r="AS74" s="1837">
        <v>11.142786774243769</v>
      </c>
      <c r="AT74" s="1837">
        <v>5.2200298241072449</v>
      </c>
      <c r="AU74" s="1837">
        <v>31.138889449071215</v>
      </c>
      <c r="AV74" s="1837">
        <v>10.309401750141332</v>
      </c>
      <c r="AW74" s="1837">
        <v>32.416006884125501</v>
      </c>
      <c r="AX74" s="1842">
        <v>4.1811483869473696</v>
      </c>
      <c r="AY74" s="1004"/>
      <c r="BA74" s="236"/>
      <c r="BB74" s="154"/>
      <c r="BC74" s="329"/>
      <c r="BD74" s="302"/>
      <c r="BE74" s="302"/>
      <c r="BF74" s="302"/>
      <c r="BG74" s="330"/>
      <c r="BH74" s="337"/>
      <c r="BI74" s="302"/>
      <c r="BJ74" s="302"/>
      <c r="BK74" s="302"/>
      <c r="BL74" s="330"/>
      <c r="BM74" s="337"/>
      <c r="BN74" s="302"/>
      <c r="BO74" s="302"/>
      <c r="BP74" s="302"/>
      <c r="BQ74" s="330"/>
      <c r="BR74" s="337"/>
      <c r="BS74" s="302"/>
      <c r="BT74" s="302"/>
      <c r="BU74" s="302"/>
      <c r="BV74" s="302"/>
      <c r="BW74" s="302"/>
      <c r="BX74" s="302"/>
      <c r="BY74" s="303"/>
      <c r="BZ74" s="303"/>
      <c r="CA74" s="303"/>
      <c r="CB74" s="303"/>
      <c r="CC74" s="303"/>
      <c r="CD74" s="303"/>
      <c r="CE74" s="303"/>
      <c r="CF74" s="303"/>
      <c r="CG74" s="303"/>
      <c r="CH74" s="303"/>
      <c r="CI74" s="303"/>
      <c r="CJ74" s="303"/>
      <c r="CK74" s="303"/>
      <c r="CL74" s="303"/>
      <c r="CM74" s="303"/>
      <c r="CN74" s="303"/>
      <c r="CO74" s="303"/>
      <c r="CP74" s="303"/>
      <c r="CQ74" s="303"/>
      <c r="CR74" s="303"/>
      <c r="CS74" s="303"/>
      <c r="CT74" s="303"/>
      <c r="CU74" s="303"/>
      <c r="CV74" s="303"/>
      <c r="CW74" s="303"/>
      <c r="CX74" s="303"/>
      <c r="CY74" s="303"/>
      <c r="CZ74" s="344"/>
    </row>
    <row r="75" s="437" customFormat="true" ht="15" customHeight="true" x14ac:dyDescent="0.2">
      <c r="A75" s="2741"/>
      <c r="B75" s="1950" t="s">
        <v>46</v>
      </c>
      <c r="C75" s="1836">
        <v>0.67234261806914686</v>
      </c>
      <c r="D75" s="1837">
        <v>0.4222420450834633</v>
      </c>
      <c r="E75" s="1837">
        <v>0.42967033339363114</v>
      </c>
      <c r="F75" s="1837">
        <v>0.2698976107339297</v>
      </c>
      <c r="G75" s="1838">
        <v>0.26380098180478601</v>
      </c>
      <c r="H75" s="1839">
        <v>0.54956784644934642</v>
      </c>
      <c r="I75" s="1837">
        <v>0.50318748811128688</v>
      </c>
      <c r="J75" s="1837">
        <v>0.12974995153971794</v>
      </c>
      <c r="K75" s="1837">
        <v>0.43213739601856377</v>
      </c>
      <c r="L75" s="1840">
        <v>6.0026583645391977E-2</v>
      </c>
      <c r="M75" s="1841">
        <v>0.56003021351974103</v>
      </c>
      <c r="N75" s="1837">
        <v>0.6161074864883348</v>
      </c>
      <c r="O75" s="1837">
        <v>0.49242305961656591</v>
      </c>
      <c r="P75" s="1837">
        <v>0.32293978286597025</v>
      </c>
      <c r="Q75" s="1838">
        <v>0.44692174087853592</v>
      </c>
      <c r="R75" s="1839">
        <v>0.86100139916692275</v>
      </c>
      <c r="S75" s="1837">
        <v>5.3225522104301065E-2</v>
      </c>
      <c r="T75" s="1837">
        <v>0</v>
      </c>
      <c r="U75" s="1837">
        <v>0.87894738955821627</v>
      </c>
      <c r="V75" s="1837">
        <v>0.22203372864538765</v>
      </c>
      <c r="W75" s="1837">
        <v>0.17686203349861529</v>
      </c>
      <c r="X75" s="1837">
        <v>0.86501457368179069</v>
      </c>
      <c r="Y75" s="1837">
        <v>0</v>
      </c>
      <c r="Z75" s="1837">
        <v>6.4576238339734804E-2</v>
      </c>
      <c r="AA75" s="1837">
        <v>0.90367112850144693</v>
      </c>
      <c r="AB75" s="1837">
        <v>0.25100020553006502</v>
      </c>
      <c r="AC75" s="1837">
        <v>0</v>
      </c>
      <c r="AD75" s="1837">
        <v>0.47887927509711414</v>
      </c>
      <c r="AE75" s="1837">
        <v>0</v>
      </c>
      <c r="AF75" s="1837">
        <v>0.71216376447368102</v>
      </c>
      <c r="AG75" s="1837">
        <v>0</v>
      </c>
      <c r="AH75" s="1837">
        <v>0.15040709401633715</v>
      </c>
      <c r="AI75" s="1837">
        <v>0</v>
      </c>
      <c r="AJ75" s="1837">
        <v>2.0288469495807528</v>
      </c>
      <c r="AK75" s="1837">
        <v>0</v>
      </c>
      <c r="AL75" s="1837">
        <v>9.9157427295294434E-2</v>
      </c>
      <c r="AM75" s="1837">
        <v>0.20404054349651193</v>
      </c>
      <c r="AN75" s="1837">
        <v>5.6727653790375067E-2</v>
      </c>
      <c r="AO75" s="1837">
        <v>0.65046134494936314</v>
      </c>
      <c r="AP75" s="1837">
        <v>0.63727328862180532</v>
      </c>
      <c r="AQ75" s="1837">
        <v>2.3461651514167771E-2</v>
      </c>
      <c r="AR75" s="1837">
        <v>0.45055712506116397</v>
      </c>
      <c r="AS75" s="1837">
        <v>0.61514046365145736</v>
      </c>
      <c r="AT75" s="1837">
        <v>0.12717565774889539</v>
      </c>
      <c r="AU75" s="1837">
        <v>0</v>
      </c>
      <c r="AV75" s="1837">
        <v>0</v>
      </c>
      <c r="AW75" s="1837">
        <v>0.10157563035488246</v>
      </c>
      <c r="AX75" s="1842">
        <v>4.7216832618355582E-2</v>
      </c>
      <c r="AY75" s="1004"/>
      <c r="BA75" s="236"/>
      <c r="BB75" s="154"/>
      <c r="BC75" s="329"/>
      <c r="BD75" s="302"/>
      <c r="BE75" s="302"/>
      <c r="BF75" s="302"/>
      <c r="BG75" s="330"/>
      <c r="BH75" s="337"/>
      <c r="BI75" s="302"/>
      <c r="BJ75" s="302"/>
      <c r="BK75" s="302"/>
      <c r="BL75" s="330"/>
      <c r="BM75" s="337"/>
      <c r="BN75" s="302"/>
      <c r="BO75" s="302"/>
      <c r="BP75" s="302"/>
      <c r="BQ75" s="330"/>
      <c r="BR75" s="337"/>
      <c r="BS75" s="302"/>
      <c r="BT75" s="302"/>
      <c r="BU75" s="302"/>
      <c r="BV75" s="302"/>
      <c r="BW75" s="302"/>
      <c r="BX75" s="302"/>
      <c r="BY75" s="303"/>
      <c r="BZ75" s="303"/>
      <c r="CA75" s="303"/>
      <c r="CB75" s="303"/>
      <c r="CC75" s="303"/>
      <c r="CD75" s="303"/>
      <c r="CE75" s="303"/>
      <c r="CF75" s="303"/>
      <c r="CG75" s="303"/>
      <c r="CH75" s="303"/>
      <c r="CI75" s="303"/>
      <c r="CJ75" s="303"/>
      <c r="CK75" s="303"/>
      <c r="CL75" s="303"/>
      <c r="CM75" s="303"/>
      <c r="CN75" s="303"/>
      <c r="CO75" s="303"/>
      <c r="CP75" s="303"/>
      <c r="CQ75" s="303"/>
      <c r="CR75" s="303"/>
      <c r="CS75" s="303"/>
      <c r="CT75" s="303"/>
      <c r="CU75" s="303"/>
      <c r="CV75" s="303"/>
      <c r="CW75" s="303"/>
      <c r="CX75" s="303"/>
      <c r="CY75" s="303"/>
      <c r="CZ75" s="344"/>
    </row>
    <row r="76" s="437" customFormat="true" ht="15" customHeight="true" x14ac:dyDescent="0.2">
      <c r="A76" s="1773"/>
      <c r="B76" s="1951"/>
      <c r="C76" s="1836"/>
      <c r="D76" s="1837"/>
      <c r="E76" s="1837"/>
      <c r="F76" s="1837"/>
      <c r="G76" s="1838"/>
      <c r="H76" s="1839"/>
      <c r="I76" s="1837"/>
      <c r="J76" s="1837"/>
      <c r="K76" s="1837"/>
      <c r="L76" s="1840"/>
      <c r="M76" s="1841"/>
      <c r="N76" s="1837"/>
      <c r="O76" s="1837"/>
      <c r="P76" s="1837"/>
      <c r="Q76" s="1838"/>
      <c r="R76" s="1839"/>
      <c r="S76" s="1837"/>
      <c r="T76" s="1837"/>
      <c r="U76" s="1837"/>
      <c r="V76" s="1837"/>
      <c r="W76" s="1837"/>
      <c r="X76" s="1837"/>
      <c r="Y76" s="1837"/>
      <c r="Z76" s="1837"/>
      <c r="AA76" s="1837"/>
      <c r="AB76" s="1837"/>
      <c r="AC76" s="1837"/>
      <c r="AD76" s="1837"/>
      <c r="AE76" s="1837"/>
      <c r="AF76" s="1837"/>
      <c r="AG76" s="1837"/>
      <c r="AH76" s="1837"/>
      <c r="AI76" s="1837"/>
      <c r="AJ76" s="1837"/>
      <c r="AK76" s="1837"/>
      <c r="AL76" s="1837"/>
      <c r="AM76" s="1837"/>
      <c r="AN76" s="1837"/>
      <c r="AO76" s="1837"/>
      <c r="AP76" s="1837"/>
      <c r="AQ76" s="1837"/>
      <c r="AR76" s="1837"/>
      <c r="AS76" s="1837"/>
      <c r="AT76" s="1837"/>
      <c r="AU76" s="1837"/>
      <c r="AV76" s="1837"/>
      <c r="AW76" s="1837"/>
      <c r="AX76" s="1842"/>
      <c r="AY76" s="1004"/>
      <c r="BA76" s="236"/>
      <c r="BB76" s="154"/>
      <c r="BC76" s="329"/>
      <c r="BD76" s="302"/>
      <c r="BE76" s="302"/>
      <c r="BF76" s="302"/>
      <c r="BG76" s="330"/>
      <c r="BH76" s="337"/>
      <c r="BI76" s="302"/>
      <c r="BJ76" s="302"/>
      <c r="BK76" s="302"/>
      <c r="BL76" s="330"/>
      <c r="BM76" s="337"/>
      <c r="BN76" s="302"/>
      <c r="BO76" s="302"/>
      <c r="BP76" s="302"/>
      <c r="BQ76" s="330"/>
      <c r="BR76" s="337"/>
      <c r="BS76" s="302"/>
      <c r="BT76" s="302"/>
      <c r="BU76" s="302"/>
      <c r="BV76" s="302"/>
      <c r="BW76" s="302"/>
      <c r="BX76" s="302"/>
      <c r="BY76" s="303"/>
      <c r="BZ76" s="303"/>
      <c r="CA76" s="303"/>
      <c r="CB76" s="303"/>
      <c r="CC76" s="303"/>
      <c r="CD76" s="303"/>
      <c r="CE76" s="303"/>
      <c r="CF76" s="303"/>
      <c r="CG76" s="303"/>
      <c r="CH76" s="303"/>
      <c r="CI76" s="303"/>
      <c r="CJ76" s="303"/>
      <c r="CK76" s="303"/>
      <c r="CL76" s="303"/>
      <c r="CM76" s="303"/>
      <c r="CN76" s="303"/>
      <c r="CO76" s="303"/>
      <c r="CP76" s="303"/>
      <c r="CQ76" s="303"/>
      <c r="CR76" s="303"/>
      <c r="CS76" s="303"/>
      <c r="CT76" s="303"/>
      <c r="CU76" s="303"/>
      <c r="CV76" s="303"/>
      <c r="CW76" s="303"/>
      <c r="CX76" s="303"/>
      <c r="CY76" s="303"/>
      <c r="CZ76" s="344"/>
    </row>
    <row r="77" s="437" customFormat="true" ht="15" customHeight="true" x14ac:dyDescent="0.2">
      <c r="A77" s="1773"/>
      <c r="B77" s="1951"/>
      <c r="C77" s="1836"/>
      <c r="D77" s="1837"/>
      <c r="E77" s="1837"/>
      <c r="F77" s="1837"/>
      <c r="G77" s="1838"/>
      <c r="H77" s="1839"/>
      <c r="I77" s="1837"/>
      <c r="J77" s="1837"/>
      <c r="K77" s="1837"/>
      <c r="L77" s="1840"/>
      <c r="M77" s="1841"/>
      <c r="N77" s="1837"/>
      <c r="O77" s="1837"/>
      <c r="P77" s="1837"/>
      <c r="Q77" s="1838"/>
      <c r="R77" s="1839"/>
      <c r="S77" s="1837"/>
      <c r="T77" s="1837"/>
      <c r="U77" s="1837"/>
      <c r="V77" s="1837"/>
      <c r="W77" s="1837"/>
      <c r="X77" s="1837"/>
      <c r="Y77" s="1837"/>
      <c r="Z77" s="1837"/>
      <c r="AA77" s="1837"/>
      <c r="AB77" s="1837"/>
      <c r="AC77" s="1837"/>
      <c r="AD77" s="1837"/>
      <c r="AE77" s="1837"/>
      <c r="AF77" s="1837"/>
      <c r="AG77" s="1837"/>
      <c r="AH77" s="1837"/>
      <c r="AI77" s="1837"/>
      <c r="AJ77" s="1837"/>
      <c r="AK77" s="1837"/>
      <c r="AL77" s="1837"/>
      <c r="AM77" s="1837"/>
      <c r="AN77" s="1837"/>
      <c r="AO77" s="1837"/>
      <c r="AP77" s="1837"/>
      <c r="AQ77" s="1837"/>
      <c r="AR77" s="1837"/>
      <c r="AS77" s="1837"/>
      <c r="AT77" s="1837"/>
      <c r="AU77" s="1837"/>
      <c r="AV77" s="1837"/>
      <c r="AW77" s="1837"/>
      <c r="AX77" s="1842"/>
      <c r="AY77" s="1004"/>
      <c r="BA77" s="236"/>
      <c r="BB77" s="154"/>
      <c r="BC77" s="329"/>
      <c r="BD77" s="302"/>
      <c r="BE77" s="302"/>
      <c r="BF77" s="302"/>
      <c r="BG77" s="330"/>
      <c r="BH77" s="337"/>
      <c r="BI77" s="302"/>
      <c r="BJ77" s="302"/>
      <c r="BK77" s="302"/>
      <c r="BL77" s="330"/>
      <c r="BM77" s="337"/>
      <c r="BN77" s="302"/>
      <c r="BO77" s="302"/>
      <c r="BP77" s="302"/>
      <c r="BQ77" s="330"/>
      <c r="BR77" s="337"/>
      <c r="BS77" s="302"/>
      <c r="BT77" s="302"/>
      <c r="BU77" s="302"/>
      <c r="BV77" s="302"/>
      <c r="BW77" s="302"/>
      <c r="BX77" s="302"/>
      <c r="BY77" s="303"/>
      <c r="BZ77" s="303"/>
      <c r="CA77" s="303"/>
      <c r="CB77" s="303"/>
      <c r="CC77" s="303"/>
      <c r="CD77" s="303"/>
      <c r="CE77" s="303"/>
      <c r="CF77" s="303"/>
      <c r="CG77" s="303"/>
      <c r="CH77" s="303"/>
      <c r="CI77" s="303"/>
      <c r="CJ77" s="303"/>
      <c r="CK77" s="303"/>
      <c r="CL77" s="303"/>
      <c r="CM77" s="303"/>
      <c r="CN77" s="303"/>
      <c r="CO77" s="303"/>
      <c r="CP77" s="303"/>
      <c r="CQ77" s="303"/>
      <c r="CR77" s="303"/>
      <c r="CS77" s="303"/>
      <c r="CT77" s="303"/>
      <c r="CU77" s="303"/>
      <c r="CV77" s="303"/>
      <c r="CW77" s="303"/>
      <c r="CX77" s="303"/>
      <c r="CY77" s="303"/>
      <c r="CZ77" s="344"/>
    </row>
    <row r="78" s="437" customFormat="true" ht="15" customHeight="true" x14ac:dyDescent="0.2">
      <c r="A78" s="1773"/>
      <c r="B78" s="1951"/>
      <c r="C78" s="1836"/>
      <c r="D78" s="1837"/>
      <c r="E78" s="1837"/>
      <c r="F78" s="1837"/>
      <c r="G78" s="1838"/>
      <c r="H78" s="1839"/>
      <c r="I78" s="1837"/>
      <c r="J78" s="1837"/>
      <c r="K78" s="1837"/>
      <c r="L78" s="1840"/>
      <c r="M78" s="1841"/>
      <c r="N78" s="1837"/>
      <c r="O78" s="1837"/>
      <c r="P78" s="1837"/>
      <c r="Q78" s="1838"/>
      <c r="R78" s="1839"/>
      <c r="S78" s="1837"/>
      <c r="T78" s="1837"/>
      <c r="U78" s="1837"/>
      <c r="V78" s="1837"/>
      <c r="W78" s="1837"/>
      <c r="X78" s="1837"/>
      <c r="Y78" s="1837"/>
      <c r="Z78" s="1837"/>
      <c r="AA78" s="1837"/>
      <c r="AB78" s="1837"/>
      <c r="AC78" s="1837"/>
      <c r="AD78" s="1837"/>
      <c r="AE78" s="1837"/>
      <c r="AF78" s="1837"/>
      <c r="AG78" s="1837"/>
      <c r="AH78" s="1837"/>
      <c r="AI78" s="1837"/>
      <c r="AJ78" s="1837"/>
      <c r="AK78" s="1837"/>
      <c r="AL78" s="1837"/>
      <c r="AM78" s="1837"/>
      <c r="AN78" s="1837"/>
      <c r="AO78" s="1837"/>
      <c r="AP78" s="1837"/>
      <c r="AQ78" s="1837"/>
      <c r="AR78" s="1837"/>
      <c r="AS78" s="1837"/>
      <c r="AT78" s="1837"/>
      <c r="AU78" s="1837"/>
      <c r="AV78" s="1837"/>
      <c r="AW78" s="1837"/>
      <c r="AX78" s="1842"/>
      <c r="AY78" s="1004"/>
      <c r="BA78" s="236"/>
      <c r="BB78" s="154"/>
      <c r="BC78" s="329"/>
      <c r="BD78" s="302"/>
      <c r="BE78" s="302"/>
      <c r="BF78" s="302"/>
      <c r="BG78" s="330"/>
      <c r="BH78" s="337"/>
      <c r="BI78" s="302"/>
      <c r="BJ78" s="302"/>
      <c r="BK78" s="302"/>
      <c r="BL78" s="330"/>
      <c r="BM78" s="337"/>
      <c r="BN78" s="302"/>
      <c r="BO78" s="302"/>
      <c r="BP78" s="302"/>
      <c r="BQ78" s="330"/>
      <c r="BR78" s="337"/>
      <c r="BS78" s="302"/>
      <c r="BT78" s="302"/>
      <c r="BU78" s="302"/>
      <c r="BV78" s="302"/>
      <c r="BW78" s="302"/>
      <c r="BX78" s="302"/>
      <c r="BY78" s="303"/>
      <c r="BZ78" s="303"/>
      <c r="CA78" s="303"/>
      <c r="CB78" s="303"/>
      <c r="CC78" s="303"/>
      <c r="CD78" s="303"/>
      <c r="CE78" s="303"/>
      <c r="CF78" s="303"/>
      <c r="CG78" s="303"/>
      <c r="CH78" s="303"/>
      <c r="CI78" s="303"/>
      <c r="CJ78" s="303"/>
      <c r="CK78" s="303"/>
      <c r="CL78" s="303"/>
      <c r="CM78" s="303"/>
      <c r="CN78" s="303"/>
      <c r="CO78" s="303"/>
      <c r="CP78" s="303"/>
      <c r="CQ78" s="303"/>
      <c r="CR78" s="303"/>
      <c r="CS78" s="303"/>
      <c r="CT78" s="303"/>
      <c r="CU78" s="303"/>
      <c r="CV78" s="303"/>
      <c r="CW78" s="303"/>
      <c r="CX78" s="303"/>
      <c r="CY78" s="303"/>
      <c r="CZ78" s="344"/>
    </row>
    <row r="79" s="437" customFormat="true" ht="15" customHeight="true" x14ac:dyDescent="0.2">
      <c r="A79" s="1773"/>
      <c r="B79" s="1951"/>
      <c r="C79" s="1836"/>
      <c r="D79" s="1837"/>
      <c r="E79" s="1837"/>
      <c r="F79" s="1837"/>
      <c r="G79" s="1838"/>
      <c r="H79" s="1839"/>
      <c r="I79" s="1837"/>
      <c r="J79" s="1837"/>
      <c r="K79" s="1837"/>
      <c r="L79" s="1840"/>
      <c r="M79" s="1841"/>
      <c r="N79" s="1837"/>
      <c r="O79" s="1837"/>
      <c r="P79" s="1837"/>
      <c r="Q79" s="1838"/>
      <c r="R79" s="1839"/>
      <c r="S79" s="1837"/>
      <c r="T79" s="1837"/>
      <c r="U79" s="1837"/>
      <c r="V79" s="1837"/>
      <c r="W79" s="1837"/>
      <c r="X79" s="1837"/>
      <c r="Y79" s="1837"/>
      <c r="Z79" s="1837"/>
      <c r="AA79" s="1837"/>
      <c r="AB79" s="1837"/>
      <c r="AC79" s="1837"/>
      <c r="AD79" s="1837"/>
      <c r="AE79" s="1837"/>
      <c r="AF79" s="1837"/>
      <c r="AG79" s="1837"/>
      <c r="AH79" s="1837"/>
      <c r="AI79" s="1837"/>
      <c r="AJ79" s="1837"/>
      <c r="AK79" s="1837"/>
      <c r="AL79" s="1837"/>
      <c r="AM79" s="1837"/>
      <c r="AN79" s="1837"/>
      <c r="AO79" s="1837"/>
      <c r="AP79" s="1837"/>
      <c r="AQ79" s="1837"/>
      <c r="AR79" s="1837"/>
      <c r="AS79" s="1837"/>
      <c r="AT79" s="1837"/>
      <c r="AU79" s="1837"/>
      <c r="AV79" s="1837"/>
      <c r="AW79" s="1837"/>
      <c r="AX79" s="1842"/>
      <c r="AY79" s="1004"/>
      <c r="BA79" s="236"/>
      <c r="BB79" s="154"/>
      <c r="BC79" s="329"/>
      <c r="BD79" s="302"/>
      <c r="BE79" s="302"/>
      <c r="BF79" s="302"/>
      <c r="BG79" s="330"/>
      <c r="BH79" s="337"/>
      <c r="BI79" s="302"/>
      <c r="BJ79" s="302"/>
      <c r="BK79" s="302"/>
      <c r="BL79" s="330"/>
      <c r="BM79" s="337"/>
      <c r="BN79" s="302"/>
      <c r="BO79" s="302"/>
      <c r="BP79" s="302"/>
      <c r="BQ79" s="330"/>
      <c r="BR79" s="337"/>
      <c r="BS79" s="302"/>
      <c r="BT79" s="302"/>
      <c r="BU79" s="302"/>
      <c r="BV79" s="302"/>
      <c r="BW79" s="302"/>
      <c r="BX79" s="302"/>
      <c r="BY79" s="303"/>
      <c r="BZ79" s="303"/>
      <c r="CA79" s="303"/>
      <c r="CB79" s="303"/>
      <c r="CC79" s="303"/>
      <c r="CD79" s="303"/>
      <c r="CE79" s="303"/>
      <c r="CF79" s="303"/>
      <c r="CG79" s="303"/>
      <c r="CH79" s="303"/>
      <c r="CI79" s="303"/>
      <c r="CJ79" s="303"/>
      <c r="CK79" s="303"/>
      <c r="CL79" s="303"/>
      <c r="CM79" s="303"/>
      <c r="CN79" s="303"/>
      <c r="CO79" s="303"/>
      <c r="CP79" s="303"/>
      <c r="CQ79" s="303"/>
      <c r="CR79" s="303"/>
      <c r="CS79" s="303"/>
      <c r="CT79" s="303"/>
      <c r="CU79" s="303"/>
      <c r="CV79" s="303"/>
      <c r="CW79" s="303"/>
      <c r="CX79" s="303"/>
      <c r="CY79" s="303"/>
      <c r="CZ79" s="344"/>
    </row>
    <row r="80" s="437" customFormat="true" ht="15" customHeight="true" x14ac:dyDescent="0.2">
      <c r="A80" s="1773"/>
      <c r="B80" s="1951"/>
      <c r="C80" s="1836"/>
      <c r="D80" s="1837"/>
      <c r="E80" s="1837"/>
      <c r="F80" s="1837"/>
      <c r="G80" s="1838"/>
      <c r="H80" s="1839"/>
      <c r="I80" s="1837"/>
      <c r="J80" s="1837"/>
      <c r="K80" s="1837"/>
      <c r="L80" s="1840"/>
      <c r="M80" s="1841"/>
      <c r="N80" s="1837"/>
      <c r="O80" s="1837"/>
      <c r="P80" s="1837"/>
      <c r="Q80" s="1838"/>
      <c r="R80" s="1839"/>
      <c r="S80" s="1837"/>
      <c r="T80" s="1837"/>
      <c r="U80" s="1837"/>
      <c r="V80" s="1837"/>
      <c r="W80" s="1837"/>
      <c r="X80" s="1837"/>
      <c r="Y80" s="1837"/>
      <c r="Z80" s="1837"/>
      <c r="AA80" s="1837"/>
      <c r="AB80" s="1837"/>
      <c r="AC80" s="1837"/>
      <c r="AD80" s="1837"/>
      <c r="AE80" s="1837"/>
      <c r="AF80" s="1837"/>
      <c r="AG80" s="1837"/>
      <c r="AH80" s="1837"/>
      <c r="AI80" s="1837"/>
      <c r="AJ80" s="1837"/>
      <c r="AK80" s="1837"/>
      <c r="AL80" s="1837"/>
      <c r="AM80" s="1837"/>
      <c r="AN80" s="1837"/>
      <c r="AO80" s="1837"/>
      <c r="AP80" s="1837"/>
      <c r="AQ80" s="1837"/>
      <c r="AR80" s="1837"/>
      <c r="AS80" s="1837"/>
      <c r="AT80" s="1837"/>
      <c r="AU80" s="1837"/>
      <c r="AV80" s="1837"/>
      <c r="AW80" s="1837"/>
      <c r="AX80" s="1842"/>
      <c r="AY80" s="1004"/>
      <c r="BA80" s="236"/>
      <c r="BB80" s="154"/>
      <c r="BC80" s="329"/>
      <c r="BD80" s="302"/>
      <c r="BE80" s="302"/>
      <c r="BF80" s="302"/>
      <c r="BG80" s="330"/>
      <c r="BH80" s="337"/>
      <c r="BI80" s="302"/>
      <c r="BJ80" s="302"/>
      <c r="BK80" s="302"/>
      <c r="BL80" s="330"/>
      <c r="BM80" s="337"/>
      <c r="BN80" s="302"/>
      <c r="BO80" s="302"/>
      <c r="BP80" s="302"/>
      <c r="BQ80" s="330"/>
      <c r="BR80" s="337"/>
      <c r="BS80" s="302"/>
      <c r="BT80" s="302"/>
      <c r="BU80" s="302"/>
      <c r="BV80" s="302"/>
      <c r="BW80" s="302"/>
      <c r="BX80" s="302"/>
      <c r="BY80" s="303"/>
      <c r="BZ80" s="303"/>
      <c r="CA80" s="303"/>
      <c r="CB80" s="303"/>
      <c r="CC80" s="303"/>
      <c r="CD80" s="303"/>
      <c r="CE80" s="303"/>
      <c r="CF80" s="303"/>
      <c r="CG80" s="303"/>
      <c r="CH80" s="303"/>
      <c r="CI80" s="303"/>
      <c r="CJ80" s="303"/>
      <c r="CK80" s="303"/>
      <c r="CL80" s="303"/>
      <c r="CM80" s="303"/>
      <c r="CN80" s="303"/>
      <c r="CO80" s="303"/>
      <c r="CP80" s="303"/>
      <c r="CQ80" s="303"/>
      <c r="CR80" s="303"/>
      <c r="CS80" s="303"/>
      <c r="CT80" s="303"/>
      <c r="CU80" s="303"/>
      <c r="CV80" s="303"/>
      <c r="CW80" s="303"/>
      <c r="CX80" s="303"/>
      <c r="CY80" s="303"/>
      <c r="CZ80" s="344"/>
    </row>
    <row r="81" s="437" customFormat="true" ht="15" customHeight="true" x14ac:dyDescent="0.2">
      <c r="A81" s="1773"/>
      <c r="B81" s="1951"/>
      <c r="C81" s="1836"/>
      <c r="D81" s="1837"/>
      <c r="E81" s="1837"/>
      <c r="F81" s="1837"/>
      <c r="G81" s="1838"/>
      <c r="H81" s="1839"/>
      <c r="I81" s="1837"/>
      <c r="J81" s="1837"/>
      <c r="K81" s="1837"/>
      <c r="L81" s="1840"/>
      <c r="M81" s="1841"/>
      <c r="N81" s="1837"/>
      <c r="O81" s="1837"/>
      <c r="P81" s="1837"/>
      <c r="Q81" s="1838"/>
      <c r="R81" s="1839"/>
      <c r="S81" s="1837"/>
      <c r="T81" s="1837"/>
      <c r="U81" s="1837"/>
      <c r="V81" s="1837"/>
      <c r="W81" s="1837"/>
      <c r="X81" s="1837"/>
      <c r="Y81" s="1837"/>
      <c r="Z81" s="1837"/>
      <c r="AA81" s="1837"/>
      <c r="AB81" s="1837"/>
      <c r="AC81" s="1837"/>
      <c r="AD81" s="1837"/>
      <c r="AE81" s="1837"/>
      <c r="AF81" s="1837"/>
      <c r="AG81" s="1837"/>
      <c r="AH81" s="1837"/>
      <c r="AI81" s="1837"/>
      <c r="AJ81" s="1837"/>
      <c r="AK81" s="1837"/>
      <c r="AL81" s="1837"/>
      <c r="AM81" s="1837"/>
      <c r="AN81" s="1837"/>
      <c r="AO81" s="1837"/>
      <c r="AP81" s="1837"/>
      <c r="AQ81" s="1837"/>
      <c r="AR81" s="1837"/>
      <c r="AS81" s="1837"/>
      <c r="AT81" s="1837"/>
      <c r="AU81" s="1837"/>
      <c r="AV81" s="1837"/>
      <c r="AW81" s="1837"/>
      <c r="AX81" s="1842"/>
      <c r="AY81" s="1004"/>
      <c r="BA81" s="236"/>
      <c r="BB81" s="154"/>
      <c r="BC81" s="329"/>
      <c r="BD81" s="302"/>
      <c r="BE81" s="302"/>
      <c r="BF81" s="302"/>
      <c r="BG81" s="330"/>
      <c r="BH81" s="337"/>
      <c r="BI81" s="302"/>
      <c r="BJ81" s="302"/>
      <c r="BK81" s="302"/>
      <c r="BL81" s="330"/>
      <c r="BM81" s="337"/>
      <c r="BN81" s="302"/>
      <c r="BO81" s="302"/>
      <c r="BP81" s="302"/>
      <c r="BQ81" s="330"/>
      <c r="BR81" s="337"/>
      <c r="BS81" s="302"/>
      <c r="BT81" s="302"/>
      <c r="BU81" s="302"/>
      <c r="BV81" s="302"/>
      <c r="BW81" s="302"/>
      <c r="BX81" s="302"/>
      <c r="BY81" s="303"/>
      <c r="BZ81" s="303"/>
      <c r="CA81" s="303"/>
      <c r="CB81" s="303"/>
      <c r="CC81" s="303"/>
      <c r="CD81" s="303"/>
      <c r="CE81" s="303"/>
      <c r="CF81" s="303"/>
      <c r="CG81" s="303"/>
      <c r="CH81" s="303"/>
      <c r="CI81" s="303"/>
      <c r="CJ81" s="303"/>
      <c r="CK81" s="303"/>
      <c r="CL81" s="303"/>
      <c r="CM81" s="303"/>
      <c r="CN81" s="303"/>
      <c r="CO81" s="303"/>
      <c r="CP81" s="303"/>
      <c r="CQ81" s="303"/>
      <c r="CR81" s="303"/>
      <c r="CS81" s="303"/>
      <c r="CT81" s="303"/>
      <c r="CU81" s="303"/>
      <c r="CV81" s="303"/>
      <c r="CW81" s="303"/>
      <c r="CX81" s="303"/>
      <c r="CY81" s="303"/>
      <c r="CZ81" s="344"/>
    </row>
    <row r="82" s="437" customFormat="true" ht="15" customHeight="true" x14ac:dyDescent="0.2">
      <c r="A82" s="1773"/>
      <c r="B82" s="1951"/>
      <c r="C82" s="1836"/>
      <c r="D82" s="1837"/>
      <c r="E82" s="1837"/>
      <c r="F82" s="1837"/>
      <c r="G82" s="1838"/>
      <c r="H82" s="1839"/>
      <c r="I82" s="1837"/>
      <c r="J82" s="1837"/>
      <c r="K82" s="1837"/>
      <c r="L82" s="1840"/>
      <c r="M82" s="1841"/>
      <c r="N82" s="1837"/>
      <c r="O82" s="1837"/>
      <c r="P82" s="1837"/>
      <c r="Q82" s="1838"/>
      <c r="R82" s="1839"/>
      <c r="S82" s="1837"/>
      <c r="T82" s="1837"/>
      <c r="U82" s="1837"/>
      <c r="V82" s="1837"/>
      <c r="W82" s="1837"/>
      <c r="X82" s="1837"/>
      <c r="Y82" s="1837"/>
      <c r="Z82" s="1837"/>
      <c r="AA82" s="1837"/>
      <c r="AB82" s="1837"/>
      <c r="AC82" s="1837"/>
      <c r="AD82" s="1837"/>
      <c r="AE82" s="1837"/>
      <c r="AF82" s="1837"/>
      <c r="AG82" s="1837"/>
      <c r="AH82" s="1837"/>
      <c r="AI82" s="1837"/>
      <c r="AJ82" s="1837"/>
      <c r="AK82" s="1837"/>
      <c r="AL82" s="1837"/>
      <c r="AM82" s="1837"/>
      <c r="AN82" s="1837"/>
      <c r="AO82" s="1837"/>
      <c r="AP82" s="1837"/>
      <c r="AQ82" s="1837"/>
      <c r="AR82" s="1837"/>
      <c r="AS82" s="1837"/>
      <c r="AT82" s="1837"/>
      <c r="AU82" s="1837"/>
      <c r="AV82" s="1837"/>
      <c r="AW82" s="1837"/>
      <c r="AX82" s="1842"/>
      <c r="AY82" s="1004"/>
      <c r="BA82" s="236"/>
      <c r="BB82" s="154"/>
      <c r="BC82" s="329"/>
      <c r="BD82" s="302"/>
      <c r="BE82" s="302"/>
      <c r="BF82" s="302"/>
      <c r="BG82" s="330"/>
      <c r="BH82" s="337"/>
      <c r="BI82" s="302"/>
      <c r="BJ82" s="302"/>
      <c r="BK82" s="302"/>
      <c r="BL82" s="330"/>
      <c r="BM82" s="337"/>
      <c r="BN82" s="302"/>
      <c r="BO82" s="302"/>
      <c r="BP82" s="302"/>
      <c r="BQ82" s="330"/>
      <c r="BR82" s="337"/>
      <c r="BS82" s="302"/>
      <c r="BT82" s="302"/>
      <c r="BU82" s="302"/>
      <c r="BV82" s="302"/>
      <c r="BW82" s="302"/>
      <c r="BX82" s="302"/>
      <c r="BY82" s="303"/>
      <c r="BZ82" s="303"/>
      <c r="CA82" s="303"/>
      <c r="CB82" s="303"/>
      <c r="CC82" s="303"/>
      <c r="CD82" s="303"/>
      <c r="CE82" s="303"/>
      <c r="CF82" s="303"/>
      <c r="CG82" s="303"/>
      <c r="CH82" s="303"/>
      <c r="CI82" s="303"/>
      <c r="CJ82" s="303"/>
      <c r="CK82" s="303"/>
      <c r="CL82" s="303"/>
      <c r="CM82" s="303"/>
      <c r="CN82" s="303"/>
      <c r="CO82" s="303"/>
      <c r="CP82" s="303"/>
      <c r="CQ82" s="303"/>
      <c r="CR82" s="303"/>
      <c r="CS82" s="303"/>
      <c r="CT82" s="303"/>
      <c r="CU82" s="303"/>
      <c r="CV82" s="303"/>
      <c r="CW82" s="303"/>
      <c r="CX82" s="303"/>
      <c r="CY82" s="303"/>
      <c r="CZ82" s="344"/>
    </row>
    <row r="83" s="437" customFormat="true" ht="15" customHeight="true" x14ac:dyDescent="0.2">
      <c r="A83" s="1773"/>
      <c r="B83" s="1951"/>
      <c r="C83" s="1836"/>
      <c r="D83" s="1837"/>
      <c r="E83" s="1837"/>
      <c r="F83" s="1837"/>
      <c r="G83" s="1838"/>
      <c r="H83" s="1839"/>
      <c r="I83" s="1837"/>
      <c r="J83" s="1837"/>
      <c r="K83" s="1837"/>
      <c r="L83" s="1840"/>
      <c r="M83" s="1841"/>
      <c r="N83" s="1837"/>
      <c r="O83" s="1837"/>
      <c r="P83" s="1837"/>
      <c r="Q83" s="1838"/>
      <c r="R83" s="1839"/>
      <c r="S83" s="1837"/>
      <c r="T83" s="1837"/>
      <c r="U83" s="1837"/>
      <c r="V83" s="1837"/>
      <c r="W83" s="1837"/>
      <c r="X83" s="1837"/>
      <c r="Y83" s="1837"/>
      <c r="Z83" s="1837"/>
      <c r="AA83" s="1837"/>
      <c r="AB83" s="1837"/>
      <c r="AC83" s="1837"/>
      <c r="AD83" s="1837"/>
      <c r="AE83" s="1837"/>
      <c r="AF83" s="1837"/>
      <c r="AG83" s="1837"/>
      <c r="AH83" s="1837"/>
      <c r="AI83" s="1837"/>
      <c r="AJ83" s="1837"/>
      <c r="AK83" s="1837"/>
      <c r="AL83" s="1837"/>
      <c r="AM83" s="1837"/>
      <c r="AN83" s="1837"/>
      <c r="AO83" s="1837"/>
      <c r="AP83" s="1837"/>
      <c r="AQ83" s="1837"/>
      <c r="AR83" s="1837"/>
      <c r="AS83" s="1837"/>
      <c r="AT83" s="1837"/>
      <c r="AU83" s="1837"/>
      <c r="AV83" s="1837"/>
      <c r="AW83" s="1837"/>
      <c r="AX83" s="1842"/>
      <c r="AY83" s="1004"/>
      <c r="BA83" s="236"/>
      <c r="BB83" s="154"/>
      <c r="BC83" s="329"/>
      <c r="BD83" s="302"/>
      <c r="BE83" s="302"/>
      <c r="BF83" s="302"/>
      <c r="BG83" s="330"/>
      <c r="BH83" s="337"/>
      <c r="BI83" s="302"/>
      <c r="BJ83" s="302"/>
      <c r="BK83" s="302"/>
      <c r="BL83" s="330"/>
      <c r="BM83" s="337"/>
      <c r="BN83" s="302"/>
      <c r="BO83" s="302"/>
      <c r="BP83" s="302"/>
      <c r="BQ83" s="330"/>
      <c r="BR83" s="337"/>
      <c r="BS83" s="302"/>
      <c r="BT83" s="302"/>
      <c r="BU83" s="302"/>
      <c r="BV83" s="302"/>
      <c r="BW83" s="302"/>
      <c r="BX83" s="302"/>
      <c r="BY83" s="303"/>
      <c r="BZ83" s="303"/>
      <c r="CA83" s="303"/>
      <c r="CB83" s="303"/>
      <c r="CC83" s="303"/>
      <c r="CD83" s="303"/>
      <c r="CE83" s="303"/>
      <c r="CF83" s="303"/>
      <c r="CG83" s="303"/>
      <c r="CH83" s="303"/>
      <c r="CI83" s="303"/>
      <c r="CJ83" s="303"/>
      <c r="CK83" s="303"/>
      <c r="CL83" s="303"/>
      <c r="CM83" s="303"/>
      <c r="CN83" s="303"/>
      <c r="CO83" s="303"/>
      <c r="CP83" s="303"/>
      <c r="CQ83" s="303"/>
      <c r="CR83" s="303"/>
      <c r="CS83" s="303"/>
      <c r="CT83" s="303"/>
      <c r="CU83" s="303"/>
      <c r="CV83" s="303"/>
      <c r="CW83" s="303"/>
      <c r="CX83" s="303"/>
      <c r="CY83" s="303"/>
      <c r="CZ83" s="344"/>
    </row>
    <row r="84" s="437" customFormat="true" ht="15" customHeight="true" x14ac:dyDescent="0.2">
      <c r="A84" s="1773"/>
      <c r="B84" s="1951"/>
      <c r="C84" s="1836"/>
      <c r="D84" s="1837"/>
      <c r="E84" s="1837"/>
      <c r="F84" s="1837"/>
      <c r="G84" s="1838"/>
      <c r="H84" s="1839"/>
      <c r="I84" s="1837"/>
      <c r="J84" s="1837"/>
      <c r="K84" s="1837"/>
      <c r="L84" s="1840"/>
      <c r="M84" s="1841"/>
      <c r="N84" s="1837"/>
      <c r="O84" s="1837"/>
      <c r="P84" s="1837"/>
      <c r="Q84" s="1838"/>
      <c r="R84" s="1839"/>
      <c r="S84" s="1837"/>
      <c r="T84" s="1837"/>
      <c r="U84" s="1837"/>
      <c r="V84" s="1837"/>
      <c r="W84" s="1837"/>
      <c r="X84" s="1837"/>
      <c r="Y84" s="1837"/>
      <c r="Z84" s="1837"/>
      <c r="AA84" s="1837"/>
      <c r="AB84" s="1837"/>
      <c r="AC84" s="1837"/>
      <c r="AD84" s="1837"/>
      <c r="AE84" s="1837"/>
      <c r="AF84" s="1837"/>
      <c r="AG84" s="1837"/>
      <c r="AH84" s="1837"/>
      <c r="AI84" s="1837"/>
      <c r="AJ84" s="1837"/>
      <c r="AK84" s="1837"/>
      <c r="AL84" s="1837"/>
      <c r="AM84" s="1837"/>
      <c r="AN84" s="1837"/>
      <c r="AO84" s="1837"/>
      <c r="AP84" s="1837"/>
      <c r="AQ84" s="1837"/>
      <c r="AR84" s="1837"/>
      <c r="AS84" s="1837"/>
      <c r="AT84" s="1837"/>
      <c r="AU84" s="1837"/>
      <c r="AV84" s="1837"/>
      <c r="AW84" s="1837"/>
      <c r="AX84" s="1842"/>
      <c r="AY84" s="1004"/>
      <c r="BA84" s="236"/>
      <c r="BB84" s="154"/>
      <c r="BC84" s="329"/>
      <c r="BD84" s="302"/>
      <c r="BE84" s="302"/>
      <c r="BF84" s="302"/>
      <c r="BG84" s="330"/>
      <c r="BH84" s="337"/>
      <c r="BI84" s="302"/>
      <c r="BJ84" s="302"/>
      <c r="BK84" s="302"/>
      <c r="BL84" s="330"/>
      <c r="BM84" s="337"/>
      <c r="BN84" s="302"/>
      <c r="BO84" s="302"/>
      <c r="BP84" s="302"/>
      <c r="BQ84" s="330"/>
      <c r="BR84" s="337"/>
      <c r="BS84" s="302"/>
      <c r="BT84" s="302"/>
      <c r="BU84" s="302"/>
      <c r="BV84" s="302"/>
      <c r="BW84" s="302"/>
      <c r="BX84" s="302"/>
      <c r="BY84" s="303"/>
      <c r="BZ84" s="303"/>
      <c r="CA84" s="303"/>
      <c r="CB84" s="303"/>
      <c r="CC84" s="303"/>
      <c r="CD84" s="303"/>
      <c r="CE84" s="303"/>
      <c r="CF84" s="303"/>
      <c r="CG84" s="303"/>
      <c r="CH84" s="303"/>
      <c r="CI84" s="303"/>
      <c r="CJ84" s="303"/>
      <c r="CK84" s="303"/>
      <c r="CL84" s="303"/>
      <c r="CM84" s="303"/>
      <c r="CN84" s="303"/>
      <c r="CO84" s="303"/>
      <c r="CP84" s="303"/>
      <c r="CQ84" s="303"/>
      <c r="CR84" s="303"/>
      <c r="CS84" s="303"/>
      <c r="CT84" s="303"/>
      <c r="CU84" s="303"/>
      <c r="CV84" s="303"/>
      <c r="CW84" s="303"/>
      <c r="CX84" s="303"/>
      <c r="CY84" s="303"/>
      <c r="CZ84" s="344"/>
    </row>
    <row r="85" s="437" customFormat="true" ht="15" customHeight="true" x14ac:dyDescent="0.2">
      <c r="A85" s="1773"/>
      <c r="B85" s="1951"/>
      <c r="C85" s="1836"/>
      <c r="D85" s="1837"/>
      <c r="E85" s="1837"/>
      <c r="F85" s="1837"/>
      <c r="G85" s="1838"/>
      <c r="H85" s="1839"/>
      <c r="I85" s="1837"/>
      <c r="J85" s="1837"/>
      <c r="K85" s="1837"/>
      <c r="L85" s="1840"/>
      <c r="M85" s="1841"/>
      <c r="N85" s="1837"/>
      <c r="O85" s="1837"/>
      <c r="P85" s="1837"/>
      <c r="Q85" s="1838"/>
      <c r="R85" s="1839"/>
      <c r="S85" s="1837"/>
      <c r="T85" s="1837"/>
      <c r="U85" s="1837"/>
      <c r="V85" s="1837"/>
      <c r="W85" s="1837"/>
      <c r="X85" s="1837"/>
      <c r="Y85" s="1837"/>
      <c r="Z85" s="1837"/>
      <c r="AA85" s="1837"/>
      <c r="AB85" s="1837"/>
      <c r="AC85" s="1837"/>
      <c r="AD85" s="1837"/>
      <c r="AE85" s="1837"/>
      <c r="AF85" s="1837"/>
      <c r="AG85" s="1837"/>
      <c r="AH85" s="1837"/>
      <c r="AI85" s="1837"/>
      <c r="AJ85" s="1837"/>
      <c r="AK85" s="1837"/>
      <c r="AL85" s="1837"/>
      <c r="AM85" s="1837"/>
      <c r="AN85" s="1837"/>
      <c r="AO85" s="1837"/>
      <c r="AP85" s="1837"/>
      <c r="AQ85" s="1837"/>
      <c r="AR85" s="1837"/>
      <c r="AS85" s="1837"/>
      <c r="AT85" s="1837"/>
      <c r="AU85" s="1837"/>
      <c r="AV85" s="1837"/>
      <c r="AW85" s="1837"/>
      <c r="AX85" s="1842"/>
      <c r="AY85" s="1004"/>
      <c r="BA85" s="236"/>
      <c r="BB85" s="154"/>
      <c r="BC85" s="329"/>
      <c r="BD85" s="302"/>
      <c r="BE85" s="302"/>
      <c r="BF85" s="302"/>
      <c r="BG85" s="330"/>
      <c r="BH85" s="337"/>
      <c r="BI85" s="302"/>
      <c r="BJ85" s="302"/>
      <c r="BK85" s="302"/>
      <c r="BL85" s="330"/>
      <c r="BM85" s="337"/>
      <c r="BN85" s="302"/>
      <c r="BO85" s="302"/>
      <c r="BP85" s="302"/>
      <c r="BQ85" s="330"/>
      <c r="BR85" s="337"/>
      <c r="BS85" s="302"/>
      <c r="BT85" s="302"/>
      <c r="BU85" s="302"/>
      <c r="BV85" s="302"/>
      <c r="BW85" s="302"/>
      <c r="BX85" s="302"/>
      <c r="BY85" s="303"/>
      <c r="BZ85" s="303"/>
      <c r="CA85" s="303"/>
      <c r="CB85" s="303"/>
      <c r="CC85" s="303"/>
      <c r="CD85" s="303"/>
      <c r="CE85" s="303"/>
      <c r="CF85" s="303"/>
      <c r="CG85" s="303"/>
      <c r="CH85" s="303"/>
      <c r="CI85" s="303"/>
      <c r="CJ85" s="303"/>
      <c r="CK85" s="303"/>
      <c r="CL85" s="303"/>
      <c r="CM85" s="303"/>
      <c r="CN85" s="303"/>
      <c r="CO85" s="303"/>
      <c r="CP85" s="303"/>
      <c r="CQ85" s="303"/>
      <c r="CR85" s="303"/>
      <c r="CS85" s="303"/>
      <c r="CT85" s="303"/>
      <c r="CU85" s="303"/>
      <c r="CV85" s="303"/>
      <c r="CW85" s="303"/>
      <c r="CX85" s="303"/>
      <c r="CY85" s="303"/>
      <c r="CZ85" s="344"/>
    </row>
    <row r="86" s="437" customFormat="true" ht="15" customHeight="true" x14ac:dyDescent="0.2">
      <c r="A86" s="1774"/>
      <c r="B86" s="1952"/>
      <c r="C86" s="1843"/>
      <c r="D86" s="1844"/>
      <c r="E86" s="1844"/>
      <c r="F86" s="1844"/>
      <c r="G86" s="1845"/>
      <c r="H86" s="1846"/>
      <c r="I86" s="1844"/>
      <c r="J86" s="1844"/>
      <c r="K86" s="1844"/>
      <c r="L86" s="1847"/>
      <c r="M86" s="1848"/>
      <c r="N86" s="1844"/>
      <c r="O86" s="1844"/>
      <c r="P86" s="1844"/>
      <c r="Q86" s="1845"/>
      <c r="R86" s="1846"/>
      <c r="S86" s="1844"/>
      <c r="T86" s="1844"/>
      <c r="U86" s="1844"/>
      <c r="V86" s="1844"/>
      <c r="W86" s="1844"/>
      <c r="X86" s="1844"/>
      <c r="Y86" s="1844"/>
      <c r="Z86" s="1844"/>
      <c r="AA86" s="1844"/>
      <c r="AB86" s="1844"/>
      <c r="AC86" s="1844"/>
      <c r="AD86" s="1844"/>
      <c r="AE86" s="1844"/>
      <c r="AF86" s="1844"/>
      <c r="AG86" s="1844"/>
      <c r="AH86" s="1844"/>
      <c r="AI86" s="1844"/>
      <c r="AJ86" s="1844"/>
      <c r="AK86" s="1844"/>
      <c r="AL86" s="1844"/>
      <c r="AM86" s="1844"/>
      <c r="AN86" s="1844"/>
      <c r="AO86" s="1844"/>
      <c r="AP86" s="1844"/>
      <c r="AQ86" s="1844"/>
      <c r="AR86" s="1844"/>
      <c r="AS86" s="1844"/>
      <c r="AT86" s="1844"/>
      <c r="AU86" s="1844"/>
      <c r="AV86" s="1844"/>
      <c r="AW86" s="1844"/>
      <c r="AX86" s="1849"/>
      <c r="AY86" s="1004"/>
      <c r="BA86" s="236"/>
      <c r="BB86" s="154"/>
      <c r="BC86" s="329"/>
      <c r="BD86" s="302"/>
      <c r="BE86" s="302"/>
      <c r="BF86" s="302"/>
      <c r="BG86" s="330"/>
      <c r="BH86" s="337"/>
      <c r="BI86" s="302"/>
      <c r="BJ86" s="302"/>
      <c r="BK86" s="302"/>
      <c r="BL86" s="330"/>
      <c r="BM86" s="337"/>
      <c r="BN86" s="302"/>
      <c r="BO86" s="302"/>
      <c r="BP86" s="302"/>
      <c r="BQ86" s="330"/>
      <c r="BR86" s="337"/>
      <c r="BS86" s="302"/>
      <c r="BT86" s="302"/>
      <c r="BU86" s="302"/>
      <c r="BV86" s="302"/>
      <c r="BW86" s="302"/>
      <c r="BX86" s="302"/>
      <c r="BY86" s="303"/>
      <c r="BZ86" s="303"/>
      <c r="CA86" s="303"/>
      <c r="CB86" s="303"/>
      <c r="CC86" s="303"/>
      <c r="CD86" s="303"/>
      <c r="CE86" s="303"/>
      <c r="CF86" s="303"/>
      <c r="CG86" s="303"/>
      <c r="CH86" s="303"/>
      <c r="CI86" s="303"/>
      <c r="CJ86" s="303"/>
      <c r="CK86" s="303"/>
      <c r="CL86" s="303"/>
      <c r="CM86" s="303"/>
      <c r="CN86" s="303"/>
      <c r="CO86" s="303"/>
      <c r="CP86" s="303"/>
      <c r="CQ86" s="303"/>
      <c r="CR86" s="303"/>
      <c r="CS86" s="303"/>
      <c r="CT86" s="303"/>
      <c r="CU86" s="303"/>
      <c r="CV86" s="303"/>
      <c r="CW86" s="303"/>
      <c r="CX86" s="303"/>
      <c r="CY86" s="303"/>
      <c r="CZ86" s="344"/>
    </row>
    <row r="87" s="437" customFormat="true" ht="15" customHeight="true" x14ac:dyDescent="0.2">
      <c r="A87" s="898"/>
      <c r="B87" s="915"/>
      <c r="C87" s="996"/>
      <c r="D87" s="997"/>
      <c r="E87" s="997"/>
      <c r="F87" s="997"/>
      <c r="G87" s="998"/>
      <c r="H87" s="999"/>
      <c r="I87" s="997"/>
      <c r="J87" s="997"/>
      <c r="K87" s="997"/>
      <c r="L87" s="1000"/>
      <c r="M87" s="1001"/>
      <c r="N87" s="997"/>
      <c r="O87" s="997"/>
      <c r="P87" s="997"/>
      <c r="Q87" s="998"/>
      <c r="R87" s="999"/>
      <c r="S87" s="997"/>
      <c r="T87" s="997"/>
      <c r="U87" s="997"/>
      <c r="V87" s="997"/>
      <c r="W87" s="997"/>
      <c r="X87" s="997"/>
      <c r="Y87" s="997"/>
      <c r="Z87" s="997"/>
      <c r="AA87" s="997"/>
      <c r="AB87" s="1002"/>
      <c r="AC87" s="1003"/>
      <c r="AD87" s="1003"/>
      <c r="AE87" s="1003"/>
      <c r="AF87" s="1003"/>
      <c r="AG87" s="1003"/>
      <c r="AH87" s="1003"/>
      <c r="AI87" s="1003"/>
      <c r="AJ87" s="1003"/>
      <c r="AK87" s="1003"/>
      <c r="AL87" s="1003"/>
      <c r="AM87" s="1003"/>
      <c r="AN87" s="1003"/>
      <c r="AO87" s="1003"/>
      <c r="AP87" s="1003"/>
      <c r="AQ87" s="1003"/>
      <c r="AR87" s="1003"/>
      <c r="AS87" s="1003"/>
      <c r="AT87" s="1003"/>
      <c r="AU87" s="1003"/>
      <c r="AV87" s="1003"/>
      <c r="AW87" s="1003"/>
      <c r="AX87" s="1003"/>
      <c r="AY87" s="1004"/>
      <c r="BA87" s="236"/>
      <c r="BB87" s="154"/>
      <c r="BC87" s="329"/>
      <c r="BD87" s="302"/>
      <c r="BE87" s="302"/>
      <c r="BF87" s="302"/>
      <c r="BG87" s="330"/>
      <c r="BH87" s="337"/>
      <c r="BI87" s="302"/>
      <c r="BJ87" s="302"/>
      <c r="BK87" s="302"/>
      <c r="BL87" s="330"/>
      <c r="BM87" s="337"/>
      <c r="BN87" s="302"/>
      <c r="BO87" s="302"/>
      <c r="BP87" s="302"/>
      <c r="BQ87" s="330"/>
      <c r="BR87" s="337"/>
      <c r="BS87" s="302"/>
      <c r="BT87" s="302"/>
      <c r="BU87" s="302"/>
      <c r="BV87" s="302"/>
      <c r="BW87" s="302"/>
      <c r="BX87" s="302"/>
      <c r="BY87" s="303"/>
      <c r="BZ87" s="303"/>
      <c r="CA87" s="303"/>
      <c r="CB87" s="303"/>
      <c r="CC87" s="303"/>
      <c r="CD87" s="303"/>
      <c r="CE87" s="303"/>
      <c r="CF87" s="303"/>
      <c r="CG87" s="303"/>
      <c r="CH87" s="303"/>
      <c r="CI87" s="303"/>
      <c r="CJ87" s="303"/>
      <c r="CK87" s="303"/>
      <c r="CL87" s="303"/>
      <c r="CM87" s="303"/>
      <c r="CN87" s="303"/>
      <c r="CO87" s="303"/>
      <c r="CP87" s="303"/>
      <c r="CQ87" s="303"/>
      <c r="CR87" s="303"/>
      <c r="CS87" s="303"/>
      <c r="CT87" s="303"/>
      <c r="CU87" s="303"/>
      <c r="CV87" s="303"/>
      <c r="CW87" s="303"/>
      <c r="CX87" s="303"/>
      <c r="CY87" s="303"/>
      <c r="CZ87" s="344"/>
    </row>
    <row r="88" s="437" customFormat="true" ht="15" customHeight="true" x14ac:dyDescent="0.2">
      <c r="A88" s="898"/>
      <c r="B88" s="915"/>
      <c r="C88" s="996"/>
      <c r="D88" s="997"/>
      <c r="E88" s="997"/>
      <c r="F88" s="997"/>
      <c r="G88" s="998"/>
      <c r="H88" s="999"/>
      <c r="I88" s="997"/>
      <c r="J88" s="997"/>
      <c r="K88" s="997"/>
      <c r="L88" s="1000"/>
      <c r="M88" s="1001"/>
      <c r="N88" s="997"/>
      <c r="O88" s="997"/>
      <c r="P88" s="997"/>
      <c r="Q88" s="998"/>
      <c r="R88" s="999"/>
      <c r="S88" s="997"/>
      <c r="T88" s="997"/>
      <c r="U88" s="997"/>
      <c r="V88" s="997"/>
      <c r="W88" s="997"/>
      <c r="X88" s="997"/>
      <c r="Y88" s="997"/>
      <c r="Z88" s="997"/>
      <c r="AA88" s="997"/>
      <c r="AB88" s="1002"/>
      <c r="AC88" s="1003"/>
      <c r="AD88" s="1003"/>
      <c r="AE88" s="1003"/>
      <c r="AF88" s="1003"/>
      <c r="AG88" s="1003"/>
      <c r="AH88" s="1003"/>
      <c r="AI88" s="1003"/>
      <c r="AJ88" s="1003"/>
      <c r="AK88" s="1003"/>
      <c r="AL88" s="1003"/>
      <c r="AM88" s="1003"/>
      <c r="AN88" s="1003"/>
      <c r="AO88" s="1003"/>
      <c r="AP88" s="1003"/>
      <c r="AQ88" s="1003"/>
      <c r="AR88" s="1003"/>
      <c r="AS88" s="1003"/>
      <c r="AT88" s="1003"/>
      <c r="AU88" s="1003"/>
      <c r="AV88" s="1003"/>
      <c r="AW88" s="1003"/>
      <c r="AX88" s="1003"/>
      <c r="AY88" s="1004"/>
      <c r="BA88" s="236"/>
      <c r="BB88" s="154"/>
      <c r="BC88" s="329"/>
      <c r="BD88" s="302"/>
      <c r="BE88" s="302"/>
      <c r="BF88" s="302"/>
      <c r="BG88" s="330"/>
      <c r="BH88" s="337"/>
      <c r="BI88" s="302"/>
      <c r="BJ88" s="302"/>
      <c r="BK88" s="302"/>
      <c r="BL88" s="330"/>
      <c r="BM88" s="337"/>
      <c r="BN88" s="302"/>
      <c r="BO88" s="302"/>
      <c r="BP88" s="302"/>
      <c r="BQ88" s="330"/>
      <c r="BR88" s="337"/>
      <c r="BS88" s="302"/>
      <c r="BT88" s="302"/>
      <c r="BU88" s="302"/>
      <c r="BV88" s="302"/>
      <c r="BW88" s="302"/>
      <c r="BX88" s="302"/>
      <c r="BY88" s="303"/>
      <c r="BZ88" s="303"/>
      <c r="CA88" s="303"/>
      <c r="CB88" s="303"/>
      <c r="CC88" s="303"/>
      <c r="CD88" s="303"/>
      <c r="CE88" s="303"/>
      <c r="CF88" s="303"/>
      <c r="CG88" s="303"/>
      <c r="CH88" s="303"/>
      <c r="CI88" s="303"/>
      <c r="CJ88" s="303"/>
      <c r="CK88" s="303"/>
      <c r="CL88" s="303"/>
      <c r="CM88" s="303"/>
      <c r="CN88" s="303"/>
      <c r="CO88" s="303"/>
      <c r="CP88" s="303"/>
      <c r="CQ88" s="303"/>
      <c r="CR88" s="303"/>
      <c r="CS88" s="303"/>
      <c r="CT88" s="303"/>
      <c r="CU88" s="303"/>
      <c r="CV88" s="303"/>
      <c r="CW88" s="303"/>
      <c r="CX88" s="303"/>
      <c r="CY88" s="303"/>
      <c r="CZ88" s="344"/>
    </row>
    <row r="89" s="437" customFormat="true" ht="15" customHeight="true" x14ac:dyDescent="0.2">
      <c r="A89" s="898"/>
      <c r="B89" s="915"/>
      <c r="C89" s="996"/>
      <c r="D89" s="997"/>
      <c r="E89" s="997"/>
      <c r="F89" s="997"/>
      <c r="G89" s="998"/>
      <c r="H89" s="999"/>
      <c r="I89" s="997"/>
      <c r="J89" s="997"/>
      <c r="K89" s="997"/>
      <c r="L89" s="1000"/>
      <c r="M89" s="1001"/>
      <c r="N89" s="997"/>
      <c r="O89" s="997"/>
      <c r="P89" s="997"/>
      <c r="Q89" s="998"/>
      <c r="R89" s="999"/>
      <c r="S89" s="997"/>
      <c r="T89" s="997"/>
      <c r="U89" s="997"/>
      <c r="V89" s="997"/>
      <c r="W89" s="997"/>
      <c r="X89" s="997"/>
      <c r="Y89" s="997"/>
      <c r="Z89" s="997"/>
      <c r="AA89" s="997"/>
      <c r="AB89" s="1002"/>
      <c r="AC89" s="1003"/>
      <c r="AD89" s="1003"/>
      <c r="AE89" s="1003"/>
      <c r="AF89" s="1003"/>
      <c r="AG89" s="1003"/>
      <c r="AH89" s="1003"/>
      <c r="AI89" s="1003"/>
      <c r="AJ89" s="1003"/>
      <c r="AK89" s="1003"/>
      <c r="AL89" s="1003"/>
      <c r="AM89" s="1003"/>
      <c r="AN89" s="1003"/>
      <c r="AO89" s="1003"/>
      <c r="AP89" s="1003"/>
      <c r="AQ89" s="1003"/>
      <c r="AR89" s="1003"/>
      <c r="AS89" s="1003"/>
      <c r="AT89" s="1003"/>
      <c r="AU89" s="1003"/>
      <c r="AV89" s="1003"/>
      <c r="AW89" s="1003"/>
      <c r="AX89" s="1003"/>
      <c r="AY89" s="1004"/>
      <c r="BA89" s="236"/>
      <c r="BB89" s="154"/>
      <c r="BC89" s="329"/>
      <c r="BD89" s="302"/>
      <c r="BE89" s="302"/>
      <c r="BF89" s="302"/>
      <c r="BG89" s="330"/>
      <c r="BH89" s="337"/>
      <c r="BI89" s="302"/>
      <c r="BJ89" s="302"/>
      <c r="BK89" s="302"/>
      <c r="BL89" s="330"/>
      <c r="BM89" s="337"/>
      <c r="BN89" s="302"/>
      <c r="BO89" s="302"/>
      <c r="BP89" s="302"/>
      <c r="BQ89" s="330"/>
      <c r="BR89" s="337"/>
      <c r="BS89" s="302"/>
      <c r="BT89" s="302"/>
      <c r="BU89" s="302"/>
      <c r="BV89" s="302"/>
      <c r="BW89" s="302"/>
      <c r="BX89" s="302"/>
      <c r="BY89" s="303"/>
      <c r="BZ89" s="303"/>
      <c r="CA89" s="303"/>
      <c r="CB89" s="303"/>
      <c r="CC89" s="303"/>
      <c r="CD89" s="303"/>
      <c r="CE89" s="303"/>
      <c r="CF89" s="303"/>
      <c r="CG89" s="303"/>
      <c r="CH89" s="303"/>
      <c r="CI89" s="303"/>
      <c r="CJ89" s="303"/>
      <c r="CK89" s="303"/>
      <c r="CL89" s="303"/>
      <c r="CM89" s="303"/>
      <c r="CN89" s="303"/>
      <c r="CO89" s="303"/>
      <c r="CP89" s="303"/>
      <c r="CQ89" s="303"/>
      <c r="CR89" s="303"/>
      <c r="CS89" s="303"/>
      <c r="CT89" s="303"/>
      <c r="CU89" s="303"/>
      <c r="CV89" s="303"/>
      <c r="CW89" s="303"/>
      <c r="CX89" s="303"/>
      <c r="CY89" s="303"/>
      <c r="CZ89" s="344"/>
    </row>
    <row r="90" s="437" customFormat="true" ht="15" customHeight="true" x14ac:dyDescent="0.2">
      <c r="A90" s="899"/>
      <c r="B90" s="916"/>
      <c r="C90" s="1005"/>
      <c r="D90" s="1006"/>
      <c r="E90" s="1006"/>
      <c r="F90" s="1006"/>
      <c r="G90" s="1007"/>
      <c r="H90" s="1008"/>
      <c r="I90" s="1006"/>
      <c r="J90" s="1006"/>
      <c r="K90" s="1006"/>
      <c r="L90" s="1009"/>
      <c r="M90" s="1010"/>
      <c r="N90" s="1006"/>
      <c r="O90" s="1006"/>
      <c r="P90" s="1006"/>
      <c r="Q90" s="1007"/>
      <c r="R90" s="1008"/>
      <c r="S90" s="1006"/>
      <c r="T90" s="1006"/>
      <c r="U90" s="1006"/>
      <c r="V90" s="1006"/>
      <c r="W90" s="1006"/>
      <c r="X90" s="1006"/>
      <c r="Y90" s="1006"/>
      <c r="Z90" s="1006"/>
      <c r="AA90" s="1006"/>
      <c r="AB90" s="1011"/>
      <c r="AC90" s="1003"/>
      <c r="AD90" s="1003"/>
      <c r="AE90" s="1003"/>
      <c r="AF90" s="1003"/>
      <c r="AG90" s="1003"/>
      <c r="AH90" s="1003"/>
      <c r="AI90" s="1003"/>
      <c r="AJ90" s="1003"/>
      <c r="AK90" s="1003"/>
      <c r="AL90" s="1003"/>
      <c r="AM90" s="1003"/>
      <c r="AN90" s="1003"/>
      <c r="AO90" s="1003"/>
      <c r="AP90" s="1003"/>
      <c r="AQ90" s="1003"/>
      <c r="AR90" s="1003"/>
      <c r="AS90" s="1003"/>
      <c r="AT90" s="1003"/>
      <c r="AU90" s="1003"/>
      <c r="AV90" s="1003"/>
      <c r="AW90" s="1003"/>
      <c r="AX90" s="1003"/>
      <c r="AY90" s="1004"/>
      <c r="BA90" s="236"/>
      <c r="BB90" s="154"/>
      <c r="BC90" s="329"/>
      <c r="BD90" s="302"/>
      <c r="BE90" s="302"/>
      <c r="BF90" s="302"/>
      <c r="BG90" s="330"/>
      <c r="BH90" s="337"/>
      <c r="BI90" s="302"/>
      <c r="BJ90" s="302"/>
      <c r="BK90" s="302"/>
      <c r="BL90" s="330"/>
      <c r="BM90" s="337"/>
      <c r="BN90" s="302"/>
      <c r="BO90" s="302"/>
      <c r="BP90" s="302"/>
      <c r="BQ90" s="330"/>
      <c r="BR90" s="337"/>
      <c r="BS90" s="302"/>
      <c r="BT90" s="302"/>
      <c r="BU90" s="302"/>
      <c r="BV90" s="302"/>
      <c r="BW90" s="302"/>
      <c r="BX90" s="302"/>
      <c r="BY90" s="303"/>
      <c r="BZ90" s="303"/>
      <c r="CA90" s="303"/>
      <c r="CB90" s="303"/>
      <c r="CC90" s="303"/>
      <c r="CD90" s="303"/>
      <c r="CE90" s="303"/>
      <c r="CF90" s="303"/>
      <c r="CG90" s="303"/>
      <c r="CH90" s="303"/>
      <c r="CI90" s="303"/>
      <c r="CJ90" s="303"/>
      <c r="CK90" s="303"/>
      <c r="CL90" s="303"/>
      <c r="CM90" s="303"/>
      <c r="CN90" s="303"/>
      <c r="CO90" s="303"/>
      <c r="CP90" s="303"/>
      <c r="CQ90" s="303"/>
      <c r="CR90" s="303"/>
      <c r="CS90" s="303"/>
      <c r="CT90" s="303"/>
      <c r="CU90" s="303"/>
      <c r="CV90" s="303"/>
      <c r="CW90" s="303"/>
      <c r="CX90" s="303"/>
      <c r="CY90" s="303"/>
      <c r="CZ90" s="344"/>
    </row>
    <row r="91" s="437" customFormat="true" ht="15" customHeight="true" x14ac:dyDescent="0.2">
      <c r="A91" s="822"/>
      <c r="B91" s="917"/>
      <c r="C91" s="1012"/>
      <c r="D91" s="1003"/>
      <c r="E91" s="1003"/>
      <c r="F91" s="1003"/>
      <c r="G91" s="1004"/>
      <c r="H91" s="1013"/>
      <c r="I91" s="1003"/>
      <c r="J91" s="1003"/>
      <c r="K91" s="1003"/>
      <c r="L91" s="1014"/>
      <c r="M91" s="1012"/>
      <c r="N91" s="1003"/>
      <c r="O91" s="1003"/>
      <c r="P91" s="1003"/>
      <c r="Q91" s="1004"/>
      <c r="R91" s="1013"/>
      <c r="S91" s="1003"/>
      <c r="T91" s="1003"/>
      <c r="U91" s="1003"/>
      <c r="V91" s="1003"/>
      <c r="W91" s="1003"/>
      <c r="X91" s="1003"/>
      <c r="Y91" s="1003"/>
      <c r="Z91" s="1003"/>
      <c r="AA91" s="1003"/>
      <c r="AB91" s="1003"/>
      <c r="AC91" s="1003"/>
      <c r="AD91" s="1003"/>
      <c r="AE91" s="1003"/>
      <c r="AF91" s="1003"/>
      <c r="AG91" s="1003"/>
      <c r="AH91" s="1003"/>
      <c r="AI91" s="1003"/>
      <c r="AJ91" s="1003"/>
      <c r="AK91" s="1003"/>
      <c r="AL91" s="1003"/>
      <c r="AM91" s="1003"/>
      <c r="AN91" s="1003"/>
      <c r="AO91" s="1003"/>
      <c r="AP91" s="1003"/>
      <c r="AQ91" s="1003"/>
      <c r="AR91" s="1003"/>
      <c r="AS91" s="1003"/>
      <c r="AT91" s="1003"/>
      <c r="AU91" s="1003"/>
      <c r="AV91" s="1003"/>
      <c r="AW91" s="1003"/>
      <c r="AX91" s="1003"/>
      <c r="AY91" s="1004"/>
      <c r="BA91" s="236"/>
      <c r="BB91" s="154"/>
      <c r="BC91" s="329"/>
      <c r="BD91" s="302"/>
      <c r="BE91" s="302"/>
      <c r="BF91" s="302"/>
      <c r="BG91" s="330"/>
      <c r="BH91" s="337"/>
      <c r="BI91" s="302"/>
      <c r="BJ91" s="302"/>
      <c r="BK91" s="302"/>
      <c r="BL91" s="330"/>
      <c r="BM91" s="337"/>
      <c r="BN91" s="302"/>
      <c r="BO91" s="302"/>
      <c r="BP91" s="302"/>
      <c r="BQ91" s="330"/>
      <c r="BR91" s="337"/>
      <c r="BS91" s="302"/>
      <c r="BT91" s="302"/>
      <c r="BU91" s="302"/>
      <c r="BV91" s="302"/>
      <c r="BW91" s="302"/>
      <c r="BX91" s="302"/>
      <c r="BY91" s="303"/>
      <c r="BZ91" s="303"/>
      <c r="CA91" s="303"/>
      <c r="CB91" s="303"/>
      <c r="CC91" s="303"/>
      <c r="CD91" s="303"/>
      <c r="CE91" s="303"/>
      <c r="CF91" s="303"/>
      <c r="CG91" s="303"/>
      <c r="CH91" s="303"/>
      <c r="CI91" s="303"/>
      <c r="CJ91" s="303"/>
      <c r="CK91" s="303"/>
      <c r="CL91" s="303"/>
      <c r="CM91" s="303"/>
      <c r="CN91" s="303"/>
      <c r="CO91" s="303"/>
      <c r="CP91" s="303"/>
      <c r="CQ91" s="303"/>
      <c r="CR91" s="303"/>
      <c r="CS91" s="303"/>
      <c r="CT91" s="303"/>
      <c r="CU91" s="303"/>
      <c r="CV91" s="303"/>
      <c r="CW91" s="303"/>
      <c r="CX91" s="303"/>
      <c r="CY91" s="303"/>
      <c r="CZ91" s="344"/>
    </row>
    <row r="92" s="437" customFormat="true" ht="15" customHeight="true" x14ac:dyDescent="0.2">
      <c r="A92" s="822"/>
      <c r="B92" s="917"/>
      <c r="C92" s="1012"/>
      <c r="D92" s="1003"/>
      <c r="E92" s="1003"/>
      <c r="F92" s="1003"/>
      <c r="G92" s="1004"/>
      <c r="H92" s="1013"/>
      <c r="I92" s="1003"/>
      <c r="J92" s="1003"/>
      <c r="K92" s="1003"/>
      <c r="L92" s="1014"/>
      <c r="M92" s="1012"/>
      <c r="N92" s="1003"/>
      <c r="O92" s="1003"/>
      <c r="P92" s="1003"/>
      <c r="Q92" s="1004"/>
      <c r="R92" s="1013"/>
      <c r="S92" s="1003"/>
      <c r="T92" s="1003"/>
      <c r="U92" s="1003"/>
      <c r="V92" s="1003"/>
      <c r="W92" s="1003"/>
      <c r="X92" s="1003"/>
      <c r="Y92" s="1003"/>
      <c r="Z92" s="1003"/>
      <c r="AA92" s="1003"/>
      <c r="AB92" s="1003"/>
      <c r="AC92" s="1003"/>
      <c r="AD92" s="1003"/>
      <c r="AE92" s="1003"/>
      <c r="AF92" s="1003"/>
      <c r="AG92" s="1003"/>
      <c r="AH92" s="1003"/>
      <c r="AI92" s="1003"/>
      <c r="AJ92" s="1003"/>
      <c r="AK92" s="1003"/>
      <c r="AL92" s="1003"/>
      <c r="AM92" s="1003"/>
      <c r="AN92" s="1003"/>
      <c r="AO92" s="1003"/>
      <c r="AP92" s="1003"/>
      <c r="AQ92" s="1003"/>
      <c r="AR92" s="1003"/>
      <c r="AS92" s="1003"/>
      <c r="AT92" s="1003"/>
      <c r="AU92" s="1003"/>
      <c r="AV92" s="1003"/>
      <c r="AW92" s="1003"/>
      <c r="AX92" s="1003"/>
      <c r="AY92" s="1004"/>
      <c r="BA92" s="236"/>
      <c r="BB92" s="154"/>
      <c r="BC92" s="329"/>
      <c r="BD92" s="302"/>
      <c r="BE92" s="302"/>
      <c r="BF92" s="302"/>
      <c r="BG92" s="330"/>
      <c r="BH92" s="337"/>
      <c r="BI92" s="302"/>
      <c r="BJ92" s="302"/>
      <c r="BK92" s="302"/>
      <c r="BL92" s="330"/>
      <c r="BM92" s="337"/>
      <c r="BN92" s="302"/>
      <c r="BO92" s="302"/>
      <c r="BP92" s="302"/>
      <c r="BQ92" s="330"/>
      <c r="BR92" s="337"/>
      <c r="BS92" s="302"/>
      <c r="BT92" s="302"/>
      <c r="BU92" s="302"/>
      <c r="BV92" s="302"/>
      <c r="BW92" s="302"/>
      <c r="BX92" s="302"/>
      <c r="BY92" s="303"/>
      <c r="BZ92" s="303"/>
      <c r="CA92" s="303"/>
      <c r="CB92" s="303"/>
      <c r="CC92" s="303"/>
      <c r="CD92" s="303"/>
      <c r="CE92" s="303"/>
      <c r="CF92" s="303"/>
      <c r="CG92" s="303"/>
      <c r="CH92" s="303"/>
      <c r="CI92" s="303"/>
      <c r="CJ92" s="303"/>
      <c r="CK92" s="303"/>
      <c r="CL92" s="303"/>
      <c r="CM92" s="303"/>
      <c r="CN92" s="303"/>
      <c r="CO92" s="303"/>
      <c r="CP92" s="303"/>
      <c r="CQ92" s="303"/>
      <c r="CR92" s="303"/>
      <c r="CS92" s="303"/>
      <c r="CT92" s="303"/>
      <c r="CU92" s="303"/>
      <c r="CV92" s="303"/>
      <c r="CW92" s="303"/>
      <c r="CX92" s="303"/>
      <c r="CY92" s="303"/>
      <c r="CZ92" s="344"/>
    </row>
    <row r="93" s="437" customFormat="true" ht="15" customHeight="true" x14ac:dyDescent="0.2">
      <c r="A93" s="900"/>
      <c r="B93" s="918"/>
      <c r="C93" s="826"/>
      <c r="D93" s="827"/>
      <c r="E93" s="827"/>
      <c r="F93" s="827"/>
      <c r="G93" s="882"/>
      <c r="H93" s="872"/>
      <c r="I93" s="827"/>
      <c r="J93" s="827"/>
      <c r="K93" s="827"/>
      <c r="L93" s="849"/>
      <c r="M93" s="826"/>
      <c r="N93" s="827"/>
      <c r="O93" s="827"/>
      <c r="P93" s="827"/>
      <c r="Q93" s="882"/>
      <c r="R93" s="872"/>
      <c r="S93" s="827"/>
      <c r="T93" s="827"/>
      <c r="U93" s="827"/>
      <c r="V93" s="827"/>
      <c r="W93" s="827"/>
      <c r="X93" s="827"/>
      <c r="Y93" s="827"/>
      <c r="Z93" s="827"/>
      <c r="AA93" s="827"/>
      <c r="AB93" s="827"/>
      <c r="AC93" s="1003"/>
      <c r="AD93" s="1003"/>
      <c r="AE93" s="1003"/>
      <c r="AF93" s="1003"/>
      <c r="AG93" s="1003"/>
      <c r="AH93" s="1003"/>
      <c r="AI93" s="1003"/>
      <c r="AJ93" s="1003"/>
      <c r="AK93" s="1003"/>
      <c r="AL93" s="1003"/>
      <c r="AM93" s="1003"/>
      <c r="AN93" s="1003"/>
      <c r="AO93" s="1003"/>
      <c r="AP93" s="1003"/>
      <c r="AQ93" s="1003"/>
      <c r="AR93" s="1003"/>
      <c r="AS93" s="1003"/>
      <c r="AT93" s="1003"/>
      <c r="AU93" s="1003"/>
      <c r="AV93" s="1003"/>
      <c r="AW93" s="1003"/>
      <c r="AX93" s="1003"/>
      <c r="AY93" s="1004"/>
      <c r="BA93" s="236"/>
      <c r="BB93" s="154"/>
      <c r="BC93" s="329"/>
      <c r="BD93" s="302"/>
      <c r="BE93" s="302"/>
      <c r="BF93" s="302"/>
      <c r="BG93" s="330"/>
      <c r="BH93" s="337"/>
      <c r="BI93" s="302"/>
      <c r="BJ93" s="302"/>
      <c r="BK93" s="302"/>
      <c r="BL93" s="330"/>
      <c r="BM93" s="337"/>
      <c r="BN93" s="302"/>
      <c r="BO93" s="302"/>
      <c r="BP93" s="302"/>
      <c r="BQ93" s="330"/>
      <c r="BR93" s="337"/>
      <c r="BS93" s="302"/>
      <c r="BT93" s="302"/>
      <c r="BU93" s="302"/>
      <c r="BV93" s="302"/>
      <c r="BW93" s="302"/>
      <c r="BX93" s="302"/>
      <c r="BY93" s="303"/>
      <c r="BZ93" s="303"/>
      <c r="CA93" s="303"/>
      <c r="CB93" s="303"/>
      <c r="CC93" s="303"/>
      <c r="CD93" s="303"/>
      <c r="CE93" s="303"/>
      <c r="CF93" s="303"/>
      <c r="CG93" s="303"/>
      <c r="CH93" s="303"/>
      <c r="CI93" s="303"/>
      <c r="CJ93" s="303"/>
      <c r="CK93" s="303"/>
      <c r="CL93" s="303"/>
      <c r="CM93" s="303"/>
      <c r="CN93" s="303"/>
      <c r="CO93" s="303"/>
      <c r="CP93" s="303"/>
      <c r="CQ93" s="303"/>
      <c r="CR93" s="303"/>
      <c r="CS93" s="303"/>
      <c r="CT93" s="303"/>
      <c r="CU93" s="303"/>
      <c r="CV93" s="303"/>
      <c r="CW93" s="303"/>
      <c r="CX93" s="303"/>
      <c r="CY93" s="303"/>
      <c r="CZ93" s="344"/>
    </row>
    <row r="94" s="437" customFormat="true" ht="15" customHeight="true" x14ac:dyDescent="0.2">
      <c r="A94" s="1109"/>
      <c r="B94" s="918"/>
      <c r="C94" s="826"/>
      <c r="D94" s="828"/>
      <c r="E94" s="828"/>
      <c r="F94" s="828"/>
      <c r="G94" s="883"/>
      <c r="H94" s="872"/>
      <c r="I94" s="828"/>
      <c r="J94" s="828"/>
      <c r="K94" s="828"/>
      <c r="L94" s="850"/>
      <c r="M94" s="826"/>
      <c r="N94" s="828"/>
      <c r="O94" s="828"/>
      <c r="P94" s="828"/>
      <c r="Q94" s="883"/>
      <c r="R94" s="872"/>
      <c r="S94" s="828"/>
      <c r="T94" s="828"/>
      <c r="U94" s="828"/>
      <c r="V94" s="828"/>
      <c r="W94" s="828"/>
      <c r="X94" s="828"/>
      <c r="Y94" s="828"/>
      <c r="Z94" s="828"/>
      <c r="AA94" s="828"/>
      <c r="AB94" s="828"/>
      <c r="AC94" s="1003"/>
      <c r="AD94" s="1003"/>
      <c r="AE94" s="1003"/>
      <c r="AF94" s="1003"/>
      <c r="AG94" s="1003"/>
      <c r="AH94" s="1003"/>
      <c r="AI94" s="1003"/>
      <c r="AJ94" s="1003"/>
      <c r="AK94" s="1003"/>
      <c r="AL94" s="1003"/>
      <c r="AM94" s="1003"/>
      <c r="AN94" s="1003"/>
      <c r="AO94" s="1003"/>
      <c r="AP94" s="1003"/>
      <c r="AQ94" s="1003"/>
      <c r="AR94" s="1003"/>
      <c r="AS94" s="1003"/>
      <c r="AT94" s="1003"/>
      <c r="AU94" s="1003"/>
      <c r="AV94" s="1003"/>
      <c r="AW94" s="1003"/>
      <c r="AX94" s="1003"/>
      <c r="AY94" s="1004"/>
      <c r="BA94" s="236"/>
      <c r="BB94" s="154"/>
      <c r="BC94" s="329"/>
      <c r="BD94" s="302"/>
      <c r="BE94" s="302"/>
      <c r="BF94" s="302"/>
      <c r="BG94" s="330"/>
      <c r="BH94" s="337"/>
      <c r="BI94" s="302"/>
      <c r="BJ94" s="302"/>
      <c r="BK94" s="302"/>
      <c r="BL94" s="330"/>
      <c r="BM94" s="337"/>
      <c r="BN94" s="302"/>
      <c r="BO94" s="302"/>
      <c r="BP94" s="302"/>
      <c r="BQ94" s="330"/>
      <c r="BR94" s="337"/>
      <c r="BS94" s="302"/>
      <c r="BT94" s="302"/>
      <c r="BU94" s="302"/>
      <c r="BV94" s="302"/>
      <c r="BW94" s="302"/>
      <c r="BX94" s="302"/>
      <c r="BY94" s="303"/>
      <c r="BZ94" s="303"/>
      <c r="CA94" s="303"/>
      <c r="CB94" s="303"/>
      <c r="CC94" s="303"/>
      <c r="CD94" s="303"/>
      <c r="CE94" s="303"/>
      <c r="CF94" s="303"/>
      <c r="CG94" s="303"/>
      <c r="CH94" s="303"/>
      <c r="CI94" s="303"/>
      <c r="CJ94" s="303"/>
      <c r="CK94" s="303"/>
      <c r="CL94" s="303"/>
      <c r="CM94" s="303"/>
      <c r="CN94" s="303"/>
      <c r="CO94" s="303"/>
      <c r="CP94" s="303"/>
      <c r="CQ94" s="303"/>
      <c r="CR94" s="303"/>
      <c r="CS94" s="303"/>
      <c r="CT94" s="303"/>
      <c r="CU94" s="303"/>
      <c r="CV94" s="303"/>
      <c r="CW94" s="303"/>
      <c r="CX94" s="303"/>
      <c r="CY94" s="303"/>
      <c r="CZ94" s="344"/>
    </row>
    <row r="95" s="437" customFormat="true" ht="15" customHeight="true" x14ac:dyDescent="0.2">
      <c r="A95" s="900"/>
      <c r="B95" s="919"/>
      <c r="C95" s="1015"/>
      <c r="D95" s="1016"/>
      <c r="E95" s="1016"/>
      <c r="F95" s="1016"/>
      <c r="G95" s="1017"/>
      <c r="H95" s="1018"/>
      <c r="I95" s="1016"/>
      <c r="J95" s="1016"/>
      <c r="K95" s="1016"/>
      <c r="L95" s="1019"/>
      <c r="M95" s="1015"/>
      <c r="N95" s="1016"/>
      <c r="O95" s="1016"/>
      <c r="P95" s="1016"/>
      <c r="Q95" s="1017"/>
      <c r="R95" s="1018"/>
      <c r="S95" s="1016"/>
      <c r="T95" s="1016"/>
      <c r="U95" s="1016"/>
      <c r="V95" s="1016"/>
      <c r="W95" s="1016"/>
      <c r="X95" s="1016"/>
      <c r="Y95" s="1016"/>
      <c r="Z95" s="1016"/>
      <c r="AA95" s="1016"/>
      <c r="AB95" s="1016"/>
      <c r="AC95" s="1003"/>
      <c r="AD95" s="1003"/>
      <c r="AE95" s="1003"/>
      <c r="AF95" s="1003"/>
      <c r="AG95" s="1003"/>
      <c r="AH95" s="1003"/>
      <c r="AI95" s="1003"/>
      <c r="AJ95" s="1003"/>
      <c r="AK95" s="1003"/>
      <c r="AL95" s="1003"/>
      <c r="AM95" s="1003"/>
      <c r="AN95" s="1003"/>
      <c r="AO95" s="1003"/>
      <c r="AP95" s="1003"/>
      <c r="AQ95" s="1003"/>
      <c r="AR95" s="1003"/>
      <c r="AS95" s="1003"/>
      <c r="AT95" s="1003"/>
      <c r="AU95" s="1003"/>
      <c r="AV95" s="1003"/>
      <c r="AW95" s="1003"/>
      <c r="AX95" s="1003"/>
      <c r="AY95" s="1004"/>
      <c r="BA95" s="236"/>
      <c r="BB95" s="154"/>
      <c r="BC95" s="329"/>
      <c r="BD95" s="302"/>
      <c r="BE95" s="302"/>
      <c r="BF95" s="302"/>
      <c r="BG95" s="330"/>
      <c r="BH95" s="337"/>
      <c r="BI95" s="302"/>
      <c r="BJ95" s="302"/>
      <c r="BK95" s="302"/>
      <c r="BL95" s="330"/>
      <c r="BM95" s="337"/>
      <c r="BN95" s="302"/>
      <c r="BO95" s="302"/>
      <c r="BP95" s="302"/>
      <c r="BQ95" s="330"/>
      <c r="BR95" s="337"/>
      <c r="BS95" s="302"/>
      <c r="BT95" s="302"/>
      <c r="BU95" s="302"/>
      <c r="BV95" s="302"/>
      <c r="BW95" s="302"/>
      <c r="BX95" s="302"/>
      <c r="BY95" s="303"/>
      <c r="BZ95" s="303"/>
      <c r="CA95" s="303"/>
      <c r="CB95" s="303"/>
      <c r="CC95" s="303"/>
      <c r="CD95" s="303"/>
      <c r="CE95" s="303"/>
      <c r="CF95" s="303"/>
      <c r="CG95" s="303"/>
      <c r="CH95" s="303"/>
      <c r="CI95" s="303"/>
      <c r="CJ95" s="303"/>
      <c r="CK95" s="303"/>
      <c r="CL95" s="303"/>
      <c r="CM95" s="303"/>
      <c r="CN95" s="303"/>
      <c r="CO95" s="303"/>
      <c r="CP95" s="303"/>
      <c r="CQ95" s="303"/>
      <c r="CR95" s="303"/>
      <c r="CS95" s="303"/>
      <c r="CT95" s="303"/>
      <c r="CU95" s="303"/>
      <c r="CV95" s="303"/>
      <c r="CW95" s="303"/>
      <c r="CX95" s="303"/>
      <c r="CY95" s="303"/>
      <c r="CZ95" s="344"/>
    </row>
    <row r="96" s="131" customFormat="true" ht="15" customHeight="true" x14ac:dyDescent="0.2">
      <c r="A96" s="1109"/>
      <c r="B96" s="919"/>
      <c r="C96" s="1015"/>
      <c r="D96" s="1016"/>
      <c r="E96" s="1016"/>
      <c r="F96" s="1016"/>
      <c r="G96" s="1017"/>
      <c r="H96" s="1018"/>
      <c r="I96" s="1016"/>
      <c r="J96" s="1016"/>
      <c r="K96" s="1016"/>
      <c r="L96" s="1019"/>
      <c r="M96" s="1015"/>
      <c r="N96" s="1016"/>
      <c r="O96" s="1016"/>
      <c r="P96" s="1016"/>
      <c r="Q96" s="1017"/>
      <c r="R96" s="1018"/>
      <c r="S96" s="1016"/>
      <c r="T96" s="1016"/>
      <c r="U96" s="1016"/>
      <c r="V96" s="1016"/>
      <c r="W96" s="1016"/>
      <c r="X96" s="1016"/>
      <c r="Y96" s="1016"/>
      <c r="Z96" s="1016"/>
      <c r="AA96" s="1016"/>
      <c r="AB96" s="1016"/>
      <c r="AC96" s="1003"/>
      <c r="AD96" s="1003"/>
      <c r="AE96" s="1003"/>
      <c r="AF96" s="1003"/>
      <c r="AG96" s="1003"/>
      <c r="AH96" s="1003"/>
      <c r="AI96" s="1003"/>
      <c r="AJ96" s="1003"/>
      <c r="AK96" s="1003"/>
      <c r="AL96" s="1003"/>
      <c r="AM96" s="1003"/>
      <c r="AN96" s="1003"/>
      <c r="AO96" s="1003"/>
      <c r="AP96" s="1003"/>
      <c r="AQ96" s="1003"/>
      <c r="AR96" s="1003"/>
      <c r="AS96" s="1003"/>
      <c r="AT96" s="1003"/>
      <c r="AU96" s="1003"/>
      <c r="AV96" s="1003"/>
      <c r="AW96" s="1003"/>
      <c r="AX96" s="1003"/>
      <c r="AY96" s="1004"/>
      <c r="BA96" s="236"/>
      <c r="BB96" s="154"/>
      <c r="BC96" s="329"/>
      <c r="BD96" s="302"/>
      <c r="BE96" s="302"/>
      <c r="BF96" s="302"/>
      <c r="BG96" s="330"/>
      <c r="BH96" s="337"/>
      <c r="BI96" s="302"/>
      <c r="BJ96" s="302"/>
      <c r="BK96" s="302"/>
      <c r="BL96" s="330"/>
      <c r="BM96" s="337"/>
      <c r="BN96" s="302"/>
      <c r="BO96" s="302"/>
      <c r="BP96" s="302"/>
      <c r="BQ96" s="330"/>
      <c r="BR96" s="337"/>
      <c r="BS96" s="302"/>
      <c r="BT96" s="302"/>
      <c r="BU96" s="302"/>
      <c r="BV96" s="302"/>
      <c r="BW96" s="302"/>
      <c r="BX96" s="302"/>
      <c r="BY96" s="303"/>
      <c r="BZ96" s="303"/>
      <c r="CA96" s="303"/>
      <c r="CB96" s="303"/>
      <c r="CC96" s="303"/>
      <c r="CD96" s="303"/>
      <c r="CE96" s="303"/>
      <c r="CF96" s="303"/>
      <c r="CG96" s="303"/>
      <c r="CH96" s="303"/>
      <c r="CI96" s="303"/>
      <c r="CJ96" s="303"/>
      <c r="CK96" s="303"/>
      <c r="CL96" s="303"/>
      <c r="CM96" s="303"/>
      <c r="CN96" s="303"/>
      <c r="CO96" s="303"/>
      <c r="CP96" s="303"/>
      <c r="CQ96" s="303"/>
      <c r="CR96" s="303"/>
      <c r="CS96" s="303"/>
      <c r="CT96" s="303"/>
      <c r="CU96" s="303"/>
      <c r="CV96" s="303"/>
      <c r="CW96" s="303"/>
      <c r="CX96" s="303"/>
      <c r="CY96" s="303"/>
      <c r="CZ96" s="344"/>
    </row>
    <row r="97" s="131" customFormat="true" ht="15" customHeight="true" x14ac:dyDescent="0.2">
      <c r="A97" s="900"/>
      <c r="B97" s="919"/>
      <c r="C97" s="1015"/>
      <c r="D97" s="1016"/>
      <c r="E97" s="1016"/>
      <c r="F97" s="1016"/>
      <c r="G97" s="1017"/>
      <c r="H97" s="1018"/>
      <c r="I97" s="1016"/>
      <c r="J97" s="1016"/>
      <c r="K97" s="1016"/>
      <c r="L97" s="1019"/>
      <c r="M97" s="1015"/>
      <c r="N97" s="1016"/>
      <c r="O97" s="1016"/>
      <c r="P97" s="1016"/>
      <c r="Q97" s="1017"/>
      <c r="R97" s="1018"/>
      <c r="S97" s="1016"/>
      <c r="T97" s="1016"/>
      <c r="U97" s="1016"/>
      <c r="V97" s="1016"/>
      <c r="W97" s="1016"/>
      <c r="X97" s="1016"/>
      <c r="Y97" s="1016"/>
      <c r="Z97" s="1016"/>
      <c r="AA97" s="1016"/>
      <c r="AB97" s="1016"/>
      <c r="AC97" s="1003"/>
      <c r="AD97" s="1003"/>
      <c r="AE97" s="1003"/>
      <c r="AF97" s="1003"/>
      <c r="AG97" s="1003"/>
      <c r="AH97" s="1003"/>
      <c r="AI97" s="1003"/>
      <c r="AJ97" s="1003"/>
      <c r="AK97" s="1003"/>
      <c r="AL97" s="1003"/>
      <c r="AM97" s="1003"/>
      <c r="AN97" s="1003"/>
      <c r="AO97" s="1003"/>
      <c r="AP97" s="1003"/>
      <c r="AQ97" s="1003"/>
      <c r="AR97" s="1003"/>
      <c r="AS97" s="1003"/>
      <c r="AT97" s="1003"/>
      <c r="AU97" s="1003"/>
      <c r="AV97" s="1003"/>
      <c r="AW97" s="1003"/>
      <c r="AX97" s="1003"/>
      <c r="AY97" s="1004"/>
      <c r="BA97" s="236"/>
      <c r="BB97" s="154"/>
      <c r="BC97" s="329"/>
      <c r="BD97" s="302"/>
      <c r="BE97" s="302"/>
      <c r="BF97" s="302"/>
      <c r="BG97" s="330"/>
      <c r="BH97" s="337"/>
      <c r="BI97" s="302"/>
      <c r="BJ97" s="302"/>
      <c r="BK97" s="302"/>
      <c r="BL97" s="330"/>
      <c r="BM97" s="337"/>
      <c r="BN97" s="302"/>
      <c r="BO97" s="302"/>
      <c r="BP97" s="302"/>
      <c r="BQ97" s="330"/>
      <c r="BR97" s="337"/>
      <c r="BS97" s="302"/>
      <c r="BT97" s="302"/>
      <c r="BU97" s="302"/>
      <c r="BV97" s="302"/>
      <c r="BW97" s="302"/>
      <c r="BX97" s="302"/>
      <c r="BY97" s="303"/>
      <c r="BZ97" s="303"/>
      <c r="CA97" s="303"/>
      <c r="CB97" s="303"/>
      <c r="CC97" s="303"/>
      <c r="CD97" s="303"/>
      <c r="CE97" s="303"/>
      <c r="CF97" s="303"/>
      <c r="CG97" s="303"/>
      <c r="CH97" s="303"/>
      <c r="CI97" s="303"/>
      <c r="CJ97" s="303"/>
      <c r="CK97" s="303"/>
      <c r="CL97" s="303"/>
      <c r="CM97" s="303"/>
      <c r="CN97" s="303"/>
      <c r="CO97" s="303"/>
      <c r="CP97" s="303"/>
      <c r="CQ97" s="303"/>
      <c r="CR97" s="303"/>
      <c r="CS97" s="303"/>
      <c r="CT97" s="303"/>
      <c r="CU97" s="303"/>
      <c r="CV97" s="303"/>
      <c r="CW97" s="303"/>
      <c r="CX97" s="303"/>
      <c r="CY97" s="303"/>
      <c r="CZ97" s="344"/>
    </row>
    <row r="98" s="131" customFormat="true" ht="15" customHeight="true" x14ac:dyDescent="0.2">
      <c r="A98" s="1109"/>
      <c r="B98" s="919"/>
      <c r="C98" s="1015"/>
      <c r="D98" s="1016"/>
      <c r="E98" s="1016"/>
      <c r="F98" s="1016"/>
      <c r="G98" s="1017"/>
      <c r="H98" s="1018"/>
      <c r="I98" s="1016"/>
      <c r="J98" s="1016"/>
      <c r="K98" s="1016"/>
      <c r="L98" s="1019"/>
      <c r="M98" s="1015"/>
      <c r="N98" s="1016"/>
      <c r="O98" s="1016"/>
      <c r="P98" s="1016"/>
      <c r="Q98" s="1017"/>
      <c r="R98" s="1018"/>
      <c r="S98" s="1016"/>
      <c r="T98" s="1016"/>
      <c r="U98" s="1016"/>
      <c r="V98" s="1016"/>
      <c r="W98" s="1016"/>
      <c r="X98" s="1016"/>
      <c r="Y98" s="1016"/>
      <c r="Z98" s="1016"/>
      <c r="AA98" s="1016"/>
      <c r="AB98" s="1016"/>
      <c r="AC98" s="1003"/>
      <c r="AD98" s="1003"/>
      <c r="AE98" s="1003"/>
      <c r="AF98" s="1003"/>
      <c r="AG98" s="1003"/>
      <c r="AH98" s="1003"/>
      <c r="AI98" s="1003"/>
      <c r="AJ98" s="1003"/>
      <c r="AK98" s="1003"/>
      <c r="AL98" s="1003"/>
      <c r="AM98" s="1003"/>
      <c r="AN98" s="1003"/>
      <c r="AO98" s="1003"/>
      <c r="AP98" s="1003"/>
      <c r="AQ98" s="1003"/>
      <c r="AR98" s="1003"/>
      <c r="AS98" s="1003"/>
      <c r="AT98" s="1003"/>
      <c r="AU98" s="1003"/>
      <c r="AV98" s="1003"/>
      <c r="AW98" s="1003"/>
      <c r="AX98" s="1003"/>
      <c r="AY98" s="1004"/>
      <c r="BA98" s="236"/>
      <c r="BB98" s="154"/>
      <c r="BC98" s="329"/>
      <c r="BD98" s="302"/>
      <c r="BE98" s="302"/>
      <c r="BF98" s="302"/>
      <c r="BG98" s="330"/>
      <c r="BH98" s="337"/>
      <c r="BI98" s="302"/>
      <c r="BJ98" s="302"/>
      <c r="BK98" s="302"/>
      <c r="BL98" s="330"/>
      <c r="BM98" s="337"/>
      <c r="BN98" s="302"/>
      <c r="BO98" s="302"/>
      <c r="BP98" s="302"/>
      <c r="BQ98" s="330"/>
      <c r="BR98" s="337"/>
      <c r="BS98" s="302"/>
      <c r="BT98" s="302"/>
      <c r="BU98" s="302"/>
      <c r="BV98" s="302"/>
      <c r="BW98" s="302"/>
      <c r="BX98" s="302"/>
      <c r="BY98" s="303"/>
      <c r="BZ98" s="303"/>
      <c r="CA98" s="303"/>
      <c r="CB98" s="303"/>
      <c r="CC98" s="303"/>
      <c r="CD98" s="303"/>
      <c r="CE98" s="303"/>
      <c r="CF98" s="303"/>
      <c r="CG98" s="303"/>
      <c r="CH98" s="303"/>
      <c r="CI98" s="303"/>
      <c r="CJ98" s="303"/>
      <c r="CK98" s="303"/>
      <c r="CL98" s="303"/>
      <c r="CM98" s="303"/>
      <c r="CN98" s="303"/>
      <c r="CO98" s="303"/>
      <c r="CP98" s="303"/>
      <c r="CQ98" s="303"/>
      <c r="CR98" s="303"/>
      <c r="CS98" s="303"/>
      <c r="CT98" s="303"/>
      <c r="CU98" s="303"/>
      <c r="CV98" s="303"/>
      <c r="CW98" s="303"/>
      <c r="CX98" s="303"/>
      <c r="CY98" s="303"/>
      <c r="CZ98" s="344"/>
    </row>
    <row r="99" s="131" customFormat="true" ht="15" customHeight="true" x14ac:dyDescent="0.2">
      <c r="A99" s="1109"/>
      <c r="B99" s="919"/>
      <c r="C99" s="1015"/>
      <c r="D99" s="1016"/>
      <c r="E99" s="1016"/>
      <c r="F99" s="1016"/>
      <c r="G99" s="1017"/>
      <c r="H99" s="1018"/>
      <c r="I99" s="1016"/>
      <c r="J99" s="1016"/>
      <c r="K99" s="1016"/>
      <c r="L99" s="1019"/>
      <c r="M99" s="1015"/>
      <c r="N99" s="1016"/>
      <c r="O99" s="1016"/>
      <c r="P99" s="1016"/>
      <c r="Q99" s="1017"/>
      <c r="R99" s="1018"/>
      <c r="S99" s="1016"/>
      <c r="T99" s="1016"/>
      <c r="U99" s="1016"/>
      <c r="V99" s="1016"/>
      <c r="W99" s="1016"/>
      <c r="X99" s="1016"/>
      <c r="Y99" s="1016"/>
      <c r="Z99" s="1016"/>
      <c r="AA99" s="1016"/>
      <c r="AB99" s="1016"/>
      <c r="AC99" s="1003"/>
      <c r="AD99" s="1003"/>
      <c r="AE99" s="1003"/>
      <c r="AF99" s="1003"/>
      <c r="AG99" s="1003"/>
      <c r="AH99" s="1003"/>
      <c r="AI99" s="1003"/>
      <c r="AJ99" s="1003"/>
      <c r="AK99" s="1003"/>
      <c r="AL99" s="1003"/>
      <c r="AM99" s="1003"/>
      <c r="AN99" s="1003"/>
      <c r="AO99" s="1003"/>
      <c r="AP99" s="1003"/>
      <c r="AQ99" s="1003"/>
      <c r="AR99" s="1003"/>
      <c r="AS99" s="1003"/>
      <c r="AT99" s="1003"/>
      <c r="AU99" s="1003"/>
      <c r="AV99" s="1003"/>
      <c r="AW99" s="1003"/>
      <c r="AX99" s="1003"/>
      <c r="AY99" s="1004"/>
      <c r="BA99" s="236"/>
      <c r="BB99" s="154"/>
      <c r="BC99" s="329"/>
      <c r="BD99" s="302"/>
      <c r="BE99" s="302"/>
      <c r="BF99" s="302"/>
      <c r="BG99" s="330"/>
      <c r="BH99" s="337"/>
      <c r="BI99" s="302"/>
      <c r="BJ99" s="302"/>
      <c r="BK99" s="302"/>
      <c r="BL99" s="330"/>
      <c r="BM99" s="337"/>
      <c r="BN99" s="302"/>
      <c r="BO99" s="302"/>
      <c r="BP99" s="302"/>
      <c r="BQ99" s="330"/>
      <c r="BR99" s="337"/>
      <c r="BS99" s="302"/>
      <c r="BT99" s="302"/>
      <c r="BU99" s="302"/>
      <c r="BV99" s="302"/>
      <c r="BW99" s="302"/>
      <c r="BX99" s="302"/>
      <c r="BY99" s="303"/>
      <c r="BZ99" s="303"/>
      <c r="CA99" s="303"/>
      <c r="CB99" s="303"/>
      <c r="CC99" s="303"/>
      <c r="CD99" s="303"/>
      <c r="CE99" s="303"/>
      <c r="CF99" s="303"/>
      <c r="CG99" s="303"/>
      <c r="CH99" s="303"/>
      <c r="CI99" s="303"/>
      <c r="CJ99" s="303"/>
      <c r="CK99" s="303"/>
      <c r="CL99" s="303"/>
      <c r="CM99" s="303"/>
      <c r="CN99" s="303"/>
      <c r="CO99" s="303"/>
      <c r="CP99" s="303"/>
      <c r="CQ99" s="303"/>
      <c r="CR99" s="303"/>
      <c r="CS99" s="303"/>
      <c r="CT99" s="303"/>
      <c r="CU99" s="303"/>
      <c r="CV99" s="303"/>
      <c r="CW99" s="303"/>
      <c r="CX99" s="303"/>
      <c r="CY99" s="303"/>
      <c r="CZ99" s="344"/>
    </row>
    <row r="100" s="131" customFormat="true" ht="15" customHeight="true" x14ac:dyDescent="0.2">
      <c r="A100" s="1109"/>
      <c r="B100" s="919"/>
      <c r="C100" s="1015"/>
      <c r="D100" s="1016"/>
      <c r="E100" s="1016"/>
      <c r="F100" s="1016"/>
      <c r="G100" s="1017"/>
      <c r="H100" s="1018"/>
      <c r="I100" s="1016"/>
      <c r="J100" s="1016"/>
      <c r="K100" s="1016"/>
      <c r="L100" s="1019"/>
      <c r="M100" s="1015"/>
      <c r="N100" s="1016"/>
      <c r="O100" s="1016"/>
      <c r="P100" s="1016"/>
      <c r="Q100" s="1017"/>
      <c r="R100" s="1018"/>
      <c r="S100" s="1016"/>
      <c r="T100" s="1016"/>
      <c r="U100" s="1016"/>
      <c r="V100" s="1016"/>
      <c r="W100" s="1016"/>
      <c r="X100" s="1016"/>
      <c r="Y100" s="1016"/>
      <c r="Z100" s="1016"/>
      <c r="AA100" s="1016"/>
      <c r="AB100" s="1016"/>
      <c r="AC100" s="1003"/>
      <c r="AD100" s="1003"/>
      <c r="AE100" s="1003"/>
      <c r="AF100" s="1003"/>
      <c r="AG100" s="1003"/>
      <c r="AH100" s="1003"/>
      <c r="AI100" s="1003"/>
      <c r="AJ100" s="1003"/>
      <c r="AK100" s="1003"/>
      <c r="AL100" s="1003"/>
      <c r="AM100" s="1003"/>
      <c r="AN100" s="1003"/>
      <c r="AO100" s="1003"/>
      <c r="AP100" s="1003"/>
      <c r="AQ100" s="1003"/>
      <c r="AR100" s="1003"/>
      <c r="AS100" s="1003"/>
      <c r="AT100" s="1003"/>
      <c r="AU100" s="1003"/>
      <c r="AV100" s="1003"/>
      <c r="AW100" s="1003"/>
      <c r="AX100" s="1003"/>
      <c r="AY100" s="1004"/>
      <c r="BA100" s="236"/>
      <c r="BB100" s="154"/>
      <c r="BC100" s="329"/>
      <c r="BD100" s="302"/>
      <c r="BE100" s="302"/>
      <c r="BF100" s="302"/>
      <c r="BG100" s="330"/>
      <c r="BH100" s="337"/>
      <c r="BI100" s="302"/>
      <c r="BJ100" s="302"/>
      <c r="BK100" s="302"/>
      <c r="BL100" s="330"/>
      <c r="BM100" s="337"/>
      <c r="BN100" s="302"/>
      <c r="BO100" s="302"/>
      <c r="BP100" s="302"/>
      <c r="BQ100" s="330"/>
      <c r="BR100" s="337"/>
      <c r="BS100" s="302"/>
      <c r="BT100" s="302"/>
      <c r="BU100" s="302"/>
      <c r="BV100" s="302"/>
      <c r="BW100" s="302"/>
      <c r="BX100" s="302"/>
      <c r="BY100" s="303"/>
      <c r="BZ100" s="303"/>
      <c r="CA100" s="303"/>
      <c r="CB100" s="303"/>
      <c r="CC100" s="303"/>
      <c r="CD100" s="303"/>
      <c r="CE100" s="303"/>
      <c r="CF100" s="303"/>
      <c r="CG100" s="303"/>
      <c r="CH100" s="303"/>
      <c r="CI100" s="303"/>
      <c r="CJ100" s="303"/>
      <c r="CK100" s="303"/>
      <c r="CL100" s="303"/>
      <c r="CM100" s="303"/>
      <c r="CN100" s="303"/>
      <c r="CO100" s="303"/>
      <c r="CP100" s="303"/>
      <c r="CQ100" s="303"/>
      <c r="CR100" s="303"/>
      <c r="CS100" s="303"/>
      <c r="CT100" s="303"/>
      <c r="CU100" s="303"/>
      <c r="CV100" s="303"/>
      <c r="CW100" s="303"/>
      <c r="CX100" s="303"/>
      <c r="CY100" s="303"/>
      <c r="CZ100" s="344"/>
    </row>
    <row r="101" s="131" customFormat="true" ht="15" customHeight="true" x14ac:dyDescent="0.2">
      <c r="A101" s="900"/>
      <c r="B101" s="919"/>
      <c r="C101" s="1015"/>
      <c r="D101" s="1016"/>
      <c r="E101" s="1016"/>
      <c r="F101" s="1016"/>
      <c r="G101" s="1017"/>
      <c r="H101" s="1018"/>
      <c r="I101" s="1016"/>
      <c r="J101" s="1016"/>
      <c r="K101" s="1016"/>
      <c r="L101" s="1019"/>
      <c r="M101" s="1015"/>
      <c r="N101" s="1016"/>
      <c r="O101" s="1016"/>
      <c r="P101" s="1016"/>
      <c r="Q101" s="1017"/>
      <c r="R101" s="1018"/>
      <c r="S101" s="1016"/>
      <c r="T101" s="1016"/>
      <c r="U101" s="1016"/>
      <c r="V101" s="1016"/>
      <c r="W101" s="1016"/>
      <c r="X101" s="1016"/>
      <c r="Y101" s="1016"/>
      <c r="Z101" s="1016"/>
      <c r="AA101" s="1016"/>
      <c r="AB101" s="1016"/>
      <c r="AC101" s="1003"/>
      <c r="AD101" s="1003"/>
      <c r="AE101" s="1003"/>
      <c r="AF101" s="1003"/>
      <c r="AG101" s="1003"/>
      <c r="AH101" s="1003"/>
      <c r="AI101" s="1003"/>
      <c r="AJ101" s="1003"/>
      <c r="AK101" s="1003"/>
      <c r="AL101" s="1003"/>
      <c r="AM101" s="1003"/>
      <c r="AN101" s="1003"/>
      <c r="AO101" s="1003"/>
      <c r="AP101" s="1003"/>
      <c r="AQ101" s="1003"/>
      <c r="AR101" s="1003"/>
      <c r="AS101" s="1003"/>
      <c r="AT101" s="1003"/>
      <c r="AU101" s="1003"/>
      <c r="AV101" s="1003"/>
      <c r="AW101" s="1003"/>
      <c r="AX101" s="1003"/>
      <c r="AY101" s="1004"/>
      <c r="BA101" s="236"/>
      <c r="BB101" s="154"/>
      <c r="BC101" s="329"/>
      <c r="BD101" s="302"/>
      <c r="BE101" s="302"/>
      <c r="BF101" s="302"/>
      <c r="BG101" s="330"/>
      <c r="BH101" s="337"/>
      <c r="BI101" s="302"/>
      <c r="BJ101" s="302"/>
      <c r="BK101" s="302"/>
      <c r="BL101" s="330"/>
      <c r="BM101" s="337"/>
      <c r="BN101" s="302"/>
      <c r="BO101" s="302"/>
      <c r="BP101" s="302"/>
      <c r="BQ101" s="330"/>
      <c r="BR101" s="337"/>
      <c r="BS101" s="302"/>
      <c r="BT101" s="302"/>
      <c r="BU101" s="302"/>
      <c r="BV101" s="302"/>
      <c r="BW101" s="302"/>
      <c r="BX101" s="302"/>
      <c r="BY101" s="303"/>
      <c r="BZ101" s="303"/>
      <c r="CA101" s="303"/>
      <c r="CB101" s="303"/>
      <c r="CC101" s="303"/>
      <c r="CD101" s="303"/>
      <c r="CE101" s="303"/>
      <c r="CF101" s="303"/>
      <c r="CG101" s="303"/>
      <c r="CH101" s="303"/>
      <c r="CI101" s="303"/>
      <c r="CJ101" s="303"/>
      <c r="CK101" s="303"/>
      <c r="CL101" s="303"/>
      <c r="CM101" s="303"/>
      <c r="CN101" s="303"/>
      <c r="CO101" s="303"/>
      <c r="CP101" s="303"/>
      <c r="CQ101" s="303"/>
      <c r="CR101" s="303"/>
      <c r="CS101" s="303"/>
      <c r="CT101" s="303"/>
      <c r="CU101" s="303"/>
      <c r="CV101" s="303"/>
      <c r="CW101" s="303"/>
      <c r="CX101" s="303"/>
      <c r="CY101" s="303"/>
      <c r="CZ101" s="344"/>
    </row>
    <row r="102" s="131" customFormat="true" ht="15" customHeight="true" x14ac:dyDescent="0.2">
      <c r="A102" s="1109"/>
      <c r="B102" s="919"/>
      <c r="C102" s="1015"/>
      <c r="D102" s="1016"/>
      <c r="E102" s="1016"/>
      <c r="F102" s="1016"/>
      <c r="G102" s="1017"/>
      <c r="H102" s="1018"/>
      <c r="I102" s="1016"/>
      <c r="J102" s="1016"/>
      <c r="K102" s="1016"/>
      <c r="L102" s="1019"/>
      <c r="M102" s="1015"/>
      <c r="N102" s="1016"/>
      <c r="O102" s="1016"/>
      <c r="P102" s="1016"/>
      <c r="Q102" s="1017"/>
      <c r="R102" s="1018"/>
      <c r="S102" s="1016"/>
      <c r="T102" s="1016"/>
      <c r="U102" s="1016"/>
      <c r="V102" s="1016"/>
      <c r="W102" s="1016"/>
      <c r="X102" s="1016"/>
      <c r="Y102" s="1016"/>
      <c r="Z102" s="1016"/>
      <c r="AA102" s="1016"/>
      <c r="AB102" s="1016"/>
      <c r="AC102" s="1003"/>
      <c r="AD102" s="1003"/>
      <c r="AE102" s="1003"/>
      <c r="AF102" s="1003"/>
      <c r="AG102" s="1003"/>
      <c r="AH102" s="1003"/>
      <c r="AI102" s="1003"/>
      <c r="AJ102" s="1003"/>
      <c r="AK102" s="1003"/>
      <c r="AL102" s="1003"/>
      <c r="AM102" s="1003"/>
      <c r="AN102" s="1003"/>
      <c r="AO102" s="1003"/>
      <c r="AP102" s="1003"/>
      <c r="AQ102" s="1003"/>
      <c r="AR102" s="1003"/>
      <c r="AS102" s="1003"/>
      <c r="AT102" s="1003"/>
      <c r="AU102" s="1003"/>
      <c r="AV102" s="1003"/>
      <c r="AW102" s="1003"/>
      <c r="AX102" s="1003"/>
      <c r="AY102" s="1004"/>
      <c r="BA102" s="236"/>
      <c r="BB102" s="154"/>
      <c r="BC102" s="329"/>
      <c r="BD102" s="302"/>
      <c r="BE102" s="302"/>
      <c r="BF102" s="302"/>
      <c r="BG102" s="330"/>
      <c r="BH102" s="337"/>
      <c r="BI102" s="302"/>
      <c r="BJ102" s="302"/>
      <c r="BK102" s="302"/>
      <c r="BL102" s="330"/>
      <c r="BM102" s="337"/>
      <c r="BN102" s="302"/>
      <c r="BO102" s="302"/>
      <c r="BP102" s="302"/>
      <c r="BQ102" s="330"/>
      <c r="BR102" s="337"/>
      <c r="BS102" s="302"/>
      <c r="BT102" s="302"/>
      <c r="BU102" s="302"/>
      <c r="BV102" s="302"/>
      <c r="BW102" s="302"/>
      <c r="BX102" s="302"/>
      <c r="BY102" s="303"/>
      <c r="BZ102" s="303"/>
      <c r="CA102" s="303"/>
      <c r="CB102" s="303"/>
      <c r="CC102" s="303"/>
      <c r="CD102" s="303"/>
      <c r="CE102" s="303"/>
      <c r="CF102" s="303"/>
      <c r="CG102" s="303"/>
      <c r="CH102" s="303"/>
      <c r="CI102" s="303"/>
      <c r="CJ102" s="303"/>
      <c r="CK102" s="303"/>
      <c r="CL102" s="303"/>
      <c r="CM102" s="303"/>
      <c r="CN102" s="303"/>
      <c r="CO102" s="303"/>
      <c r="CP102" s="303"/>
      <c r="CQ102" s="303"/>
      <c r="CR102" s="303"/>
      <c r="CS102" s="303"/>
      <c r="CT102" s="303"/>
      <c r="CU102" s="303"/>
      <c r="CV102" s="303"/>
      <c r="CW102" s="303"/>
      <c r="CX102" s="303"/>
      <c r="CY102" s="303"/>
      <c r="CZ102" s="344"/>
    </row>
    <row r="103" s="131" customFormat="true" ht="15" customHeight="true" x14ac:dyDescent="0.2">
      <c r="A103" s="1109"/>
      <c r="B103" s="919"/>
      <c r="C103" s="1015"/>
      <c r="D103" s="1016"/>
      <c r="E103" s="1016"/>
      <c r="F103" s="1016"/>
      <c r="G103" s="1017"/>
      <c r="H103" s="1018"/>
      <c r="I103" s="1016"/>
      <c r="J103" s="1016"/>
      <c r="K103" s="1016"/>
      <c r="L103" s="1019"/>
      <c r="M103" s="1015"/>
      <c r="N103" s="1016"/>
      <c r="O103" s="1016"/>
      <c r="P103" s="1016"/>
      <c r="Q103" s="1017"/>
      <c r="R103" s="1018"/>
      <c r="S103" s="1016"/>
      <c r="T103" s="1016"/>
      <c r="U103" s="1016"/>
      <c r="V103" s="1016"/>
      <c r="W103" s="1016"/>
      <c r="X103" s="1016"/>
      <c r="Y103" s="1016"/>
      <c r="Z103" s="1016"/>
      <c r="AA103" s="1016"/>
      <c r="AB103" s="1016"/>
      <c r="AC103" s="1003"/>
      <c r="AD103" s="1003"/>
      <c r="AE103" s="1003"/>
      <c r="AF103" s="1003"/>
      <c r="AG103" s="1003"/>
      <c r="AH103" s="1003"/>
      <c r="AI103" s="1003"/>
      <c r="AJ103" s="1003"/>
      <c r="AK103" s="1003"/>
      <c r="AL103" s="1003"/>
      <c r="AM103" s="1003"/>
      <c r="AN103" s="1003"/>
      <c r="AO103" s="1003"/>
      <c r="AP103" s="1003"/>
      <c r="AQ103" s="1003"/>
      <c r="AR103" s="1003"/>
      <c r="AS103" s="1003"/>
      <c r="AT103" s="1003"/>
      <c r="AU103" s="1003"/>
      <c r="AV103" s="1003"/>
      <c r="AW103" s="1003"/>
      <c r="AX103" s="1003"/>
      <c r="AY103" s="1004"/>
      <c r="BA103" s="236"/>
      <c r="BB103" s="154"/>
      <c r="BC103" s="329"/>
      <c r="BD103" s="302"/>
      <c r="BE103" s="302"/>
      <c r="BF103" s="302"/>
      <c r="BG103" s="330"/>
      <c r="BH103" s="337"/>
      <c r="BI103" s="302"/>
      <c r="BJ103" s="302"/>
      <c r="BK103" s="302"/>
      <c r="BL103" s="330"/>
      <c r="BM103" s="337"/>
      <c r="BN103" s="302"/>
      <c r="BO103" s="302"/>
      <c r="BP103" s="302"/>
      <c r="BQ103" s="330"/>
      <c r="BR103" s="337"/>
      <c r="BS103" s="302"/>
      <c r="BT103" s="302"/>
      <c r="BU103" s="302"/>
      <c r="BV103" s="302"/>
      <c r="BW103" s="302"/>
      <c r="BX103" s="302"/>
      <c r="BY103" s="303"/>
      <c r="BZ103" s="303"/>
      <c r="CA103" s="303"/>
      <c r="CB103" s="303"/>
      <c r="CC103" s="303"/>
      <c r="CD103" s="303"/>
      <c r="CE103" s="303"/>
      <c r="CF103" s="303"/>
      <c r="CG103" s="303"/>
      <c r="CH103" s="303"/>
      <c r="CI103" s="303"/>
      <c r="CJ103" s="303"/>
      <c r="CK103" s="303"/>
      <c r="CL103" s="303"/>
      <c r="CM103" s="303"/>
      <c r="CN103" s="303"/>
      <c r="CO103" s="303"/>
      <c r="CP103" s="303"/>
      <c r="CQ103" s="303"/>
      <c r="CR103" s="303"/>
      <c r="CS103" s="303"/>
      <c r="CT103" s="303"/>
      <c r="CU103" s="303"/>
      <c r="CV103" s="303"/>
      <c r="CW103" s="303"/>
      <c r="CX103" s="303"/>
      <c r="CY103" s="303"/>
      <c r="CZ103" s="344"/>
    </row>
    <row r="104" s="131" customFormat="true" ht="15" customHeight="true" x14ac:dyDescent="0.2">
      <c r="A104" s="1109"/>
      <c r="B104" s="919"/>
      <c r="C104" s="1015"/>
      <c r="D104" s="1016"/>
      <c r="E104" s="1016"/>
      <c r="F104" s="1016"/>
      <c r="G104" s="1017"/>
      <c r="H104" s="1018"/>
      <c r="I104" s="1016"/>
      <c r="J104" s="1016"/>
      <c r="K104" s="1016"/>
      <c r="L104" s="1019"/>
      <c r="M104" s="1015"/>
      <c r="N104" s="1016"/>
      <c r="O104" s="1016"/>
      <c r="P104" s="1016"/>
      <c r="Q104" s="1017"/>
      <c r="R104" s="1018"/>
      <c r="S104" s="1016"/>
      <c r="T104" s="1016"/>
      <c r="U104" s="1016"/>
      <c r="V104" s="1016"/>
      <c r="W104" s="1016"/>
      <c r="X104" s="1016"/>
      <c r="Y104" s="1016"/>
      <c r="Z104" s="1016"/>
      <c r="AA104" s="1016"/>
      <c r="AB104" s="1016"/>
      <c r="AC104" s="1003"/>
      <c r="AD104" s="1003"/>
      <c r="AE104" s="1003"/>
      <c r="AF104" s="1003"/>
      <c r="AG104" s="1003"/>
      <c r="AH104" s="1003"/>
      <c r="AI104" s="1003"/>
      <c r="AJ104" s="1003"/>
      <c r="AK104" s="1003"/>
      <c r="AL104" s="1003"/>
      <c r="AM104" s="1003"/>
      <c r="AN104" s="1003"/>
      <c r="AO104" s="1003"/>
      <c r="AP104" s="1003"/>
      <c r="AQ104" s="1003"/>
      <c r="AR104" s="1003"/>
      <c r="AS104" s="1003"/>
      <c r="AT104" s="1003"/>
      <c r="AU104" s="1003"/>
      <c r="AV104" s="1003"/>
      <c r="AW104" s="1003"/>
      <c r="AX104" s="1003"/>
      <c r="AY104" s="1004"/>
      <c r="BA104" s="236"/>
      <c r="BB104" s="154"/>
      <c r="BC104" s="329"/>
      <c r="BD104" s="302"/>
      <c r="BE104" s="302"/>
      <c r="BF104" s="302"/>
      <c r="BG104" s="330"/>
      <c r="BH104" s="337"/>
      <c r="BI104" s="302"/>
      <c r="BJ104" s="302"/>
      <c r="BK104" s="302"/>
      <c r="BL104" s="330"/>
      <c r="BM104" s="337"/>
      <c r="BN104" s="302"/>
      <c r="BO104" s="302"/>
      <c r="BP104" s="302"/>
      <c r="BQ104" s="330"/>
      <c r="BR104" s="337"/>
      <c r="BS104" s="302"/>
      <c r="BT104" s="302"/>
      <c r="BU104" s="302"/>
      <c r="BV104" s="302"/>
      <c r="BW104" s="302"/>
      <c r="BX104" s="302"/>
      <c r="BY104" s="303"/>
      <c r="BZ104" s="303"/>
      <c r="CA104" s="303"/>
      <c r="CB104" s="303"/>
      <c r="CC104" s="303"/>
      <c r="CD104" s="303"/>
      <c r="CE104" s="303"/>
      <c r="CF104" s="303"/>
      <c r="CG104" s="303"/>
      <c r="CH104" s="303"/>
      <c r="CI104" s="303"/>
      <c r="CJ104" s="303"/>
      <c r="CK104" s="303"/>
      <c r="CL104" s="303"/>
      <c r="CM104" s="303"/>
      <c r="CN104" s="303"/>
      <c r="CO104" s="303"/>
      <c r="CP104" s="303"/>
      <c r="CQ104" s="303"/>
      <c r="CR104" s="303"/>
      <c r="CS104" s="303"/>
      <c r="CT104" s="303"/>
      <c r="CU104" s="303"/>
      <c r="CV104" s="303"/>
      <c r="CW104" s="303"/>
      <c r="CX104" s="303"/>
      <c r="CY104" s="303"/>
      <c r="CZ104" s="344"/>
    </row>
    <row r="105" s="131" customFormat="true" ht="15" customHeight="true" x14ac:dyDescent="0.2">
      <c r="A105" s="914"/>
      <c r="B105" s="920"/>
      <c r="C105" s="1020"/>
      <c r="D105" s="1021"/>
      <c r="E105" s="1021"/>
      <c r="F105" s="1021"/>
      <c r="G105" s="1022"/>
      <c r="H105" s="1023"/>
      <c r="I105" s="1021"/>
      <c r="J105" s="1021"/>
      <c r="K105" s="1021"/>
      <c r="L105" s="1024"/>
      <c r="M105" s="1020"/>
      <c r="N105" s="1021"/>
      <c r="O105" s="1021"/>
      <c r="P105" s="1021"/>
      <c r="Q105" s="1022"/>
      <c r="R105" s="1023"/>
      <c r="S105" s="1021"/>
      <c r="T105" s="1021"/>
      <c r="U105" s="1021"/>
      <c r="V105" s="1021"/>
      <c r="W105" s="1021"/>
      <c r="X105" s="1021"/>
      <c r="Y105" s="1021"/>
      <c r="Z105" s="1021"/>
      <c r="AA105" s="1021"/>
      <c r="AB105" s="1021"/>
      <c r="AC105" s="1025"/>
      <c r="AD105" s="1025"/>
      <c r="AE105" s="1025"/>
      <c r="AF105" s="1025"/>
      <c r="AG105" s="1025"/>
      <c r="AH105" s="1025"/>
      <c r="AI105" s="1025"/>
      <c r="AJ105" s="1025"/>
      <c r="AK105" s="1025"/>
      <c r="AL105" s="1025"/>
      <c r="AM105" s="1025"/>
      <c r="AN105" s="1025"/>
      <c r="AO105" s="1025"/>
      <c r="AP105" s="1025"/>
      <c r="AQ105" s="1025"/>
      <c r="AR105" s="1025"/>
      <c r="AS105" s="1025"/>
      <c r="AT105" s="1025"/>
      <c r="AU105" s="1025"/>
      <c r="AV105" s="1025"/>
      <c r="AW105" s="1025"/>
      <c r="AX105" s="1025"/>
      <c r="AY105" s="1026"/>
      <c r="BA105" s="236"/>
      <c r="BB105" s="154"/>
      <c r="BC105" s="331"/>
      <c r="BD105" s="332"/>
      <c r="BE105" s="332"/>
      <c r="BF105" s="332"/>
      <c r="BG105" s="333"/>
      <c r="BH105" s="338"/>
      <c r="BI105" s="332"/>
      <c r="BJ105" s="332"/>
      <c r="BK105" s="332"/>
      <c r="BL105" s="333"/>
      <c r="BM105" s="338"/>
      <c r="BN105" s="332"/>
      <c r="BO105" s="332"/>
      <c r="BP105" s="332"/>
      <c r="BQ105" s="333"/>
      <c r="BR105" s="338"/>
      <c r="BS105" s="332"/>
      <c r="BT105" s="332"/>
      <c r="BU105" s="332"/>
      <c r="BV105" s="332"/>
      <c r="BW105" s="332"/>
      <c r="BX105" s="332"/>
      <c r="BY105" s="345"/>
      <c r="BZ105" s="345"/>
      <c r="CA105" s="345"/>
      <c r="CB105" s="345"/>
      <c r="CC105" s="345"/>
      <c r="CD105" s="345"/>
      <c r="CE105" s="345"/>
      <c r="CF105" s="345"/>
      <c r="CG105" s="345"/>
      <c r="CH105" s="345"/>
      <c r="CI105" s="345"/>
      <c r="CJ105" s="345"/>
      <c r="CK105" s="345"/>
      <c r="CL105" s="345"/>
      <c r="CM105" s="345"/>
      <c r="CN105" s="345"/>
      <c r="CO105" s="345"/>
      <c r="CP105" s="345"/>
      <c r="CQ105" s="345"/>
      <c r="CR105" s="345"/>
      <c r="CS105" s="345"/>
      <c r="CT105" s="345"/>
      <c r="CU105" s="345"/>
      <c r="CV105" s="345"/>
      <c r="CW105" s="345"/>
      <c r="CX105" s="345"/>
      <c r="CY105" s="345"/>
      <c r="CZ105" s="346"/>
    </row>
    <row r="106" s="131" customFormat="true" ht="250.15" customHeight="true" x14ac:dyDescent="0.2">
      <c r="A106" s="434"/>
      <c r="B106" s="743"/>
      <c r="C106" s="759"/>
      <c r="D106" s="759"/>
      <c r="E106" s="759"/>
      <c r="F106" s="759"/>
      <c r="G106" s="759"/>
      <c r="H106" s="759"/>
      <c r="I106" s="759"/>
      <c r="J106" s="759"/>
      <c r="K106" s="759"/>
      <c r="L106" s="759"/>
      <c r="M106" s="759"/>
      <c r="N106" s="759"/>
      <c r="O106" s="759"/>
      <c r="P106" s="759"/>
      <c r="Q106" s="759"/>
      <c r="R106" s="759"/>
      <c r="S106" s="759"/>
      <c r="T106" s="759"/>
      <c r="U106" s="759"/>
      <c r="V106" s="759"/>
      <c r="W106" s="759"/>
      <c r="X106" s="759"/>
      <c r="Y106" s="759"/>
      <c r="Z106" s="759"/>
      <c r="AA106" s="759"/>
      <c r="AB106" s="759"/>
      <c r="BA106" s="298"/>
      <c r="BB106" s="299"/>
      <c r="BC106" s="299"/>
      <c r="BD106" s="299"/>
      <c r="BE106" s="299"/>
      <c r="BF106" s="299"/>
      <c r="BG106" s="299"/>
      <c r="BH106" s="299"/>
      <c r="BI106" s="299"/>
      <c r="BJ106" s="299"/>
      <c r="BK106" s="299"/>
      <c r="BL106" s="299"/>
      <c r="BM106" s="299"/>
      <c r="BN106" s="299"/>
      <c r="BO106" s="299"/>
      <c r="BP106" s="299"/>
      <c r="BQ106" s="299"/>
      <c r="BR106" s="299"/>
      <c r="BS106" s="299"/>
      <c r="BT106" s="299"/>
      <c r="BU106" s="299"/>
      <c r="BV106" s="299"/>
      <c r="BW106" s="299"/>
      <c r="BX106" s="299"/>
      <c r="BY106" s="298"/>
      <c r="BZ106" s="298"/>
      <c r="CA106" s="298"/>
      <c r="CB106" s="298"/>
      <c r="CC106" s="298"/>
      <c r="CD106" s="298"/>
      <c r="CE106" s="298"/>
      <c r="CF106" s="298"/>
      <c r="CG106" s="298"/>
      <c r="CH106" s="298"/>
      <c r="CI106" s="298"/>
      <c r="CJ106" s="298"/>
      <c r="CK106" s="298"/>
      <c r="CL106" s="298"/>
      <c r="CM106" s="298"/>
      <c r="CN106" s="298"/>
      <c r="CO106" s="298"/>
      <c r="CP106" s="298"/>
      <c r="CQ106" s="298"/>
      <c r="CR106" s="298"/>
      <c r="CS106" s="298"/>
      <c r="CT106" s="298"/>
      <c r="CU106" s="298"/>
      <c r="CV106" s="298"/>
      <c r="CW106" s="298"/>
      <c r="CX106" s="298"/>
      <c r="CY106" s="298"/>
      <c r="CZ106" s="298"/>
    </row>
    <row r="107" s="111" customFormat="true" ht="18" customHeight="true" x14ac:dyDescent="0.2">
      <c r="A107" s="434"/>
      <c r="B107" s="112"/>
      <c r="C107" s="277"/>
      <c r="D107" s="277"/>
      <c r="E107" s="277"/>
      <c r="F107" s="277"/>
      <c r="G107" s="277"/>
      <c r="H107" s="277"/>
      <c r="I107" s="277"/>
      <c r="J107" s="277"/>
      <c r="K107" s="277"/>
      <c r="L107" s="277"/>
      <c r="M107" s="277"/>
      <c r="N107" s="277"/>
      <c r="O107" s="277"/>
      <c r="P107" s="277"/>
      <c r="Q107" s="277"/>
      <c r="R107" s="277"/>
      <c r="S107" s="277"/>
      <c r="T107" s="277"/>
      <c r="U107" s="277"/>
      <c r="V107" s="277"/>
      <c r="W107" s="277"/>
      <c r="X107" s="277"/>
      <c r="Y107" s="277"/>
      <c r="Z107" s="277"/>
      <c r="AA107" s="277"/>
      <c r="AB107" s="277"/>
      <c r="BB107" s="134"/>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2431" t="str">
        <f>A1026</f>
        <v>Indonesia</v>
      </c>
      <c r="B108" s="2432"/>
      <c r="C108" s="113"/>
      <c r="D108" s="113"/>
      <c r="E108" s="113"/>
      <c r="F108" s="113"/>
      <c r="G108" s="113"/>
      <c r="H108" s="113"/>
      <c r="I108" s="113"/>
      <c r="J108" s="113"/>
      <c r="K108" s="113"/>
      <c r="L108" s="113"/>
      <c r="M108" s="113"/>
      <c r="N108" s="113"/>
      <c r="O108" s="113"/>
      <c r="P108" s="113"/>
      <c r="Q108" s="113"/>
      <c r="R108" s="113"/>
      <c r="S108" s="113"/>
      <c r="T108" s="113"/>
      <c r="U108" s="113"/>
      <c r="BB108" s="134"/>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2012</v>
      </c>
      <c r="B109" s="139"/>
      <c r="C109" s="113"/>
      <c r="D109" s="113"/>
      <c r="E109" s="113"/>
      <c r="F109" s="113"/>
      <c r="G109" s="113"/>
      <c r="H109" s="113"/>
      <c r="I109" s="113"/>
      <c r="J109" s="113"/>
      <c r="K109" s="113"/>
      <c r="L109" s="113"/>
      <c r="M109" s="113"/>
      <c r="N109" s="113"/>
      <c r="O109" s="113"/>
      <c r="P109" s="113"/>
      <c r="Q109" s="113"/>
      <c r="R109" s="113"/>
      <c r="S109" s="113"/>
      <c r="T109" s="113"/>
      <c r="U109" s="113"/>
      <c r="BB109" s="134"/>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113"/>
      <c r="S110" s="113"/>
      <c r="T110" s="113"/>
      <c r="U110" s="113"/>
      <c r="BB110" s="134"/>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113"/>
      <c r="S111" s="113"/>
      <c r="T111" s="113"/>
      <c r="U111" s="113"/>
      <c r="BB111" s="134"/>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519" t="s">
        <v>97</v>
      </c>
      <c r="B112" s="222"/>
      <c r="C112" s="113"/>
      <c r="D112" s="113"/>
      <c r="E112" s="113"/>
      <c r="F112" s="113"/>
      <c r="G112" s="113"/>
      <c r="H112" s="113"/>
      <c r="I112" s="113"/>
      <c r="J112" s="113"/>
      <c r="K112" s="113"/>
      <c r="L112" s="113"/>
      <c r="M112" s="113"/>
      <c r="N112" s="113"/>
      <c r="O112" s="113"/>
      <c r="P112" s="113"/>
      <c r="Q112" s="113"/>
      <c r="R112" s="113"/>
      <c r="S112" s="113"/>
      <c r="T112" s="113"/>
      <c r="U112" s="113"/>
      <c r="BB112" s="134"/>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113"/>
      <c r="BB113" s="134"/>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113"/>
      <c r="BB114" s="134"/>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133</v>
      </c>
      <c r="B115" s="221" t="str">
        <f>A1025</f>
        <v>DHS12</v>
      </c>
      <c r="C115" s="113"/>
      <c r="D115" s="113"/>
      <c r="E115" s="113"/>
      <c r="F115" s="113"/>
      <c r="G115" s="113"/>
      <c r="H115" s="113"/>
      <c r="I115" s="113"/>
      <c r="J115" s="113"/>
      <c r="K115" s="113"/>
      <c r="L115" s="113"/>
      <c r="M115" s="113"/>
      <c r="N115" s="113"/>
      <c r="O115" s="113"/>
      <c r="P115" s="113"/>
      <c r="Q115" s="113"/>
      <c r="R115" s="113"/>
      <c r="S115" s="113"/>
      <c r="T115" s="113"/>
      <c r="U115" s="113"/>
      <c r="BB115" s="134"/>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750" t="str">
        <f>B1030</f>
        <v>Ratio of Improved latrines based on:</v>
      </c>
      <c r="B116" s="751" t="s">
        <v>149</v>
      </c>
      <c r="C116" s="113"/>
      <c r="D116" s="113"/>
      <c r="E116" s="113"/>
      <c r="F116" s="113"/>
      <c r="G116" s="113"/>
      <c r="H116" s="113"/>
      <c r="I116" s="113"/>
      <c r="J116" s="113"/>
      <c r="K116" s="113"/>
      <c r="L116" s="113"/>
      <c r="M116" s="113"/>
      <c r="N116" s="113"/>
      <c r="O116" s="113"/>
      <c r="P116" s="113"/>
      <c r="Q116" s="113"/>
      <c r="R116" s="113"/>
      <c r="S116" s="113"/>
      <c r="T116" s="113"/>
      <c r="U116" s="113"/>
      <c r="BB116" s="134"/>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750" t="str">
        <f>B1029</f>
        <v>Ratio of Shared improved based on:</v>
      </c>
      <c r="B117" s="752" t="s">
        <v>200</v>
      </c>
      <c r="C117" s="113"/>
      <c r="D117" s="113"/>
      <c r="E117" s="113"/>
      <c r="F117" s="113"/>
      <c r="G117" s="113"/>
      <c r="H117" s="113"/>
      <c r="I117" s="113"/>
      <c r="J117" s="113"/>
      <c r="K117" s="113"/>
      <c r="L117" s="113"/>
      <c r="M117" s="113"/>
      <c r="N117" s="113"/>
      <c r="O117" s="113"/>
      <c r="P117" s="113"/>
      <c r="Q117" s="113"/>
      <c r="R117" s="113"/>
      <c r="S117" s="113"/>
      <c r="T117" s="113"/>
      <c r="U117" s="113"/>
      <c r="BB117" s="134"/>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753"/>
      <c r="B118" s="751"/>
      <c r="C118" s="113"/>
      <c r="D118" s="113"/>
      <c r="E118" s="113"/>
      <c r="F118" s="113"/>
      <c r="G118" s="113"/>
      <c r="H118" s="113"/>
      <c r="I118" s="113"/>
      <c r="J118" s="113"/>
      <c r="K118" s="113"/>
      <c r="L118" s="113"/>
      <c r="M118" s="113"/>
      <c r="N118" s="113"/>
      <c r="O118" s="113"/>
      <c r="P118" s="113"/>
      <c r="Q118" s="113"/>
      <c r="R118" s="113"/>
      <c r="S118" s="113"/>
      <c r="T118" s="113"/>
      <c r="U118" s="113"/>
      <c r="BB118" s="134"/>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754"/>
      <c r="B119" s="755"/>
      <c r="C119" s="113"/>
      <c r="D119" s="113"/>
      <c r="E119" s="113"/>
      <c r="F119" s="113"/>
      <c r="G119" s="113"/>
      <c r="H119" s="113"/>
      <c r="I119" s="113"/>
      <c r="J119" s="113"/>
      <c r="K119" s="113"/>
      <c r="L119" s="113"/>
      <c r="M119" s="113"/>
      <c r="N119" s="113"/>
      <c r="O119" s="113"/>
      <c r="P119" s="113"/>
      <c r="Q119" s="113"/>
      <c r="R119" s="113"/>
      <c r="S119" s="113"/>
      <c r="T119" s="113"/>
      <c r="U119" s="113"/>
      <c r="BB119" s="134"/>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437" customFormat="true" ht="15" customHeight="true" x14ac:dyDescent="0.2">
      <c r="A120" s="116" t="s">
        <v>98</v>
      </c>
      <c r="B120" s="207"/>
      <c r="C120" s="2416" t="s">
        <v>114</v>
      </c>
      <c r="D120" s="2417"/>
      <c r="E120" s="2417"/>
      <c r="F120" s="2417"/>
      <c r="G120" s="2418"/>
      <c r="H120" s="2675" t="s">
        <v>38</v>
      </c>
      <c r="I120" s="2676"/>
      <c r="J120" s="2676"/>
      <c r="K120" s="2676"/>
      <c r="L120" s="2677"/>
      <c r="M120" s="2678" t="s">
        <v>37</v>
      </c>
      <c r="N120" s="2679"/>
      <c r="O120" s="2679"/>
      <c r="P120" s="2679"/>
      <c r="Q120" s="2680"/>
      <c r="R120" s="2675" t="s">
        <v>150</v>
      </c>
      <c r="S120" s="2676"/>
      <c r="T120" s="2676"/>
      <c r="U120" s="2676"/>
      <c r="V120" s="2676"/>
      <c r="W120" s="2676"/>
      <c r="X120" s="2676"/>
      <c r="Y120" s="2676"/>
      <c r="Z120" s="2676"/>
      <c r="AA120" s="2676"/>
      <c r="AB120" s="2676"/>
      <c r="AC120" s="2676"/>
      <c r="AD120" s="2676"/>
      <c r="AE120" s="2676"/>
      <c r="AF120" s="2676"/>
      <c r="AG120" s="2676"/>
      <c r="AH120" s="2676"/>
      <c r="AI120" s="2676"/>
      <c r="AJ120" s="2676"/>
      <c r="AK120" s="2676"/>
      <c r="AL120" s="2676"/>
      <c r="AM120" s="2676"/>
      <c r="AN120" s="2676"/>
      <c r="AO120" s="2676"/>
      <c r="AP120" s="2676"/>
      <c r="AQ120" s="2676"/>
      <c r="AR120" s="2676"/>
      <c r="AS120" s="2676"/>
      <c r="AT120" s="2676"/>
      <c r="AU120" s="2676"/>
      <c r="AV120" s="2676"/>
      <c r="AW120" s="2676"/>
      <c r="AX120" s="2681"/>
      <c r="AY120" s="1483"/>
      <c r="BA120" s="217" t="s">
        <v>128</v>
      </c>
      <c r="BB120" s="116" t="s">
        <v>98</v>
      </c>
      <c r="BC120" s="2504" t="s">
        <v>114</v>
      </c>
      <c r="BD120" s="2505"/>
      <c r="BE120" s="2505"/>
      <c r="BF120" s="2505"/>
      <c r="BG120" s="2506"/>
      <c r="BH120" s="2507" t="s">
        <v>38</v>
      </c>
      <c r="BI120" s="2505"/>
      <c r="BJ120" s="2505"/>
      <c r="BK120" s="2505"/>
      <c r="BL120" s="2506"/>
      <c r="BM120" s="2507" t="s">
        <v>37</v>
      </c>
      <c r="BN120" s="2505"/>
      <c r="BO120" s="2505"/>
      <c r="BP120" s="2505"/>
      <c r="BQ120" s="2506"/>
      <c r="BR120" s="423" t="s">
        <v>137</v>
      </c>
      <c r="BS120" s="350"/>
      <c r="BT120" s="350"/>
      <c r="BU120" s="350"/>
      <c r="BV120" s="350"/>
      <c r="BW120" s="350"/>
      <c r="BX120" s="350"/>
      <c r="BY120" s="351"/>
      <c r="BZ120" s="314"/>
      <c r="CA120" s="314"/>
      <c r="CB120" s="314"/>
      <c r="CC120" s="314"/>
      <c r="CD120" s="314"/>
      <c r="CE120" s="314"/>
      <c r="CF120" s="314"/>
      <c r="CG120" s="314"/>
      <c r="CH120" s="314"/>
      <c r="CI120" s="314"/>
      <c r="CJ120" s="314"/>
      <c r="CK120" s="314"/>
      <c r="CL120" s="314"/>
      <c r="CM120" s="314"/>
      <c r="CN120" s="314"/>
      <c r="CO120" s="314"/>
      <c r="CP120" s="314"/>
      <c r="CQ120" s="314"/>
      <c r="CR120" s="314"/>
      <c r="CS120" s="314"/>
      <c r="CT120" s="314"/>
      <c r="CU120" s="314"/>
      <c r="CV120" s="314"/>
      <c r="CW120" s="314"/>
      <c r="CX120" s="314"/>
      <c r="CY120" s="314"/>
      <c r="CZ120" s="315"/>
    </row>
    <row r="121" s="437" customFormat="true" ht="24" x14ac:dyDescent="0.2">
      <c r="A121" s="187" t="s">
        <v>87</v>
      </c>
      <c r="B121" s="244"/>
      <c r="C121" s="278" t="s">
        <v>0</v>
      </c>
      <c r="D121" s="279" t="s">
        <v>1</v>
      </c>
      <c r="E121" s="279" t="s">
        <v>2</v>
      </c>
      <c r="F121" s="279" t="s">
        <v>3</v>
      </c>
      <c r="G121" s="280" t="s">
        <v>4</v>
      </c>
      <c r="H121" s="1756" t="s">
        <v>0</v>
      </c>
      <c r="I121" s="1718" t="s">
        <v>1</v>
      </c>
      <c r="J121" s="1718" t="s">
        <v>2</v>
      </c>
      <c r="K121" s="1718" t="s">
        <v>3</v>
      </c>
      <c r="L121" s="1719" t="s">
        <v>4</v>
      </c>
      <c r="M121" s="1746" t="s">
        <v>0</v>
      </c>
      <c r="N121" s="1718" t="s">
        <v>1</v>
      </c>
      <c r="O121" s="1718" t="s">
        <v>2</v>
      </c>
      <c r="P121" s="1718" t="s">
        <v>3</v>
      </c>
      <c r="Q121" s="1768" t="s">
        <v>4</v>
      </c>
      <c r="R121" s="1756" t="s">
        <v>320</v>
      </c>
      <c r="S121" s="1718" t="s">
        <v>151</v>
      </c>
      <c r="T121" s="1718" t="s">
        <v>152</v>
      </c>
      <c r="U121" s="1718" t="s">
        <v>153</v>
      </c>
      <c r="V121" s="1718" t="s">
        <v>154</v>
      </c>
      <c r="W121" s="1718" t="s">
        <v>156</v>
      </c>
      <c r="X121" s="1718" t="s">
        <v>157</v>
      </c>
      <c r="Y121" s="1718" t="s">
        <v>321</v>
      </c>
      <c r="Z121" s="1718" t="s">
        <v>161</v>
      </c>
      <c r="AA121" s="1718" t="s">
        <v>162</v>
      </c>
      <c r="AB121" s="1718" t="s">
        <v>163</v>
      </c>
      <c r="AC121" s="1718" t="s">
        <v>165</v>
      </c>
      <c r="AD121" s="1718" t="s">
        <v>322</v>
      </c>
      <c r="AE121" s="1718" t="s">
        <v>167</v>
      </c>
      <c r="AF121" s="1718" t="s">
        <v>168</v>
      </c>
      <c r="AG121" s="1718" t="s">
        <v>169</v>
      </c>
      <c r="AH121" s="1718" t="s">
        <v>323</v>
      </c>
      <c r="AI121" s="1718" t="s">
        <v>170</v>
      </c>
      <c r="AJ121" s="1718" t="s">
        <v>324</v>
      </c>
      <c r="AK121" s="1718" t="s">
        <v>265</v>
      </c>
      <c r="AL121" s="1718" t="s">
        <v>172</v>
      </c>
      <c r="AM121" s="1718" t="s">
        <v>325</v>
      </c>
      <c r="AN121" s="1718" t="s">
        <v>173</v>
      </c>
      <c r="AO121" s="1718" t="s">
        <v>174</v>
      </c>
      <c r="AP121" s="1718" t="s">
        <v>326</v>
      </c>
      <c r="AQ121" s="1718" t="s">
        <v>176</v>
      </c>
      <c r="AR121" s="1718" t="s">
        <v>177</v>
      </c>
      <c r="AS121" s="1718" t="s">
        <v>178</v>
      </c>
      <c r="AT121" s="1718" t="s">
        <v>179</v>
      </c>
      <c r="AU121" s="1718" t="s">
        <v>327</v>
      </c>
      <c r="AV121" s="1718" t="s">
        <v>328</v>
      </c>
      <c r="AW121" s="1718" t="s">
        <v>329</v>
      </c>
      <c r="AX121" s="1720" t="s">
        <v>330</v>
      </c>
      <c r="AY121" s="1483"/>
      <c r="BA121" s="198" t="s">
        <v>116</v>
      </c>
      <c r="BB121" s="197"/>
      <c r="BC121" s="347" t="s">
        <v>0</v>
      </c>
      <c r="BD121" s="172" t="s">
        <v>1</v>
      </c>
      <c r="BE121" s="172" t="s">
        <v>2</v>
      </c>
      <c r="BF121" s="172" t="s">
        <v>3</v>
      </c>
      <c r="BG121" s="348" t="s">
        <v>4</v>
      </c>
      <c r="BH121" s="349" t="s">
        <v>0</v>
      </c>
      <c r="BI121" s="172" t="s">
        <v>1</v>
      </c>
      <c r="BJ121" s="172" t="s">
        <v>2</v>
      </c>
      <c r="BK121" s="172" t="s">
        <v>3</v>
      </c>
      <c r="BL121" s="348" t="s">
        <v>4</v>
      </c>
      <c r="BM121" s="349" t="s">
        <v>0</v>
      </c>
      <c r="BN121" s="172" t="s">
        <v>1</v>
      </c>
      <c r="BO121" s="172" t="s">
        <v>2</v>
      </c>
      <c r="BP121" s="172" t="s">
        <v>3</v>
      </c>
      <c r="BQ121" s="348" t="s">
        <v>4</v>
      </c>
      <c r="BR121" s="349"/>
      <c r="BS121" s="172"/>
      <c r="BT121" s="172"/>
      <c r="BU121" s="172"/>
      <c r="BV121" s="172"/>
      <c r="BW121" s="172"/>
      <c r="BX121" s="172"/>
      <c r="BY121" s="173"/>
      <c r="BZ121" s="173"/>
      <c r="CA121" s="173"/>
      <c r="CB121" s="173"/>
      <c r="CC121" s="173"/>
      <c r="CD121" s="173"/>
      <c r="CE121" s="173"/>
      <c r="CF121" s="173"/>
      <c r="CG121" s="173"/>
      <c r="CH121" s="173"/>
      <c r="CI121" s="173"/>
      <c r="CJ121" s="173"/>
      <c r="CK121" s="173"/>
      <c r="CL121" s="173"/>
      <c r="CM121" s="173"/>
      <c r="CN121" s="173"/>
      <c r="CO121" s="173"/>
      <c r="CP121" s="173"/>
      <c r="CQ121" s="173"/>
      <c r="CR121" s="173"/>
      <c r="CS121" s="173"/>
      <c r="CT121" s="173"/>
      <c r="CU121" s="173"/>
      <c r="CV121" s="173"/>
      <c r="CW121" s="173"/>
      <c r="CX121" s="173"/>
      <c r="CY121" s="173"/>
      <c r="CZ121" s="352"/>
    </row>
    <row r="122" s="437" customFormat="true" ht="15" customHeight="true" x14ac:dyDescent="0.2">
      <c r="A122" s="2672" t="s">
        <v>18</v>
      </c>
      <c r="B122" s="1953" t="s">
        <v>14</v>
      </c>
      <c r="C122" s="1850">
        <f>C153+C155+(C154+C156)*0.5</f>
        <v>47.790949144987465</v>
      </c>
      <c r="D122" s="1851">
        <f t="shared" ref="D122:AX122" si="8">D153+D155+(D154+D156)*0.5</f>
        <v>69.043688627909319</v>
      </c>
      <c r="E122" s="1851">
        <f t="shared" si="8"/>
        <v>81.30658958565364</v>
      </c>
      <c r="F122" s="1851">
        <f t="shared" si="8"/>
        <v>87.533368128405101</v>
      </c>
      <c r="G122" s="1852">
        <f t="shared" si="8"/>
        <v>94.992940259608176</v>
      </c>
      <c r="H122" s="1853">
        <f t="shared" si="8"/>
        <v>71.602230083836844</v>
      </c>
      <c r="I122" s="1851">
        <f t="shared" si="8"/>
        <v>83.143318024543916</v>
      </c>
      <c r="J122" s="1851">
        <f t="shared" si="8"/>
        <v>87.092690278394883</v>
      </c>
      <c r="K122" s="1851">
        <f t="shared" si="8"/>
        <v>91.785598102275458</v>
      </c>
      <c r="L122" s="1854">
        <f t="shared" si="8"/>
        <v>96.127780382129032</v>
      </c>
      <c r="M122" s="1850">
        <f t="shared" si="8"/>
        <v>39.548598846581378</v>
      </c>
      <c r="N122" s="1851">
        <f t="shared" si="8"/>
        <v>56.641136893772497</v>
      </c>
      <c r="O122" s="1851">
        <f t="shared" si="8"/>
        <v>66.228804741286254</v>
      </c>
      <c r="P122" s="1851">
        <f t="shared" si="8"/>
        <v>79.510289391536347</v>
      </c>
      <c r="Q122" s="1852">
        <f t="shared" si="8"/>
        <v>90.085401172422706</v>
      </c>
      <c r="R122" s="1853">
        <f t="shared" si="8"/>
        <v>70.314017964827798</v>
      </c>
      <c r="S122" s="1851">
        <f t="shared" si="8"/>
        <v>87.781348896982351</v>
      </c>
      <c r="T122" s="1851">
        <f t="shared" si="8"/>
        <v>81.490605654267952</v>
      </c>
      <c r="U122" s="1851">
        <f t="shared" si="8"/>
        <v>72.706297869170726</v>
      </c>
      <c r="V122" s="1851">
        <f t="shared" si="8"/>
        <v>74.775756790333162</v>
      </c>
      <c r="W122" s="1851">
        <f t="shared" si="8"/>
        <v>76.124449727453324</v>
      </c>
      <c r="X122" s="1851">
        <f t="shared" si="8"/>
        <v>54.638294984174003</v>
      </c>
      <c r="Y122" s="1851">
        <f t="shared" si="8"/>
        <v>69.282042104989486</v>
      </c>
      <c r="Z122" s="1851">
        <f t="shared" si="8"/>
        <v>74.874534493557761</v>
      </c>
      <c r="AA122" s="1851">
        <f t="shared" si="8"/>
        <v>81.193064090359414</v>
      </c>
      <c r="AB122" s="1851">
        <f t="shared" si="8"/>
        <v>69.916917441102314</v>
      </c>
      <c r="AC122" s="1851">
        <f t="shared" si="8"/>
        <v>64.182655617232697</v>
      </c>
      <c r="AD122" s="1851">
        <f t="shared" si="8"/>
        <v>97.665077268923454</v>
      </c>
      <c r="AE122" s="1851">
        <f t="shared" si="8"/>
        <v>67.469517930296476</v>
      </c>
      <c r="AF122" s="1851">
        <f t="shared" si="8"/>
        <v>77.295208620642711</v>
      </c>
      <c r="AG122" s="1851">
        <f t="shared" si="8"/>
        <v>70.598169813175019</v>
      </c>
      <c r="AH122" s="1851">
        <f t="shared" si="8"/>
        <v>81.919993277344574</v>
      </c>
      <c r="AI122" s="1851">
        <f t="shared" si="8"/>
        <v>85.616063269181637</v>
      </c>
      <c r="AJ122" s="1851">
        <f t="shared" si="8"/>
        <v>77.96185315294349</v>
      </c>
      <c r="AK122" s="1851">
        <f t="shared" si="8"/>
        <v>52.993996011344336</v>
      </c>
      <c r="AL122" s="1851">
        <f t="shared" si="8"/>
        <v>80.763403815666337</v>
      </c>
      <c r="AM122" s="1851">
        <f t="shared" si="8"/>
        <v>88.431716083189045</v>
      </c>
      <c r="AN122" s="1851">
        <f t="shared" si="8"/>
        <v>71.471535985536079</v>
      </c>
      <c r="AO122" s="1851">
        <f t="shared" si="8"/>
        <v>80.935330433667858</v>
      </c>
      <c r="AP122" s="1851">
        <f t="shared" si="8"/>
        <v>76.278798960431388</v>
      </c>
      <c r="AQ122" s="1851">
        <f t="shared" si="8"/>
        <v>68.294982643742799</v>
      </c>
      <c r="AR122" s="1851">
        <f t="shared" si="8"/>
        <v>77.399325420228351</v>
      </c>
      <c r="AS122" s="1851">
        <f t="shared" si="8"/>
        <v>64.906316684258456</v>
      </c>
      <c r="AT122" s="1851">
        <f t="shared" si="8"/>
        <v>64.34305860061481</v>
      </c>
      <c r="AU122" s="1851">
        <f t="shared" si="8"/>
        <v>81.162637013516758</v>
      </c>
      <c r="AV122" s="1851">
        <f t="shared" si="8"/>
        <v>55.542688774195732</v>
      </c>
      <c r="AW122" s="1851">
        <f t="shared" si="8"/>
        <v>68.927483152512778</v>
      </c>
      <c r="AX122" s="1851">
        <f t="shared" si="8"/>
        <v>90.667623815132757</v>
      </c>
      <c r="AY122" s="1491"/>
      <c r="BA122" s="2508" t="s">
        <v>18</v>
      </c>
      <c r="BB122" s="155" t="s">
        <v>14</v>
      </c>
      <c r="BC122" s="1233" t="s">
        <v>35</v>
      </c>
      <c r="BD122" s="1253" t="s">
        <v>35</v>
      </c>
      <c r="BE122" s="1253" t="s">
        <v>35</v>
      </c>
      <c r="BF122" s="1253" t="s">
        <v>35</v>
      </c>
      <c r="BG122" s="1274" t="s">
        <v>35</v>
      </c>
      <c r="BH122" s="1295" t="s">
        <v>35</v>
      </c>
      <c r="BI122" s="1253" t="s">
        <v>35</v>
      </c>
      <c r="BJ122" s="1253" t="s">
        <v>35</v>
      </c>
      <c r="BK122" s="1253" t="s">
        <v>35</v>
      </c>
      <c r="BL122" s="1274" t="s">
        <v>35</v>
      </c>
      <c r="BM122" s="1295" t="s">
        <v>35</v>
      </c>
      <c r="BN122" s="1253" t="s">
        <v>35</v>
      </c>
      <c r="BO122" s="1253" t="s">
        <v>35</v>
      </c>
      <c r="BP122" s="1253" t="s">
        <v>35</v>
      </c>
      <c r="BQ122" s="1274" t="s">
        <v>35</v>
      </c>
      <c r="BR122" s="1295" t="s">
        <v>35</v>
      </c>
      <c r="BS122" s="1253" t="s">
        <v>35</v>
      </c>
      <c r="BT122" s="1253" t="s">
        <v>35</v>
      </c>
      <c r="BU122" s="1253" t="s">
        <v>35</v>
      </c>
      <c r="BV122" s="1253" t="s">
        <v>35</v>
      </c>
      <c r="BW122" s="1253" t="s">
        <v>35</v>
      </c>
      <c r="BX122" s="1253" t="s">
        <v>35</v>
      </c>
      <c r="BY122" s="1316" t="s">
        <v>35</v>
      </c>
      <c r="BZ122" s="1316" t="s">
        <v>35</v>
      </c>
      <c r="CA122" s="1316" t="s">
        <v>35</v>
      </c>
      <c r="CB122" s="1316" t="s">
        <v>35</v>
      </c>
      <c r="CC122" s="1316" t="s">
        <v>35</v>
      </c>
      <c r="CD122" s="1316" t="s">
        <v>35</v>
      </c>
      <c r="CE122" s="1316" t="s">
        <v>35</v>
      </c>
      <c r="CF122" s="1316" t="s">
        <v>35</v>
      </c>
      <c r="CG122" s="1316" t="s">
        <v>35</v>
      </c>
      <c r="CH122" s="1316" t="s">
        <v>35</v>
      </c>
      <c r="CI122" s="1316" t="s">
        <v>35</v>
      </c>
      <c r="CJ122" s="1316" t="s">
        <v>35</v>
      </c>
      <c r="CK122" s="1316" t="s">
        <v>35</v>
      </c>
      <c r="CL122" s="1316" t="s">
        <v>35</v>
      </c>
      <c r="CM122" s="1316" t="s">
        <v>35</v>
      </c>
      <c r="CN122" s="1316" t="s">
        <v>35</v>
      </c>
      <c r="CO122" s="1316" t="s">
        <v>35</v>
      </c>
      <c r="CP122" s="1316" t="s">
        <v>35</v>
      </c>
      <c r="CQ122" s="1316" t="s">
        <v>35</v>
      </c>
      <c r="CR122" s="1316" t="s">
        <v>35</v>
      </c>
      <c r="CS122" s="1316" t="s">
        <v>35</v>
      </c>
      <c r="CT122" s="1316" t="s">
        <v>35</v>
      </c>
      <c r="CU122" s="1316" t="s">
        <v>35</v>
      </c>
      <c r="CV122" s="1316" t="s">
        <v>35</v>
      </c>
      <c r="CW122" s="1316" t="s">
        <v>35</v>
      </c>
      <c r="CX122" s="1316" t="s">
        <v>35</v>
      </c>
      <c r="CY122" s="1316" t="s">
        <v>35</v>
      </c>
      <c r="CZ122" s="1338" t="s">
        <v>35</v>
      </c>
    </row>
    <row r="123" s="437" customFormat="true" ht="15" customHeight="true" x14ac:dyDescent="0.2">
      <c r="A123" s="2673"/>
      <c r="B123" s="1954" t="s">
        <v>51</v>
      </c>
      <c r="C123" s="1855">
        <f>100-C122</f>
        <v>52.209050855012535</v>
      </c>
      <c r="D123" s="1856">
        <f t="shared" ref="D123:AX123" si="9">100-D122</f>
        <v>30.956311372090681</v>
      </c>
      <c r="E123" s="1856">
        <f t="shared" si="9"/>
        <v>18.69341041434636</v>
      </c>
      <c r="F123" s="1856">
        <f t="shared" si="9"/>
        <v>12.466631871594899</v>
      </c>
      <c r="G123" s="1857">
        <f t="shared" si="9"/>
        <v>5.0070597403918242</v>
      </c>
      <c r="H123" s="1858">
        <f t="shared" si="9"/>
        <v>28.397769916163156</v>
      </c>
      <c r="I123" s="1856">
        <f t="shared" si="9"/>
        <v>16.856681975456084</v>
      </c>
      <c r="J123" s="1856">
        <f t="shared" si="9"/>
        <v>12.907309721605117</v>
      </c>
      <c r="K123" s="1856">
        <f t="shared" si="9"/>
        <v>8.2144018977245423</v>
      </c>
      <c r="L123" s="1859">
        <f t="shared" si="9"/>
        <v>3.872219617870968</v>
      </c>
      <c r="M123" s="1855">
        <f t="shared" si="9"/>
        <v>60.451401153418622</v>
      </c>
      <c r="N123" s="1856">
        <f t="shared" si="9"/>
        <v>43.358863106227503</v>
      </c>
      <c r="O123" s="1856">
        <f t="shared" si="9"/>
        <v>33.771195258713746</v>
      </c>
      <c r="P123" s="1856">
        <f t="shared" si="9"/>
        <v>20.489710608463653</v>
      </c>
      <c r="Q123" s="1857">
        <f t="shared" si="9"/>
        <v>9.9145988275772936</v>
      </c>
      <c r="R123" s="1858">
        <f t="shared" si="9"/>
        <v>29.685982035172202</v>
      </c>
      <c r="S123" s="1856">
        <f t="shared" si="9"/>
        <v>12.218651103017649</v>
      </c>
      <c r="T123" s="1856">
        <f t="shared" si="9"/>
        <v>18.509394345732048</v>
      </c>
      <c r="U123" s="1856">
        <f t="shared" si="9"/>
        <v>27.293702130829274</v>
      </c>
      <c r="V123" s="1856">
        <f t="shared" si="9"/>
        <v>25.224243209666838</v>
      </c>
      <c r="W123" s="1856">
        <f t="shared" si="9"/>
        <v>23.875550272546676</v>
      </c>
      <c r="X123" s="1856">
        <f t="shared" si="9"/>
        <v>45.361705015825997</v>
      </c>
      <c r="Y123" s="1856">
        <f t="shared" si="9"/>
        <v>30.717957895010514</v>
      </c>
      <c r="Z123" s="1856">
        <f t="shared" si="9"/>
        <v>25.125465506442239</v>
      </c>
      <c r="AA123" s="1856">
        <f t="shared" si="9"/>
        <v>18.806935909640586</v>
      </c>
      <c r="AB123" s="1856">
        <f t="shared" si="9"/>
        <v>30.083082558897686</v>
      </c>
      <c r="AC123" s="1856">
        <f t="shared" si="9"/>
        <v>35.817344382767303</v>
      </c>
      <c r="AD123" s="1856">
        <f t="shared" si="9"/>
        <v>2.3349227310765457</v>
      </c>
      <c r="AE123" s="1856">
        <f t="shared" si="9"/>
        <v>32.530482069703524</v>
      </c>
      <c r="AF123" s="1856">
        <f t="shared" si="9"/>
        <v>22.704791379357289</v>
      </c>
      <c r="AG123" s="1856">
        <f t="shared" si="9"/>
        <v>29.401830186824981</v>
      </c>
      <c r="AH123" s="1856">
        <f t="shared" si="9"/>
        <v>18.080006722655426</v>
      </c>
      <c r="AI123" s="1856">
        <f t="shared" si="9"/>
        <v>14.383936730818363</v>
      </c>
      <c r="AJ123" s="1856">
        <f t="shared" si="9"/>
        <v>22.03814684705651</v>
      </c>
      <c r="AK123" s="1856">
        <f t="shared" si="9"/>
        <v>47.006003988655664</v>
      </c>
      <c r="AL123" s="1856">
        <f t="shared" si="9"/>
        <v>19.236596184333663</v>
      </c>
      <c r="AM123" s="1856">
        <f t="shared" si="9"/>
        <v>11.568283916810955</v>
      </c>
      <c r="AN123" s="1856">
        <f t="shared" si="9"/>
        <v>28.528464014463921</v>
      </c>
      <c r="AO123" s="1856">
        <f t="shared" si="9"/>
        <v>19.064669566332142</v>
      </c>
      <c r="AP123" s="1856">
        <f t="shared" si="9"/>
        <v>23.721201039568612</v>
      </c>
      <c r="AQ123" s="1856">
        <f t="shared" si="9"/>
        <v>31.705017356257201</v>
      </c>
      <c r="AR123" s="1856">
        <f t="shared" si="9"/>
        <v>22.600674579771649</v>
      </c>
      <c r="AS123" s="1856">
        <f t="shared" si="9"/>
        <v>35.093683315741544</v>
      </c>
      <c r="AT123" s="1856">
        <f t="shared" si="9"/>
        <v>35.65694139938519</v>
      </c>
      <c r="AU123" s="1856">
        <f t="shared" si="9"/>
        <v>18.837362986483242</v>
      </c>
      <c r="AV123" s="1856">
        <f t="shared" si="9"/>
        <v>44.457311225804268</v>
      </c>
      <c r="AW123" s="1856">
        <f t="shared" si="9"/>
        <v>31.072516847487222</v>
      </c>
      <c r="AX123" s="1856">
        <f t="shared" si="9"/>
        <v>9.3323761848672433</v>
      </c>
      <c r="AY123" s="1004"/>
      <c r="BA123" s="2509"/>
      <c r="BB123" s="156" t="s">
        <v>51</v>
      </c>
      <c r="BC123" s="1234" t="s">
        <v>35</v>
      </c>
      <c r="BD123" s="1254" t="s">
        <v>35</v>
      </c>
      <c r="BE123" s="1254" t="s">
        <v>35</v>
      </c>
      <c r="BF123" s="1254" t="s">
        <v>35</v>
      </c>
      <c r="BG123" s="1275" t="s">
        <v>35</v>
      </c>
      <c r="BH123" s="1296" t="s">
        <v>35</v>
      </c>
      <c r="BI123" s="1254" t="s">
        <v>35</v>
      </c>
      <c r="BJ123" s="1254" t="s">
        <v>35</v>
      </c>
      <c r="BK123" s="1254" t="s">
        <v>35</v>
      </c>
      <c r="BL123" s="1275" t="s">
        <v>35</v>
      </c>
      <c r="BM123" s="1296" t="s">
        <v>35</v>
      </c>
      <c r="BN123" s="1254" t="s">
        <v>35</v>
      </c>
      <c r="BO123" s="1254" t="s">
        <v>35</v>
      </c>
      <c r="BP123" s="1254" t="s">
        <v>35</v>
      </c>
      <c r="BQ123" s="1275" t="s">
        <v>35</v>
      </c>
      <c r="BR123" s="1296" t="s">
        <v>35</v>
      </c>
      <c r="BS123" s="1254" t="s">
        <v>35</v>
      </c>
      <c r="BT123" s="1254" t="s">
        <v>35</v>
      </c>
      <c r="BU123" s="1254" t="s">
        <v>35</v>
      </c>
      <c r="BV123" s="1254" t="s">
        <v>35</v>
      </c>
      <c r="BW123" s="1254" t="s">
        <v>35</v>
      </c>
      <c r="BX123" s="1254" t="s">
        <v>35</v>
      </c>
      <c r="BY123" s="1317" t="s">
        <v>35</v>
      </c>
      <c r="BZ123" s="1317" t="s">
        <v>35</v>
      </c>
      <c r="CA123" s="1317" t="s">
        <v>35</v>
      </c>
      <c r="CB123" s="1317" t="s">
        <v>35</v>
      </c>
      <c r="CC123" s="1317" t="s">
        <v>35</v>
      </c>
      <c r="CD123" s="1317" t="s">
        <v>35</v>
      </c>
      <c r="CE123" s="1317" t="s">
        <v>35</v>
      </c>
      <c r="CF123" s="1317" t="s">
        <v>35</v>
      </c>
      <c r="CG123" s="1317" t="s">
        <v>35</v>
      </c>
      <c r="CH123" s="1317" t="s">
        <v>35</v>
      </c>
      <c r="CI123" s="1317" t="s">
        <v>35</v>
      </c>
      <c r="CJ123" s="1317" t="s">
        <v>35</v>
      </c>
      <c r="CK123" s="1317" t="s">
        <v>35</v>
      </c>
      <c r="CL123" s="1317" t="s">
        <v>35</v>
      </c>
      <c r="CM123" s="1317" t="s">
        <v>35</v>
      </c>
      <c r="CN123" s="1317" t="s">
        <v>35</v>
      </c>
      <c r="CO123" s="1317" t="s">
        <v>35</v>
      </c>
      <c r="CP123" s="1317" t="s">
        <v>35</v>
      </c>
      <c r="CQ123" s="1317" t="s">
        <v>35</v>
      </c>
      <c r="CR123" s="1317" t="s">
        <v>35</v>
      </c>
      <c r="CS123" s="1317" t="s">
        <v>35</v>
      </c>
      <c r="CT123" s="1317" t="s">
        <v>35</v>
      </c>
      <c r="CU123" s="1317" t="s">
        <v>35</v>
      </c>
      <c r="CV123" s="1317" t="s">
        <v>35</v>
      </c>
      <c r="CW123" s="1317" t="s">
        <v>35</v>
      </c>
      <c r="CX123" s="1317" t="s">
        <v>35</v>
      </c>
      <c r="CY123" s="1317" t="s">
        <v>35</v>
      </c>
      <c r="CZ123" s="1339" t="s">
        <v>35</v>
      </c>
    </row>
    <row r="124" s="437" customFormat="true" ht="15" customHeight="true" x14ac:dyDescent="0.2">
      <c r="A124" s="2673" t="s">
        <v>50</v>
      </c>
      <c r="B124" s="1954" t="s">
        <v>15</v>
      </c>
      <c r="C124" s="1855">
        <f>C122*'DHS07'!C165/('DHS07'!C164+'DHS07'!C165)</f>
        <v>31.452314918861486</v>
      </c>
      <c r="D124" s="1856">
        <f>D122*'DHS07'!D165/('DHS07'!D164+'DHS07'!D165)</f>
        <v>55.828521541602093</v>
      </c>
      <c r="E124" s="1856">
        <f>E122*'DHS07'!E165/('DHS07'!E164+'DHS07'!E165)</f>
        <v>70.512154495416453</v>
      </c>
      <c r="F124" s="1856">
        <f>F122*'DHS07'!F165/('DHS07'!F164+'DHS07'!F165)</f>
        <v>79.499255942657356</v>
      </c>
      <c r="G124" s="1857">
        <f>G122*'DHS07'!G165/('DHS07'!G164+'DHS07'!G165)</f>
        <v>92.651034115312441</v>
      </c>
      <c r="H124" s="1858">
        <f>H122*'DHS07'!H165/('DHS07'!H164+'DHS07'!H165)</f>
        <v>53.940569091987875</v>
      </c>
      <c r="I124" s="1856">
        <f>I122*'DHS07'!I165/('DHS07'!I164+'DHS07'!I165)</f>
        <v>69.772285377111814</v>
      </c>
      <c r="J124" s="1856">
        <f>J122*'DHS07'!J165/('DHS07'!J164+'DHS07'!J165)</f>
        <v>79.658264487586536</v>
      </c>
      <c r="K124" s="1856">
        <f>K122*'DHS07'!K165/('DHS07'!K164+'DHS07'!K165)</f>
        <v>87.411231730001148</v>
      </c>
      <c r="L124" s="1859">
        <f>L122*'DHS07'!L165/('DHS07'!L164+'DHS07'!L165)</f>
        <v>95.370751914867725</v>
      </c>
      <c r="M124" s="1855">
        <f>M122*'DHS07'!M165/('DHS07'!M164+'DHS07'!M165)</f>
        <v>23.555557451630531</v>
      </c>
      <c r="N124" s="1856">
        <f>N122*'DHS07'!N165/('DHS07'!N164+'DHS07'!N165)</f>
        <v>43.385321552557421</v>
      </c>
      <c r="O124" s="1856">
        <f>O122*'DHS07'!O165/('DHS07'!O164+'DHS07'!O165)</f>
        <v>55.324782931861755</v>
      </c>
      <c r="P124" s="1856">
        <f>P122*'DHS07'!P165/('DHS07'!P164+'DHS07'!P165)</f>
        <v>71.004897728134651</v>
      </c>
      <c r="Q124" s="1857">
        <f>Q122*'DHS07'!Q165/('DHS07'!Q164+'DHS07'!Q165)</f>
        <v>85.89657297460073</v>
      </c>
      <c r="R124" s="1858">
        <f>R122*'DHS07'!R165/('DHS07'!R164+'DHS07'!R165)</f>
        <v>61.809415121876256</v>
      </c>
      <c r="S124" s="1856">
        <f>S122*'DHS07'!S165/('DHS07'!S164+'DHS07'!S165)</f>
        <v>81.872280804220395</v>
      </c>
      <c r="T124" s="1856">
        <f>T122*'DHS07'!T165/('DHS07'!T164+'DHS07'!T165)</f>
        <v>74.452436231323446</v>
      </c>
      <c r="U124" s="1856">
        <f>U122*'DHS07'!U165/('DHS07'!U164+'DHS07'!U165)</f>
        <v>68.009648386012415</v>
      </c>
      <c r="V124" s="1856">
        <f>V122*'DHS07'!V165/('DHS07'!V164+'DHS07'!V165)</f>
        <v>59.858599213475351</v>
      </c>
      <c r="W124" s="1856">
        <f>W122*'DHS07'!W165/('DHS07'!W164+'DHS07'!W165)</f>
        <v>68.065035336280729</v>
      </c>
      <c r="X124" s="1856">
        <f>X122*'DHS07'!X165/('DHS07'!X164+'DHS07'!X165)</f>
        <v>49.945095107698691</v>
      </c>
      <c r="Y124" s="1856">
        <f>Y122*'DHS07'!Y165/('DHS07'!Y164+'DHS07'!Y165)</f>
        <v>51.886417911367253</v>
      </c>
      <c r="Z124" s="1856">
        <f>Z122*'DHS07'!Z165/('DHS07'!Z164+'DHS07'!Z165)</f>
        <v>64.428803076867482</v>
      </c>
      <c r="AA124" s="1856">
        <f>AA122*'DHS07'!AA165/('DHS07'!AA164+'DHS07'!AA165)</f>
        <v>69.160050056223497</v>
      </c>
      <c r="AB124" s="1856">
        <f>AB122*'DHS07'!AB165/('DHS07'!AB164+'DHS07'!AB165)</f>
        <v>63.964479288157946</v>
      </c>
      <c r="AC124" s="1856">
        <f>AC122*'DHS07'!AC165/('DHS07'!AC164+'DHS07'!AC165)</f>
        <v>56.652070150459529</v>
      </c>
      <c r="AD124" s="1856">
        <f>AD122*'DHS07'!AD165/('DHS07'!AD164+'DHS07'!AD165)</f>
        <v>82.472320868171394</v>
      </c>
      <c r="AE124" s="1856">
        <f>AE122*'DHS07'!AE165/('DHS07'!AE164+'DHS07'!AE165)</f>
        <v>53.262149642144593</v>
      </c>
      <c r="AF124" s="1856">
        <f>AF122*'DHS07'!AF165/('DHS07'!AF164+'DHS07'!AF165)</f>
        <v>74.888312452230664</v>
      </c>
      <c r="AG124" s="1856">
        <f>AG122*'DHS07'!AG165/('DHS07'!AG164+'DHS07'!AG165)</f>
        <v>62.740309736820215</v>
      </c>
      <c r="AH124" s="1856">
        <f>AH122*'DHS07'!AH165/('DHS07'!AH164+'DHS07'!AH165)</f>
        <v>74.027249775817751</v>
      </c>
      <c r="AI124" s="1856">
        <f>AI122*'DHS07'!AI165/('DHS07'!AI164+'DHS07'!AI165)</f>
        <v>79.261379972826163</v>
      </c>
      <c r="AJ124" s="1856">
        <f>AJ122*'DHS07'!AJ165/('DHS07'!AJ164+'DHS07'!AJ165)</f>
        <v>53.024453775361984</v>
      </c>
      <c r="AK124" s="1856">
        <f>AK122*'DHS07'!AK165/('DHS07'!AK164+'DHS07'!AK165)</f>
        <v>43.841276935772015</v>
      </c>
      <c r="AL124" s="1856">
        <f>AL122*'DHS07'!AL165/('DHS07'!AL164+'DHS07'!AL165)</f>
        <v>75.369467534780981</v>
      </c>
      <c r="AM124" s="1856">
        <f>AM122*'DHS07'!AM165/('DHS07'!AM164+'DHS07'!AM165)</f>
        <v>72.904753144546106</v>
      </c>
      <c r="AN124" s="1856">
        <f>AN122*'DHS07'!AN165/('DHS07'!AN164+'DHS07'!AN165)</f>
        <v>61.884409990381876</v>
      </c>
      <c r="AO124" s="1856">
        <f>AO122*'DHS07'!AO165/('DHS07'!AO164+'DHS07'!AO165)</f>
        <v>76.336452192362358</v>
      </c>
      <c r="AP124" s="1856">
        <f>AP122*'DHS07'!AP165/('DHS07'!AP164+'DHS07'!AP165)</f>
        <v>65.164130924875721</v>
      </c>
      <c r="AQ124" s="1856">
        <f>AQ122*'DHS07'!AQ165/('DHS07'!AQ164+'DHS07'!AQ165)</f>
        <v>61.99693774028399</v>
      </c>
      <c r="AR124" s="1856">
        <f>AR122*'DHS07'!AR165/('DHS07'!AR164+'DHS07'!AR165)</f>
        <v>70.692910422904106</v>
      </c>
      <c r="AS124" s="1856">
        <f>AS122*'DHS07'!AS165/('DHS07'!AS164+'DHS07'!AS165)</f>
        <v>56.358705299964043</v>
      </c>
      <c r="AT124" s="1856">
        <f>AT122*'DHS07'!AT165/('DHS07'!AT164+'DHS07'!AT165)</f>
        <v>57.327206764058019</v>
      </c>
      <c r="AU124" s="1856">
        <f>AU122*'DHS07'!AU165/('DHS07'!AU164+'DHS07'!AU165)</f>
        <v>67.933029714799389</v>
      </c>
      <c r="AV124" s="1856">
        <f>AV122*'DHS07'!AV165/('DHS07'!AV164+'DHS07'!AV165)</f>
        <v>52.54662369193408</v>
      </c>
      <c r="AW124" s="1856">
        <f>AW122*'DHS07'!AW165/('DHS07'!AW164+'DHS07'!AW165)</f>
        <v>59.64059966329048</v>
      </c>
      <c r="AX124" s="1856">
        <f>AX122*'DHS07'!AX165/('DHS07'!AX164+'DHS07'!AX165)</f>
        <v>80.045310834969925</v>
      </c>
      <c r="AY124" s="1004"/>
      <c r="BA124" s="2509" t="s">
        <v>50</v>
      </c>
      <c r="BB124" s="156" t="s">
        <v>15</v>
      </c>
      <c r="BC124" s="1234" t="s">
        <v>35</v>
      </c>
      <c r="BD124" s="1254" t="s">
        <v>35</v>
      </c>
      <c r="BE124" s="1254" t="s">
        <v>35</v>
      </c>
      <c r="BF124" s="1254" t="s">
        <v>35</v>
      </c>
      <c r="BG124" s="1275" t="s">
        <v>35</v>
      </c>
      <c r="BH124" s="1296" t="s">
        <v>35</v>
      </c>
      <c r="BI124" s="1254" t="s">
        <v>35</v>
      </c>
      <c r="BJ124" s="1254" t="s">
        <v>35</v>
      </c>
      <c r="BK124" s="1254" t="s">
        <v>35</v>
      </c>
      <c r="BL124" s="1275" t="s">
        <v>35</v>
      </c>
      <c r="BM124" s="1296" t="s">
        <v>35</v>
      </c>
      <c r="BN124" s="1254" t="s">
        <v>35</v>
      </c>
      <c r="BO124" s="1254" t="s">
        <v>35</v>
      </c>
      <c r="BP124" s="1254" t="s">
        <v>35</v>
      </c>
      <c r="BQ124" s="1275" t="s">
        <v>35</v>
      </c>
      <c r="BR124" s="1296" t="s">
        <v>35</v>
      </c>
      <c r="BS124" s="1254" t="s">
        <v>35</v>
      </c>
      <c r="BT124" s="1254" t="s">
        <v>35</v>
      </c>
      <c r="BU124" s="1254" t="s">
        <v>35</v>
      </c>
      <c r="BV124" s="1254" t="s">
        <v>35</v>
      </c>
      <c r="BW124" s="1254" t="s">
        <v>35</v>
      </c>
      <c r="BX124" s="1254" t="s">
        <v>35</v>
      </c>
      <c r="BY124" s="1317" t="s">
        <v>35</v>
      </c>
      <c r="BZ124" s="1317" t="s">
        <v>35</v>
      </c>
      <c r="CA124" s="1317" t="s">
        <v>35</v>
      </c>
      <c r="CB124" s="1317" t="s">
        <v>35</v>
      </c>
      <c r="CC124" s="1317" t="s">
        <v>35</v>
      </c>
      <c r="CD124" s="1317" t="s">
        <v>35</v>
      </c>
      <c r="CE124" s="1317" t="s">
        <v>35</v>
      </c>
      <c r="CF124" s="1317" t="s">
        <v>35</v>
      </c>
      <c r="CG124" s="1317" t="s">
        <v>35</v>
      </c>
      <c r="CH124" s="1317" t="s">
        <v>35</v>
      </c>
      <c r="CI124" s="1317" t="s">
        <v>35</v>
      </c>
      <c r="CJ124" s="1317" t="s">
        <v>35</v>
      </c>
      <c r="CK124" s="1317" t="s">
        <v>35</v>
      </c>
      <c r="CL124" s="1317" t="s">
        <v>35</v>
      </c>
      <c r="CM124" s="1317" t="s">
        <v>35</v>
      </c>
      <c r="CN124" s="1317" t="s">
        <v>35</v>
      </c>
      <c r="CO124" s="1317" t="s">
        <v>35</v>
      </c>
      <c r="CP124" s="1317" t="s">
        <v>35</v>
      </c>
      <c r="CQ124" s="1317" t="s">
        <v>35</v>
      </c>
      <c r="CR124" s="1317" t="s">
        <v>35</v>
      </c>
      <c r="CS124" s="1317" t="s">
        <v>35</v>
      </c>
      <c r="CT124" s="1317" t="s">
        <v>35</v>
      </c>
      <c r="CU124" s="1317" t="s">
        <v>35</v>
      </c>
      <c r="CV124" s="1317" t="s">
        <v>35</v>
      </c>
      <c r="CW124" s="1317" t="s">
        <v>35</v>
      </c>
      <c r="CX124" s="1317" t="s">
        <v>35</v>
      </c>
      <c r="CY124" s="1317" t="s">
        <v>35</v>
      </c>
      <c r="CZ124" s="1339" t="s">
        <v>35</v>
      </c>
    </row>
    <row r="125" s="437" customFormat="true" ht="15" customHeight="true" x14ac:dyDescent="0.2">
      <c r="A125" s="2673"/>
      <c r="B125" s="1954" t="s">
        <v>16</v>
      </c>
      <c r="C125" s="1855">
        <f>C122*'DHS07'!C164/('DHS07'!C164+'DHS07'!C165)</f>
        <v>16.338634226125979</v>
      </c>
      <c r="D125" s="1856">
        <f>D122*'DHS07'!D164/('DHS07'!D164+'DHS07'!D165)</f>
        <v>13.215167086307222</v>
      </c>
      <c r="E125" s="1856">
        <f>E122*'DHS07'!E164/('DHS07'!E164+'DHS07'!E165)</f>
        <v>10.794435090237188</v>
      </c>
      <c r="F125" s="1856">
        <f>F122*'DHS07'!F164/('DHS07'!F164+'DHS07'!F165)</f>
        <v>8.0341121857477589</v>
      </c>
      <c r="G125" s="1857">
        <f>G122*'DHS07'!G164/('DHS07'!G164+'DHS07'!G165)</f>
        <v>2.3419061442957414</v>
      </c>
      <c r="H125" s="1858">
        <f>H122*'DHS07'!H164/('DHS07'!H164+'DHS07'!H165)</f>
        <v>17.661660991848969</v>
      </c>
      <c r="I125" s="1856">
        <f>I122*'DHS07'!I164/('DHS07'!I164+'DHS07'!I165)</f>
        <v>13.371032647432095</v>
      </c>
      <c r="J125" s="1856">
        <f>J122*'DHS07'!J164/('DHS07'!J164+'DHS07'!J165)</f>
        <v>7.4344257908083513</v>
      </c>
      <c r="K125" s="1856">
        <f>K122*'DHS07'!K164/('DHS07'!K164+'DHS07'!K165)</f>
        <v>4.3743663722743138</v>
      </c>
      <c r="L125" s="1859">
        <f>L122*'DHS07'!L164/('DHS07'!L164+'DHS07'!L165)</f>
        <v>0.75702846726130768</v>
      </c>
      <c r="M125" s="1855">
        <f>M122*'DHS07'!M164/('DHS07'!M164+'DHS07'!M165)</f>
        <v>15.993041394950843</v>
      </c>
      <c r="N125" s="1856">
        <f>N122*'DHS07'!N164/('DHS07'!N164+'DHS07'!N165)</f>
        <v>13.255815341215074</v>
      </c>
      <c r="O125" s="1856">
        <f>O122*'DHS07'!O164/('DHS07'!O164+'DHS07'!O165)</f>
        <v>10.904021809424503</v>
      </c>
      <c r="P125" s="1856">
        <f>P122*'DHS07'!P164/('DHS07'!P164+'DHS07'!P165)</f>
        <v>8.5053916634016975</v>
      </c>
      <c r="Q125" s="1857">
        <f>Q122*'DHS07'!Q164/('DHS07'!Q164+'DHS07'!Q165)</f>
        <v>4.1888281978219775</v>
      </c>
      <c r="R125" s="1858">
        <f>R122*'DHS07'!R164/('DHS07'!R164+'DHS07'!R165)</f>
        <v>8.5046028429515435</v>
      </c>
      <c r="S125" s="1856">
        <f>S122*'DHS07'!S164/('DHS07'!S164+'DHS07'!S165)</f>
        <v>5.9090680927619612</v>
      </c>
      <c r="T125" s="1856">
        <f>T122*'DHS07'!T164/('DHS07'!T164+'DHS07'!T165)</f>
        <v>7.038169422944506</v>
      </c>
      <c r="U125" s="1856">
        <f>U122*'DHS07'!U164/('DHS07'!U164+'DHS07'!U165)</f>
        <v>4.6966494831583185</v>
      </c>
      <c r="V125" s="1856">
        <f>V122*'DHS07'!V164/('DHS07'!V164+'DHS07'!V165)</f>
        <v>14.917157576857813</v>
      </c>
      <c r="W125" s="1856">
        <f>W122*'DHS07'!W164/('DHS07'!W164+'DHS07'!W165)</f>
        <v>8.0594143911725968</v>
      </c>
      <c r="X125" s="1856">
        <f>X122*'DHS07'!X164/('DHS07'!X164+'DHS07'!X165)</f>
        <v>4.6931998764753162</v>
      </c>
      <c r="Y125" s="1856">
        <f>Y122*'DHS07'!Y164/('DHS07'!Y164+'DHS07'!Y165)</f>
        <v>17.395624193622233</v>
      </c>
      <c r="Z125" s="1856">
        <f>Z122*'DHS07'!Z164/('DHS07'!Z164+'DHS07'!Z165)</f>
        <v>10.445731416690281</v>
      </c>
      <c r="AA125" s="1856">
        <f>AA122*'DHS07'!AA164/('DHS07'!AA164+'DHS07'!AA165)</f>
        <v>12.033014034135917</v>
      </c>
      <c r="AB125" s="1856">
        <f>AB122*'DHS07'!AB164/('DHS07'!AB164+'DHS07'!AB165)</f>
        <v>5.9524381529443628</v>
      </c>
      <c r="AC125" s="1856">
        <f>AC122*'DHS07'!AC164/('DHS07'!AC164+'DHS07'!AC165)</f>
        <v>7.5305854667731662</v>
      </c>
      <c r="AD125" s="1856">
        <f>AD122*'DHS07'!AD164/('DHS07'!AD164+'DHS07'!AD165)</f>
        <v>15.192756400752058</v>
      </c>
      <c r="AE125" s="1856">
        <f>AE122*'DHS07'!AE164/('DHS07'!AE164+'DHS07'!AE165)</f>
        <v>14.207368288151885</v>
      </c>
      <c r="AF125" s="1856">
        <f>AF122*'DHS07'!AF164/('DHS07'!AF164+'DHS07'!AF165)</f>
        <v>2.4068961684120516</v>
      </c>
      <c r="AG125" s="1856">
        <f>AG122*'DHS07'!AG164/('DHS07'!AG164+'DHS07'!AG165)</f>
        <v>7.8578600763548039</v>
      </c>
      <c r="AH125" s="1856">
        <f>AH122*'DHS07'!AH164/('DHS07'!AH164+'DHS07'!AH165)</f>
        <v>7.8927435015268124</v>
      </c>
      <c r="AI125" s="1856">
        <f>AI122*'DHS07'!AI164/('DHS07'!AI164+'DHS07'!AI165)</f>
        <v>6.3546832963554722</v>
      </c>
      <c r="AJ125" s="1856">
        <f>AJ122*'DHS07'!AJ164/('DHS07'!AJ164+'DHS07'!AJ165)</f>
        <v>24.937399377581503</v>
      </c>
      <c r="AK125" s="1856">
        <f>AK122*'DHS07'!AK164/('DHS07'!AK164+'DHS07'!AK165)</f>
        <v>9.1527190755723264</v>
      </c>
      <c r="AL125" s="1856">
        <f>AL122*'DHS07'!AL164/('DHS07'!AL164+'DHS07'!AL165)</f>
        <v>5.393936280885363</v>
      </c>
      <c r="AM125" s="1856">
        <f>AM122*'DHS07'!AM164/('DHS07'!AM164+'DHS07'!AM165)</f>
        <v>15.526962938642948</v>
      </c>
      <c r="AN125" s="1856">
        <f>AN122*'DHS07'!AN164/('DHS07'!AN164+'DHS07'!AN165)</f>
        <v>9.5871259951542065</v>
      </c>
      <c r="AO125" s="1856">
        <f>AO122*'DHS07'!AO164/('DHS07'!AO164+'DHS07'!AO165)</f>
        <v>4.5988782413054974</v>
      </c>
      <c r="AP125" s="1856">
        <f>AP122*'DHS07'!AP164/('DHS07'!AP164+'DHS07'!AP165)</f>
        <v>11.114668035555663</v>
      </c>
      <c r="AQ125" s="1856">
        <f>AQ122*'DHS07'!AQ164/('DHS07'!AQ164+'DHS07'!AQ165)</f>
        <v>6.2980449034588135</v>
      </c>
      <c r="AR125" s="1856">
        <f>AR122*'DHS07'!AR164/('DHS07'!AR164+'DHS07'!AR165)</f>
        <v>6.7064149973242406</v>
      </c>
      <c r="AS125" s="1856">
        <f>AS122*'DHS07'!AS164/('DHS07'!AS164+'DHS07'!AS165)</f>
        <v>8.5476113842944148</v>
      </c>
      <c r="AT125" s="1856">
        <f>AT122*'DHS07'!AT164/('DHS07'!AT164+'DHS07'!AT165)</f>
        <v>7.0158518365567941</v>
      </c>
      <c r="AU125" s="1856">
        <f>AU122*'DHS07'!AU164/('DHS07'!AU164+'DHS07'!AU165)</f>
        <v>13.229607298717367</v>
      </c>
      <c r="AV125" s="1856">
        <f>AV122*'DHS07'!AV164/('DHS07'!AV164+'DHS07'!AV165)</f>
        <v>2.996065082261647</v>
      </c>
      <c r="AW125" s="1856">
        <f>AW122*'DHS07'!AW164/('DHS07'!AW164+'DHS07'!AW165)</f>
        <v>9.2868834892222978</v>
      </c>
      <c r="AX125" s="1856">
        <f>AX122*'DHS07'!AX164/('DHS07'!AX164+'DHS07'!AX165)</f>
        <v>10.622312980162828</v>
      </c>
      <c r="AY125" s="1004"/>
      <c r="BA125" s="2509"/>
      <c r="BB125" s="156" t="s">
        <v>16</v>
      </c>
      <c r="BC125" s="1234" t="s">
        <v>35</v>
      </c>
      <c r="BD125" s="1254" t="s">
        <v>35</v>
      </c>
      <c r="BE125" s="1254" t="s">
        <v>35</v>
      </c>
      <c r="BF125" s="1254" t="s">
        <v>35</v>
      </c>
      <c r="BG125" s="1275" t="s">
        <v>35</v>
      </c>
      <c r="BH125" s="1296" t="s">
        <v>35</v>
      </c>
      <c r="BI125" s="1254" t="s">
        <v>35</v>
      </c>
      <c r="BJ125" s="1254" t="s">
        <v>35</v>
      </c>
      <c r="BK125" s="1254" t="s">
        <v>35</v>
      </c>
      <c r="BL125" s="1275" t="s">
        <v>35</v>
      </c>
      <c r="BM125" s="1296" t="s">
        <v>35</v>
      </c>
      <c r="BN125" s="1254" t="s">
        <v>35</v>
      </c>
      <c r="BO125" s="1254" t="s">
        <v>35</v>
      </c>
      <c r="BP125" s="1254" t="s">
        <v>35</v>
      </c>
      <c r="BQ125" s="1275" t="s">
        <v>35</v>
      </c>
      <c r="BR125" s="1296" t="s">
        <v>35</v>
      </c>
      <c r="BS125" s="1254" t="s">
        <v>35</v>
      </c>
      <c r="BT125" s="1254" t="s">
        <v>35</v>
      </c>
      <c r="BU125" s="1254" t="s">
        <v>35</v>
      </c>
      <c r="BV125" s="1254" t="s">
        <v>35</v>
      </c>
      <c r="BW125" s="1254" t="s">
        <v>35</v>
      </c>
      <c r="BX125" s="1254" t="s">
        <v>35</v>
      </c>
      <c r="BY125" s="1317" t="s">
        <v>35</v>
      </c>
      <c r="BZ125" s="1317" t="s">
        <v>35</v>
      </c>
      <c r="CA125" s="1317" t="s">
        <v>35</v>
      </c>
      <c r="CB125" s="1317" t="s">
        <v>35</v>
      </c>
      <c r="CC125" s="1317" t="s">
        <v>35</v>
      </c>
      <c r="CD125" s="1317" t="s">
        <v>35</v>
      </c>
      <c r="CE125" s="1317" t="s">
        <v>35</v>
      </c>
      <c r="CF125" s="1317" t="s">
        <v>35</v>
      </c>
      <c r="CG125" s="1317" t="s">
        <v>35</v>
      </c>
      <c r="CH125" s="1317" t="s">
        <v>35</v>
      </c>
      <c r="CI125" s="1317" t="s">
        <v>35</v>
      </c>
      <c r="CJ125" s="1317" t="s">
        <v>35</v>
      </c>
      <c r="CK125" s="1317" t="s">
        <v>35</v>
      </c>
      <c r="CL125" s="1317" t="s">
        <v>35</v>
      </c>
      <c r="CM125" s="1317" t="s">
        <v>35</v>
      </c>
      <c r="CN125" s="1317" t="s">
        <v>35</v>
      </c>
      <c r="CO125" s="1317" t="s">
        <v>35</v>
      </c>
      <c r="CP125" s="1317" t="s">
        <v>35</v>
      </c>
      <c r="CQ125" s="1317" t="s">
        <v>35</v>
      </c>
      <c r="CR125" s="1317" t="s">
        <v>35</v>
      </c>
      <c r="CS125" s="1317" t="s">
        <v>35</v>
      </c>
      <c r="CT125" s="1317" t="s">
        <v>35</v>
      </c>
      <c r="CU125" s="1317" t="s">
        <v>35</v>
      </c>
      <c r="CV125" s="1317" t="s">
        <v>35</v>
      </c>
      <c r="CW125" s="1317" t="s">
        <v>35</v>
      </c>
      <c r="CX125" s="1317" t="s">
        <v>35</v>
      </c>
      <c r="CY125" s="1317" t="s">
        <v>35</v>
      </c>
      <c r="CZ125" s="1339" t="s">
        <v>35</v>
      </c>
    </row>
    <row r="126" s="437" customFormat="true" ht="15" customHeight="true" x14ac:dyDescent="0.2">
      <c r="A126" s="2673"/>
      <c r="B126" s="1954" t="s">
        <v>22</v>
      </c>
      <c r="C126" s="1855">
        <f>100-(C124+C125+C127)</f>
        <v>15.349380425691834</v>
      </c>
      <c r="D126" s="1856">
        <f t="shared" ref="D126:AX126" si="10">100-(D124+D125+D127)</f>
        <v>11.729003680438751</v>
      </c>
      <c r="E126" s="1856">
        <f t="shared" si="10"/>
        <v>7.683260462832223</v>
      </c>
      <c r="F126" s="1856">
        <f t="shared" si="10"/>
        <v>6.0866282366795019</v>
      </c>
      <c r="G126" s="1857">
        <f t="shared" si="10"/>
        <v>3.4931235894597847</v>
      </c>
      <c r="H126" s="1858">
        <f t="shared" si="10"/>
        <v>9.0406164082377671</v>
      </c>
      <c r="I126" s="1856">
        <f t="shared" si="10"/>
        <v>6.7310975190073634</v>
      </c>
      <c r="J126" s="1856">
        <f t="shared" si="10"/>
        <v>6.1434821294703141</v>
      </c>
      <c r="K126" s="1856">
        <f t="shared" si="10"/>
        <v>4.9661288789260993</v>
      </c>
      <c r="L126" s="1859">
        <f t="shared" si="10"/>
        <v>2.8443726451541806</v>
      </c>
      <c r="M126" s="1855">
        <f t="shared" si="10"/>
        <v>16.411277893522367</v>
      </c>
      <c r="N126" s="1856">
        <f t="shared" si="10"/>
        <v>15.531969568303253</v>
      </c>
      <c r="O126" s="1856">
        <f t="shared" si="10"/>
        <v>13.058120473396116</v>
      </c>
      <c r="P126" s="1856">
        <f t="shared" si="10"/>
        <v>8.6622370505837551</v>
      </c>
      <c r="Q126" s="1857">
        <f t="shared" si="10"/>
        <v>5.1640056850950629</v>
      </c>
      <c r="R126" s="1858">
        <f t="shared" si="10"/>
        <v>5.6646084157337526</v>
      </c>
      <c r="S126" s="1856">
        <f t="shared" si="10"/>
        <v>1.1514606175146298</v>
      </c>
      <c r="T126" s="1856">
        <f t="shared" si="10"/>
        <v>5.2319190791041592</v>
      </c>
      <c r="U126" s="1856">
        <f t="shared" si="10"/>
        <v>5.8831635161138252</v>
      </c>
      <c r="V126" s="1856">
        <f t="shared" si="10"/>
        <v>7.8598035750926414</v>
      </c>
      <c r="W126" s="1856">
        <f t="shared" si="10"/>
        <v>10.226149090125361</v>
      </c>
      <c r="X126" s="1856">
        <f t="shared" si="10"/>
        <v>8.0342422513560621</v>
      </c>
      <c r="Y126" s="1856">
        <f t="shared" si="10"/>
        <v>5.4796354079560814</v>
      </c>
      <c r="Z126" s="1856">
        <f t="shared" si="10"/>
        <v>8.1932654441439041</v>
      </c>
      <c r="AA126" s="1856">
        <f t="shared" si="10"/>
        <v>8.6252934746466678</v>
      </c>
      <c r="AB126" s="1856">
        <f t="shared" si="10"/>
        <v>18.430818735179798</v>
      </c>
      <c r="AC126" s="1856">
        <f t="shared" si="10"/>
        <v>5.9057238758609287</v>
      </c>
      <c r="AD126" s="1856">
        <f t="shared" si="10"/>
        <v>1.8959517350829316</v>
      </c>
      <c r="AE126" s="1856">
        <f t="shared" si="10"/>
        <v>9.7335602175996314</v>
      </c>
      <c r="AF126" s="1856">
        <f t="shared" si="10"/>
        <v>13.342183614145824</v>
      </c>
      <c r="AG126" s="1856">
        <f t="shared" si="10"/>
        <v>25.884801215796202</v>
      </c>
      <c r="AH126" s="1856">
        <f t="shared" si="10"/>
        <v>9.0594941772332191</v>
      </c>
      <c r="AI126" s="1856">
        <f t="shared" si="10"/>
        <v>5.9009814557847875</v>
      </c>
      <c r="AJ126" s="1856">
        <f t="shared" si="10"/>
        <v>6.0198022846418979</v>
      </c>
      <c r="AK126" s="1856">
        <f t="shared" si="10"/>
        <v>14.152723880392983</v>
      </c>
      <c r="AL126" s="1856">
        <f t="shared" si="10"/>
        <v>10.874574902232126</v>
      </c>
      <c r="AM126" s="1856">
        <f t="shared" si="10"/>
        <v>9.3394300173055314</v>
      </c>
      <c r="AN126" s="1856">
        <f t="shared" si="10"/>
        <v>7.3071223973608568</v>
      </c>
      <c r="AO126" s="1856">
        <f t="shared" si="10"/>
        <v>4.7024559885324493</v>
      </c>
      <c r="AP126" s="1856">
        <f t="shared" si="10"/>
        <v>9.3504875055460275</v>
      </c>
      <c r="AQ126" s="1856">
        <f t="shared" si="10"/>
        <v>14.569182403833736</v>
      </c>
      <c r="AR126" s="1856">
        <f t="shared" si="10"/>
        <v>11.52832836823471</v>
      </c>
      <c r="AS126" s="1856">
        <f t="shared" si="10"/>
        <v>7.1143764839694228</v>
      </c>
      <c r="AT126" s="1856">
        <f t="shared" si="10"/>
        <v>1.9119961957869691</v>
      </c>
      <c r="AU126" s="1856">
        <f t="shared" si="10"/>
        <v>5.0535393136617301</v>
      </c>
      <c r="AV126" s="1856">
        <f t="shared" si="10"/>
        <v>11.917177400846981</v>
      </c>
      <c r="AW126" s="1856">
        <f t="shared" si="10"/>
        <v>10.510596440276103</v>
      </c>
      <c r="AX126" s="1856">
        <f t="shared" si="10"/>
        <v>6.3136778567410232</v>
      </c>
      <c r="AY126" s="1004"/>
      <c r="BA126" s="2509"/>
      <c r="BB126" s="156" t="s">
        <v>22</v>
      </c>
      <c r="BC126" s="1234" t="s">
        <v>35</v>
      </c>
      <c r="BD126" s="1254" t="s">
        <v>35</v>
      </c>
      <c r="BE126" s="1254" t="s">
        <v>35</v>
      </c>
      <c r="BF126" s="1254" t="s">
        <v>35</v>
      </c>
      <c r="BG126" s="1275" t="s">
        <v>35</v>
      </c>
      <c r="BH126" s="1296" t="s">
        <v>35</v>
      </c>
      <c r="BI126" s="1254" t="s">
        <v>35</v>
      </c>
      <c r="BJ126" s="1254" t="s">
        <v>35</v>
      </c>
      <c r="BK126" s="1254" t="s">
        <v>35</v>
      </c>
      <c r="BL126" s="1275" t="s">
        <v>35</v>
      </c>
      <c r="BM126" s="1296" t="s">
        <v>35</v>
      </c>
      <c r="BN126" s="1254" t="s">
        <v>35</v>
      </c>
      <c r="BO126" s="1254" t="s">
        <v>35</v>
      </c>
      <c r="BP126" s="1254" t="s">
        <v>35</v>
      </c>
      <c r="BQ126" s="1275" t="s">
        <v>35</v>
      </c>
      <c r="BR126" s="1296" t="s">
        <v>35</v>
      </c>
      <c r="BS126" s="1254" t="s">
        <v>35</v>
      </c>
      <c r="BT126" s="1254" t="s">
        <v>35</v>
      </c>
      <c r="BU126" s="1254" t="s">
        <v>35</v>
      </c>
      <c r="BV126" s="1254" t="s">
        <v>35</v>
      </c>
      <c r="BW126" s="1254" t="s">
        <v>35</v>
      </c>
      <c r="BX126" s="1254" t="s">
        <v>35</v>
      </c>
      <c r="BY126" s="1317" t="s">
        <v>35</v>
      </c>
      <c r="BZ126" s="1317" t="s">
        <v>35</v>
      </c>
      <c r="CA126" s="1317" t="s">
        <v>35</v>
      </c>
      <c r="CB126" s="1317" t="s">
        <v>35</v>
      </c>
      <c r="CC126" s="1317" t="s">
        <v>35</v>
      </c>
      <c r="CD126" s="1317" t="s">
        <v>35</v>
      </c>
      <c r="CE126" s="1317" t="s">
        <v>35</v>
      </c>
      <c r="CF126" s="1317" t="s">
        <v>35</v>
      </c>
      <c r="CG126" s="1317" t="s">
        <v>35</v>
      </c>
      <c r="CH126" s="1317" t="s">
        <v>35</v>
      </c>
      <c r="CI126" s="1317" t="s">
        <v>35</v>
      </c>
      <c r="CJ126" s="1317" t="s">
        <v>35</v>
      </c>
      <c r="CK126" s="1317" t="s">
        <v>35</v>
      </c>
      <c r="CL126" s="1317" t="s">
        <v>35</v>
      </c>
      <c r="CM126" s="1317" t="s">
        <v>35</v>
      </c>
      <c r="CN126" s="1317" t="s">
        <v>35</v>
      </c>
      <c r="CO126" s="1317" t="s">
        <v>35</v>
      </c>
      <c r="CP126" s="1317" t="s">
        <v>35</v>
      </c>
      <c r="CQ126" s="1317" t="s">
        <v>35</v>
      </c>
      <c r="CR126" s="1317" t="s">
        <v>35</v>
      </c>
      <c r="CS126" s="1317" t="s">
        <v>35</v>
      </c>
      <c r="CT126" s="1317" t="s">
        <v>35</v>
      </c>
      <c r="CU126" s="1317" t="s">
        <v>35</v>
      </c>
      <c r="CV126" s="1317" t="s">
        <v>35</v>
      </c>
      <c r="CW126" s="1317" t="s">
        <v>35</v>
      </c>
      <c r="CX126" s="1317" t="s">
        <v>35</v>
      </c>
      <c r="CY126" s="1317" t="s">
        <v>35</v>
      </c>
      <c r="CZ126" s="1339" t="s">
        <v>35</v>
      </c>
    </row>
    <row r="127" s="437" customFormat="true" ht="15" customHeight="true" x14ac:dyDescent="0.2">
      <c r="A127" s="2673"/>
      <c r="B127" s="1954" t="s">
        <v>19</v>
      </c>
      <c r="C127" s="1855">
        <f>C157+C158</f>
        <v>36.859670429320694</v>
      </c>
      <c r="D127" s="1856">
        <f t="shared" ref="D127:AX127" si="11">D157+D158</f>
        <v>19.227307691651927</v>
      </c>
      <c r="E127" s="1856">
        <f t="shared" si="11"/>
        <v>11.010149951514132</v>
      </c>
      <c r="F127" s="1856">
        <f t="shared" si="11"/>
        <v>6.3800036349153846</v>
      </c>
      <c r="G127" s="1857">
        <f t="shared" si="11"/>
        <v>1.5139361509320275</v>
      </c>
      <c r="H127" s="1858">
        <f t="shared" si="11"/>
        <v>19.357153507925386</v>
      </c>
      <c r="I127" s="1856">
        <f t="shared" si="11"/>
        <v>10.125584456448733</v>
      </c>
      <c r="J127" s="1856">
        <f t="shared" si="11"/>
        <v>6.7638275921348008</v>
      </c>
      <c r="K127" s="1856">
        <f t="shared" si="11"/>
        <v>3.2482730187984439</v>
      </c>
      <c r="L127" s="1859">
        <f t="shared" si="11"/>
        <v>1.027846972716786</v>
      </c>
      <c r="M127" s="1855">
        <f t="shared" si="11"/>
        <v>44.040123259896262</v>
      </c>
      <c r="N127" s="1856">
        <f t="shared" si="11"/>
        <v>27.826893537924256</v>
      </c>
      <c r="O127" s="1856">
        <f t="shared" si="11"/>
        <v>20.713074785317637</v>
      </c>
      <c r="P127" s="1856">
        <f t="shared" si="11"/>
        <v>11.827473557879904</v>
      </c>
      <c r="Q127" s="1857">
        <f t="shared" si="11"/>
        <v>4.7505931424822343</v>
      </c>
      <c r="R127" s="1858">
        <f t="shared" si="11"/>
        <v>24.02137361943845</v>
      </c>
      <c r="S127" s="1856">
        <f t="shared" si="11"/>
        <v>11.067190485503023</v>
      </c>
      <c r="T127" s="1856">
        <f t="shared" si="11"/>
        <v>13.277475266627889</v>
      </c>
      <c r="U127" s="1856">
        <f t="shared" si="11"/>
        <v>21.410538614715435</v>
      </c>
      <c r="V127" s="1856">
        <f t="shared" si="11"/>
        <v>17.364439634574193</v>
      </c>
      <c r="W127" s="1856">
        <f t="shared" si="11"/>
        <v>13.649401182421316</v>
      </c>
      <c r="X127" s="1856">
        <f t="shared" si="11"/>
        <v>37.327462764469928</v>
      </c>
      <c r="Y127" s="1856">
        <f t="shared" si="11"/>
        <v>25.238322487054432</v>
      </c>
      <c r="Z127" s="1856">
        <f t="shared" si="11"/>
        <v>16.932200062298332</v>
      </c>
      <c r="AA127" s="1856">
        <f t="shared" si="11"/>
        <v>10.181642434993924</v>
      </c>
      <c r="AB127" s="1856">
        <f t="shared" si="11"/>
        <v>11.652263823717883</v>
      </c>
      <c r="AC127" s="1856">
        <f t="shared" si="11"/>
        <v>29.911620506906374</v>
      </c>
      <c r="AD127" s="1856">
        <f t="shared" si="11"/>
        <v>0.4389709959936075</v>
      </c>
      <c r="AE127" s="1856">
        <f t="shared" si="11"/>
        <v>22.7969218521039</v>
      </c>
      <c r="AF127" s="1856">
        <f t="shared" si="11"/>
        <v>9.3626077652114699</v>
      </c>
      <c r="AG127" s="1856">
        <f t="shared" si="11"/>
        <v>3.5170289710287763</v>
      </c>
      <c r="AH127" s="1856">
        <f t="shared" si="11"/>
        <v>9.0205125454222159</v>
      </c>
      <c r="AI127" s="1856">
        <f t="shared" si="11"/>
        <v>8.482955275033575</v>
      </c>
      <c r="AJ127" s="1856">
        <f t="shared" si="11"/>
        <v>16.018344562414612</v>
      </c>
      <c r="AK127" s="1856">
        <f t="shared" si="11"/>
        <v>32.85328010826268</v>
      </c>
      <c r="AL127" s="1856">
        <f t="shared" si="11"/>
        <v>8.3620212821015283</v>
      </c>
      <c r="AM127" s="1856">
        <f t="shared" si="11"/>
        <v>2.2288538995054052</v>
      </c>
      <c r="AN127" s="1856">
        <f t="shared" si="11"/>
        <v>21.221341617103068</v>
      </c>
      <c r="AO127" s="1856">
        <f t="shared" si="11"/>
        <v>14.362213577799695</v>
      </c>
      <c r="AP127" s="1856">
        <f t="shared" si="11"/>
        <v>14.370713534022578</v>
      </c>
      <c r="AQ127" s="1856">
        <f t="shared" si="11"/>
        <v>17.135834952423462</v>
      </c>
      <c r="AR127" s="1856">
        <f t="shared" si="11"/>
        <v>11.072346211536939</v>
      </c>
      <c r="AS127" s="1856">
        <f t="shared" si="11"/>
        <v>27.979306831772117</v>
      </c>
      <c r="AT127" s="1856">
        <f t="shared" si="11"/>
        <v>33.744945203598228</v>
      </c>
      <c r="AU127" s="1856">
        <f t="shared" si="11"/>
        <v>13.783823672821509</v>
      </c>
      <c r="AV127" s="1856">
        <f t="shared" si="11"/>
        <v>32.540133824957294</v>
      </c>
      <c r="AW127" s="1856">
        <f t="shared" si="11"/>
        <v>20.561920407211119</v>
      </c>
      <c r="AX127" s="1856">
        <f t="shared" si="11"/>
        <v>3.0186983281262254</v>
      </c>
      <c r="AY127" s="1004"/>
      <c r="BA127" s="2509"/>
      <c r="BB127" s="156" t="s">
        <v>19</v>
      </c>
      <c r="BC127" s="1234" t="s">
        <v>35</v>
      </c>
      <c r="BD127" s="1254" t="s">
        <v>35</v>
      </c>
      <c r="BE127" s="1254" t="s">
        <v>35</v>
      </c>
      <c r="BF127" s="1254" t="s">
        <v>35</v>
      </c>
      <c r="BG127" s="1275" t="s">
        <v>35</v>
      </c>
      <c r="BH127" s="1296" t="s">
        <v>35</v>
      </c>
      <c r="BI127" s="1254" t="s">
        <v>35</v>
      </c>
      <c r="BJ127" s="1254" t="s">
        <v>35</v>
      </c>
      <c r="BK127" s="1254" t="s">
        <v>35</v>
      </c>
      <c r="BL127" s="1275" t="s">
        <v>35</v>
      </c>
      <c r="BM127" s="1296" t="s">
        <v>35</v>
      </c>
      <c r="BN127" s="1254" t="s">
        <v>35</v>
      </c>
      <c r="BO127" s="1254" t="s">
        <v>35</v>
      </c>
      <c r="BP127" s="1254" t="s">
        <v>35</v>
      </c>
      <c r="BQ127" s="1275" t="s">
        <v>35</v>
      </c>
      <c r="BR127" s="1296" t="s">
        <v>35</v>
      </c>
      <c r="BS127" s="1254" t="s">
        <v>35</v>
      </c>
      <c r="BT127" s="1254" t="s">
        <v>35</v>
      </c>
      <c r="BU127" s="1254" t="s">
        <v>35</v>
      </c>
      <c r="BV127" s="1254" t="s">
        <v>35</v>
      </c>
      <c r="BW127" s="1254" t="s">
        <v>35</v>
      </c>
      <c r="BX127" s="1254" t="s">
        <v>35</v>
      </c>
      <c r="BY127" s="1317" t="s">
        <v>35</v>
      </c>
      <c r="BZ127" s="1317" t="s">
        <v>35</v>
      </c>
      <c r="CA127" s="1317" t="s">
        <v>35</v>
      </c>
      <c r="CB127" s="1317" t="s">
        <v>35</v>
      </c>
      <c r="CC127" s="1317" t="s">
        <v>35</v>
      </c>
      <c r="CD127" s="1317" t="s">
        <v>35</v>
      </c>
      <c r="CE127" s="1317" t="s">
        <v>35</v>
      </c>
      <c r="CF127" s="1317" t="s">
        <v>35</v>
      </c>
      <c r="CG127" s="1317" t="s">
        <v>35</v>
      </c>
      <c r="CH127" s="1317" t="s">
        <v>35</v>
      </c>
      <c r="CI127" s="1317" t="s">
        <v>35</v>
      </c>
      <c r="CJ127" s="1317" t="s">
        <v>35</v>
      </c>
      <c r="CK127" s="1317" t="s">
        <v>35</v>
      </c>
      <c r="CL127" s="1317" t="s">
        <v>35</v>
      </c>
      <c r="CM127" s="1317" t="s">
        <v>35</v>
      </c>
      <c r="CN127" s="1317" t="s">
        <v>35</v>
      </c>
      <c r="CO127" s="1317" t="s">
        <v>35</v>
      </c>
      <c r="CP127" s="1317" t="s">
        <v>35</v>
      </c>
      <c r="CQ127" s="1317" t="s">
        <v>35</v>
      </c>
      <c r="CR127" s="1317" t="s">
        <v>35</v>
      </c>
      <c r="CS127" s="1317" t="s">
        <v>35</v>
      </c>
      <c r="CT127" s="1317" t="s">
        <v>35</v>
      </c>
      <c r="CU127" s="1317" t="s">
        <v>35</v>
      </c>
      <c r="CV127" s="1317" t="s">
        <v>35</v>
      </c>
      <c r="CW127" s="1317" t="s">
        <v>35</v>
      </c>
      <c r="CX127" s="1317" t="s">
        <v>35</v>
      </c>
      <c r="CY127" s="1317" t="s">
        <v>35</v>
      </c>
      <c r="CZ127" s="1339" t="s">
        <v>35</v>
      </c>
    </row>
    <row r="128" s="437" customFormat="true" ht="15" customHeight="true" x14ac:dyDescent="0.2">
      <c r="A128" s="2673" t="s">
        <v>201</v>
      </c>
      <c r="B128" s="1954" t="s">
        <v>49</v>
      </c>
      <c r="C128" s="1977" t="s">
        <v>35</v>
      </c>
      <c r="D128" s="1982" t="s">
        <v>35</v>
      </c>
      <c r="E128" s="1982" t="s">
        <v>35</v>
      </c>
      <c r="F128" s="1982" t="s">
        <v>35</v>
      </c>
      <c r="G128" s="1987" t="s">
        <v>35</v>
      </c>
      <c r="H128" s="1992" t="s">
        <v>35</v>
      </c>
      <c r="I128" s="1982" t="s">
        <v>35</v>
      </c>
      <c r="J128" s="1982" t="s">
        <v>35</v>
      </c>
      <c r="K128" s="1982" t="s">
        <v>35</v>
      </c>
      <c r="L128" s="1997" t="s">
        <v>35</v>
      </c>
      <c r="M128" s="1977" t="s">
        <v>35</v>
      </c>
      <c r="N128" s="1982" t="s">
        <v>35</v>
      </c>
      <c r="O128" s="1982" t="s">
        <v>35</v>
      </c>
      <c r="P128" s="1982" t="s">
        <v>35</v>
      </c>
      <c r="Q128" s="1987" t="s">
        <v>35</v>
      </c>
      <c r="R128" s="1992" t="s">
        <v>35</v>
      </c>
      <c r="S128" s="1982" t="s">
        <v>35</v>
      </c>
      <c r="T128" s="1982" t="s">
        <v>35</v>
      </c>
      <c r="U128" s="1982" t="s">
        <v>35</v>
      </c>
      <c r="V128" s="1982" t="s">
        <v>35</v>
      </c>
      <c r="W128" s="1982" t="s">
        <v>35</v>
      </c>
      <c r="X128" s="1982" t="s">
        <v>35</v>
      </c>
      <c r="Y128" s="1982" t="s">
        <v>35</v>
      </c>
      <c r="Z128" s="1982" t="s">
        <v>35</v>
      </c>
      <c r="AA128" s="1982" t="s">
        <v>35</v>
      </c>
      <c r="AB128" s="1982" t="s">
        <v>35</v>
      </c>
      <c r="AC128" s="1982" t="s">
        <v>35</v>
      </c>
      <c r="AD128" s="1982" t="s">
        <v>35</v>
      </c>
      <c r="AE128" s="1982" t="s">
        <v>35</v>
      </c>
      <c r="AF128" s="1982" t="s">
        <v>35</v>
      </c>
      <c r="AG128" s="1982" t="s">
        <v>35</v>
      </c>
      <c r="AH128" s="1982" t="s">
        <v>35</v>
      </c>
      <c r="AI128" s="1982" t="s">
        <v>35</v>
      </c>
      <c r="AJ128" s="1982" t="s">
        <v>35</v>
      </c>
      <c r="AK128" s="1982" t="s">
        <v>35</v>
      </c>
      <c r="AL128" s="1982" t="s">
        <v>35</v>
      </c>
      <c r="AM128" s="1982" t="s">
        <v>35</v>
      </c>
      <c r="AN128" s="1982" t="s">
        <v>35</v>
      </c>
      <c r="AO128" s="1982" t="s">
        <v>35</v>
      </c>
      <c r="AP128" s="1982" t="s">
        <v>35</v>
      </c>
      <c r="AQ128" s="1982" t="s">
        <v>35</v>
      </c>
      <c r="AR128" s="1982" t="s">
        <v>35</v>
      </c>
      <c r="AS128" s="1982" t="s">
        <v>35</v>
      </c>
      <c r="AT128" s="1982" t="s">
        <v>35</v>
      </c>
      <c r="AU128" s="1982" t="s">
        <v>35</v>
      </c>
      <c r="AV128" s="1982" t="s">
        <v>35</v>
      </c>
      <c r="AW128" s="1982" t="s">
        <v>35</v>
      </c>
      <c r="AX128" s="1982" t="s">
        <v>35</v>
      </c>
      <c r="AY128" s="1004"/>
      <c r="BA128" s="2509" t="s">
        <v>108</v>
      </c>
      <c r="BB128" s="156" t="s">
        <v>49</v>
      </c>
      <c r="BC128" s="1234" t="s">
        <v>35</v>
      </c>
      <c r="BD128" s="1254" t="s">
        <v>35</v>
      </c>
      <c r="BE128" s="1254" t="s">
        <v>35</v>
      </c>
      <c r="BF128" s="1254" t="s">
        <v>35</v>
      </c>
      <c r="BG128" s="1275" t="s">
        <v>35</v>
      </c>
      <c r="BH128" s="1296" t="s">
        <v>35</v>
      </c>
      <c r="BI128" s="1254" t="s">
        <v>35</v>
      </c>
      <c r="BJ128" s="1254" t="s">
        <v>35</v>
      </c>
      <c r="BK128" s="1254" t="s">
        <v>35</v>
      </c>
      <c r="BL128" s="1275" t="s">
        <v>35</v>
      </c>
      <c r="BM128" s="1296" t="s">
        <v>35</v>
      </c>
      <c r="BN128" s="1254" t="s">
        <v>35</v>
      </c>
      <c r="BO128" s="1254" t="s">
        <v>35</v>
      </c>
      <c r="BP128" s="1254" t="s">
        <v>35</v>
      </c>
      <c r="BQ128" s="1275" t="s">
        <v>35</v>
      </c>
      <c r="BR128" s="1296" t="s">
        <v>35</v>
      </c>
      <c r="BS128" s="1254" t="s">
        <v>35</v>
      </c>
      <c r="BT128" s="1254" t="s">
        <v>35</v>
      </c>
      <c r="BU128" s="1254" t="s">
        <v>35</v>
      </c>
      <c r="BV128" s="1254" t="s">
        <v>35</v>
      </c>
      <c r="BW128" s="1254" t="s">
        <v>35</v>
      </c>
      <c r="BX128" s="1254" t="s">
        <v>35</v>
      </c>
      <c r="BY128" s="1317" t="s">
        <v>35</v>
      </c>
      <c r="BZ128" s="1317" t="s">
        <v>35</v>
      </c>
      <c r="CA128" s="1317" t="s">
        <v>35</v>
      </c>
      <c r="CB128" s="1317" t="s">
        <v>35</v>
      </c>
      <c r="CC128" s="1317" t="s">
        <v>35</v>
      </c>
      <c r="CD128" s="1317" t="s">
        <v>35</v>
      </c>
      <c r="CE128" s="1317" t="s">
        <v>35</v>
      </c>
      <c r="CF128" s="1317" t="s">
        <v>35</v>
      </c>
      <c r="CG128" s="1317" t="s">
        <v>35</v>
      </c>
      <c r="CH128" s="1317" t="s">
        <v>35</v>
      </c>
      <c r="CI128" s="1317" t="s">
        <v>35</v>
      </c>
      <c r="CJ128" s="1317" t="s">
        <v>35</v>
      </c>
      <c r="CK128" s="1317" t="s">
        <v>35</v>
      </c>
      <c r="CL128" s="1317" t="s">
        <v>35</v>
      </c>
      <c r="CM128" s="1317" t="s">
        <v>35</v>
      </c>
      <c r="CN128" s="1317" t="s">
        <v>35</v>
      </c>
      <c r="CO128" s="1317" t="s">
        <v>35</v>
      </c>
      <c r="CP128" s="1317" t="s">
        <v>35</v>
      </c>
      <c r="CQ128" s="1317" t="s">
        <v>35</v>
      </c>
      <c r="CR128" s="1317" t="s">
        <v>35</v>
      </c>
      <c r="CS128" s="1317" t="s">
        <v>35</v>
      </c>
      <c r="CT128" s="1317" t="s">
        <v>35</v>
      </c>
      <c r="CU128" s="1317" t="s">
        <v>35</v>
      </c>
      <c r="CV128" s="1317" t="s">
        <v>35</v>
      </c>
      <c r="CW128" s="1317" t="s">
        <v>35</v>
      </c>
      <c r="CX128" s="1317" t="s">
        <v>35</v>
      </c>
      <c r="CY128" s="1317" t="s">
        <v>35</v>
      </c>
      <c r="CZ128" s="1339" t="s">
        <v>35</v>
      </c>
    </row>
    <row r="129" s="437" customFormat="true" ht="15" customHeight="true" x14ac:dyDescent="0.2">
      <c r="A129" s="2674"/>
      <c r="B129" s="1955" t="s">
        <v>48</v>
      </c>
      <c r="C129" s="1978" t="s">
        <v>35</v>
      </c>
      <c r="D129" s="1983" t="s">
        <v>35</v>
      </c>
      <c r="E129" s="1983" t="s">
        <v>35</v>
      </c>
      <c r="F129" s="1983" t="s">
        <v>35</v>
      </c>
      <c r="G129" s="1988" t="s">
        <v>35</v>
      </c>
      <c r="H129" s="1993" t="s">
        <v>35</v>
      </c>
      <c r="I129" s="1983" t="s">
        <v>35</v>
      </c>
      <c r="J129" s="1983" t="s">
        <v>35</v>
      </c>
      <c r="K129" s="1983" t="s">
        <v>35</v>
      </c>
      <c r="L129" s="1998" t="s">
        <v>35</v>
      </c>
      <c r="M129" s="1978" t="s">
        <v>35</v>
      </c>
      <c r="N129" s="1983" t="s">
        <v>35</v>
      </c>
      <c r="O129" s="1983" t="s">
        <v>35</v>
      </c>
      <c r="P129" s="1983" t="s">
        <v>35</v>
      </c>
      <c r="Q129" s="1988" t="s">
        <v>35</v>
      </c>
      <c r="R129" s="1993" t="s">
        <v>35</v>
      </c>
      <c r="S129" s="1983" t="s">
        <v>35</v>
      </c>
      <c r="T129" s="1983" t="s">
        <v>35</v>
      </c>
      <c r="U129" s="1983" t="s">
        <v>35</v>
      </c>
      <c r="V129" s="1983" t="s">
        <v>35</v>
      </c>
      <c r="W129" s="1983" t="s">
        <v>35</v>
      </c>
      <c r="X129" s="1983" t="s">
        <v>35</v>
      </c>
      <c r="Y129" s="1983" t="s">
        <v>35</v>
      </c>
      <c r="Z129" s="1983" t="s">
        <v>35</v>
      </c>
      <c r="AA129" s="1983" t="s">
        <v>35</v>
      </c>
      <c r="AB129" s="1983" t="s">
        <v>35</v>
      </c>
      <c r="AC129" s="1983" t="s">
        <v>35</v>
      </c>
      <c r="AD129" s="1983" t="s">
        <v>35</v>
      </c>
      <c r="AE129" s="1983" t="s">
        <v>35</v>
      </c>
      <c r="AF129" s="1983" t="s">
        <v>35</v>
      </c>
      <c r="AG129" s="1983" t="s">
        <v>35</v>
      </c>
      <c r="AH129" s="1983" t="s">
        <v>35</v>
      </c>
      <c r="AI129" s="1983" t="s">
        <v>35</v>
      </c>
      <c r="AJ129" s="1983" t="s">
        <v>35</v>
      </c>
      <c r="AK129" s="1983" t="s">
        <v>35</v>
      </c>
      <c r="AL129" s="1983" t="s">
        <v>35</v>
      </c>
      <c r="AM129" s="1983" t="s">
        <v>35</v>
      </c>
      <c r="AN129" s="1983" t="s">
        <v>35</v>
      </c>
      <c r="AO129" s="1983" t="s">
        <v>35</v>
      </c>
      <c r="AP129" s="1983" t="s">
        <v>35</v>
      </c>
      <c r="AQ129" s="1983" t="s">
        <v>35</v>
      </c>
      <c r="AR129" s="1983" t="s">
        <v>35</v>
      </c>
      <c r="AS129" s="1983" t="s">
        <v>35</v>
      </c>
      <c r="AT129" s="1983" t="s">
        <v>35</v>
      </c>
      <c r="AU129" s="1983" t="s">
        <v>35</v>
      </c>
      <c r="AV129" s="1983" t="s">
        <v>35</v>
      </c>
      <c r="AW129" s="1983" t="s">
        <v>35</v>
      </c>
      <c r="AX129" s="1983" t="s">
        <v>35</v>
      </c>
      <c r="AY129" s="1026"/>
      <c r="BA129" s="2510"/>
      <c r="BB129" s="157" t="s">
        <v>48</v>
      </c>
      <c r="BC129" s="1235" t="s">
        <v>35</v>
      </c>
      <c r="BD129" s="1255" t="s">
        <v>35</v>
      </c>
      <c r="BE129" s="1255" t="s">
        <v>35</v>
      </c>
      <c r="BF129" s="1255" t="s">
        <v>35</v>
      </c>
      <c r="BG129" s="1276" t="s">
        <v>35</v>
      </c>
      <c r="BH129" s="1297" t="s">
        <v>35</v>
      </c>
      <c r="BI129" s="1255" t="s">
        <v>35</v>
      </c>
      <c r="BJ129" s="1255" t="s">
        <v>35</v>
      </c>
      <c r="BK129" s="1255" t="s">
        <v>35</v>
      </c>
      <c r="BL129" s="1276" t="s">
        <v>35</v>
      </c>
      <c r="BM129" s="1297" t="s">
        <v>35</v>
      </c>
      <c r="BN129" s="1255" t="s">
        <v>35</v>
      </c>
      <c r="BO129" s="1255" t="s">
        <v>35</v>
      </c>
      <c r="BP129" s="1255" t="s">
        <v>35</v>
      </c>
      <c r="BQ129" s="1276" t="s">
        <v>35</v>
      </c>
      <c r="BR129" s="1297" t="s">
        <v>35</v>
      </c>
      <c r="BS129" s="1255" t="s">
        <v>35</v>
      </c>
      <c r="BT129" s="1255" t="s">
        <v>35</v>
      </c>
      <c r="BU129" s="1255" t="s">
        <v>35</v>
      </c>
      <c r="BV129" s="1255" t="s">
        <v>35</v>
      </c>
      <c r="BW129" s="1255" t="s">
        <v>35</v>
      </c>
      <c r="BX129" s="1255" t="s">
        <v>35</v>
      </c>
      <c r="BY129" s="1318" t="s">
        <v>35</v>
      </c>
      <c r="BZ129" s="1318" t="s">
        <v>35</v>
      </c>
      <c r="CA129" s="1318" t="s">
        <v>35</v>
      </c>
      <c r="CB129" s="1318" t="s">
        <v>35</v>
      </c>
      <c r="CC129" s="1318" t="s">
        <v>35</v>
      </c>
      <c r="CD129" s="1318" t="s">
        <v>35</v>
      </c>
      <c r="CE129" s="1318" t="s">
        <v>35</v>
      </c>
      <c r="CF129" s="1318" t="s">
        <v>35</v>
      </c>
      <c r="CG129" s="1318" t="s">
        <v>35</v>
      </c>
      <c r="CH129" s="1318" t="s">
        <v>35</v>
      </c>
      <c r="CI129" s="1318" t="s">
        <v>35</v>
      </c>
      <c r="CJ129" s="1318" t="s">
        <v>35</v>
      </c>
      <c r="CK129" s="1318" t="s">
        <v>35</v>
      </c>
      <c r="CL129" s="1318" t="s">
        <v>35</v>
      </c>
      <c r="CM129" s="1318" t="s">
        <v>35</v>
      </c>
      <c r="CN129" s="1318" t="s">
        <v>35</v>
      </c>
      <c r="CO129" s="1318" t="s">
        <v>35</v>
      </c>
      <c r="CP129" s="1318" t="s">
        <v>35</v>
      </c>
      <c r="CQ129" s="1318" t="s">
        <v>35</v>
      </c>
      <c r="CR129" s="1318" t="s">
        <v>35</v>
      </c>
      <c r="CS129" s="1318" t="s">
        <v>35</v>
      </c>
      <c r="CT129" s="1318" t="s">
        <v>35</v>
      </c>
      <c r="CU129" s="1318" t="s">
        <v>35</v>
      </c>
      <c r="CV129" s="1318" t="s">
        <v>35</v>
      </c>
      <c r="CW129" s="1318" t="s">
        <v>35</v>
      </c>
      <c r="CX129" s="1318" t="s">
        <v>35</v>
      </c>
      <c r="CY129" s="1318" t="s">
        <v>35</v>
      </c>
      <c r="CZ129" s="1340" t="s">
        <v>35</v>
      </c>
    </row>
    <row r="130" s="131" customFormat="true" ht="15" hidden="true" customHeight="true" x14ac:dyDescent="0.2">
      <c r="A130" s="2394" t="s">
        <v>47</v>
      </c>
      <c r="B130" s="247" t="s">
        <v>42</v>
      </c>
      <c r="C130" s="253"/>
      <c r="D130" s="254"/>
      <c r="E130" s="254"/>
      <c r="F130" s="254"/>
      <c r="G130" s="255"/>
      <c r="H130" s="256"/>
      <c r="I130" s="254"/>
      <c r="J130" s="254"/>
      <c r="K130" s="254"/>
      <c r="L130" s="257"/>
      <c r="M130" s="253"/>
      <c r="N130" s="254"/>
      <c r="O130" s="254"/>
      <c r="P130" s="254"/>
      <c r="Q130" s="255"/>
      <c r="R130" s="256"/>
      <c r="S130" s="254"/>
      <c r="T130" s="254"/>
      <c r="U130" s="254"/>
      <c r="V130" s="254"/>
      <c r="W130" s="254"/>
      <c r="X130" s="254"/>
      <c r="Y130" s="254"/>
      <c r="Z130" s="254"/>
      <c r="AA130" s="254"/>
      <c r="AB130" s="257"/>
      <c r="AC130" s="257"/>
      <c r="AD130" s="257"/>
      <c r="AE130" s="257"/>
      <c r="AF130" s="257"/>
      <c r="AG130" s="257"/>
      <c r="AH130" s="257"/>
      <c r="AI130" s="257"/>
      <c r="AJ130" s="257"/>
      <c r="AK130" s="257"/>
      <c r="AL130" s="257"/>
      <c r="AM130" s="257"/>
      <c r="AN130" s="257"/>
      <c r="AO130" s="257"/>
      <c r="AP130" s="257"/>
      <c r="AQ130" s="257"/>
      <c r="AR130" s="257"/>
      <c r="AS130" s="257"/>
      <c r="AT130" s="257"/>
      <c r="AU130" s="257"/>
      <c r="AV130" s="257"/>
      <c r="AW130" s="257"/>
      <c r="AX130" s="257"/>
      <c r="AY130" s="257"/>
      <c r="AZ130" s="756"/>
      <c r="BB130" s="133"/>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hidden="true" customHeight="true" x14ac:dyDescent="0.2">
      <c r="A131" s="2395"/>
      <c r="B131" s="239" t="s">
        <v>46</v>
      </c>
      <c r="C131" s="258"/>
      <c r="D131" s="259"/>
      <c r="E131" s="259"/>
      <c r="F131" s="259"/>
      <c r="G131" s="260"/>
      <c r="H131" s="261"/>
      <c r="I131" s="259"/>
      <c r="J131" s="259"/>
      <c r="K131" s="259"/>
      <c r="L131" s="262"/>
      <c r="M131" s="258"/>
      <c r="N131" s="259"/>
      <c r="O131" s="259"/>
      <c r="P131" s="259"/>
      <c r="Q131" s="260"/>
      <c r="R131" s="261"/>
      <c r="S131" s="259"/>
      <c r="T131" s="259"/>
      <c r="U131" s="259"/>
      <c r="V131" s="259"/>
      <c r="W131" s="259"/>
      <c r="X131" s="259"/>
      <c r="Y131" s="259"/>
      <c r="Z131" s="259"/>
      <c r="AA131" s="259"/>
      <c r="AB131" s="262"/>
      <c r="AC131" s="262"/>
      <c r="AD131" s="262"/>
      <c r="AE131" s="262"/>
      <c r="AF131" s="262"/>
      <c r="AG131" s="262"/>
      <c r="AH131" s="262"/>
      <c r="AI131" s="262"/>
      <c r="AJ131" s="262"/>
      <c r="AK131" s="262"/>
      <c r="AL131" s="262"/>
      <c r="AM131" s="262"/>
      <c r="AN131" s="262"/>
      <c r="AO131" s="262"/>
      <c r="AP131" s="262"/>
      <c r="AQ131" s="262"/>
      <c r="AR131" s="262"/>
      <c r="AS131" s="262"/>
      <c r="AT131" s="262"/>
      <c r="AU131" s="262"/>
      <c r="AV131" s="262"/>
      <c r="AW131" s="262"/>
      <c r="AX131" s="262"/>
      <c r="AY131" s="262"/>
      <c r="AZ131" s="757"/>
      <c r="BB131" s="133"/>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hidden="true" customHeight="true" x14ac:dyDescent="0.2">
      <c r="A132" s="2396"/>
      <c r="B132" s="240" t="s">
        <v>46</v>
      </c>
      <c r="C132" s="263"/>
      <c r="D132" s="264"/>
      <c r="E132" s="264"/>
      <c r="F132" s="264"/>
      <c r="G132" s="265"/>
      <c r="H132" s="266"/>
      <c r="I132" s="264"/>
      <c r="J132" s="264"/>
      <c r="K132" s="264"/>
      <c r="L132" s="267"/>
      <c r="M132" s="263"/>
      <c r="N132" s="264"/>
      <c r="O132" s="264"/>
      <c r="P132" s="264"/>
      <c r="Q132" s="265"/>
      <c r="R132" s="266"/>
      <c r="S132" s="264"/>
      <c r="T132" s="264"/>
      <c r="U132" s="264"/>
      <c r="V132" s="264"/>
      <c r="W132" s="264"/>
      <c r="X132" s="264"/>
      <c r="Y132" s="264"/>
      <c r="Z132" s="264"/>
      <c r="AA132" s="264"/>
      <c r="AB132" s="267"/>
      <c r="AC132" s="267"/>
      <c r="AD132" s="267"/>
      <c r="AE132" s="267"/>
      <c r="AF132" s="267"/>
      <c r="AG132" s="267"/>
      <c r="AH132" s="267"/>
      <c r="AI132" s="267"/>
      <c r="AJ132" s="267"/>
      <c r="AK132" s="267"/>
      <c r="AL132" s="267"/>
      <c r="AM132" s="267"/>
      <c r="AN132" s="267"/>
      <c r="AO132" s="267"/>
      <c r="AP132" s="267"/>
      <c r="AQ132" s="267"/>
      <c r="AR132" s="267"/>
      <c r="AS132" s="267"/>
      <c r="AT132" s="267"/>
      <c r="AU132" s="267"/>
      <c r="AV132" s="267"/>
      <c r="AW132" s="267"/>
      <c r="AX132" s="267"/>
      <c r="AY132" s="267"/>
      <c r="AZ132" s="758"/>
      <c r="BB132" s="133"/>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437" customFormat="true" ht="15" customHeight="true" x14ac:dyDescent="0.2">
      <c r="A133" s="130"/>
      <c r="B133" s="188"/>
      <c r="C133" s="2413" t="s">
        <v>114</v>
      </c>
      <c r="D133" s="2414"/>
      <c r="E133" s="2414"/>
      <c r="F133" s="2414"/>
      <c r="G133" s="2415"/>
      <c r="H133" s="2663" t="s">
        <v>38</v>
      </c>
      <c r="I133" s="2664"/>
      <c r="J133" s="2664"/>
      <c r="K133" s="2664"/>
      <c r="L133" s="2665"/>
      <c r="M133" s="2666" t="s">
        <v>37</v>
      </c>
      <c r="N133" s="2664"/>
      <c r="O133" s="2664"/>
      <c r="P133" s="2664"/>
      <c r="Q133" s="2667"/>
      <c r="R133" s="2663" t="s">
        <v>150</v>
      </c>
      <c r="S133" s="2664"/>
      <c r="T133" s="2664"/>
      <c r="U133" s="2664"/>
      <c r="V133" s="2664"/>
      <c r="W133" s="2664"/>
      <c r="X133" s="2664"/>
      <c r="Y133" s="2664"/>
      <c r="Z133" s="2664"/>
      <c r="AA133" s="2664"/>
      <c r="AB133" s="2664"/>
      <c r="AC133" s="2664"/>
      <c r="AD133" s="2664"/>
      <c r="AE133" s="2664"/>
      <c r="AF133" s="2664"/>
      <c r="AG133" s="2664"/>
      <c r="AH133" s="2664"/>
      <c r="AI133" s="2664"/>
      <c r="AJ133" s="2664"/>
      <c r="AK133" s="2664"/>
      <c r="AL133" s="2664"/>
      <c r="AM133" s="2664"/>
      <c r="AN133" s="2664"/>
      <c r="AO133" s="2664"/>
      <c r="AP133" s="2664"/>
      <c r="AQ133" s="2664"/>
      <c r="AR133" s="2664"/>
      <c r="AS133" s="2664"/>
      <c r="AT133" s="2664"/>
      <c r="AU133" s="2664"/>
      <c r="AV133" s="2664"/>
      <c r="AW133" s="2664"/>
      <c r="AX133" s="2668"/>
      <c r="AY133" s="1483"/>
      <c r="BA133" s="217" t="s">
        <v>128</v>
      </c>
      <c r="BB133" s="116" t="s">
        <v>98</v>
      </c>
      <c r="BC133" s="2511" t="s">
        <v>114</v>
      </c>
      <c r="BD133" s="2512"/>
      <c r="BE133" s="2512"/>
      <c r="BF133" s="2512"/>
      <c r="BG133" s="2513"/>
      <c r="BH133" s="2527" t="s">
        <v>38</v>
      </c>
      <c r="BI133" s="2512"/>
      <c r="BJ133" s="2512"/>
      <c r="BK133" s="2512"/>
      <c r="BL133" s="2513"/>
      <c r="BM133" s="2527" t="s">
        <v>37</v>
      </c>
      <c r="BN133" s="2512"/>
      <c r="BO133" s="2512"/>
      <c r="BP133" s="2512"/>
      <c r="BQ133" s="2513"/>
      <c r="BR133" s="422" t="s">
        <v>137</v>
      </c>
      <c r="BS133" s="372"/>
      <c r="BT133" s="372"/>
      <c r="BU133" s="372"/>
      <c r="BV133" s="372"/>
      <c r="BW133" s="372"/>
      <c r="BX133" s="372"/>
      <c r="BY133" s="373"/>
      <c r="BZ133" s="314"/>
      <c r="CA133" s="314"/>
      <c r="CB133" s="314"/>
      <c r="CC133" s="314"/>
      <c r="CD133" s="314"/>
      <c r="CE133" s="314"/>
      <c r="CF133" s="314"/>
      <c r="CG133" s="314"/>
      <c r="CH133" s="314"/>
      <c r="CI133" s="314"/>
      <c r="CJ133" s="314"/>
      <c r="CK133" s="314"/>
      <c r="CL133" s="314"/>
      <c r="CM133" s="314"/>
      <c r="CN133" s="314"/>
      <c r="CO133" s="314"/>
      <c r="CP133" s="314"/>
      <c r="CQ133" s="314"/>
      <c r="CR133" s="314"/>
      <c r="CS133" s="314"/>
      <c r="CT133" s="314"/>
      <c r="CU133" s="314"/>
      <c r="CV133" s="314"/>
      <c r="CW133" s="314"/>
      <c r="CX133" s="314"/>
      <c r="CY133" s="314"/>
      <c r="CZ133" s="315"/>
    </row>
    <row r="134" s="437" customFormat="true" ht="24" x14ac:dyDescent="0.2">
      <c r="A134" s="189" t="s">
        <v>69</v>
      </c>
      <c r="B134" s="245"/>
      <c r="C134" s="281" t="s">
        <v>0</v>
      </c>
      <c r="D134" s="282" t="s">
        <v>1</v>
      </c>
      <c r="E134" s="282" t="s">
        <v>2</v>
      </c>
      <c r="F134" s="282" t="s">
        <v>3</v>
      </c>
      <c r="G134" s="283" t="s">
        <v>4</v>
      </c>
      <c r="H134" s="1757" t="s">
        <v>0</v>
      </c>
      <c r="I134" s="1721" t="s">
        <v>1</v>
      </c>
      <c r="J134" s="1721" t="s">
        <v>2</v>
      </c>
      <c r="K134" s="1721" t="s">
        <v>3</v>
      </c>
      <c r="L134" s="1722" t="s">
        <v>4</v>
      </c>
      <c r="M134" s="1747" t="s">
        <v>0</v>
      </c>
      <c r="N134" s="1721" t="s">
        <v>1</v>
      </c>
      <c r="O134" s="1721" t="s">
        <v>2</v>
      </c>
      <c r="P134" s="1721" t="s">
        <v>3</v>
      </c>
      <c r="Q134" s="1769" t="s">
        <v>4</v>
      </c>
      <c r="R134" s="1757" t="s">
        <v>320</v>
      </c>
      <c r="S134" s="1721" t="s">
        <v>151</v>
      </c>
      <c r="T134" s="1721" t="s">
        <v>152</v>
      </c>
      <c r="U134" s="1721" t="s">
        <v>153</v>
      </c>
      <c r="V134" s="1721" t="s">
        <v>154</v>
      </c>
      <c r="W134" s="1721" t="s">
        <v>156</v>
      </c>
      <c r="X134" s="1721" t="s">
        <v>157</v>
      </c>
      <c r="Y134" s="1721" t="s">
        <v>321</v>
      </c>
      <c r="Z134" s="1721" t="s">
        <v>161</v>
      </c>
      <c r="AA134" s="1721" t="s">
        <v>162</v>
      </c>
      <c r="AB134" s="1721" t="s">
        <v>163</v>
      </c>
      <c r="AC134" s="1721" t="s">
        <v>165</v>
      </c>
      <c r="AD134" s="1721" t="s">
        <v>322</v>
      </c>
      <c r="AE134" s="1721" t="s">
        <v>167</v>
      </c>
      <c r="AF134" s="1721" t="s">
        <v>168</v>
      </c>
      <c r="AG134" s="1721" t="s">
        <v>169</v>
      </c>
      <c r="AH134" s="1721" t="s">
        <v>323</v>
      </c>
      <c r="AI134" s="1721" t="s">
        <v>170</v>
      </c>
      <c r="AJ134" s="1721" t="s">
        <v>324</v>
      </c>
      <c r="AK134" s="1721" t="s">
        <v>265</v>
      </c>
      <c r="AL134" s="1721" t="s">
        <v>172</v>
      </c>
      <c r="AM134" s="1721" t="s">
        <v>325</v>
      </c>
      <c r="AN134" s="1721" t="s">
        <v>173</v>
      </c>
      <c r="AO134" s="1721" t="s">
        <v>174</v>
      </c>
      <c r="AP134" s="1721" t="s">
        <v>326</v>
      </c>
      <c r="AQ134" s="1721" t="s">
        <v>176</v>
      </c>
      <c r="AR134" s="1721" t="s">
        <v>177</v>
      </c>
      <c r="AS134" s="1721" t="s">
        <v>178</v>
      </c>
      <c r="AT134" s="1721" t="s">
        <v>179</v>
      </c>
      <c r="AU134" s="1721" t="s">
        <v>327</v>
      </c>
      <c r="AV134" s="1721" t="s">
        <v>328</v>
      </c>
      <c r="AW134" s="1721" t="s">
        <v>329</v>
      </c>
      <c r="AX134" s="1723" t="s">
        <v>330</v>
      </c>
      <c r="AY134" s="1483"/>
      <c r="BA134" s="200" t="s">
        <v>116</v>
      </c>
      <c r="BB134" s="199"/>
      <c r="BC134" s="353" t="s">
        <v>0</v>
      </c>
      <c r="BD134" s="174" t="s">
        <v>1</v>
      </c>
      <c r="BE134" s="174" t="s">
        <v>2</v>
      </c>
      <c r="BF134" s="174" t="s">
        <v>3</v>
      </c>
      <c r="BG134" s="354" t="s">
        <v>4</v>
      </c>
      <c r="BH134" s="366" t="s">
        <v>0</v>
      </c>
      <c r="BI134" s="174" t="s">
        <v>1</v>
      </c>
      <c r="BJ134" s="174" t="s">
        <v>2</v>
      </c>
      <c r="BK134" s="174" t="s">
        <v>3</v>
      </c>
      <c r="BL134" s="354" t="s">
        <v>4</v>
      </c>
      <c r="BM134" s="366" t="s">
        <v>0</v>
      </c>
      <c r="BN134" s="174" t="s">
        <v>1</v>
      </c>
      <c r="BO134" s="174" t="s">
        <v>2</v>
      </c>
      <c r="BP134" s="174" t="s">
        <v>3</v>
      </c>
      <c r="BQ134" s="354" t="s">
        <v>4</v>
      </c>
      <c r="BR134" s="366"/>
      <c r="BS134" s="174"/>
      <c r="BT134" s="174"/>
      <c r="BU134" s="174"/>
      <c r="BV134" s="174"/>
      <c r="BW134" s="174"/>
      <c r="BX134" s="174"/>
      <c r="BY134" s="175"/>
      <c r="BZ134" s="175"/>
      <c r="CA134" s="175"/>
      <c r="CB134" s="175"/>
      <c r="CC134" s="175"/>
      <c r="CD134" s="175"/>
      <c r="CE134" s="175"/>
      <c r="CF134" s="175"/>
      <c r="CG134" s="175"/>
      <c r="CH134" s="175"/>
      <c r="CI134" s="175"/>
      <c r="CJ134" s="175"/>
      <c r="CK134" s="175"/>
      <c r="CL134" s="175"/>
      <c r="CM134" s="175"/>
      <c r="CN134" s="175"/>
      <c r="CO134" s="175"/>
      <c r="CP134" s="175"/>
      <c r="CQ134" s="175"/>
      <c r="CR134" s="175"/>
      <c r="CS134" s="175"/>
      <c r="CT134" s="175"/>
      <c r="CU134" s="175"/>
      <c r="CV134" s="175"/>
      <c r="CW134" s="175"/>
      <c r="CX134" s="175"/>
      <c r="CY134" s="175"/>
      <c r="CZ134" s="374"/>
    </row>
    <row r="135" s="437" customFormat="true" ht="15" customHeight="true" x14ac:dyDescent="0.2">
      <c r="A135" s="2669" t="s">
        <v>45</v>
      </c>
      <c r="B135" s="1956" t="s">
        <v>44</v>
      </c>
      <c r="C135" s="1979" t="s">
        <v>35</v>
      </c>
      <c r="D135" s="1984" t="s">
        <v>35</v>
      </c>
      <c r="E135" s="1984" t="s">
        <v>35</v>
      </c>
      <c r="F135" s="1984" t="s">
        <v>35</v>
      </c>
      <c r="G135" s="1989" t="s">
        <v>35</v>
      </c>
      <c r="H135" s="1994" t="s">
        <v>35</v>
      </c>
      <c r="I135" s="1984" t="s">
        <v>35</v>
      </c>
      <c r="J135" s="1984" t="s">
        <v>35</v>
      </c>
      <c r="K135" s="1984" t="s">
        <v>35</v>
      </c>
      <c r="L135" s="1999" t="s">
        <v>35</v>
      </c>
      <c r="M135" s="1979" t="s">
        <v>35</v>
      </c>
      <c r="N135" s="1984" t="s">
        <v>35</v>
      </c>
      <c r="O135" s="1984" t="s">
        <v>35</v>
      </c>
      <c r="P135" s="1984" t="s">
        <v>35</v>
      </c>
      <c r="Q135" s="1989" t="s">
        <v>35</v>
      </c>
      <c r="R135" s="1994" t="s">
        <v>35</v>
      </c>
      <c r="S135" s="1984" t="s">
        <v>35</v>
      </c>
      <c r="T135" s="1984" t="s">
        <v>35</v>
      </c>
      <c r="U135" s="1984" t="s">
        <v>35</v>
      </c>
      <c r="V135" s="1984" t="s">
        <v>35</v>
      </c>
      <c r="W135" s="1984" t="s">
        <v>35</v>
      </c>
      <c r="X135" s="1984" t="s">
        <v>35</v>
      </c>
      <c r="Y135" s="1984" t="s">
        <v>35</v>
      </c>
      <c r="Z135" s="1984" t="s">
        <v>35</v>
      </c>
      <c r="AA135" s="1984" t="s">
        <v>35</v>
      </c>
      <c r="AB135" s="1984" t="s">
        <v>35</v>
      </c>
      <c r="AC135" s="1984" t="s">
        <v>35</v>
      </c>
      <c r="AD135" s="1984" t="s">
        <v>35</v>
      </c>
      <c r="AE135" s="1984" t="s">
        <v>35</v>
      </c>
      <c r="AF135" s="1984" t="s">
        <v>35</v>
      </c>
      <c r="AG135" s="1984" t="s">
        <v>35</v>
      </c>
      <c r="AH135" s="1984" t="s">
        <v>35</v>
      </c>
      <c r="AI135" s="1984" t="s">
        <v>35</v>
      </c>
      <c r="AJ135" s="1984" t="s">
        <v>35</v>
      </c>
      <c r="AK135" s="1984" t="s">
        <v>35</v>
      </c>
      <c r="AL135" s="1984" t="s">
        <v>35</v>
      </c>
      <c r="AM135" s="1984" t="s">
        <v>35</v>
      </c>
      <c r="AN135" s="1984" t="s">
        <v>35</v>
      </c>
      <c r="AO135" s="1984" t="s">
        <v>35</v>
      </c>
      <c r="AP135" s="1984" t="s">
        <v>35</v>
      </c>
      <c r="AQ135" s="1984" t="s">
        <v>35</v>
      </c>
      <c r="AR135" s="1984" t="s">
        <v>35</v>
      </c>
      <c r="AS135" s="1984" t="s">
        <v>35</v>
      </c>
      <c r="AT135" s="1984" t="s">
        <v>35</v>
      </c>
      <c r="AU135" s="1984" t="s">
        <v>35</v>
      </c>
      <c r="AV135" s="1984" t="s">
        <v>35</v>
      </c>
      <c r="AW135" s="1984" t="s">
        <v>35</v>
      </c>
      <c r="AX135" s="1984" t="s">
        <v>35</v>
      </c>
      <c r="AY135" s="1491"/>
      <c r="BA135" s="2528" t="s">
        <v>45</v>
      </c>
      <c r="BB135" s="158" t="s">
        <v>44</v>
      </c>
      <c r="BC135" s="1236" t="s">
        <v>35</v>
      </c>
      <c r="BD135" s="1256" t="s">
        <v>35</v>
      </c>
      <c r="BE135" s="1256" t="s">
        <v>35</v>
      </c>
      <c r="BF135" s="1256" t="s">
        <v>35</v>
      </c>
      <c r="BG135" s="1277" t="s">
        <v>35</v>
      </c>
      <c r="BH135" s="1298" t="s">
        <v>35</v>
      </c>
      <c r="BI135" s="1256" t="s">
        <v>35</v>
      </c>
      <c r="BJ135" s="1256" t="s">
        <v>35</v>
      </c>
      <c r="BK135" s="1256" t="s">
        <v>35</v>
      </c>
      <c r="BL135" s="1277" t="s">
        <v>35</v>
      </c>
      <c r="BM135" s="1298" t="s">
        <v>35</v>
      </c>
      <c r="BN135" s="1256" t="s">
        <v>35</v>
      </c>
      <c r="BO135" s="1256" t="s">
        <v>35</v>
      </c>
      <c r="BP135" s="1256" t="s">
        <v>35</v>
      </c>
      <c r="BQ135" s="1277" t="s">
        <v>35</v>
      </c>
      <c r="BR135" s="1298" t="s">
        <v>35</v>
      </c>
      <c r="BS135" s="1256" t="s">
        <v>35</v>
      </c>
      <c r="BT135" s="1256" t="s">
        <v>35</v>
      </c>
      <c r="BU135" s="1256" t="s">
        <v>35</v>
      </c>
      <c r="BV135" s="1256" t="s">
        <v>35</v>
      </c>
      <c r="BW135" s="1256" t="s">
        <v>35</v>
      </c>
      <c r="BX135" s="1256" t="s">
        <v>35</v>
      </c>
      <c r="BY135" s="1319" t="s">
        <v>35</v>
      </c>
      <c r="BZ135" s="1319" t="s">
        <v>35</v>
      </c>
      <c r="CA135" s="1319" t="s">
        <v>35</v>
      </c>
      <c r="CB135" s="1319" t="s">
        <v>35</v>
      </c>
      <c r="CC135" s="1319" t="s">
        <v>35</v>
      </c>
      <c r="CD135" s="1319" t="s">
        <v>35</v>
      </c>
      <c r="CE135" s="1319" t="s">
        <v>35</v>
      </c>
      <c r="CF135" s="1319" t="s">
        <v>35</v>
      </c>
      <c r="CG135" s="1319" t="s">
        <v>35</v>
      </c>
      <c r="CH135" s="1319" t="s">
        <v>35</v>
      </c>
      <c r="CI135" s="1319" t="s">
        <v>35</v>
      </c>
      <c r="CJ135" s="1319" t="s">
        <v>35</v>
      </c>
      <c r="CK135" s="1319" t="s">
        <v>35</v>
      </c>
      <c r="CL135" s="1319" t="s">
        <v>35</v>
      </c>
      <c r="CM135" s="1319" t="s">
        <v>35</v>
      </c>
      <c r="CN135" s="1319" t="s">
        <v>35</v>
      </c>
      <c r="CO135" s="1319" t="s">
        <v>35</v>
      </c>
      <c r="CP135" s="1319" t="s">
        <v>35</v>
      </c>
      <c r="CQ135" s="1319" t="s">
        <v>35</v>
      </c>
      <c r="CR135" s="1319" t="s">
        <v>35</v>
      </c>
      <c r="CS135" s="1319" t="s">
        <v>35</v>
      </c>
      <c r="CT135" s="1319" t="s">
        <v>35</v>
      </c>
      <c r="CU135" s="1319" t="s">
        <v>35</v>
      </c>
      <c r="CV135" s="1319" t="s">
        <v>35</v>
      </c>
      <c r="CW135" s="1319" t="s">
        <v>35</v>
      </c>
      <c r="CX135" s="1319" t="s">
        <v>35</v>
      </c>
      <c r="CY135" s="1319" t="s">
        <v>35</v>
      </c>
      <c r="CZ135" s="1341" t="s">
        <v>35</v>
      </c>
    </row>
    <row r="136" s="437" customFormat="true" ht="15" customHeight="true" x14ac:dyDescent="0.2">
      <c r="A136" s="2670"/>
      <c r="B136" s="1957" t="s">
        <v>43</v>
      </c>
      <c r="C136" s="1980" t="s">
        <v>35</v>
      </c>
      <c r="D136" s="1985" t="s">
        <v>35</v>
      </c>
      <c r="E136" s="1985" t="s">
        <v>35</v>
      </c>
      <c r="F136" s="1985" t="s">
        <v>35</v>
      </c>
      <c r="G136" s="1990" t="s">
        <v>35</v>
      </c>
      <c r="H136" s="1995" t="s">
        <v>35</v>
      </c>
      <c r="I136" s="1985" t="s">
        <v>35</v>
      </c>
      <c r="J136" s="1985" t="s">
        <v>35</v>
      </c>
      <c r="K136" s="1985" t="s">
        <v>35</v>
      </c>
      <c r="L136" s="2000" t="s">
        <v>35</v>
      </c>
      <c r="M136" s="1980" t="s">
        <v>35</v>
      </c>
      <c r="N136" s="1985" t="s">
        <v>35</v>
      </c>
      <c r="O136" s="1985" t="s">
        <v>35</v>
      </c>
      <c r="P136" s="1985" t="s">
        <v>35</v>
      </c>
      <c r="Q136" s="1990" t="s">
        <v>35</v>
      </c>
      <c r="R136" s="1995" t="s">
        <v>35</v>
      </c>
      <c r="S136" s="1985" t="s">
        <v>35</v>
      </c>
      <c r="T136" s="1985" t="s">
        <v>35</v>
      </c>
      <c r="U136" s="1985" t="s">
        <v>35</v>
      </c>
      <c r="V136" s="1985" t="s">
        <v>35</v>
      </c>
      <c r="W136" s="1985" t="s">
        <v>35</v>
      </c>
      <c r="X136" s="1985" t="s">
        <v>35</v>
      </c>
      <c r="Y136" s="1985" t="s">
        <v>35</v>
      </c>
      <c r="Z136" s="1985" t="s">
        <v>35</v>
      </c>
      <c r="AA136" s="1985" t="s">
        <v>35</v>
      </c>
      <c r="AB136" s="1985" t="s">
        <v>35</v>
      </c>
      <c r="AC136" s="1985" t="s">
        <v>35</v>
      </c>
      <c r="AD136" s="1985" t="s">
        <v>35</v>
      </c>
      <c r="AE136" s="1985" t="s">
        <v>35</v>
      </c>
      <c r="AF136" s="1985" t="s">
        <v>35</v>
      </c>
      <c r="AG136" s="1985" t="s">
        <v>35</v>
      </c>
      <c r="AH136" s="1985" t="s">
        <v>35</v>
      </c>
      <c r="AI136" s="1985" t="s">
        <v>35</v>
      </c>
      <c r="AJ136" s="1985" t="s">
        <v>35</v>
      </c>
      <c r="AK136" s="1985" t="s">
        <v>35</v>
      </c>
      <c r="AL136" s="1985" t="s">
        <v>35</v>
      </c>
      <c r="AM136" s="1985" t="s">
        <v>35</v>
      </c>
      <c r="AN136" s="1985" t="s">
        <v>35</v>
      </c>
      <c r="AO136" s="1985" t="s">
        <v>35</v>
      </c>
      <c r="AP136" s="1985" t="s">
        <v>35</v>
      </c>
      <c r="AQ136" s="1985" t="s">
        <v>35</v>
      </c>
      <c r="AR136" s="1985" t="s">
        <v>35</v>
      </c>
      <c r="AS136" s="1985" t="s">
        <v>35</v>
      </c>
      <c r="AT136" s="1985" t="s">
        <v>35</v>
      </c>
      <c r="AU136" s="1985" t="s">
        <v>35</v>
      </c>
      <c r="AV136" s="1985" t="s">
        <v>35</v>
      </c>
      <c r="AW136" s="1985" t="s">
        <v>35</v>
      </c>
      <c r="AX136" s="1985" t="s">
        <v>35</v>
      </c>
      <c r="AY136" s="1004"/>
      <c r="BA136" s="2486"/>
      <c r="BB136" s="159" t="s">
        <v>43</v>
      </c>
      <c r="BC136" s="1237" t="s">
        <v>35</v>
      </c>
      <c r="BD136" s="1257" t="s">
        <v>35</v>
      </c>
      <c r="BE136" s="1257" t="s">
        <v>35</v>
      </c>
      <c r="BF136" s="1257" t="s">
        <v>35</v>
      </c>
      <c r="BG136" s="1278" t="s">
        <v>35</v>
      </c>
      <c r="BH136" s="1299" t="s">
        <v>35</v>
      </c>
      <c r="BI136" s="1257" t="s">
        <v>35</v>
      </c>
      <c r="BJ136" s="1257" t="s">
        <v>35</v>
      </c>
      <c r="BK136" s="1257" t="s">
        <v>35</v>
      </c>
      <c r="BL136" s="1278" t="s">
        <v>35</v>
      </c>
      <c r="BM136" s="1299" t="s">
        <v>35</v>
      </c>
      <c r="BN136" s="1257" t="s">
        <v>35</v>
      </c>
      <c r="BO136" s="1257" t="s">
        <v>35</v>
      </c>
      <c r="BP136" s="1257" t="s">
        <v>35</v>
      </c>
      <c r="BQ136" s="1278" t="s">
        <v>35</v>
      </c>
      <c r="BR136" s="1299" t="s">
        <v>35</v>
      </c>
      <c r="BS136" s="1257" t="s">
        <v>35</v>
      </c>
      <c r="BT136" s="1257" t="s">
        <v>35</v>
      </c>
      <c r="BU136" s="1257" t="s">
        <v>35</v>
      </c>
      <c r="BV136" s="1257" t="s">
        <v>35</v>
      </c>
      <c r="BW136" s="1257" t="s">
        <v>35</v>
      </c>
      <c r="BX136" s="1257" t="s">
        <v>35</v>
      </c>
      <c r="BY136" s="1320" t="s">
        <v>35</v>
      </c>
      <c r="BZ136" s="1320" t="s">
        <v>35</v>
      </c>
      <c r="CA136" s="1320" t="s">
        <v>35</v>
      </c>
      <c r="CB136" s="1320" t="s">
        <v>35</v>
      </c>
      <c r="CC136" s="1320" t="s">
        <v>35</v>
      </c>
      <c r="CD136" s="1320" t="s">
        <v>35</v>
      </c>
      <c r="CE136" s="1320" t="s">
        <v>35</v>
      </c>
      <c r="CF136" s="1320" t="s">
        <v>35</v>
      </c>
      <c r="CG136" s="1320" t="s">
        <v>35</v>
      </c>
      <c r="CH136" s="1320" t="s">
        <v>35</v>
      </c>
      <c r="CI136" s="1320" t="s">
        <v>35</v>
      </c>
      <c r="CJ136" s="1320" t="s">
        <v>35</v>
      </c>
      <c r="CK136" s="1320" t="s">
        <v>35</v>
      </c>
      <c r="CL136" s="1320" t="s">
        <v>35</v>
      </c>
      <c r="CM136" s="1320" t="s">
        <v>35</v>
      </c>
      <c r="CN136" s="1320" t="s">
        <v>35</v>
      </c>
      <c r="CO136" s="1320" t="s">
        <v>35</v>
      </c>
      <c r="CP136" s="1320" t="s">
        <v>35</v>
      </c>
      <c r="CQ136" s="1320" t="s">
        <v>35</v>
      </c>
      <c r="CR136" s="1320" t="s">
        <v>35</v>
      </c>
      <c r="CS136" s="1320" t="s">
        <v>35</v>
      </c>
      <c r="CT136" s="1320" t="s">
        <v>35</v>
      </c>
      <c r="CU136" s="1320" t="s">
        <v>35</v>
      </c>
      <c r="CV136" s="1320" t="s">
        <v>35</v>
      </c>
      <c r="CW136" s="1320" t="s">
        <v>35</v>
      </c>
      <c r="CX136" s="1320" t="s">
        <v>35</v>
      </c>
      <c r="CY136" s="1320" t="s">
        <v>35</v>
      </c>
      <c r="CZ136" s="1342" t="s">
        <v>35</v>
      </c>
    </row>
    <row r="137" s="437" customFormat="true" ht="15" customHeight="true" x14ac:dyDescent="0.2">
      <c r="A137" s="2670"/>
      <c r="B137" s="1957" t="s">
        <v>42</v>
      </c>
      <c r="C137" s="1980" t="s">
        <v>35</v>
      </c>
      <c r="D137" s="1985" t="s">
        <v>35</v>
      </c>
      <c r="E137" s="1985" t="s">
        <v>35</v>
      </c>
      <c r="F137" s="1985" t="s">
        <v>35</v>
      </c>
      <c r="G137" s="1990" t="s">
        <v>35</v>
      </c>
      <c r="H137" s="1995" t="s">
        <v>35</v>
      </c>
      <c r="I137" s="1985" t="s">
        <v>35</v>
      </c>
      <c r="J137" s="1985" t="s">
        <v>35</v>
      </c>
      <c r="K137" s="1985" t="s">
        <v>35</v>
      </c>
      <c r="L137" s="2000" t="s">
        <v>35</v>
      </c>
      <c r="M137" s="1980" t="s">
        <v>35</v>
      </c>
      <c r="N137" s="1985" t="s">
        <v>35</v>
      </c>
      <c r="O137" s="1985" t="s">
        <v>35</v>
      </c>
      <c r="P137" s="1985" t="s">
        <v>35</v>
      </c>
      <c r="Q137" s="1990" t="s">
        <v>35</v>
      </c>
      <c r="R137" s="1995" t="s">
        <v>35</v>
      </c>
      <c r="S137" s="1985" t="s">
        <v>35</v>
      </c>
      <c r="T137" s="1985" t="s">
        <v>35</v>
      </c>
      <c r="U137" s="1985" t="s">
        <v>35</v>
      </c>
      <c r="V137" s="1985" t="s">
        <v>35</v>
      </c>
      <c r="W137" s="1985" t="s">
        <v>35</v>
      </c>
      <c r="X137" s="1985" t="s">
        <v>35</v>
      </c>
      <c r="Y137" s="1985" t="s">
        <v>35</v>
      </c>
      <c r="Z137" s="1985" t="s">
        <v>35</v>
      </c>
      <c r="AA137" s="1985" t="s">
        <v>35</v>
      </c>
      <c r="AB137" s="1985" t="s">
        <v>35</v>
      </c>
      <c r="AC137" s="1985" t="s">
        <v>35</v>
      </c>
      <c r="AD137" s="1985" t="s">
        <v>35</v>
      </c>
      <c r="AE137" s="1985" t="s">
        <v>35</v>
      </c>
      <c r="AF137" s="1985" t="s">
        <v>35</v>
      </c>
      <c r="AG137" s="1985" t="s">
        <v>35</v>
      </c>
      <c r="AH137" s="1985" t="s">
        <v>35</v>
      </c>
      <c r="AI137" s="1985" t="s">
        <v>35</v>
      </c>
      <c r="AJ137" s="1985" t="s">
        <v>35</v>
      </c>
      <c r="AK137" s="1985" t="s">
        <v>35</v>
      </c>
      <c r="AL137" s="1985" t="s">
        <v>35</v>
      </c>
      <c r="AM137" s="1985" t="s">
        <v>35</v>
      </c>
      <c r="AN137" s="1985" t="s">
        <v>35</v>
      </c>
      <c r="AO137" s="1985" t="s">
        <v>35</v>
      </c>
      <c r="AP137" s="1985" t="s">
        <v>35</v>
      </c>
      <c r="AQ137" s="1985" t="s">
        <v>35</v>
      </c>
      <c r="AR137" s="1985" t="s">
        <v>35</v>
      </c>
      <c r="AS137" s="1985" t="s">
        <v>35</v>
      </c>
      <c r="AT137" s="1985" t="s">
        <v>35</v>
      </c>
      <c r="AU137" s="1985" t="s">
        <v>35</v>
      </c>
      <c r="AV137" s="1985" t="s">
        <v>35</v>
      </c>
      <c r="AW137" s="1985" t="s">
        <v>35</v>
      </c>
      <c r="AX137" s="1985" t="s">
        <v>35</v>
      </c>
      <c r="AY137" s="1004"/>
      <c r="BA137" s="2486"/>
      <c r="BB137" s="159" t="s">
        <v>42</v>
      </c>
      <c r="BC137" s="1237" t="s">
        <v>35</v>
      </c>
      <c r="BD137" s="1257" t="s">
        <v>35</v>
      </c>
      <c r="BE137" s="1257" t="s">
        <v>35</v>
      </c>
      <c r="BF137" s="1257" t="s">
        <v>35</v>
      </c>
      <c r="BG137" s="1278" t="s">
        <v>35</v>
      </c>
      <c r="BH137" s="1299" t="s">
        <v>35</v>
      </c>
      <c r="BI137" s="1257" t="s">
        <v>35</v>
      </c>
      <c r="BJ137" s="1257" t="s">
        <v>35</v>
      </c>
      <c r="BK137" s="1257" t="s">
        <v>35</v>
      </c>
      <c r="BL137" s="1278" t="s">
        <v>35</v>
      </c>
      <c r="BM137" s="1299" t="s">
        <v>35</v>
      </c>
      <c r="BN137" s="1257" t="s">
        <v>35</v>
      </c>
      <c r="BO137" s="1257" t="s">
        <v>35</v>
      </c>
      <c r="BP137" s="1257" t="s">
        <v>35</v>
      </c>
      <c r="BQ137" s="1278" t="s">
        <v>35</v>
      </c>
      <c r="BR137" s="1299" t="s">
        <v>35</v>
      </c>
      <c r="BS137" s="1257" t="s">
        <v>35</v>
      </c>
      <c r="BT137" s="1257" t="s">
        <v>35</v>
      </c>
      <c r="BU137" s="1257" t="s">
        <v>35</v>
      </c>
      <c r="BV137" s="1257" t="s">
        <v>35</v>
      </c>
      <c r="BW137" s="1257" t="s">
        <v>35</v>
      </c>
      <c r="BX137" s="1257" t="s">
        <v>35</v>
      </c>
      <c r="BY137" s="1320" t="s">
        <v>35</v>
      </c>
      <c r="BZ137" s="1320" t="s">
        <v>35</v>
      </c>
      <c r="CA137" s="1320" t="s">
        <v>35</v>
      </c>
      <c r="CB137" s="1320" t="s">
        <v>35</v>
      </c>
      <c r="CC137" s="1320" t="s">
        <v>35</v>
      </c>
      <c r="CD137" s="1320" t="s">
        <v>35</v>
      </c>
      <c r="CE137" s="1320" t="s">
        <v>35</v>
      </c>
      <c r="CF137" s="1320" t="s">
        <v>35</v>
      </c>
      <c r="CG137" s="1320" t="s">
        <v>35</v>
      </c>
      <c r="CH137" s="1320" t="s">
        <v>35</v>
      </c>
      <c r="CI137" s="1320" t="s">
        <v>35</v>
      </c>
      <c r="CJ137" s="1320" t="s">
        <v>35</v>
      </c>
      <c r="CK137" s="1320" t="s">
        <v>35</v>
      </c>
      <c r="CL137" s="1320" t="s">
        <v>35</v>
      </c>
      <c r="CM137" s="1320" t="s">
        <v>35</v>
      </c>
      <c r="CN137" s="1320" t="s">
        <v>35</v>
      </c>
      <c r="CO137" s="1320" t="s">
        <v>35</v>
      </c>
      <c r="CP137" s="1320" t="s">
        <v>35</v>
      </c>
      <c r="CQ137" s="1320" t="s">
        <v>35</v>
      </c>
      <c r="CR137" s="1320" t="s">
        <v>35</v>
      </c>
      <c r="CS137" s="1320" t="s">
        <v>35</v>
      </c>
      <c r="CT137" s="1320" t="s">
        <v>35</v>
      </c>
      <c r="CU137" s="1320" t="s">
        <v>35</v>
      </c>
      <c r="CV137" s="1320" t="s">
        <v>35</v>
      </c>
      <c r="CW137" s="1320" t="s">
        <v>35</v>
      </c>
      <c r="CX137" s="1320" t="s">
        <v>35</v>
      </c>
      <c r="CY137" s="1320" t="s">
        <v>35</v>
      </c>
      <c r="CZ137" s="1342" t="s">
        <v>35</v>
      </c>
    </row>
    <row r="138" s="437" customFormat="true" ht="15" customHeight="true" x14ac:dyDescent="0.2">
      <c r="A138" s="2670"/>
      <c r="B138" s="1957" t="s">
        <v>41</v>
      </c>
      <c r="C138" s="1980" t="s">
        <v>35</v>
      </c>
      <c r="D138" s="1985" t="s">
        <v>35</v>
      </c>
      <c r="E138" s="1985" t="s">
        <v>35</v>
      </c>
      <c r="F138" s="1985" t="s">
        <v>35</v>
      </c>
      <c r="G138" s="1990" t="s">
        <v>35</v>
      </c>
      <c r="H138" s="1995" t="s">
        <v>35</v>
      </c>
      <c r="I138" s="1985" t="s">
        <v>35</v>
      </c>
      <c r="J138" s="1985" t="s">
        <v>35</v>
      </c>
      <c r="K138" s="1985" t="s">
        <v>35</v>
      </c>
      <c r="L138" s="2000" t="s">
        <v>35</v>
      </c>
      <c r="M138" s="1980" t="s">
        <v>35</v>
      </c>
      <c r="N138" s="1985" t="s">
        <v>35</v>
      </c>
      <c r="O138" s="1985" t="s">
        <v>35</v>
      </c>
      <c r="P138" s="1985" t="s">
        <v>35</v>
      </c>
      <c r="Q138" s="1990" t="s">
        <v>35</v>
      </c>
      <c r="R138" s="1995" t="s">
        <v>35</v>
      </c>
      <c r="S138" s="1985" t="s">
        <v>35</v>
      </c>
      <c r="T138" s="1985" t="s">
        <v>35</v>
      </c>
      <c r="U138" s="1985" t="s">
        <v>35</v>
      </c>
      <c r="V138" s="1985" t="s">
        <v>35</v>
      </c>
      <c r="W138" s="1985" t="s">
        <v>35</v>
      </c>
      <c r="X138" s="1985" t="s">
        <v>35</v>
      </c>
      <c r="Y138" s="1985" t="s">
        <v>35</v>
      </c>
      <c r="Z138" s="1985" t="s">
        <v>35</v>
      </c>
      <c r="AA138" s="1985" t="s">
        <v>35</v>
      </c>
      <c r="AB138" s="1985" t="s">
        <v>35</v>
      </c>
      <c r="AC138" s="1985" t="s">
        <v>35</v>
      </c>
      <c r="AD138" s="1985" t="s">
        <v>35</v>
      </c>
      <c r="AE138" s="1985" t="s">
        <v>35</v>
      </c>
      <c r="AF138" s="1985" t="s">
        <v>35</v>
      </c>
      <c r="AG138" s="1985" t="s">
        <v>35</v>
      </c>
      <c r="AH138" s="1985" t="s">
        <v>35</v>
      </c>
      <c r="AI138" s="1985" t="s">
        <v>35</v>
      </c>
      <c r="AJ138" s="1985" t="s">
        <v>35</v>
      </c>
      <c r="AK138" s="1985" t="s">
        <v>35</v>
      </c>
      <c r="AL138" s="1985" t="s">
        <v>35</v>
      </c>
      <c r="AM138" s="1985" t="s">
        <v>35</v>
      </c>
      <c r="AN138" s="1985" t="s">
        <v>35</v>
      </c>
      <c r="AO138" s="1985" t="s">
        <v>35</v>
      </c>
      <c r="AP138" s="1985" t="s">
        <v>35</v>
      </c>
      <c r="AQ138" s="1985" t="s">
        <v>35</v>
      </c>
      <c r="AR138" s="1985" t="s">
        <v>35</v>
      </c>
      <c r="AS138" s="1985" t="s">
        <v>35</v>
      </c>
      <c r="AT138" s="1985" t="s">
        <v>35</v>
      </c>
      <c r="AU138" s="1985" t="s">
        <v>35</v>
      </c>
      <c r="AV138" s="1985" t="s">
        <v>35</v>
      </c>
      <c r="AW138" s="1985" t="s">
        <v>35</v>
      </c>
      <c r="AX138" s="1985" t="s">
        <v>35</v>
      </c>
      <c r="AY138" s="1004"/>
      <c r="BA138" s="2486"/>
      <c r="BB138" s="159" t="s">
        <v>41</v>
      </c>
      <c r="BC138" s="1237" t="s">
        <v>35</v>
      </c>
      <c r="BD138" s="1257" t="s">
        <v>35</v>
      </c>
      <c r="BE138" s="1257" t="s">
        <v>35</v>
      </c>
      <c r="BF138" s="1257" t="s">
        <v>35</v>
      </c>
      <c r="BG138" s="1278" t="s">
        <v>35</v>
      </c>
      <c r="BH138" s="1299" t="s">
        <v>35</v>
      </c>
      <c r="BI138" s="1257" t="s">
        <v>35</v>
      </c>
      <c r="BJ138" s="1257" t="s">
        <v>35</v>
      </c>
      <c r="BK138" s="1257" t="s">
        <v>35</v>
      </c>
      <c r="BL138" s="1278" t="s">
        <v>35</v>
      </c>
      <c r="BM138" s="1299" t="s">
        <v>35</v>
      </c>
      <c r="BN138" s="1257" t="s">
        <v>35</v>
      </c>
      <c r="BO138" s="1257" t="s">
        <v>35</v>
      </c>
      <c r="BP138" s="1257" t="s">
        <v>35</v>
      </c>
      <c r="BQ138" s="1278" t="s">
        <v>35</v>
      </c>
      <c r="BR138" s="1299" t="s">
        <v>35</v>
      </c>
      <c r="BS138" s="1257" t="s">
        <v>35</v>
      </c>
      <c r="BT138" s="1257" t="s">
        <v>35</v>
      </c>
      <c r="BU138" s="1257" t="s">
        <v>35</v>
      </c>
      <c r="BV138" s="1257" t="s">
        <v>35</v>
      </c>
      <c r="BW138" s="1257" t="s">
        <v>35</v>
      </c>
      <c r="BX138" s="1257" t="s">
        <v>35</v>
      </c>
      <c r="BY138" s="1320" t="s">
        <v>35</v>
      </c>
      <c r="BZ138" s="1320" t="s">
        <v>35</v>
      </c>
      <c r="CA138" s="1320" t="s">
        <v>35</v>
      </c>
      <c r="CB138" s="1320" t="s">
        <v>35</v>
      </c>
      <c r="CC138" s="1320" t="s">
        <v>35</v>
      </c>
      <c r="CD138" s="1320" t="s">
        <v>35</v>
      </c>
      <c r="CE138" s="1320" t="s">
        <v>35</v>
      </c>
      <c r="CF138" s="1320" t="s">
        <v>35</v>
      </c>
      <c r="CG138" s="1320" t="s">
        <v>35</v>
      </c>
      <c r="CH138" s="1320" t="s">
        <v>35</v>
      </c>
      <c r="CI138" s="1320" t="s">
        <v>35</v>
      </c>
      <c r="CJ138" s="1320" t="s">
        <v>35</v>
      </c>
      <c r="CK138" s="1320" t="s">
        <v>35</v>
      </c>
      <c r="CL138" s="1320" t="s">
        <v>35</v>
      </c>
      <c r="CM138" s="1320" t="s">
        <v>35</v>
      </c>
      <c r="CN138" s="1320" t="s">
        <v>35</v>
      </c>
      <c r="CO138" s="1320" t="s">
        <v>35</v>
      </c>
      <c r="CP138" s="1320" t="s">
        <v>35</v>
      </c>
      <c r="CQ138" s="1320" t="s">
        <v>35</v>
      </c>
      <c r="CR138" s="1320" t="s">
        <v>35</v>
      </c>
      <c r="CS138" s="1320" t="s">
        <v>35</v>
      </c>
      <c r="CT138" s="1320" t="s">
        <v>35</v>
      </c>
      <c r="CU138" s="1320" t="s">
        <v>35</v>
      </c>
      <c r="CV138" s="1320" t="s">
        <v>35</v>
      </c>
      <c r="CW138" s="1320" t="s">
        <v>35</v>
      </c>
      <c r="CX138" s="1320" t="s">
        <v>35</v>
      </c>
      <c r="CY138" s="1320" t="s">
        <v>35</v>
      </c>
      <c r="CZ138" s="1342" t="s">
        <v>35</v>
      </c>
    </row>
    <row r="139" s="437" customFormat="true" ht="15" customHeight="true" x14ac:dyDescent="0.2">
      <c r="A139" s="2670"/>
      <c r="B139" s="1957" t="s">
        <v>19</v>
      </c>
      <c r="C139" s="1860">
        <v>36.845449737265128</v>
      </c>
      <c r="D139" s="1861">
        <v>19.209315313074683</v>
      </c>
      <c r="E139" s="1861">
        <v>11.001692511966567</v>
      </c>
      <c r="F139" s="1861">
        <v>6.3791755688083036</v>
      </c>
      <c r="G139" s="1862">
        <v>1.5137778000310089</v>
      </c>
      <c r="H139" s="1863">
        <v>19.354918308217293</v>
      </c>
      <c r="I139" s="1861">
        <v>10.11607195398874</v>
      </c>
      <c r="J139" s="1861">
        <v>6.7620631377853329</v>
      </c>
      <c r="K139" s="1861">
        <v>3.2478875792242659</v>
      </c>
      <c r="L139" s="1864">
        <v>1.0277529305818596</v>
      </c>
      <c r="M139" s="1865">
        <v>44.015966822164586</v>
      </c>
      <c r="N139" s="1861">
        <v>27.783588548427957</v>
      </c>
      <c r="O139" s="1861">
        <v>20.704553352310288</v>
      </c>
      <c r="P139" s="1861">
        <v>11.82039516456631</v>
      </c>
      <c r="Q139" s="1862">
        <v>4.7505931424822334</v>
      </c>
      <c r="R139" s="1863">
        <v>24.011372137658949</v>
      </c>
      <c r="S139" s="1861">
        <v>11.067190485503023</v>
      </c>
      <c r="T139" s="1861">
        <v>13.277475266627892</v>
      </c>
      <c r="U139" s="1861">
        <v>21.408043087533208</v>
      </c>
      <c r="V139" s="1861">
        <v>17.364439634574197</v>
      </c>
      <c r="W139" s="1861">
        <v>13.649401182421316</v>
      </c>
      <c r="X139" s="1861">
        <v>37.289453430062011</v>
      </c>
      <c r="Y139" s="1861">
        <v>25.238322487054436</v>
      </c>
      <c r="Z139" s="1861">
        <v>16.925996569318446</v>
      </c>
      <c r="AA139" s="1861">
        <v>10.181642434993922</v>
      </c>
      <c r="AB139" s="1861">
        <v>11.652263823717883</v>
      </c>
      <c r="AC139" s="1861">
        <v>29.911620506906395</v>
      </c>
      <c r="AD139" s="1861">
        <v>0.43838830713306165</v>
      </c>
      <c r="AE139" s="1861">
        <v>22.796921852103903</v>
      </c>
      <c r="AF139" s="1861">
        <v>9.3626077652114699</v>
      </c>
      <c r="AG139" s="1861">
        <v>3.508003461742125</v>
      </c>
      <c r="AH139" s="1861">
        <v>9.0189998233294144</v>
      </c>
      <c r="AI139" s="1861">
        <v>8.4829552750335786</v>
      </c>
      <c r="AJ139" s="1861">
        <v>16.005761994107335</v>
      </c>
      <c r="AK139" s="1861">
        <v>32.438989585310885</v>
      </c>
      <c r="AL139" s="1861">
        <v>8.3459982162214086</v>
      </c>
      <c r="AM139" s="1861">
        <v>2.2288538995054048</v>
      </c>
      <c r="AN139" s="1861">
        <v>21.221341617103072</v>
      </c>
      <c r="AO139" s="1861">
        <v>14.362213577799702</v>
      </c>
      <c r="AP139" s="1861">
        <v>14.370713534022581</v>
      </c>
      <c r="AQ139" s="1861">
        <v>17.135834952423458</v>
      </c>
      <c r="AR139" s="1861">
        <v>11.068384852887837</v>
      </c>
      <c r="AS139" s="1861">
        <v>27.955193891290808</v>
      </c>
      <c r="AT139" s="1861">
        <v>33.744945203598256</v>
      </c>
      <c r="AU139" s="1861">
        <v>13.76630817597097</v>
      </c>
      <c r="AV139" s="1861">
        <v>32.540133824957323</v>
      </c>
      <c r="AW139" s="1861">
        <v>20.561920407211122</v>
      </c>
      <c r="AX139" s="1866">
        <v>3.0186983281262258</v>
      </c>
      <c r="AY139" s="1004"/>
      <c r="BA139" s="2486"/>
      <c r="BB139" s="159" t="s">
        <v>19</v>
      </c>
      <c r="BC139" s="1237" t="s">
        <v>35</v>
      </c>
      <c r="BD139" s="1257" t="s">
        <v>35</v>
      </c>
      <c r="BE139" s="1257" t="s">
        <v>35</v>
      </c>
      <c r="BF139" s="1257" t="s">
        <v>35</v>
      </c>
      <c r="BG139" s="1278" t="s">
        <v>35</v>
      </c>
      <c r="BH139" s="1299" t="s">
        <v>35</v>
      </c>
      <c r="BI139" s="1257" t="s">
        <v>35</v>
      </c>
      <c r="BJ139" s="1257" t="s">
        <v>35</v>
      </c>
      <c r="BK139" s="1257" t="s">
        <v>35</v>
      </c>
      <c r="BL139" s="1278" t="s">
        <v>35</v>
      </c>
      <c r="BM139" s="1299" t="s">
        <v>35</v>
      </c>
      <c r="BN139" s="1257" t="s">
        <v>35</v>
      </c>
      <c r="BO139" s="1257" t="s">
        <v>35</v>
      </c>
      <c r="BP139" s="1257" t="s">
        <v>35</v>
      </c>
      <c r="BQ139" s="1278" t="s">
        <v>35</v>
      </c>
      <c r="BR139" s="1299" t="s">
        <v>35</v>
      </c>
      <c r="BS139" s="1257" t="s">
        <v>35</v>
      </c>
      <c r="BT139" s="1257" t="s">
        <v>35</v>
      </c>
      <c r="BU139" s="1257" t="s">
        <v>35</v>
      </c>
      <c r="BV139" s="1257" t="s">
        <v>35</v>
      </c>
      <c r="BW139" s="1257" t="s">
        <v>35</v>
      </c>
      <c r="BX139" s="1257" t="s">
        <v>35</v>
      </c>
      <c r="BY139" s="1320" t="s">
        <v>35</v>
      </c>
      <c r="BZ139" s="1320" t="s">
        <v>35</v>
      </c>
      <c r="CA139" s="1320" t="s">
        <v>35</v>
      </c>
      <c r="CB139" s="1320" t="s">
        <v>35</v>
      </c>
      <c r="CC139" s="1320" t="s">
        <v>35</v>
      </c>
      <c r="CD139" s="1320" t="s">
        <v>35</v>
      </c>
      <c r="CE139" s="1320" t="s">
        <v>35</v>
      </c>
      <c r="CF139" s="1320" t="s">
        <v>35</v>
      </c>
      <c r="CG139" s="1320" t="s">
        <v>35</v>
      </c>
      <c r="CH139" s="1320" t="s">
        <v>35</v>
      </c>
      <c r="CI139" s="1320" t="s">
        <v>35</v>
      </c>
      <c r="CJ139" s="1320" t="s">
        <v>35</v>
      </c>
      <c r="CK139" s="1320" t="s">
        <v>35</v>
      </c>
      <c r="CL139" s="1320" t="s">
        <v>35</v>
      </c>
      <c r="CM139" s="1320" t="s">
        <v>35</v>
      </c>
      <c r="CN139" s="1320" t="s">
        <v>35</v>
      </c>
      <c r="CO139" s="1320" t="s">
        <v>35</v>
      </c>
      <c r="CP139" s="1320" t="s">
        <v>35</v>
      </c>
      <c r="CQ139" s="1320" t="s">
        <v>35</v>
      </c>
      <c r="CR139" s="1320" t="s">
        <v>35</v>
      </c>
      <c r="CS139" s="1320" t="s">
        <v>35</v>
      </c>
      <c r="CT139" s="1320" t="s">
        <v>35</v>
      </c>
      <c r="CU139" s="1320" t="s">
        <v>35</v>
      </c>
      <c r="CV139" s="1320" t="s">
        <v>35</v>
      </c>
      <c r="CW139" s="1320" t="s">
        <v>35</v>
      </c>
      <c r="CX139" s="1320" t="s">
        <v>35</v>
      </c>
      <c r="CY139" s="1320" t="s">
        <v>35</v>
      </c>
      <c r="CZ139" s="1342" t="s">
        <v>35</v>
      </c>
    </row>
    <row r="140" s="130" customFormat="true" ht="15" customHeight="true" x14ac:dyDescent="0.2">
      <c r="A140" s="2485" t="s">
        <v>106</v>
      </c>
      <c r="B140" s="251" t="s">
        <v>64</v>
      </c>
      <c r="C140" s="1148" t="s">
        <v>35</v>
      </c>
      <c r="D140" s="1160" t="s">
        <v>35</v>
      </c>
      <c r="E140" s="1160" t="s">
        <v>35</v>
      </c>
      <c r="F140" s="1160" t="s">
        <v>35</v>
      </c>
      <c r="G140" s="1172" t="s">
        <v>35</v>
      </c>
      <c r="H140" s="1184" t="s">
        <v>35</v>
      </c>
      <c r="I140" s="1160" t="s">
        <v>35</v>
      </c>
      <c r="J140" s="1160" t="s">
        <v>35</v>
      </c>
      <c r="K140" s="1160" t="s">
        <v>35</v>
      </c>
      <c r="L140" s="1196" t="s">
        <v>35</v>
      </c>
      <c r="M140" s="1203" t="s">
        <v>35</v>
      </c>
      <c r="N140" s="1160" t="s">
        <v>35</v>
      </c>
      <c r="O140" s="1160" t="s">
        <v>35</v>
      </c>
      <c r="P140" s="1160" t="s">
        <v>35</v>
      </c>
      <c r="Q140" s="1172" t="s">
        <v>35</v>
      </c>
      <c r="R140" s="1184" t="s">
        <v>35</v>
      </c>
      <c r="S140" s="1160" t="s">
        <v>35</v>
      </c>
      <c r="T140" s="1160" t="s">
        <v>35</v>
      </c>
      <c r="U140" s="1160" t="s">
        <v>35</v>
      </c>
      <c r="V140" s="1160" t="s">
        <v>35</v>
      </c>
      <c r="W140" s="1160" t="s">
        <v>35</v>
      </c>
      <c r="X140" s="1160" t="s">
        <v>35</v>
      </c>
      <c r="Y140" s="1221" t="s">
        <v>35</v>
      </c>
      <c r="Z140" s="1221" t="s">
        <v>35</v>
      </c>
      <c r="AA140" s="1221" t="s">
        <v>35</v>
      </c>
      <c r="AB140" s="1221" t="s">
        <v>35</v>
      </c>
      <c r="AC140" s="1221" t="s">
        <v>35</v>
      </c>
      <c r="AD140" s="1221" t="s">
        <v>35</v>
      </c>
      <c r="AE140" s="1221" t="s">
        <v>35</v>
      </c>
      <c r="AF140" s="1221" t="s">
        <v>35</v>
      </c>
      <c r="AG140" s="1221" t="s">
        <v>35</v>
      </c>
      <c r="AH140" s="1221" t="s">
        <v>35</v>
      </c>
      <c r="AI140" s="1221" t="s">
        <v>35</v>
      </c>
      <c r="AJ140" s="1221" t="s">
        <v>35</v>
      </c>
      <c r="AK140" s="1221" t="s">
        <v>35</v>
      </c>
      <c r="AL140" s="1221" t="s">
        <v>35</v>
      </c>
      <c r="AM140" s="1221" t="s">
        <v>35</v>
      </c>
      <c r="AN140" s="1221" t="s">
        <v>35</v>
      </c>
      <c r="AO140" s="1221" t="s">
        <v>35</v>
      </c>
      <c r="AP140" s="1221" t="s">
        <v>35</v>
      </c>
      <c r="AQ140" s="1221" t="s">
        <v>35</v>
      </c>
      <c r="AR140" s="1221" t="s">
        <v>35</v>
      </c>
      <c r="AS140" s="1221" t="s">
        <v>35</v>
      </c>
      <c r="AT140" s="1221" t="s">
        <v>35</v>
      </c>
      <c r="AU140" s="1221" t="s">
        <v>35</v>
      </c>
      <c r="AV140" s="1221" t="s">
        <v>35</v>
      </c>
      <c r="AW140" s="1221" t="s">
        <v>35</v>
      </c>
      <c r="AX140" s="1221" t="s">
        <v>35</v>
      </c>
      <c r="AY140" s="1225" t="s">
        <v>35</v>
      </c>
      <c r="AZ140" s="215"/>
      <c r="BA140" s="2486" t="s">
        <v>106</v>
      </c>
      <c r="BB140" s="159" t="s">
        <v>64</v>
      </c>
      <c r="BC140" s="1237" t="s">
        <v>35</v>
      </c>
      <c r="BD140" s="1257" t="s">
        <v>35</v>
      </c>
      <c r="BE140" s="1257" t="s">
        <v>35</v>
      </c>
      <c r="BF140" s="1257" t="s">
        <v>35</v>
      </c>
      <c r="BG140" s="1278" t="s">
        <v>35</v>
      </c>
      <c r="BH140" s="1299" t="s">
        <v>35</v>
      </c>
      <c r="BI140" s="1257" t="s">
        <v>35</v>
      </c>
      <c r="BJ140" s="1257" t="s">
        <v>35</v>
      </c>
      <c r="BK140" s="1257" t="s">
        <v>35</v>
      </c>
      <c r="BL140" s="1278" t="s">
        <v>35</v>
      </c>
      <c r="BM140" s="1299" t="s">
        <v>35</v>
      </c>
      <c r="BN140" s="1257" t="s">
        <v>35</v>
      </c>
      <c r="BO140" s="1257" t="s">
        <v>35</v>
      </c>
      <c r="BP140" s="1257" t="s">
        <v>35</v>
      </c>
      <c r="BQ140" s="1278" t="s">
        <v>35</v>
      </c>
      <c r="BR140" s="1299" t="s">
        <v>35</v>
      </c>
      <c r="BS140" s="1257" t="s">
        <v>35</v>
      </c>
      <c r="BT140" s="1257" t="s">
        <v>35</v>
      </c>
      <c r="BU140" s="1257" t="s">
        <v>35</v>
      </c>
      <c r="BV140" s="1257" t="s">
        <v>35</v>
      </c>
      <c r="BW140" s="1257" t="s">
        <v>35</v>
      </c>
      <c r="BX140" s="1257" t="s">
        <v>35</v>
      </c>
      <c r="BY140" s="1320" t="s">
        <v>35</v>
      </c>
      <c r="BZ140" s="1320" t="s">
        <v>35</v>
      </c>
      <c r="CA140" s="1320" t="s">
        <v>35</v>
      </c>
      <c r="CB140" s="1320" t="s">
        <v>35</v>
      </c>
      <c r="CC140" s="1320" t="s">
        <v>35</v>
      </c>
      <c r="CD140" s="1320" t="s">
        <v>35</v>
      </c>
      <c r="CE140" s="1320" t="s">
        <v>35</v>
      </c>
      <c r="CF140" s="1320" t="s">
        <v>35</v>
      </c>
      <c r="CG140" s="1320" t="s">
        <v>35</v>
      </c>
      <c r="CH140" s="1320" t="s">
        <v>35</v>
      </c>
      <c r="CI140" s="1320" t="s">
        <v>35</v>
      </c>
      <c r="CJ140" s="1320" t="s">
        <v>35</v>
      </c>
      <c r="CK140" s="1320" t="s">
        <v>35</v>
      </c>
      <c r="CL140" s="1320" t="s">
        <v>35</v>
      </c>
      <c r="CM140" s="1320" t="s">
        <v>35</v>
      </c>
      <c r="CN140" s="1320" t="s">
        <v>35</v>
      </c>
      <c r="CO140" s="1320" t="s">
        <v>35</v>
      </c>
      <c r="CP140" s="1320" t="s">
        <v>35</v>
      </c>
      <c r="CQ140" s="1320" t="s">
        <v>35</v>
      </c>
      <c r="CR140" s="1320" t="s">
        <v>35</v>
      </c>
      <c r="CS140" s="1320" t="s">
        <v>35</v>
      </c>
      <c r="CT140" s="1320" t="s">
        <v>35</v>
      </c>
      <c r="CU140" s="1320" t="s">
        <v>35</v>
      </c>
      <c r="CV140" s="1320" t="s">
        <v>35</v>
      </c>
      <c r="CW140" s="1320" t="s">
        <v>35</v>
      </c>
      <c r="CX140" s="1320" t="s">
        <v>35</v>
      </c>
      <c r="CY140" s="1320" t="s">
        <v>35</v>
      </c>
      <c r="CZ140" s="1342" t="s">
        <v>35</v>
      </c>
    </row>
    <row r="141" s="130" customFormat="true" ht="15" customHeight="true" x14ac:dyDescent="0.2">
      <c r="A141" s="2485"/>
      <c r="B141" s="251" t="s">
        <v>65</v>
      </c>
      <c r="C141" s="1148" t="s">
        <v>35</v>
      </c>
      <c r="D141" s="1160" t="s">
        <v>35</v>
      </c>
      <c r="E141" s="1160" t="s">
        <v>35</v>
      </c>
      <c r="F141" s="1160" t="s">
        <v>35</v>
      </c>
      <c r="G141" s="1172" t="s">
        <v>35</v>
      </c>
      <c r="H141" s="1184" t="s">
        <v>35</v>
      </c>
      <c r="I141" s="1160" t="s">
        <v>35</v>
      </c>
      <c r="J141" s="1160" t="s">
        <v>35</v>
      </c>
      <c r="K141" s="1160" t="s">
        <v>35</v>
      </c>
      <c r="L141" s="1196" t="s">
        <v>35</v>
      </c>
      <c r="M141" s="1203" t="s">
        <v>35</v>
      </c>
      <c r="N141" s="1160" t="s">
        <v>35</v>
      </c>
      <c r="O141" s="1160" t="s">
        <v>35</v>
      </c>
      <c r="P141" s="1160" t="s">
        <v>35</v>
      </c>
      <c r="Q141" s="1172" t="s">
        <v>35</v>
      </c>
      <c r="R141" s="1184" t="s">
        <v>35</v>
      </c>
      <c r="S141" s="1160" t="s">
        <v>35</v>
      </c>
      <c r="T141" s="1160" t="s">
        <v>35</v>
      </c>
      <c r="U141" s="1160" t="s">
        <v>35</v>
      </c>
      <c r="V141" s="1160" t="s">
        <v>35</v>
      </c>
      <c r="W141" s="1160" t="s">
        <v>35</v>
      </c>
      <c r="X141" s="1160" t="s">
        <v>35</v>
      </c>
      <c r="Y141" s="1221" t="s">
        <v>35</v>
      </c>
      <c r="Z141" s="1221" t="s">
        <v>35</v>
      </c>
      <c r="AA141" s="1221" t="s">
        <v>35</v>
      </c>
      <c r="AB141" s="1221" t="s">
        <v>35</v>
      </c>
      <c r="AC141" s="1221" t="s">
        <v>35</v>
      </c>
      <c r="AD141" s="1221" t="s">
        <v>35</v>
      </c>
      <c r="AE141" s="1221" t="s">
        <v>35</v>
      </c>
      <c r="AF141" s="1221" t="s">
        <v>35</v>
      </c>
      <c r="AG141" s="1221" t="s">
        <v>35</v>
      </c>
      <c r="AH141" s="1221" t="s">
        <v>35</v>
      </c>
      <c r="AI141" s="1221" t="s">
        <v>35</v>
      </c>
      <c r="AJ141" s="1221" t="s">
        <v>35</v>
      </c>
      <c r="AK141" s="1221" t="s">
        <v>35</v>
      </c>
      <c r="AL141" s="1221" t="s">
        <v>35</v>
      </c>
      <c r="AM141" s="1221" t="s">
        <v>35</v>
      </c>
      <c r="AN141" s="1221" t="s">
        <v>35</v>
      </c>
      <c r="AO141" s="1221" t="s">
        <v>35</v>
      </c>
      <c r="AP141" s="1221" t="s">
        <v>35</v>
      </c>
      <c r="AQ141" s="1221" t="s">
        <v>35</v>
      </c>
      <c r="AR141" s="1221" t="s">
        <v>35</v>
      </c>
      <c r="AS141" s="1221" t="s">
        <v>35</v>
      </c>
      <c r="AT141" s="1221" t="s">
        <v>35</v>
      </c>
      <c r="AU141" s="1221" t="s">
        <v>35</v>
      </c>
      <c r="AV141" s="1221" t="s">
        <v>35</v>
      </c>
      <c r="AW141" s="1221" t="s">
        <v>35</v>
      </c>
      <c r="AX141" s="1221" t="s">
        <v>35</v>
      </c>
      <c r="AY141" s="1225" t="s">
        <v>35</v>
      </c>
      <c r="AZ141" s="215"/>
      <c r="BA141" s="2486"/>
      <c r="BB141" s="159" t="s">
        <v>65</v>
      </c>
      <c r="BC141" s="1237" t="s">
        <v>35</v>
      </c>
      <c r="BD141" s="1257" t="s">
        <v>35</v>
      </c>
      <c r="BE141" s="1257" t="s">
        <v>35</v>
      </c>
      <c r="BF141" s="1257" t="s">
        <v>35</v>
      </c>
      <c r="BG141" s="1278" t="s">
        <v>35</v>
      </c>
      <c r="BH141" s="1299" t="s">
        <v>35</v>
      </c>
      <c r="BI141" s="1257" t="s">
        <v>35</v>
      </c>
      <c r="BJ141" s="1257" t="s">
        <v>35</v>
      </c>
      <c r="BK141" s="1257" t="s">
        <v>35</v>
      </c>
      <c r="BL141" s="1278" t="s">
        <v>35</v>
      </c>
      <c r="BM141" s="1299" t="s">
        <v>35</v>
      </c>
      <c r="BN141" s="1257" t="s">
        <v>35</v>
      </c>
      <c r="BO141" s="1257" t="s">
        <v>35</v>
      </c>
      <c r="BP141" s="1257" t="s">
        <v>35</v>
      </c>
      <c r="BQ141" s="1278" t="s">
        <v>35</v>
      </c>
      <c r="BR141" s="1299" t="s">
        <v>35</v>
      </c>
      <c r="BS141" s="1257" t="s">
        <v>35</v>
      </c>
      <c r="BT141" s="1257" t="s">
        <v>35</v>
      </c>
      <c r="BU141" s="1257" t="s">
        <v>35</v>
      </c>
      <c r="BV141" s="1257" t="s">
        <v>35</v>
      </c>
      <c r="BW141" s="1257" t="s">
        <v>35</v>
      </c>
      <c r="BX141" s="1257" t="s">
        <v>35</v>
      </c>
      <c r="BY141" s="1320" t="s">
        <v>35</v>
      </c>
      <c r="BZ141" s="1320" t="s">
        <v>35</v>
      </c>
      <c r="CA141" s="1320" t="s">
        <v>35</v>
      </c>
      <c r="CB141" s="1320" t="s">
        <v>35</v>
      </c>
      <c r="CC141" s="1320" t="s">
        <v>35</v>
      </c>
      <c r="CD141" s="1320" t="s">
        <v>35</v>
      </c>
      <c r="CE141" s="1320" t="s">
        <v>35</v>
      </c>
      <c r="CF141" s="1320" t="s">
        <v>35</v>
      </c>
      <c r="CG141" s="1320" t="s">
        <v>35</v>
      </c>
      <c r="CH141" s="1320" t="s">
        <v>35</v>
      </c>
      <c r="CI141" s="1320" t="s">
        <v>35</v>
      </c>
      <c r="CJ141" s="1320" t="s">
        <v>35</v>
      </c>
      <c r="CK141" s="1320" t="s">
        <v>35</v>
      </c>
      <c r="CL141" s="1320" t="s">
        <v>35</v>
      </c>
      <c r="CM141" s="1320" t="s">
        <v>35</v>
      </c>
      <c r="CN141" s="1320" t="s">
        <v>35</v>
      </c>
      <c r="CO141" s="1320" t="s">
        <v>35</v>
      </c>
      <c r="CP141" s="1320" t="s">
        <v>35</v>
      </c>
      <c r="CQ141" s="1320" t="s">
        <v>35</v>
      </c>
      <c r="CR141" s="1320" t="s">
        <v>35</v>
      </c>
      <c r="CS141" s="1320" t="s">
        <v>35</v>
      </c>
      <c r="CT141" s="1320" t="s">
        <v>35</v>
      </c>
      <c r="CU141" s="1320" t="s">
        <v>35</v>
      </c>
      <c r="CV141" s="1320" t="s">
        <v>35</v>
      </c>
      <c r="CW141" s="1320" t="s">
        <v>35</v>
      </c>
      <c r="CX141" s="1320" t="s">
        <v>35</v>
      </c>
      <c r="CY141" s="1320" t="s">
        <v>35</v>
      </c>
      <c r="CZ141" s="1342" t="s">
        <v>35</v>
      </c>
    </row>
    <row r="142" s="130" customFormat="true" ht="15" customHeight="true" x14ac:dyDescent="0.2">
      <c r="A142" s="2485"/>
      <c r="B142" s="251" t="s">
        <v>66</v>
      </c>
      <c r="C142" s="1148" t="s">
        <v>35</v>
      </c>
      <c r="D142" s="1160" t="s">
        <v>35</v>
      </c>
      <c r="E142" s="1160" t="s">
        <v>35</v>
      </c>
      <c r="F142" s="1160" t="s">
        <v>35</v>
      </c>
      <c r="G142" s="1172" t="s">
        <v>35</v>
      </c>
      <c r="H142" s="1184" t="s">
        <v>35</v>
      </c>
      <c r="I142" s="1160" t="s">
        <v>35</v>
      </c>
      <c r="J142" s="1160" t="s">
        <v>35</v>
      </c>
      <c r="K142" s="1160" t="s">
        <v>35</v>
      </c>
      <c r="L142" s="1196" t="s">
        <v>35</v>
      </c>
      <c r="M142" s="1203" t="s">
        <v>35</v>
      </c>
      <c r="N142" s="1160" t="s">
        <v>35</v>
      </c>
      <c r="O142" s="1160" t="s">
        <v>35</v>
      </c>
      <c r="P142" s="1160" t="s">
        <v>35</v>
      </c>
      <c r="Q142" s="1172" t="s">
        <v>35</v>
      </c>
      <c r="R142" s="1184" t="s">
        <v>35</v>
      </c>
      <c r="S142" s="1160" t="s">
        <v>35</v>
      </c>
      <c r="T142" s="1160" t="s">
        <v>35</v>
      </c>
      <c r="U142" s="1160" t="s">
        <v>35</v>
      </c>
      <c r="V142" s="1160" t="s">
        <v>35</v>
      </c>
      <c r="W142" s="1160" t="s">
        <v>35</v>
      </c>
      <c r="X142" s="1160" t="s">
        <v>35</v>
      </c>
      <c r="Y142" s="1221" t="s">
        <v>35</v>
      </c>
      <c r="Z142" s="1221" t="s">
        <v>35</v>
      </c>
      <c r="AA142" s="1221" t="s">
        <v>35</v>
      </c>
      <c r="AB142" s="1221" t="s">
        <v>35</v>
      </c>
      <c r="AC142" s="1221" t="s">
        <v>35</v>
      </c>
      <c r="AD142" s="1221" t="s">
        <v>35</v>
      </c>
      <c r="AE142" s="1221" t="s">
        <v>35</v>
      </c>
      <c r="AF142" s="1221" t="s">
        <v>35</v>
      </c>
      <c r="AG142" s="1221" t="s">
        <v>35</v>
      </c>
      <c r="AH142" s="1221" t="s">
        <v>35</v>
      </c>
      <c r="AI142" s="1221" t="s">
        <v>35</v>
      </c>
      <c r="AJ142" s="1221" t="s">
        <v>35</v>
      </c>
      <c r="AK142" s="1221" t="s">
        <v>35</v>
      </c>
      <c r="AL142" s="1221" t="s">
        <v>35</v>
      </c>
      <c r="AM142" s="1221" t="s">
        <v>35</v>
      </c>
      <c r="AN142" s="1221" t="s">
        <v>35</v>
      </c>
      <c r="AO142" s="1221" t="s">
        <v>35</v>
      </c>
      <c r="AP142" s="1221" t="s">
        <v>35</v>
      </c>
      <c r="AQ142" s="1221" t="s">
        <v>35</v>
      </c>
      <c r="AR142" s="1221" t="s">
        <v>35</v>
      </c>
      <c r="AS142" s="1221" t="s">
        <v>35</v>
      </c>
      <c r="AT142" s="1221" t="s">
        <v>35</v>
      </c>
      <c r="AU142" s="1221" t="s">
        <v>35</v>
      </c>
      <c r="AV142" s="1221" t="s">
        <v>35</v>
      </c>
      <c r="AW142" s="1221" t="s">
        <v>35</v>
      </c>
      <c r="AX142" s="1221" t="s">
        <v>35</v>
      </c>
      <c r="AY142" s="1225" t="s">
        <v>35</v>
      </c>
      <c r="AZ142" s="215"/>
      <c r="BA142" s="2486"/>
      <c r="BB142" s="159" t="s">
        <v>66</v>
      </c>
      <c r="BC142" s="1237" t="s">
        <v>35</v>
      </c>
      <c r="BD142" s="1257" t="s">
        <v>35</v>
      </c>
      <c r="BE142" s="1257" t="s">
        <v>35</v>
      </c>
      <c r="BF142" s="1257" t="s">
        <v>35</v>
      </c>
      <c r="BG142" s="1278" t="s">
        <v>35</v>
      </c>
      <c r="BH142" s="1299" t="s">
        <v>35</v>
      </c>
      <c r="BI142" s="1257" t="s">
        <v>35</v>
      </c>
      <c r="BJ142" s="1257" t="s">
        <v>35</v>
      </c>
      <c r="BK142" s="1257" t="s">
        <v>35</v>
      </c>
      <c r="BL142" s="1278" t="s">
        <v>35</v>
      </c>
      <c r="BM142" s="1299" t="s">
        <v>35</v>
      </c>
      <c r="BN142" s="1257" t="s">
        <v>35</v>
      </c>
      <c r="BO142" s="1257" t="s">
        <v>35</v>
      </c>
      <c r="BP142" s="1257" t="s">
        <v>35</v>
      </c>
      <c r="BQ142" s="1278" t="s">
        <v>35</v>
      </c>
      <c r="BR142" s="1299" t="s">
        <v>35</v>
      </c>
      <c r="BS142" s="1257" t="s">
        <v>35</v>
      </c>
      <c r="BT142" s="1257" t="s">
        <v>35</v>
      </c>
      <c r="BU142" s="1257" t="s">
        <v>35</v>
      </c>
      <c r="BV142" s="1257" t="s">
        <v>35</v>
      </c>
      <c r="BW142" s="1257" t="s">
        <v>35</v>
      </c>
      <c r="BX142" s="1257" t="s">
        <v>35</v>
      </c>
      <c r="BY142" s="1320" t="s">
        <v>35</v>
      </c>
      <c r="BZ142" s="1320" t="s">
        <v>35</v>
      </c>
      <c r="CA142" s="1320" t="s">
        <v>35</v>
      </c>
      <c r="CB142" s="1320" t="s">
        <v>35</v>
      </c>
      <c r="CC142" s="1320" t="s">
        <v>35</v>
      </c>
      <c r="CD142" s="1320" t="s">
        <v>35</v>
      </c>
      <c r="CE142" s="1320" t="s">
        <v>35</v>
      </c>
      <c r="CF142" s="1320" t="s">
        <v>35</v>
      </c>
      <c r="CG142" s="1320" t="s">
        <v>35</v>
      </c>
      <c r="CH142" s="1320" t="s">
        <v>35</v>
      </c>
      <c r="CI142" s="1320" t="s">
        <v>35</v>
      </c>
      <c r="CJ142" s="1320" t="s">
        <v>35</v>
      </c>
      <c r="CK142" s="1320" t="s">
        <v>35</v>
      </c>
      <c r="CL142" s="1320" t="s">
        <v>35</v>
      </c>
      <c r="CM142" s="1320" t="s">
        <v>35</v>
      </c>
      <c r="CN142" s="1320" t="s">
        <v>35</v>
      </c>
      <c r="CO142" s="1320" t="s">
        <v>35</v>
      </c>
      <c r="CP142" s="1320" t="s">
        <v>35</v>
      </c>
      <c r="CQ142" s="1320" t="s">
        <v>35</v>
      </c>
      <c r="CR142" s="1320" t="s">
        <v>35</v>
      </c>
      <c r="CS142" s="1320" t="s">
        <v>35</v>
      </c>
      <c r="CT142" s="1320" t="s">
        <v>35</v>
      </c>
      <c r="CU142" s="1320" t="s">
        <v>35</v>
      </c>
      <c r="CV142" s="1320" t="s">
        <v>35</v>
      </c>
      <c r="CW142" s="1320" t="s">
        <v>35</v>
      </c>
      <c r="CX142" s="1320" t="s">
        <v>35</v>
      </c>
      <c r="CY142" s="1320" t="s">
        <v>35</v>
      </c>
      <c r="CZ142" s="1342" t="s">
        <v>35</v>
      </c>
    </row>
    <row r="143" s="130" customFormat="true" ht="15" customHeight="true" x14ac:dyDescent="0.2">
      <c r="A143" s="2485"/>
      <c r="B143" s="251" t="s">
        <v>67</v>
      </c>
      <c r="C143" s="1148" t="s">
        <v>35</v>
      </c>
      <c r="D143" s="1160" t="s">
        <v>35</v>
      </c>
      <c r="E143" s="1160" t="s">
        <v>35</v>
      </c>
      <c r="F143" s="1160" t="s">
        <v>35</v>
      </c>
      <c r="G143" s="1172" t="s">
        <v>35</v>
      </c>
      <c r="H143" s="1184" t="s">
        <v>35</v>
      </c>
      <c r="I143" s="1160" t="s">
        <v>35</v>
      </c>
      <c r="J143" s="1160" t="s">
        <v>35</v>
      </c>
      <c r="K143" s="1160" t="s">
        <v>35</v>
      </c>
      <c r="L143" s="1196" t="s">
        <v>35</v>
      </c>
      <c r="M143" s="1203" t="s">
        <v>35</v>
      </c>
      <c r="N143" s="1160" t="s">
        <v>35</v>
      </c>
      <c r="O143" s="1160" t="s">
        <v>35</v>
      </c>
      <c r="P143" s="1160" t="s">
        <v>35</v>
      </c>
      <c r="Q143" s="1172" t="s">
        <v>35</v>
      </c>
      <c r="R143" s="1184" t="s">
        <v>35</v>
      </c>
      <c r="S143" s="1160" t="s">
        <v>35</v>
      </c>
      <c r="T143" s="1160" t="s">
        <v>35</v>
      </c>
      <c r="U143" s="1160" t="s">
        <v>35</v>
      </c>
      <c r="V143" s="1160" t="s">
        <v>35</v>
      </c>
      <c r="W143" s="1160" t="s">
        <v>35</v>
      </c>
      <c r="X143" s="1160" t="s">
        <v>35</v>
      </c>
      <c r="Y143" s="1221" t="s">
        <v>35</v>
      </c>
      <c r="Z143" s="1221" t="s">
        <v>35</v>
      </c>
      <c r="AA143" s="1221" t="s">
        <v>35</v>
      </c>
      <c r="AB143" s="1221" t="s">
        <v>35</v>
      </c>
      <c r="AC143" s="1221" t="s">
        <v>35</v>
      </c>
      <c r="AD143" s="1221" t="s">
        <v>35</v>
      </c>
      <c r="AE143" s="1221" t="s">
        <v>35</v>
      </c>
      <c r="AF143" s="1221" t="s">
        <v>35</v>
      </c>
      <c r="AG143" s="1221" t="s">
        <v>35</v>
      </c>
      <c r="AH143" s="1221" t="s">
        <v>35</v>
      </c>
      <c r="AI143" s="1221" t="s">
        <v>35</v>
      </c>
      <c r="AJ143" s="1221" t="s">
        <v>35</v>
      </c>
      <c r="AK143" s="1221" t="s">
        <v>35</v>
      </c>
      <c r="AL143" s="1221" t="s">
        <v>35</v>
      </c>
      <c r="AM143" s="1221" t="s">
        <v>35</v>
      </c>
      <c r="AN143" s="1221" t="s">
        <v>35</v>
      </c>
      <c r="AO143" s="1221" t="s">
        <v>35</v>
      </c>
      <c r="AP143" s="1221" t="s">
        <v>35</v>
      </c>
      <c r="AQ143" s="1221" t="s">
        <v>35</v>
      </c>
      <c r="AR143" s="1221" t="s">
        <v>35</v>
      </c>
      <c r="AS143" s="1221" t="s">
        <v>35</v>
      </c>
      <c r="AT143" s="1221" t="s">
        <v>35</v>
      </c>
      <c r="AU143" s="1221" t="s">
        <v>35</v>
      </c>
      <c r="AV143" s="1221" t="s">
        <v>35</v>
      </c>
      <c r="AW143" s="1221" t="s">
        <v>35</v>
      </c>
      <c r="AX143" s="1221" t="s">
        <v>35</v>
      </c>
      <c r="AY143" s="1225" t="s">
        <v>35</v>
      </c>
      <c r="AZ143" s="215"/>
      <c r="BA143" s="2486"/>
      <c r="BB143" s="159" t="s">
        <v>67</v>
      </c>
      <c r="BC143" s="1237" t="s">
        <v>35</v>
      </c>
      <c r="BD143" s="1257" t="s">
        <v>35</v>
      </c>
      <c r="BE143" s="1257" t="s">
        <v>35</v>
      </c>
      <c r="BF143" s="1257" t="s">
        <v>35</v>
      </c>
      <c r="BG143" s="1278" t="s">
        <v>35</v>
      </c>
      <c r="BH143" s="1299" t="s">
        <v>35</v>
      </c>
      <c r="BI143" s="1257" t="s">
        <v>35</v>
      </c>
      <c r="BJ143" s="1257" t="s">
        <v>35</v>
      </c>
      <c r="BK143" s="1257" t="s">
        <v>35</v>
      </c>
      <c r="BL143" s="1278" t="s">
        <v>35</v>
      </c>
      <c r="BM143" s="1299" t="s">
        <v>35</v>
      </c>
      <c r="BN143" s="1257" t="s">
        <v>35</v>
      </c>
      <c r="BO143" s="1257" t="s">
        <v>35</v>
      </c>
      <c r="BP143" s="1257" t="s">
        <v>35</v>
      </c>
      <c r="BQ143" s="1278" t="s">
        <v>35</v>
      </c>
      <c r="BR143" s="1299" t="s">
        <v>35</v>
      </c>
      <c r="BS143" s="1257" t="s">
        <v>35</v>
      </c>
      <c r="BT143" s="1257" t="s">
        <v>35</v>
      </c>
      <c r="BU143" s="1257" t="s">
        <v>35</v>
      </c>
      <c r="BV143" s="1257" t="s">
        <v>35</v>
      </c>
      <c r="BW143" s="1257" t="s">
        <v>35</v>
      </c>
      <c r="BX143" s="1257" t="s">
        <v>35</v>
      </c>
      <c r="BY143" s="1320" t="s">
        <v>35</v>
      </c>
      <c r="BZ143" s="1320" t="s">
        <v>35</v>
      </c>
      <c r="CA143" s="1320" t="s">
        <v>35</v>
      </c>
      <c r="CB143" s="1320" t="s">
        <v>35</v>
      </c>
      <c r="CC143" s="1320" t="s">
        <v>35</v>
      </c>
      <c r="CD143" s="1320" t="s">
        <v>35</v>
      </c>
      <c r="CE143" s="1320" t="s">
        <v>35</v>
      </c>
      <c r="CF143" s="1320" t="s">
        <v>35</v>
      </c>
      <c r="CG143" s="1320" t="s">
        <v>35</v>
      </c>
      <c r="CH143" s="1320" t="s">
        <v>35</v>
      </c>
      <c r="CI143" s="1320" t="s">
        <v>35</v>
      </c>
      <c r="CJ143" s="1320" t="s">
        <v>35</v>
      </c>
      <c r="CK143" s="1320" t="s">
        <v>35</v>
      </c>
      <c r="CL143" s="1320" t="s">
        <v>35</v>
      </c>
      <c r="CM143" s="1320" t="s">
        <v>35</v>
      </c>
      <c r="CN143" s="1320" t="s">
        <v>35</v>
      </c>
      <c r="CO143" s="1320" t="s">
        <v>35</v>
      </c>
      <c r="CP143" s="1320" t="s">
        <v>35</v>
      </c>
      <c r="CQ143" s="1320" t="s">
        <v>35</v>
      </c>
      <c r="CR143" s="1320" t="s">
        <v>35</v>
      </c>
      <c r="CS143" s="1320" t="s">
        <v>35</v>
      </c>
      <c r="CT143" s="1320" t="s">
        <v>35</v>
      </c>
      <c r="CU143" s="1320" t="s">
        <v>35</v>
      </c>
      <c r="CV143" s="1320" t="s">
        <v>35</v>
      </c>
      <c r="CW143" s="1320" t="s">
        <v>35</v>
      </c>
      <c r="CX143" s="1320" t="s">
        <v>35</v>
      </c>
      <c r="CY143" s="1320" t="s">
        <v>35</v>
      </c>
      <c r="CZ143" s="1342" t="s">
        <v>35</v>
      </c>
    </row>
    <row r="144" s="130" customFormat="true" ht="15" customHeight="true" x14ac:dyDescent="0.2">
      <c r="A144" s="2485" t="s">
        <v>107</v>
      </c>
      <c r="B144" s="251" t="s">
        <v>64</v>
      </c>
      <c r="C144" s="1148" t="s">
        <v>35</v>
      </c>
      <c r="D144" s="1160" t="s">
        <v>35</v>
      </c>
      <c r="E144" s="1160" t="s">
        <v>35</v>
      </c>
      <c r="F144" s="1160" t="s">
        <v>35</v>
      </c>
      <c r="G144" s="1172" t="s">
        <v>35</v>
      </c>
      <c r="H144" s="1184" t="s">
        <v>35</v>
      </c>
      <c r="I144" s="1160" t="s">
        <v>35</v>
      </c>
      <c r="J144" s="1160" t="s">
        <v>35</v>
      </c>
      <c r="K144" s="1160" t="s">
        <v>35</v>
      </c>
      <c r="L144" s="1196" t="s">
        <v>35</v>
      </c>
      <c r="M144" s="1203" t="s">
        <v>35</v>
      </c>
      <c r="N144" s="1160" t="s">
        <v>35</v>
      </c>
      <c r="O144" s="1160" t="s">
        <v>35</v>
      </c>
      <c r="P144" s="1160" t="s">
        <v>35</v>
      </c>
      <c r="Q144" s="1172" t="s">
        <v>35</v>
      </c>
      <c r="R144" s="1184" t="s">
        <v>35</v>
      </c>
      <c r="S144" s="1160" t="s">
        <v>35</v>
      </c>
      <c r="T144" s="1160" t="s">
        <v>35</v>
      </c>
      <c r="U144" s="1160" t="s">
        <v>35</v>
      </c>
      <c r="V144" s="1160" t="s">
        <v>35</v>
      </c>
      <c r="W144" s="1160" t="s">
        <v>35</v>
      </c>
      <c r="X144" s="1160" t="s">
        <v>35</v>
      </c>
      <c r="Y144" s="1221" t="s">
        <v>35</v>
      </c>
      <c r="Z144" s="1221" t="s">
        <v>35</v>
      </c>
      <c r="AA144" s="1221" t="s">
        <v>35</v>
      </c>
      <c r="AB144" s="1221" t="s">
        <v>35</v>
      </c>
      <c r="AC144" s="1221" t="s">
        <v>35</v>
      </c>
      <c r="AD144" s="1221" t="s">
        <v>35</v>
      </c>
      <c r="AE144" s="1221" t="s">
        <v>35</v>
      </c>
      <c r="AF144" s="1221" t="s">
        <v>35</v>
      </c>
      <c r="AG144" s="1221" t="s">
        <v>35</v>
      </c>
      <c r="AH144" s="1221" t="s">
        <v>35</v>
      </c>
      <c r="AI144" s="1221" t="s">
        <v>35</v>
      </c>
      <c r="AJ144" s="1221" t="s">
        <v>35</v>
      </c>
      <c r="AK144" s="1221" t="s">
        <v>35</v>
      </c>
      <c r="AL144" s="1221" t="s">
        <v>35</v>
      </c>
      <c r="AM144" s="1221" t="s">
        <v>35</v>
      </c>
      <c r="AN144" s="1221" t="s">
        <v>35</v>
      </c>
      <c r="AO144" s="1221" t="s">
        <v>35</v>
      </c>
      <c r="AP144" s="1221" t="s">
        <v>35</v>
      </c>
      <c r="AQ144" s="1221" t="s">
        <v>35</v>
      </c>
      <c r="AR144" s="1221" t="s">
        <v>35</v>
      </c>
      <c r="AS144" s="1221" t="s">
        <v>35</v>
      </c>
      <c r="AT144" s="1221" t="s">
        <v>35</v>
      </c>
      <c r="AU144" s="1221" t="s">
        <v>35</v>
      </c>
      <c r="AV144" s="1221" t="s">
        <v>35</v>
      </c>
      <c r="AW144" s="1221" t="s">
        <v>35</v>
      </c>
      <c r="AX144" s="1221" t="s">
        <v>35</v>
      </c>
      <c r="AY144" s="1225" t="s">
        <v>35</v>
      </c>
      <c r="AZ144" s="215"/>
      <c r="BA144" s="2486" t="s">
        <v>107</v>
      </c>
      <c r="BB144" s="159" t="s">
        <v>64</v>
      </c>
      <c r="BC144" s="1237" t="s">
        <v>35</v>
      </c>
      <c r="BD144" s="1257" t="s">
        <v>35</v>
      </c>
      <c r="BE144" s="1257" t="s">
        <v>35</v>
      </c>
      <c r="BF144" s="1257" t="s">
        <v>35</v>
      </c>
      <c r="BG144" s="1278" t="s">
        <v>35</v>
      </c>
      <c r="BH144" s="1299" t="s">
        <v>35</v>
      </c>
      <c r="BI144" s="1257" t="s">
        <v>35</v>
      </c>
      <c r="BJ144" s="1257" t="s">
        <v>35</v>
      </c>
      <c r="BK144" s="1257" t="s">
        <v>35</v>
      </c>
      <c r="BL144" s="1278" t="s">
        <v>35</v>
      </c>
      <c r="BM144" s="1299" t="s">
        <v>35</v>
      </c>
      <c r="BN144" s="1257" t="s">
        <v>35</v>
      </c>
      <c r="BO144" s="1257" t="s">
        <v>35</v>
      </c>
      <c r="BP144" s="1257" t="s">
        <v>35</v>
      </c>
      <c r="BQ144" s="1278" t="s">
        <v>35</v>
      </c>
      <c r="BR144" s="1299" t="s">
        <v>35</v>
      </c>
      <c r="BS144" s="1257" t="s">
        <v>35</v>
      </c>
      <c r="BT144" s="1257" t="s">
        <v>35</v>
      </c>
      <c r="BU144" s="1257" t="s">
        <v>35</v>
      </c>
      <c r="BV144" s="1257" t="s">
        <v>35</v>
      </c>
      <c r="BW144" s="1257" t="s">
        <v>35</v>
      </c>
      <c r="BX144" s="1257" t="s">
        <v>35</v>
      </c>
      <c r="BY144" s="1320" t="s">
        <v>35</v>
      </c>
      <c r="BZ144" s="1320" t="s">
        <v>35</v>
      </c>
      <c r="CA144" s="1320" t="s">
        <v>35</v>
      </c>
      <c r="CB144" s="1320" t="s">
        <v>35</v>
      </c>
      <c r="CC144" s="1320" t="s">
        <v>35</v>
      </c>
      <c r="CD144" s="1320" t="s">
        <v>35</v>
      </c>
      <c r="CE144" s="1320" t="s">
        <v>35</v>
      </c>
      <c r="CF144" s="1320" t="s">
        <v>35</v>
      </c>
      <c r="CG144" s="1320" t="s">
        <v>35</v>
      </c>
      <c r="CH144" s="1320" t="s">
        <v>35</v>
      </c>
      <c r="CI144" s="1320" t="s">
        <v>35</v>
      </c>
      <c r="CJ144" s="1320" t="s">
        <v>35</v>
      </c>
      <c r="CK144" s="1320" t="s">
        <v>35</v>
      </c>
      <c r="CL144" s="1320" t="s">
        <v>35</v>
      </c>
      <c r="CM144" s="1320" t="s">
        <v>35</v>
      </c>
      <c r="CN144" s="1320" t="s">
        <v>35</v>
      </c>
      <c r="CO144" s="1320" t="s">
        <v>35</v>
      </c>
      <c r="CP144" s="1320" t="s">
        <v>35</v>
      </c>
      <c r="CQ144" s="1320" t="s">
        <v>35</v>
      </c>
      <c r="CR144" s="1320" t="s">
        <v>35</v>
      </c>
      <c r="CS144" s="1320" t="s">
        <v>35</v>
      </c>
      <c r="CT144" s="1320" t="s">
        <v>35</v>
      </c>
      <c r="CU144" s="1320" t="s">
        <v>35</v>
      </c>
      <c r="CV144" s="1320" t="s">
        <v>35</v>
      </c>
      <c r="CW144" s="1320" t="s">
        <v>35</v>
      </c>
      <c r="CX144" s="1320" t="s">
        <v>35</v>
      </c>
      <c r="CY144" s="1320" t="s">
        <v>35</v>
      </c>
      <c r="CZ144" s="1342" t="s">
        <v>35</v>
      </c>
    </row>
    <row r="145" s="130" customFormat="true" ht="15" customHeight="true" x14ac:dyDescent="0.2">
      <c r="A145" s="2485"/>
      <c r="B145" s="251" t="s">
        <v>65</v>
      </c>
      <c r="C145" s="1148" t="s">
        <v>35</v>
      </c>
      <c r="D145" s="1160" t="s">
        <v>35</v>
      </c>
      <c r="E145" s="1160" t="s">
        <v>35</v>
      </c>
      <c r="F145" s="1160" t="s">
        <v>35</v>
      </c>
      <c r="G145" s="1172" t="s">
        <v>35</v>
      </c>
      <c r="H145" s="1184" t="s">
        <v>35</v>
      </c>
      <c r="I145" s="1160" t="s">
        <v>35</v>
      </c>
      <c r="J145" s="1160" t="s">
        <v>35</v>
      </c>
      <c r="K145" s="1160" t="s">
        <v>35</v>
      </c>
      <c r="L145" s="1196" t="s">
        <v>35</v>
      </c>
      <c r="M145" s="1203" t="s">
        <v>35</v>
      </c>
      <c r="N145" s="1160" t="s">
        <v>35</v>
      </c>
      <c r="O145" s="1160" t="s">
        <v>35</v>
      </c>
      <c r="P145" s="1160" t="s">
        <v>35</v>
      </c>
      <c r="Q145" s="1172" t="s">
        <v>35</v>
      </c>
      <c r="R145" s="1184" t="s">
        <v>35</v>
      </c>
      <c r="S145" s="1160" t="s">
        <v>35</v>
      </c>
      <c r="T145" s="1160" t="s">
        <v>35</v>
      </c>
      <c r="U145" s="1160" t="s">
        <v>35</v>
      </c>
      <c r="V145" s="1160" t="s">
        <v>35</v>
      </c>
      <c r="W145" s="1160" t="s">
        <v>35</v>
      </c>
      <c r="X145" s="1160" t="s">
        <v>35</v>
      </c>
      <c r="Y145" s="1221" t="s">
        <v>35</v>
      </c>
      <c r="Z145" s="1221" t="s">
        <v>35</v>
      </c>
      <c r="AA145" s="1221" t="s">
        <v>35</v>
      </c>
      <c r="AB145" s="1221" t="s">
        <v>35</v>
      </c>
      <c r="AC145" s="1221" t="s">
        <v>35</v>
      </c>
      <c r="AD145" s="1221" t="s">
        <v>35</v>
      </c>
      <c r="AE145" s="1221" t="s">
        <v>35</v>
      </c>
      <c r="AF145" s="1221" t="s">
        <v>35</v>
      </c>
      <c r="AG145" s="1221" t="s">
        <v>35</v>
      </c>
      <c r="AH145" s="1221" t="s">
        <v>35</v>
      </c>
      <c r="AI145" s="1221" t="s">
        <v>35</v>
      </c>
      <c r="AJ145" s="1221" t="s">
        <v>35</v>
      </c>
      <c r="AK145" s="1221" t="s">
        <v>35</v>
      </c>
      <c r="AL145" s="1221" t="s">
        <v>35</v>
      </c>
      <c r="AM145" s="1221" t="s">
        <v>35</v>
      </c>
      <c r="AN145" s="1221" t="s">
        <v>35</v>
      </c>
      <c r="AO145" s="1221" t="s">
        <v>35</v>
      </c>
      <c r="AP145" s="1221" t="s">
        <v>35</v>
      </c>
      <c r="AQ145" s="1221" t="s">
        <v>35</v>
      </c>
      <c r="AR145" s="1221" t="s">
        <v>35</v>
      </c>
      <c r="AS145" s="1221" t="s">
        <v>35</v>
      </c>
      <c r="AT145" s="1221" t="s">
        <v>35</v>
      </c>
      <c r="AU145" s="1221" t="s">
        <v>35</v>
      </c>
      <c r="AV145" s="1221" t="s">
        <v>35</v>
      </c>
      <c r="AW145" s="1221" t="s">
        <v>35</v>
      </c>
      <c r="AX145" s="1221" t="s">
        <v>35</v>
      </c>
      <c r="AY145" s="1225" t="s">
        <v>35</v>
      </c>
      <c r="AZ145" s="215"/>
      <c r="BA145" s="2486"/>
      <c r="BB145" s="159" t="s">
        <v>65</v>
      </c>
      <c r="BC145" s="1237" t="s">
        <v>35</v>
      </c>
      <c r="BD145" s="1257" t="s">
        <v>35</v>
      </c>
      <c r="BE145" s="1257" t="s">
        <v>35</v>
      </c>
      <c r="BF145" s="1257" t="s">
        <v>35</v>
      </c>
      <c r="BG145" s="1278" t="s">
        <v>35</v>
      </c>
      <c r="BH145" s="1299" t="s">
        <v>35</v>
      </c>
      <c r="BI145" s="1257" t="s">
        <v>35</v>
      </c>
      <c r="BJ145" s="1257" t="s">
        <v>35</v>
      </c>
      <c r="BK145" s="1257" t="s">
        <v>35</v>
      </c>
      <c r="BL145" s="1278" t="s">
        <v>35</v>
      </c>
      <c r="BM145" s="1299" t="s">
        <v>35</v>
      </c>
      <c r="BN145" s="1257" t="s">
        <v>35</v>
      </c>
      <c r="BO145" s="1257" t="s">
        <v>35</v>
      </c>
      <c r="BP145" s="1257" t="s">
        <v>35</v>
      </c>
      <c r="BQ145" s="1278" t="s">
        <v>35</v>
      </c>
      <c r="BR145" s="1299" t="s">
        <v>35</v>
      </c>
      <c r="BS145" s="1257" t="s">
        <v>35</v>
      </c>
      <c r="BT145" s="1257" t="s">
        <v>35</v>
      </c>
      <c r="BU145" s="1257" t="s">
        <v>35</v>
      </c>
      <c r="BV145" s="1257" t="s">
        <v>35</v>
      </c>
      <c r="BW145" s="1257" t="s">
        <v>35</v>
      </c>
      <c r="BX145" s="1257" t="s">
        <v>35</v>
      </c>
      <c r="BY145" s="1320" t="s">
        <v>35</v>
      </c>
      <c r="BZ145" s="1320" t="s">
        <v>35</v>
      </c>
      <c r="CA145" s="1320" t="s">
        <v>35</v>
      </c>
      <c r="CB145" s="1320" t="s">
        <v>35</v>
      </c>
      <c r="CC145" s="1320" t="s">
        <v>35</v>
      </c>
      <c r="CD145" s="1320" t="s">
        <v>35</v>
      </c>
      <c r="CE145" s="1320" t="s">
        <v>35</v>
      </c>
      <c r="CF145" s="1320" t="s">
        <v>35</v>
      </c>
      <c r="CG145" s="1320" t="s">
        <v>35</v>
      </c>
      <c r="CH145" s="1320" t="s">
        <v>35</v>
      </c>
      <c r="CI145" s="1320" t="s">
        <v>35</v>
      </c>
      <c r="CJ145" s="1320" t="s">
        <v>35</v>
      </c>
      <c r="CK145" s="1320" t="s">
        <v>35</v>
      </c>
      <c r="CL145" s="1320" t="s">
        <v>35</v>
      </c>
      <c r="CM145" s="1320" t="s">
        <v>35</v>
      </c>
      <c r="CN145" s="1320" t="s">
        <v>35</v>
      </c>
      <c r="CO145" s="1320" t="s">
        <v>35</v>
      </c>
      <c r="CP145" s="1320" t="s">
        <v>35</v>
      </c>
      <c r="CQ145" s="1320" t="s">
        <v>35</v>
      </c>
      <c r="CR145" s="1320" t="s">
        <v>35</v>
      </c>
      <c r="CS145" s="1320" t="s">
        <v>35</v>
      </c>
      <c r="CT145" s="1320" t="s">
        <v>35</v>
      </c>
      <c r="CU145" s="1320" t="s">
        <v>35</v>
      </c>
      <c r="CV145" s="1320" t="s">
        <v>35</v>
      </c>
      <c r="CW145" s="1320" t="s">
        <v>35</v>
      </c>
      <c r="CX145" s="1320" t="s">
        <v>35</v>
      </c>
      <c r="CY145" s="1320" t="s">
        <v>35</v>
      </c>
      <c r="CZ145" s="1342" t="s">
        <v>35</v>
      </c>
    </row>
    <row r="146" s="130" customFormat="true" ht="15" customHeight="true" x14ac:dyDescent="0.2">
      <c r="A146" s="2485"/>
      <c r="B146" s="251" t="s">
        <v>66</v>
      </c>
      <c r="C146" s="1148" t="s">
        <v>35</v>
      </c>
      <c r="D146" s="1160" t="s">
        <v>35</v>
      </c>
      <c r="E146" s="1160" t="s">
        <v>35</v>
      </c>
      <c r="F146" s="1160" t="s">
        <v>35</v>
      </c>
      <c r="G146" s="1172" t="s">
        <v>35</v>
      </c>
      <c r="H146" s="1184" t="s">
        <v>35</v>
      </c>
      <c r="I146" s="1160" t="s">
        <v>35</v>
      </c>
      <c r="J146" s="1160" t="s">
        <v>35</v>
      </c>
      <c r="K146" s="1160" t="s">
        <v>35</v>
      </c>
      <c r="L146" s="1196" t="s">
        <v>35</v>
      </c>
      <c r="M146" s="1203" t="s">
        <v>35</v>
      </c>
      <c r="N146" s="1160" t="s">
        <v>35</v>
      </c>
      <c r="O146" s="1160" t="s">
        <v>35</v>
      </c>
      <c r="P146" s="1160" t="s">
        <v>35</v>
      </c>
      <c r="Q146" s="1172" t="s">
        <v>35</v>
      </c>
      <c r="R146" s="1184" t="s">
        <v>35</v>
      </c>
      <c r="S146" s="1160" t="s">
        <v>35</v>
      </c>
      <c r="T146" s="1160" t="s">
        <v>35</v>
      </c>
      <c r="U146" s="1160" t="s">
        <v>35</v>
      </c>
      <c r="V146" s="1160" t="s">
        <v>35</v>
      </c>
      <c r="W146" s="1160" t="s">
        <v>35</v>
      </c>
      <c r="X146" s="1160" t="s">
        <v>35</v>
      </c>
      <c r="Y146" s="1221" t="s">
        <v>35</v>
      </c>
      <c r="Z146" s="1221" t="s">
        <v>35</v>
      </c>
      <c r="AA146" s="1221" t="s">
        <v>35</v>
      </c>
      <c r="AB146" s="1221" t="s">
        <v>35</v>
      </c>
      <c r="AC146" s="1221" t="s">
        <v>35</v>
      </c>
      <c r="AD146" s="1221" t="s">
        <v>35</v>
      </c>
      <c r="AE146" s="1221" t="s">
        <v>35</v>
      </c>
      <c r="AF146" s="1221" t="s">
        <v>35</v>
      </c>
      <c r="AG146" s="1221" t="s">
        <v>35</v>
      </c>
      <c r="AH146" s="1221" t="s">
        <v>35</v>
      </c>
      <c r="AI146" s="1221" t="s">
        <v>35</v>
      </c>
      <c r="AJ146" s="1221" t="s">
        <v>35</v>
      </c>
      <c r="AK146" s="1221" t="s">
        <v>35</v>
      </c>
      <c r="AL146" s="1221" t="s">
        <v>35</v>
      </c>
      <c r="AM146" s="1221" t="s">
        <v>35</v>
      </c>
      <c r="AN146" s="1221" t="s">
        <v>35</v>
      </c>
      <c r="AO146" s="1221" t="s">
        <v>35</v>
      </c>
      <c r="AP146" s="1221" t="s">
        <v>35</v>
      </c>
      <c r="AQ146" s="1221" t="s">
        <v>35</v>
      </c>
      <c r="AR146" s="1221" t="s">
        <v>35</v>
      </c>
      <c r="AS146" s="1221" t="s">
        <v>35</v>
      </c>
      <c r="AT146" s="1221" t="s">
        <v>35</v>
      </c>
      <c r="AU146" s="1221" t="s">
        <v>35</v>
      </c>
      <c r="AV146" s="1221" t="s">
        <v>35</v>
      </c>
      <c r="AW146" s="1221" t="s">
        <v>35</v>
      </c>
      <c r="AX146" s="1221" t="s">
        <v>35</v>
      </c>
      <c r="AY146" s="1225" t="s">
        <v>35</v>
      </c>
      <c r="AZ146" s="215"/>
      <c r="BA146" s="2486"/>
      <c r="BB146" s="159" t="s">
        <v>66</v>
      </c>
      <c r="BC146" s="1237" t="s">
        <v>35</v>
      </c>
      <c r="BD146" s="1257" t="s">
        <v>35</v>
      </c>
      <c r="BE146" s="1257" t="s">
        <v>35</v>
      </c>
      <c r="BF146" s="1257" t="s">
        <v>35</v>
      </c>
      <c r="BG146" s="1278" t="s">
        <v>35</v>
      </c>
      <c r="BH146" s="1299" t="s">
        <v>35</v>
      </c>
      <c r="BI146" s="1257" t="s">
        <v>35</v>
      </c>
      <c r="BJ146" s="1257" t="s">
        <v>35</v>
      </c>
      <c r="BK146" s="1257" t="s">
        <v>35</v>
      </c>
      <c r="BL146" s="1278" t="s">
        <v>35</v>
      </c>
      <c r="BM146" s="1299" t="s">
        <v>35</v>
      </c>
      <c r="BN146" s="1257" t="s">
        <v>35</v>
      </c>
      <c r="BO146" s="1257" t="s">
        <v>35</v>
      </c>
      <c r="BP146" s="1257" t="s">
        <v>35</v>
      </c>
      <c r="BQ146" s="1278" t="s">
        <v>35</v>
      </c>
      <c r="BR146" s="1299" t="s">
        <v>35</v>
      </c>
      <c r="BS146" s="1257" t="s">
        <v>35</v>
      </c>
      <c r="BT146" s="1257" t="s">
        <v>35</v>
      </c>
      <c r="BU146" s="1257" t="s">
        <v>35</v>
      </c>
      <c r="BV146" s="1257" t="s">
        <v>35</v>
      </c>
      <c r="BW146" s="1257" t="s">
        <v>35</v>
      </c>
      <c r="BX146" s="1257" t="s">
        <v>35</v>
      </c>
      <c r="BY146" s="1320" t="s">
        <v>35</v>
      </c>
      <c r="BZ146" s="1320" t="s">
        <v>35</v>
      </c>
      <c r="CA146" s="1320" t="s">
        <v>35</v>
      </c>
      <c r="CB146" s="1320" t="s">
        <v>35</v>
      </c>
      <c r="CC146" s="1320" t="s">
        <v>35</v>
      </c>
      <c r="CD146" s="1320" t="s">
        <v>35</v>
      </c>
      <c r="CE146" s="1320" t="s">
        <v>35</v>
      </c>
      <c r="CF146" s="1320" t="s">
        <v>35</v>
      </c>
      <c r="CG146" s="1320" t="s">
        <v>35</v>
      </c>
      <c r="CH146" s="1320" t="s">
        <v>35</v>
      </c>
      <c r="CI146" s="1320" t="s">
        <v>35</v>
      </c>
      <c r="CJ146" s="1320" t="s">
        <v>35</v>
      </c>
      <c r="CK146" s="1320" t="s">
        <v>35</v>
      </c>
      <c r="CL146" s="1320" t="s">
        <v>35</v>
      </c>
      <c r="CM146" s="1320" t="s">
        <v>35</v>
      </c>
      <c r="CN146" s="1320" t="s">
        <v>35</v>
      </c>
      <c r="CO146" s="1320" t="s">
        <v>35</v>
      </c>
      <c r="CP146" s="1320" t="s">
        <v>35</v>
      </c>
      <c r="CQ146" s="1320" t="s">
        <v>35</v>
      </c>
      <c r="CR146" s="1320" t="s">
        <v>35</v>
      </c>
      <c r="CS146" s="1320" t="s">
        <v>35</v>
      </c>
      <c r="CT146" s="1320" t="s">
        <v>35</v>
      </c>
      <c r="CU146" s="1320" t="s">
        <v>35</v>
      </c>
      <c r="CV146" s="1320" t="s">
        <v>35</v>
      </c>
      <c r="CW146" s="1320" t="s">
        <v>35</v>
      </c>
      <c r="CX146" s="1320" t="s">
        <v>35</v>
      </c>
      <c r="CY146" s="1320" t="s">
        <v>35</v>
      </c>
      <c r="CZ146" s="1342" t="s">
        <v>35</v>
      </c>
    </row>
    <row r="147" s="130" customFormat="true" ht="15" customHeight="true" x14ac:dyDescent="0.2">
      <c r="A147" s="2485"/>
      <c r="B147" s="251" t="s">
        <v>67</v>
      </c>
      <c r="C147" s="1148" t="s">
        <v>35</v>
      </c>
      <c r="D147" s="1160" t="s">
        <v>35</v>
      </c>
      <c r="E147" s="1160" t="s">
        <v>35</v>
      </c>
      <c r="F147" s="1160" t="s">
        <v>35</v>
      </c>
      <c r="G147" s="1172" t="s">
        <v>35</v>
      </c>
      <c r="H147" s="1184" t="s">
        <v>35</v>
      </c>
      <c r="I147" s="1160" t="s">
        <v>35</v>
      </c>
      <c r="J147" s="1160" t="s">
        <v>35</v>
      </c>
      <c r="K147" s="1160" t="s">
        <v>35</v>
      </c>
      <c r="L147" s="1196" t="s">
        <v>35</v>
      </c>
      <c r="M147" s="1203" t="s">
        <v>35</v>
      </c>
      <c r="N147" s="1160" t="s">
        <v>35</v>
      </c>
      <c r="O147" s="1160" t="s">
        <v>35</v>
      </c>
      <c r="P147" s="1160" t="s">
        <v>35</v>
      </c>
      <c r="Q147" s="1172" t="s">
        <v>35</v>
      </c>
      <c r="R147" s="1184" t="s">
        <v>35</v>
      </c>
      <c r="S147" s="1160" t="s">
        <v>35</v>
      </c>
      <c r="T147" s="1160" t="s">
        <v>35</v>
      </c>
      <c r="U147" s="1160" t="s">
        <v>35</v>
      </c>
      <c r="V147" s="1160" t="s">
        <v>35</v>
      </c>
      <c r="W147" s="1160" t="s">
        <v>35</v>
      </c>
      <c r="X147" s="1160" t="s">
        <v>35</v>
      </c>
      <c r="Y147" s="1221" t="s">
        <v>35</v>
      </c>
      <c r="Z147" s="1221" t="s">
        <v>35</v>
      </c>
      <c r="AA147" s="1221" t="s">
        <v>35</v>
      </c>
      <c r="AB147" s="1221" t="s">
        <v>35</v>
      </c>
      <c r="AC147" s="1221" t="s">
        <v>35</v>
      </c>
      <c r="AD147" s="1221" t="s">
        <v>35</v>
      </c>
      <c r="AE147" s="1221" t="s">
        <v>35</v>
      </c>
      <c r="AF147" s="1221" t="s">
        <v>35</v>
      </c>
      <c r="AG147" s="1221" t="s">
        <v>35</v>
      </c>
      <c r="AH147" s="1221" t="s">
        <v>35</v>
      </c>
      <c r="AI147" s="1221" t="s">
        <v>35</v>
      </c>
      <c r="AJ147" s="1221" t="s">
        <v>35</v>
      </c>
      <c r="AK147" s="1221" t="s">
        <v>35</v>
      </c>
      <c r="AL147" s="1221" t="s">
        <v>35</v>
      </c>
      <c r="AM147" s="1221" t="s">
        <v>35</v>
      </c>
      <c r="AN147" s="1221" t="s">
        <v>35</v>
      </c>
      <c r="AO147" s="1221" t="s">
        <v>35</v>
      </c>
      <c r="AP147" s="1221" t="s">
        <v>35</v>
      </c>
      <c r="AQ147" s="1221" t="s">
        <v>35</v>
      </c>
      <c r="AR147" s="1221" t="s">
        <v>35</v>
      </c>
      <c r="AS147" s="1221" t="s">
        <v>35</v>
      </c>
      <c r="AT147" s="1221" t="s">
        <v>35</v>
      </c>
      <c r="AU147" s="1221" t="s">
        <v>35</v>
      </c>
      <c r="AV147" s="1221" t="s">
        <v>35</v>
      </c>
      <c r="AW147" s="1221" t="s">
        <v>35</v>
      </c>
      <c r="AX147" s="1221" t="s">
        <v>35</v>
      </c>
      <c r="AY147" s="1225" t="s">
        <v>35</v>
      </c>
      <c r="AZ147" s="215"/>
      <c r="BA147" s="2486"/>
      <c r="BB147" s="159" t="s">
        <v>67</v>
      </c>
      <c r="BC147" s="1237" t="s">
        <v>35</v>
      </c>
      <c r="BD147" s="1257" t="s">
        <v>35</v>
      </c>
      <c r="BE147" s="1257" t="s">
        <v>35</v>
      </c>
      <c r="BF147" s="1257" t="s">
        <v>35</v>
      </c>
      <c r="BG147" s="1278" t="s">
        <v>35</v>
      </c>
      <c r="BH147" s="1299" t="s">
        <v>35</v>
      </c>
      <c r="BI147" s="1257" t="s">
        <v>35</v>
      </c>
      <c r="BJ147" s="1257" t="s">
        <v>35</v>
      </c>
      <c r="BK147" s="1257" t="s">
        <v>35</v>
      </c>
      <c r="BL147" s="1278" t="s">
        <v>35</v>
      </c>
      <c r="BM147" s="1299" t="s">
        <v>35</v>
      </c>
      <c r="BN147" s="1257" t="s">
        <v>35</v>
      </c>
      <c r="BO147" s="1257" t="s">
        <v>35</v>
      </c>
      <c r="BP147" s="1257" t="s">
        <v>35</v>
      </c>
      <c r="BQ147" s="1278" t="s">
        <v>35</v>
      </c>
      <c r="BR147" s="1299" t="s">
        <v>35</v>
      </c>
      <c r="BS147" s="1257" t="s">
        <v>35</v>
      </c>
      <c r="BT147" s="1257" t="s">
        <v>35</v>
      </c>
      <c r="BU147" s="1257" t="s">
        <v>35</v>
      </c>
      <c r="BV147" s="1257" t="s">
        <v>35</v>
      </c>
      <c r="BW147" s="1257" t="s">
        <v>35</v>
      </c>
      <c r="BX147" s="1257" t="s">
        <v>35</v>
      </c>
      <c r="BY147" s="1320" t="s">
        <v>35</v>
      </c>
      <c r="BZ147" s="1320" t="s">
        <v>35</v>
      </c>
      <c r="CA147" s="1320" t="s">
        <v>35</v>
      </c>
      <c r="CB147" s="1320" t="s">
        <v>35</v>
      </c>
      <c r="CC147" s="1320" t="s">
        <v>35</v>
      </c>
      <c r="CD147" s="1320" t="s">
        <v>35</v>
      </c>
      <c r="CE147" s="1320" t="s">
        <v>35</v>
      </c>
      <c r="CF147" s="1320" t="s">
        <v>35</v>
      </c>
      <c r="CG147" s="1320" t="s">
        <v>35</v>
      </c>
      <c r="CH147" s="1320" t="s">
        <v>35</v>
      </c>
      <c r="CI147" s="1320" t="s">
        <v>35</v>
      </c>
      <c r="CJ147" s="1320" t="s">
        <v>35</v>
      </c>
      <c r="CK147" s="1320" t="s">
        <v>35</v>
      </c>
      <c r="CL147" s="1320" t="s">
        <v>35</v>
      </c>
      <c r="CM147" s="1320" t="s">
        <v>35</v>
      </c>
      <c r="CN147" s="1320" t="s">
        <v>35</v>
      </c>
      <c r="CO147" s="1320" t="s">
        <v>35</v>
      </c>
      <c r="CP147" s="1320" t="s">
        <v>35</v>
      </c>
      <c r="CQ147" s="1320" t="s">
        <v>35</v>
      </c>
      <c r="CR147" s="1320" t="s">
        <v>35</v>
      </c>
      <c r="CS147" s="1320" t="s">
        <v>35</v>
      </c>
      <c r="CT147" s="1320" t="s">
        <v>35</v>
      </c>
      <c r="CU147" s="1320" t="s">
        <v>35</v>
      </c>
      <c r="CV147" s="1320" t="s">
        <v>35</v>
      </c>
      <c r="CW147" s="1320" t="s">
        <v>35</v>
      </c>
      <c r="CX147" s="1320" t="s">
        <v>35</v>
      </c>
      <c r="CY147" s="1320" t="s">
        <v>35</v>
      </c>
      <c r="CZ147" s="1342" t="s">
        <v>35</v>
      </c>
    </row>
    <row r="148" s="130" customFormat="true" ht="15" customHeight="true" x14ac:dyDescent="0.2">
      <c r="A148" s="2485" t="s">
        <v>108</v>
      </c>
      <c r="B148" s="251" t="s">
        <v>49</v>
      </c>
      <c r="C148" s="1148" t="s">
        <v>35</v>
      </c>
      <c r="D148" s="1160" t="s">
        <v>35</v>
      </c>
      <c r="E148" s="1160" t="s">
        <v>35</v>
      </c>
      <c r="F148" s="1160" t="s">
        <v>35</v>
      </c>
      <c r="G148" s="1172" t="s">
        <v>35</v>
      </c>
      <c r="H148" s="1184" t="s">
        <v>35</v>
      </c>
      <c r="I148" s="1160" t="s">
        <v>35</v>
      </c>
      <c r="J148" s="1160" t="s">
        <v>35</v>
      </c>
      <c r="K148" s="1160" t="s">
        <v>35</v>
      </c>
      <c r="L148" s="1196" t="s">
        <v>35</v>
      </c>
      <c r="M148" s="1203" t="s">
        <v>35</v>
      </c>
      <c r="N148" s="1160" t="s">
        <v>35</v>
      </c>
      <c r="O148" s="1160" t="s">
        <v>35</v>
      </c>
      <c r="P148" s="1160" t="s">
        <v>35</v>
      </c>
      <c r="Q148" s="1172" t="s">
        <v>35</v>
      </c>
      <c r="R148" s="1184" t="s">
        <v>35</v>
      </c>
      <c r="S148" s="1160" t="s">
        <v>35</v>
      </c>
      <c r="T148" s="1160" t="s">
        <v>35</v>
      </c>
      <c r="U148" s="1160" t="s">
        <v>35</v>
      </c>
      <c r="V148" s="1160" t="s">
        <v>35</v>
      </c>
      <c r="W148" s="1160" t="s">
        <v>35</v>
      </c>
      <c r="X148" s="1160" t="s">
        <v>35</v>
      </c>
      <c r="Y148" s="1221" t="s">
        <v>35</v>
      </c>
      <c r="Z148" s="1221" t="s">
        <v>35</v>
      </c>
      <c r="AA148" s="1221" t="s">
        <v>35</v>
      </c>
      <c r="AB148" s="1221" t="s">
        <v>35</v>
      </c>
      <c r="AC148" s="1221" t="s">
        <v>35</v>
      </c>
      <c r="AD148" s="1221" t="s">
        <v>35</v>
      </c>
      <c r="AE148" s="1221" t="s">
        <v>35</v>
      </c>
      <c r="AF148" s="1221" t="s">
        <v>35</v>
      </c>
      <c r="AG148" s="1221" t="s">
        <v>35</v>
      </c>
      <c r="AH148" s="1221" t="s">
        <v>35</v>
      </c>
      <c r="AI148" s="1221" t="s">
        <v>35</v>
      </c>
      <c r="AJ148" s="1221" t="s">
        <v>35</v>
      </c>
      <c r="AK148" s="1221" t="s">
        <v>35</v>
      </c>
      <c r="AL148" s="1221" t="s">
        <v>35</v>
      </c>
      <c r="AM148" s="1221" t="s">
        <v>35</v>
      </c>
      <c r="AN148" s="1221" t="s">
        <v>35</v>
      </c>
      <c r="AO148" s="1221" t="s">
        <v>35</v>
      </c>
      <c r="AP148" s="1221" t="s">
        <v>35</v>
      </c>
      <c r="AQ148" s="1221" t="s">
        <v>35</v>
      </c>
      <c r="AR148" s="1221" t="s">
        <v>35</v>
      </c>
      <c r="AS148" s="1221" t="s">
        <v>35</v>
      </c>
      <c r="AT148" s="1221" t="s">
        <v>35</v>
      </c>
      <c r="AU148" s="1221" t="s">
        <v>35</v>
      </c>
      <c r="AV148" s="1221" t="s">
        <v>35</v>
      </c>
      <c r="AW148" s="1221" t="s">
        <v>35</v>
      </c>
      <c r="AX148" s="1221" t="s">
        <v>35</v>
      </c>
      <c r="AY148" s="1225" t="s">
        <v>35</v>
      </c>
      <c r="AZ148" s="215"/>
      <c r="BA148" s="2486" t="s">
        <v>108</v>
      </c>
      <c r="BB148" s="159" t="s">
        <v>49</v>
      </c>
      <c r="BC148" s="1237" t="s">
        <v>35</v>
      </c>
      <c r="BD148" s="1257" t="s">
        <v>35</v>
      </c>
      <c r="BE148" s="1257" t="s">
        <v>35</v>
      </c>
      <c r="BF148" s="1257" t="s">
        <v>35</v>
      </c>
      <c r="BG148" s="1278" t="s">
        <v>35</v>
      </c>
      <c r="BH148" s="1299" t="s">
        <v>35</v>
      </c>
      <c r="BI148" s="1257" t="s">
        <v>35</v>
      </c>
      <c r="BJ148" s="1257" t="s">
        <v>35</v>
      </c>
      <c r="BK148" s="1257" t="s">
        <v>35</v>
      </c>
      <c r="BL148" s="1278" t="s">
        <v>35</v>
      </c>
      <c r="BM148" s="1299" t="s">
        <v>35</v>
      </c>
      <c r="BN148" s="1257" t="s">
        <v>35</v>
      </c>
      <c r="BO148" s="1257" t="s">
        <v>35</v>
      </c>
      <c r="BP148" s="1257" t="s">
        <v>35</v>
      </c>
      <c r="BQ148" s="1278" t="s">
        <v>35</v>
      </c>
      <c r="BR148" s="1299" t="s">
        <v>35</v>
      </c>
      <c r="BS148" s="1257" t="s">
        <v>35</v>
      </c>
      <c r="BT148" s="1257" t="s">
        <v>35</v>
      </c>
      <c r="BU148" s="1257" t="s">
        <v>35</v>
      </c>
      <c r="BV148" s="1257" t="s">
        <v>35</v>
      </c>
      <c r="BW148" s="1257" t="s">
        <v>35</v>
      </c>
      <c r="BX148" s="1257" t="s">
        <v>35</v>
      </c>
      <c r="BY148" s="1320" t="s">
        <v>35</v>
      </c>
      <c r="BZ148" s="1320" t="s">
        <v>35</v>
      </c>
      <c r="CA148" s="1320" t="s">
        <v>35</v>
      </c>
      <c r="CB148" s="1320" t="s">
        <v>35</v>
      </c>
      <c r="CC148" s="1320" t="s">
        <v>35</v>
      </c>
      <c r="CD148" s="1320" t="s">
        <v>35</v>
      </c>
      <c r="CE148" s="1320" t="s">
        <v>35</v>
      </c>
      <c r="CF148" s="1320" t="s">
        <v>35</v>
      </c>
      <c r="CG148" s="1320" t="s">
        <v>35</v>
      </c>
      <c r="CH148" s="1320" t="s">
        <v>35</v>
      </c>
      <c r="CI148" s="1320" t="s">
        <v>35</v>
      </c>
      <c r="CJ148" s="1320" t="s">
        <v>35</v>
      </c>
      <c r="CK148" s="1320" t="s">
        <v>35</v>
      </c>
      <c r="CL148" s="1320" t="s">
        <v>35</v>
      </c>
      <c r="CM148" s="1320" t="s">
        <v>35</v>
      </c>
      <c r="CN148" s="1320" t="s">
        <v>35</v>
      </c>
      <c r="CO148" s="1320" t="s">
        <v>35</v>
      </c>
      <c r="CP148" s="1320" t="s">
        <v>35</v>
      </c>
      <c r="CQ148" s="1320" t="s">
        <v>35</v>
      </c>
      <c r="CR148" s="1320" t="s">
        <v>35</v>
      </c>
      <c r="CS148" s="1320" t="s">
        <v>35</v>
      </c>
      <c r="CT148" s="1320" t="s">
        <v>35</v>
      </c>
      <c r="CU148" s="1320" t="s">
        <v>35</v>
      </c>
      <c r="CV148" s="1320" t="s">
        <v>35</v>
      </c>
      <c r="CW148" s="1320" t="s">
        <v>35</v>
      </c>
      <c r="CX148" s="1320" t="s">
        <v>35</v>
      </c>
      <c r="CY148" s="1320" t="s">
        <v>35</v>
      </c>
      <c r="CZ148" s="1342" t="s">
        <v>35</v>
      </c>
    </row>
    <row r="149" s="130" customFormat="true" ht="15" customHeight="true" x14ac:dyDescent="0.2">
      <c r="A149" s="2485"/>
      <c r="B149" s="251" t="s">
        <v>48</v>
      </c>
      <c r="C149" s="1148" t="s">
        <v>35</v>
      </c>
      <c r="D149" s="1160" t="s">
        <v>35</v>
      </c>
      <c r="E149" s="1160" t="s">
        <v>35</v>
      </c>
      <c r="F149" s="1160" t="s">
        <v>35</v>
      </c>
      <c r="G149" s="1172" t="s">
        <v>35</v>
      </c>
      <c r="H149" s="1184" t="s">
        <v>35</v>
      </c>
      <c r="I149" s="1160" t="s">
        <v>35</v>
      </c>
      <c r="J149" s="1160" t="s">
        <v>35</v>
      </c>
      <c r="K149" s="1160" t="s">
        <v>35</v>
      </c>
      <c r="L149" s="1196" t="s">
        <v>35</v>
      </c>
      <c r="M149" s="1203" t="s">
        <v>35</v>
      </c>
      <c r="N149" s="1160" t="s">
        <v>35</v>
      </c>
      <c r="O149" s="1160" t="s">
        <v>35</v>
      </c>
      <c r="P149" s="1160" t="s">
        <v>35</v>
      </c>
      <c r="Q149" s="1172" t="s">
        <v>35</v>
      </c>
      <c r="R149" s="1184" t="s">
        <v>35</v>
      </c>
      <c r="S149" s="1160" t="s">
        <v>35</v>
      </c>
      <c r="T149" s="1160" t="s">
        <v>35</v>
      </c>
      <c r="U149" s="1160" t="s">
        <v>35</v>
      </c>
      <c r="V149" s="1160" t="s">
        <v>35</v>
      </c>
      <c r="W149" s="1160" t="s">
        <v>35</v>
      </c>
      <c r="X149" s="1160" t="s">
        <v>35</v>
      </c>
      <c r="Y149" s="1221" t="s">
        <v>35</v>
      </c>
      <c r="Z149" s="1221" t="s">
        <v>35</v>
      </c>
      <c r="AA149" s="1221" t="s">
        <v>35</v>
      </c>
      <c r="AB149" s="1221" t="s">
        <v>35</v>
      </c>
      <c r="AC149" s="1221" t="s">
        <v>35</v>
      </c>
      <c r="AD149" s="1221" t="s">
        <v>35</v>
      </c>
      <c r="AE149" s="1221" t="s">
        <v>35</v>
      </c>
      <c r="AF149" s="1221" t="s">
        <v>35</v>
      </c>
      <c r="AG149" s="1221" t="s">
        <v>35</v>
      </c>
      <c r="AH149" s="1221" t="s">
        <v>35</v>
      </c>
      <c r="AI149" s="1221" t="s">
        <v>35</v>
      </c>
      <c r="AJ149" s="1221" t="s">
        <v>35</v>
      </c>
      <c r="AK149" s="1221" t="s">
        <v>35</v>
      </c>
      <c r="AL149" s="1221" t="s">
        <v>35</v>
      </c>
      <c r="AM149" s="1221" t="s">
        <v>35</v>
      </c>
      <c r="AN149" s="1221" t="s">
        <v>35</v>
      </c>
      <c r="AO149" s="1221" t="s">
        <v>35</v>
      </c>
      <c r="AP149" s="1221" t="s">
        <v>35</v>
      </c>
      <c r="AQ149" s="1221" t="s">
        <v>35</v>
      </c>
      <c r="AR149" s="1221" t="s">
        <v>35</v>
      </c>
      <c r="AS149" s="1221" t="s">
        <v>35</v>
      </c>
      <c r="AT149" s="1221" t="s">
        <v>35</v>
      </c>
      <c r="AU149" s="1221" t="s">
        <v>35</v>
      </c>
      <c r="AV149" s="1221" t="s">
        <v>35</v>
      </c>
      <c r="AW149" s="1221" t="s">
        <v>35</v>
      </c>
      <c r="AX149" s="1221" t="s">
        <v>35</v>
      </c>
      <c r="AY149" s="1225" t="s">
        <v>35</v>
      </c>
      <c r="AZ149" s="215"/>
      <c r="BA149" s="2486"/>
      <c r="BB149" s="159" t="s">
        <v>48</v>
      </c>
      <c r="BC149" s="1237" t="s">
        <v>35</v>
      </c>
      <c r="BD149" s="1257" t="s">
        <v>35</v>
      </c>
      <c r="BE149" s="1257" t="s">
        <v>35</v>
      </c>
      <c r="BF149" s="1257" t="s">
        <v>35</v>
      </c>
      <c r="BG149" s="1278" t="s">
        <v>35</v>
      </c>
      <c r="BH149" s="1299" t="s">
        <v>35</v>
      </c>
      <c r="BI149" s="1257" t="s">
        <v>35</v>
      </c>
      <c r="BJ149" s="1257" t="s">
        <v>35</v>
      </c>
      <c r="BK149" s="1257" t="s">
        <v>35</v>
      </c>
      <c r="BL149" s="1278" t="s">
        <v>35</v>
      </c>
      <c r="BM149" s="1299" t="s">
        <v>35</v>
      </c>
      <c r="BN149" s="1257" t="s">
        <v>35</v>
      </c>
      <c r="BO149" s="1257" t="s">
        <v>35</v>
      </c>
      <c r="BP149" s="1257" t="s">
        <v>35</v>
      </c>
      <c r="BQ149" s="1278" t="s">
        <v>35</v>
      </c>
      <c r="BR149" s="1299" t="s">
        <v>35</v>
      </c>
      <c r="BS149" s="1257" t="s">
        <v>35</v>
      </c>
      <c r="BT149" s="1257" t="s">
        <v>35</v>
      </c>
      <c r="BU149" s="1257" t="s">
        <v>35</v>
      </c>
      <c r="BV149" s="1257" t="s">
        <v>35</v>
      </c>
      <c r="BW149" s="1257" t="s">
        <v>35</v>
      </c>
      <c r="BX149" s="1257" t="s">
        <v>35</v>
      </c>
      <c r="BY149" s="1320" t="s">
        <v>35</v>
      </c>
      <c r="BZ149" s="1320" t="s">
        <v>35</v>
      </c>
      <c r="CA149" s="1320" t="s">
        <v>35</v>
      </c>
      <c r="CB149" s="1320" t="s">
        <v>35</v>
      </c>
      <c r="CC149" s="1320" t="s">
        <v>35</v>
      </c>
      <c r="CD149" s="1320" t="s">
        <v>35</v>
      </c>
      <c r="CE149" s="1320" t="s">
        <v>35</v>
      </c>
      <c r="CF149" s="1320" t="s">
        <v>35</v>
      </c>
      <c r="CG149" s="1320" t="s">
        <v>35</v>
      </c>
      <c r="CH149" s="1320" t="s">
        <v>35</v>
      </c>
      <c r="CI149" s="1320" t="s">
        <v>35</v>
      </c>
      <c r="CJ149" s="1320" t="s">
        <v>35</v>
      </c>
      <c r="CK149" s="1320" t="s">
        <v>35</v>
      </c>
      <c r="CL149" s="1320" t="s">
        <v>35</v>
      </c>
      <c r="CM149" s="1320" t="s">
        <v>35</v>
      </c>
      <c r="CN149" s="1320" t="s">
        <v>35</v>
      </c>
      <c r="CO149" s="1320" t="s">
        <v>35</v>
      </c>
      <c r="CP149" s="1320" t="s">
        <v>35</v>
      </c>
      <c r="CQ149" s="1320" t="s">
        <v>35</v>
      </c>
      <c r="CR149" s="1320" t="s">
        <v>35</v>
      </c>
      <c r="CS149" s="1320" t="s">
        <v>35</v>
      </c>
      <c r="CT149" s="1320" t="s">
        <v>35</v>
      </c>
      <c r="CU149" s="1320" t="s">
        <v>35</v>
      </c>
      <c r="CV149" s="1320" t="s">
        <v>35</v>
      </c>
      <c r="CW149" s="1320" t="s">
        <v>35</v>
      </c>
      <c r="CX149" s="1320" t="s">
        <v>35</v>
      </c>
      <c r="CY149" s="1320" t="s">
        <v>35</v>
      </c>
      <c r="CZ149" s="1342" t="s">
        <v>35</v>
      </c>
    </row>
    <row r="150" s="130" customFormat="true" ht="15" customHeight="true" x14ac:dyDescent="0.2">
      <c r="A150" s="2485"/>
      <c r="B150" s="251" t="s">
        <v>110</v>
      </c>
      <c r="C150" s="1148" t="s">
        <v>35</v>
      </c>
      <c r="D150" s="1160" t="s">
        <v>35</v>
      </c>
      <c r="E150" s="1160" t="s">
        <v>35</v>
      </c>
      <c r="F150" s="1160" t="s">
        <v>35</v>
      </c>
      <c r="G150" s="1172" t="s">
        <v>35</v>
      </c>
      <c r="H150" s="1184" t="s">
        <v>35</v>
      </c>
      <c r="I150" s="1160" t="s">
        <v>35</v>
      </c>
      <c r="J150" s="1160" t="s">
        <v>35</v>
      </c>
      <c r="K150" s="1160" t="s">
        <v>35</v>
      </c>
      <c r="L150" s="1196" t="s">
        <v>35</v>
      </c>
      <c r="M150" s="1203" t="s">
        <v>35</v>
      </c>
      <c r="N150" s="1160" t="s">
        <v>35</v>
      </c>
      <c r="O150" s="1160" t="s">
        <v>35</v>
      </c>
      <c r="P150" s="1160" t="s">
        <v>35</v>
      </c>
      <c r="Q150" s="1172" t="s">
        <v>35</v>
      </c>
      <c r="R150" s="1184" t="s">
        <v>35</v>
      </c>
      <c r="S150" s="1160" t="s">
        <v>35</v>
      </c>
      <c r="T150" s="1160" t="s">
        <v>35</v>
      </c>
      <c r="U150" s="1160" t="s">
        <v>35</v>
      </c>
      <c r="V150" s="1160" t="s">
        <v>35</v>
      </c>
      <c r="W150" s="1160" t="s">
        <v>35</v>
      </c>
      <c r="X150" s="1160" t="s">
        <v>35</v>
      </c>
      <c r="Y150" s="1221" t="s">
        <v>35</v>
      </c>
      <c r="Z150" s="1221" t="s">
        <v>35</v>
      </c>
      <c r="AA150" s="1221" t="s">
        <v>35</v>
      </c>
      <c r="AB150" s="1221" t="s">
        <v>35</v>
      </c>
      <c r="AC150" s="1221" t="s">
        <v>35</v>
      </c>
      <c r="AD150" s="1221" t="s">
        <v>35</v>
      </c>
      <c r="AE150" s="1221" t="s">
        <v>35</v>
      </c>
      <c r="AF150" s="1221" t="s">
        <v>35</v>
      </c>
      <c r="AG150" s="1221" t="s">
        <v>35</v>
      </c>
      <c r="AH150" s="1221" t="s">
        <v>35</v>
      </c>
      <c r="AI150" s="1221" t="s">
        <v>35</v>
      </c>
      <c r="AJ150" s="1221" t="s">
        <v>35</v>
      </c>
      <c r="AK150" s="1221" t="s">
        <v>35</v>
      </c>
      <c r="AL150" s="1221" t="s">
        <v>35</v>
      </c>
      <c r="AM150" s="1221" t="s">
        <v>35</v>
      </c>
      <c r="AN150" s="1221" t="s">
        <v>35</v>
      </c>
      <c r="AO150" s="1221" t="s">
        <v>35</v>
      </c>
      <c r="AP150" s="1221" t="s">
        <v>35</v>
      </c>
      <c r="AQ150" s="1221" t="s">
        <v>35</v>
      </c>
      <c r="AR150" s="1221" t="s">
        <v>35</v>
      </c>
      <c r="AS150" s="1221" t="s">
        <v>35</v>
      </c>
      <c r="AT150" s="1221" t="s">
        <v>35</v>
      </c>
      <c r="AU150" s="1221" t="s">
        <v>35</v>
      </c>
      <c r="AV150" s="1221" t="s">
        <v>35</v>
      </c>
      <c r="AW150" s="1221" t="s">
        <v>35</v>
      </c>
      <c r="AX150" s="1221" t="s">
        <v>35</v>
      </c>
      <c r="AY150" s="1225" t="s">
        <v>35</v>
      </c>
      <c r="AZ150" s="215"/>
      <c r="BA150" s="2486"/>
      <c r="BB150" s="159" t="s">
        <v>110</v>
      </c>
      <c r="BC150" s="1237" t="s">
        <v>35</v>
      </c>
      <c r="BD150" s="1257" t="s">
        <v>35</v>
      </c>
      <c r="BE150" s="1257" t="s">
        <v>35</v>
      </c>
      <c r="BF150" s="1257" t="s">
        <v>35</v>
      </c>
      <c r="BG150" s="1278" t="s">
        <v>35</v>
      </c>
      <c r="BH150" s="1299" t="s">
        <v>35</v>
      </c>
      <c r="BI150" s="1257" t="s">
        <v>35</v>
      </c>
      <c r="BJ150" s="1257" t="s">
        <v>35</v>
      </c>
      <c r="BK150" s="1257" t="s">
        <v>35</v>
      </c>
      <c r="BL150" s="1278" t="s">
        <v>35</v>
      </c>
      <c r="BM150" s="1299" t="s">
        <v>35</v>
      </c>
      <c r="BN150" s="1257" t="s">
        <v>35</v>
      </c>
      <c r="BO150" s="1257" t="s">
        <v>35</v>
      </c>
      <c r="BP150" s="1257" t="s">
        <v>35</v>
      </c>
      <c r="BQ150" s="1278" t="s">
        <v>35</v>
      </c>
      <c r="BR150" s="1299" t="s">
        <v>35</v>
      </c>
      <c r="BS150" s="1257" t="s">
        <v>35</v>
      </c>
      <c r="BT150" s="1257" t="s">
        <v>35</v>
      </c>
      <c r="BU150" s="1257" t="s">
        <v>35</v>
      </c>
      <c r="BV150" s="1257" t="s">
        <v>35</v>
      </c>
      <c r="BW150" s="1257" t="s">
        <v>35</v>
      </c>
      <c r="BX150" s="1257" t="s">
        <v>35</v>
      </c>
      <c r="BY150" s="1320" t="s">
        <v>35</v>
      </c>
      <c r="BZ150" s="1320" t="s">
        <v>35</v>
      </c>
      <c r="CA150" s="1320" t="s">
        <v>35</v>
      </c>
      <c r="CB150" s="1320" t="s">
        <v>35</v>
      </c>
      <c r="CC150" s="1320" t="s">
        <v>35</v>
      </c>
      <c r="CD150" s="1320" t="s">
        <v>35</v>
      </c>
      <c r="CE150" s="1320" t="s">
        <v>35</v>
      </c>
      <c r="CF150" s="1320" t="s">
        <v>35</v>
      </c>
      <c r="CG150" s="1320" t="s">
        <v>35</v>
      </c>
      <c r="CH150" s="1320" t="s">
        <v>35</v>
      </c>
      <c r="CI150" s="1320" t="s">
        <v>35</v>
      </c>
      <c r="CJ150" s="1320" t="s">
        <v>35</v>
      </c>
      <c r="CK150" s="1320" t="s">
        <v>35</v>
      </c>
      <c r="CL150" s="1320" t="s">
        <v>35</v>
      </c>
      <c r="CM150" s="1320" t="s">
        <v>35</v>
      </c>
      <c r="CN150" s="1320" t="s">
        <v>35</v>
      </c>
      <c r="CO150" s="1320" t="s">
        <v>35</v>
      </c>
      <c r="CP150" s="1320" t="s">
        <v>35</v>
      </c>
      <c r="CQ150" s="1320" t="s">
        <v>35</v>
      </c>
      <c r="CR150" s="1320" t="s">
        <v>35</v>
      </c>
      <c r="CS150" s="1320" t="s">
        <v>35</v>
      </c>
      <c r="CT150" s="1320" t="s">
        <v>35</v>
      </c>
      <c r="CU150" s="1320" t="s">
        <v>35</v>
      </c>
      <c r="CV150" s="1320" t="s">
        <v>35</v>
      </c>
      <c r="CW150" s="1320" t="s">
        <v>35</v>
      </c>
      <c r="CX150" s="1320" t="s">
        <v>35</v>
      </c>
      <c r="CY150" s="1320" t="s">
        <v>35</v>
      </c>
      <c r="CZ150" s="1342" t="s">
        <v>35</v>
      </c>
    </row>
    <row r="151" s="130" customFormat="true" ht="15" customHeight="true" x14ac:dyDescent="0.2">
      <c r="A151" s="2485" t="s">
        <v>109</v>
      </c>
      <c r="B151" s="251" t="s">
        <v>49</v>
      </c>
      <c r="C151" s="1148" t="s">
        <v>35</v>
      </c>
      <c r="D151" s="1160" t="s">
        <v>35</v>
      </c>
      <c r="E151" s="1160" t="s">
        <v>35</v>
      </c>
      <c r="F151" s="1160" t="s">
        <v>35</v>
      </c>
      <c r="G151" s="1172" t="s">
        <v>35</v>
      </c>
      <c r="H151" s="1184" t="s">
        <v>35</v>
      </c>
      <c r="I151" s="1160" t="s">
        <v>35</v>
      </c>
      <c r="J151" s="1160" t="s">
        <v>35</v>
      </c>
      <c r="K151" s="1160" t="s">
        <v>35</v>
      </c>
      <c r="L151" s="1196" t="s">
        <v>35</v>
      </c>
      <c r="M151" s="1203" t="s">
        <v>35</v>
      </c>
      <c r="N151" s="1160" t="s">
        <v>35</v>
      </c>
      <c r="O151" s="1160" t="s">
        <v>35</v>
      </c>
      <c r="P151" s="1160" t="s">
        <v>35</v>
      </c>
      <c r="Q151" s="1172" t="s">
        <v>35</v>
      </c>
      <c r="R151" s="1184" t="s">
        <v>35</v>
      </c>
      <c r="S151" s="1160" t="s">
        <v>35</v>
      </c>
      <c r="T151" s="1160" t="s">
        <v>35</v>
      </c>
      <c r="U151" s="1160" t="s">
        <v>35</v>
      </c>
      <c r="V151" s="1160" t="s">
        <v>35</v>
      </c>
      <c r="W151" s="1160" t="s">
        <v>35</v>
      </c>
      <c r="X151" s="1160" t="s">
        <v>35</v>
      </c>
      <c r="Y151" s="1221" t="s">
        <v>35</v>
      </c>
      <c r="Z151" s="1221" t="s">
        <v>35</v>
      </c>
      <c r="AA151" s="1221" t="s">
        <v>35</v>
      </c>
      <c r="AB151" s="1221" t="s">
        <v>35</v>
      </c>
      <c r="AC151" s="1221" t="s">
        <v>35</v>
      </c>
      <c r="AD151" s="1221" t="s">
        <v>35</v>
      </c>
      <c r="AE151" s="1221" t="s">
        <v>35</v>
      </c>
      <c r="AF151" s="1221" t="s">
        <v>35</v>
      </c>
      <c r="AG151" s="1221" t="s">
        <v>35</v>
      </c>
      <c r="AH151" s="1221" t="s">
        <v>35</v>
      </c>
      <c r="AI151" s="1221" t="s">
        <v>35</v>
      </c>
      <c r="AJ151" s="1221" t="s">
        <v>35</v>
      </c>
      <c r="AK151" s="1221" t="s">
        <v>35</v>
      </c>
      <c r="AL151" s="1221" t="s">
        <v>35</v>
      </c>
      <c r="AM151" s="1221" t="s">
        <v>35</v>
      </c>
      <c r="AN151" s="1221" t="s">
        <v>35</v>
      </c>
      <c r="AO151" s="1221" t="s">
        <v>35</v>
      </c>
      <c r="AP151" s="1221" t="s">
        <v>35</v>
      </c>
      <c r="AQ151" s="1221" t="s">
        <v>35</v>
      </c>
      <c r="AR151" s="1221" t="s">
        <v>35</v>
      </c>
      <c r="AS151" s="1221" t="s">
        <v>35</v>
      </c>
      <c r="AT151" s="1221" t="s">
        <v>35</v>
      </c>
      <c r="AU151" s="1221" t="s">
        <v>35</v>
      </c>
      <c r="AV151" s="1221" t="s">
        <v>35</v>
      </c>
      <c r="AW151" s="1221" t="s">
        <v>35</v>
      </c>
      <c r="AX151" s="1221" t="s">
        <v>35</v>
      </c>
      <c r="AY151" s="1225" t="s">
        <v>35</v>
      </c>
      <c r="AZ151" s="215"/>
      <c r="BA151" s="2486" t="s">
        <v>109</v>
      </c>
      <c r="BB151" s="159" t="s">
        <v>49</v>
      </c>
      <c r="BC151" s="1237" t="s">
        <v>35</v>
      </c>
      <c r="BD151" s="1257" t="s">
        <v>35</v>
      </c>
      <c r="BE151" s="1257" t="s">
        <v>35</v>
      </c>
      <c r="BF151" s="1257" t="s">
        <v>35</v>
      </c>
      <c r="BG151" s="1278" t="s">
        <v>35</v>
      </c>
      <c r="BH151" s="1299" t="s">
        <v>35</v>
      </c>
      <c r="BI151" s="1257" t="s">
        <v>35</v>
      </c>
      <c r="BJ151" s="1257" t="s">
        <v>35</v>
      </c>
      <c r="BK151" s="1257" t="s">
        <v>35</v>
      </c>
      <c r="BL151" s="1278" t="s">
        <v>35</v>
      </c>
      <c r="BM151" s="1299" t="s">
        <v>35</v>
      </c>
      <c r="BN151" s="1257" t="s">
        <v>35</v>
      </c>
      <c r="BO151" s="1257" t="s">
        <v>35</v>
      </c>
      <c r="BP151" s="1257" t="s">
        <v>35</v>
      </c>
      <c r="BQ151" s="1278" t="s">
        <v>35</v>
      </c>
      <c r="BR151" s="1299" t="s">
        <v>35</v>
      </c>
      <c r="BS151" s="1257" t="s">
        <v>35</v>
      </c>
      <c r="BT151" s="1257" t="s">
        <v>35</v>
      </c>
      <c r="BU151" s="1257" t="s">
        <v>35</v>
      </c>
      <c r="BV151" s="1257" t="s">
        <v>35</v>
      </c>
      <c r="BW151" s="1257" t="s">
        <v>35</v>
      </c>
      <c r="BX151" s="1257" t="s">
        <v>35</v>
      </c>
      <c r="BY151" s="1320" t="s">
        <v>35</v>
      </c>
      <c r="BZ151" s="1320" t="s">
        <v>35</v>
      </c>
      <c r="CA151" s="1320" t="s">
        <v>35</v>
      </c>
      <c r="CB151" s="1320" t="s">
        <v>35</v>
      </c>
      <c r="CC151" s="1320" t="s">
        <v>35</v>
      </c>
      <c r="CD151" s="1320" t="s">
        <v>35</v>
      </c>
      <c r="CE151" s="1320" t="s">
        <v>35</v>
      </c>
      <c r="CF151" s="1320" t="s">
        <v>35</v>
      </c>
      <c r="CG151" s="1320" t="s">
        <v>35</v>
      </c>
      <c r="CH151" s="1320" t="s">
        <v>35</v>
      </c>
      <c r="CI151" s="1320" t="s">
        <v>35</v>
      </c>
      <c r="CJ151" s="1320" t="s">
        <v>35</v>
      </c>
      <c r="CK151" s="1320" t="s">
        <v>35</v>
      </c>
      <c r="CL151" s="1320" t="s">
        <v>35</v>
      </c>
      <c r="CM151" s="1320" t="s">
        <v>35</v>
      </c>
      <c r="CN151" s="1320" t="s">
        <v>35</v>
      </c>
      <c r="CO151" s="1320" t="s">
        <v>35</v>
      </c>
      <c r="CP151" s="1320" t="s">
        <v>35</v>
      </c>
      <c r="CQ151" s="1320" t="s">
        <v>35</v>
      </c>
      <c r="CR151" s="1320" t="s">
        <v>35</v>
      </c>
      <c r="CS151" s="1320" t="s">
        <v>35</v>
      </c>
      <c r="CT151" s="1320" t="s">
        <v>35</v>
      </c>
      <c r="CU151" s="1320" t="s">
        <v>35</v>
      </c>
      <c r="CV151" s="1320" t="s">
        <v>35</v>
      </c>
      <c r="CW151" s="1320" t="s">
        <v>35</v>
      </c>
      <c r="CX151" s="1320" t="s">
        <v>35</v>
      </c>
      <c r="CY151" s="1320" t="s">
        <v>35</v>
      </c>
      <c r="CZ151" s="1342" t="s">
        <v>35</v>
      </c>
    </row>
    <row r="152" s="130" customFormat="true" ht="15" customHeight="true" x14ac:dyDescent="0.2">
      <c r="A152" s="2487"/>
      <c r="B152" s="252" t="s">
        <v>48</v>
      </c>
      <c r="C152" s="1149" t="s">
        <v>35</v>
      </c>
      <c r="D152" s="1161" t="s">
        <v>35</v>
      </c>
      <c r="E152" s="1161" t="s">
        <v>35</v>
      </c>
      <c r="F152" s="1161" t="s">
        <v>35</v>
      </c>
      <c r="G152" s="1173" t="s">
        <v>35</v>
      </c>
      <c r="H152" s="1185" t="s">
        <v>35</v>
      </c>
      <c r="I152" s="1161" t="s">
        <v>35</v>
      </c>
      <c r="J152" s="1161" t="s">
        <v>35</v>
      </c>
      <c r="K152" s="1161" t="s">
        <v>35</v>
      </c>
      <c r="L152" s="1197" t="s">
        <v>35</v>
      </c>
      <c r="M152" s="1204" t="s">
        <v>35</v>
      </c>
      <c r="N152" s="1161" t="s">
        <v>35</v>
      </c>
      <c r="O152" s="1161" t="s">
        <v>35</v>
      </c>
      <c r="P152" s="1161" t="s">
        <v>35</v>
      </c>
      <c r="Q152" s="1173" t="s">
        <v>35</v>
      </c>
      <c r="R152" s="1185" t="s">
        <v>35</v>
      </c>
      <c r="S152" s="1161" t="s">
        <v>35</v>
      </c>
      <c r="T152" s="1161" t="s">
        <v>35</v>
      </c>
      <c r="U152" s="1161" t="s">
        <v>35</v>
      </c>
      <c r="V152" s="1161" t="s">
        <v>35</v>
      </c>
      <c r="W152" s="1161" t="s">
        <v>35</v>
      </c>
      <c r="X152" s="1161" t="s">
        <v>35</v>
      </c>
      <c r="Y152" s="1222" t="s">
        <v>35</v>
      </c>
      <c r="Z152" s="1222" t="s">
        <v>35</v>
      </c>
      <c r="AA152" s="1222" t="s">
        <v>35</v>
      </c>
      <c r="AB152" s="1222" t="s">
        <v>35</v>
      </c>
      <c r="AC152" s="1222" t="s">
        <v>35</v>
      </c>
      <c r="AD152" s="1222" t="s">
        <v>35</v>
      </c>
      <c r="AE152" s="1222" t="s">
        <v>35</v>
      </c>
      <c r="AF152" s="1222" t="s">
        <v>35</v>
      </c>
      <c r="AG152" s="1222" t="s">
        <v>35</v>
      </c>
      <c r="AH152" s="1222" t="s">
        <v>35</v>
      </c>
      <c r="AI152" s="1222" t="s">
        <v>35</v>
      </c>
      <c r="AJ152" s="1222" t="s">
        <v>35</v>
      </c>
      <c r="AK152" s="1222" t="s">
        <v>35</v>
      </c>
      <c r="AL152" s="1222" t="s">
        <v>35</v>
      </c>
      <c r="AM152" s="1222" t="s">
        <v>35</v>
      </c>
      <c r="AN152" s="1222" t="s">
        <v>35</v>
      </c>
      <c r="AO152" s="1222" t="s">
        <v>35</v>
      </c>
      <c r="AP152" s="1222" t="s">
        <v>35</v>
      </c>
      <c r="AQ152" s="1222" t="s">
        <v>35</v>
      </c>
      <c r="AR152" s="1222" t="s">
        <v>35</v>
      </c>
      <c r="AS152" s="1222" t="s">
        <v>35</v>
      </c>
      <c r="AT152" s="1222" t="s">
        <v>35</v>
      </c>
      <c r="AU152" s="1222" t="s">
        <v>35</v>
      </c>
      <c r="AV152" s="1222" t="s">
        <v>35</v>
      </c>
      <c r="AW152" s="1222" t="s">
        <v>35</v>
      </c>
      <c r="AX152" s="1222" t="s">
        <v>35</v>
      </c>
      <c r="AY152" s="1226" t="s">
        <v>35</v>
      </c>
      <c r="AZ152" s="215"/>
      <c r="BA152" s="2488"/>
      <c r="BB152" s="234" t="s">
        <v>48</v>
      </c>
      <c r="BC152" s="1238" t="s">
        <v>35</v>
      </c>
      <c r="BD152" s="1258" t="s">
        <v>35</v>
      </c>
      <c r="BE152" s="1258" t="s">
        <v>35</v>
      </c>
      <c r="BF152" s="1258" t="s">
        <v>35</v>
      </c>
      <c r="BG152" s="1279" t="s">
        <v>35</v>
      </c>
      <c r="BH152" s="1300" t="s">
        <v>35</v>
      </c>
      <c r="BI152" s="1258" t="s">
        <v>35</v>
      </c>
      <c r="BJ152" s="1258" t="s">
        <v>35</v>
      </c>
      <c r="BK152" s="1258" t="s">
        <v>35</v>
      </c>
      <c r="BL152" s="1279" t="s">
        <v>35</v>
      </c>
      <c r="BM152" s="1300" t="s">
        <v>35</v>
      </c>
      <c r="BN152" s="1258" t="s">
        <v>35</v>
      </c>
      <c r="BO152" s="1258" t="s">
        <v>35</v>
      </c>
      <c r="BP152" s="1258" t="s">
        <v>35</v>
      </c>
      <c r="BQ152" s="1279" t="s">
        <v>35</v>
      </c>
      <c r="BR152" s="1300" t="s">
        <v>35</v>
      </c>
      <c r="BS152" s="1258" t="s">
        <v>35</v>
      </c>
      <c r="BT152" s="1258" t="s">
        <v>35</v>
      </c>
      <c r="BU152" s="1258" t="s">
        <v>35</v>
      </c>
      <c r="BV152" s="1258" t="s">
        <v>35</v>
      </c>
      <c r="BW152" s="1258" t="s">
        <v>35</v>
      </c>
      <c r="BX152" s="1258" t="s">
        <v>35</v>
      </c>
      <c r="BY152" s="1321" t="s">
        <v>35</v>
      </c>
      <c r="BZ152" s="1321" t="s">
        <v>35</v>
      </c>
      <c r="CA152" s="1321" t="s">
        <v>35</v>
      </c>
      <c r="CB152" s="1321" t="s">
        <v>35</v>
      </c>
      <c r="CC152" s="1321" t="s">
        <v>35</v>
      </c>
      <c r="CD152" s="1321" t="s">
        <v>35</v>
      </c>
      <c r="CE152" s="1321" t="s">
        <v>35</v>
      </c>
      <c r="CF152" s="1321" t="s">
        <v>35</v>
      </c>
      <c r="CG152" s="1321" t="s">
        <v>35</v>
      </c>
      <c r="CH152" s="1321" t="s">
        <v>35</v>
      </c>
      <c r="CI152" s="1321" t="s">
        <v>35</v>
      </c>
      <c r="CJ152" s="1321" t="s">
        <v>35</v>
      </c>
      <c r="CK152" s="1321" t="s">
        <v>35</v>
      </c>
      <c r="CL152" s="1321" t="s">
        <v>35</v>
      </c>
      <c r="CM152" s="1321" t="s">
        <v>35</v>
      </c>
      <c r="CN152" s="1321" t="s">
        <v>35</v>
      </c>
      <c r="CO152" s="1321" t="s">
        <v>35</v>
      </c>
      <c r="CP152" s="1321" t="s">
        <v>35</v>
      </c>
      <c r="CQ152" s="1321" t="s">
        <v>35</v>
      </c>
      <c r="CR152" s="1321" t="s">
        <v>35</v>
      </c>
      <c r="CS152" s="1321" t="s">
        <v>35</v>
      </c>
      <c r="CT152" s="1321" t="s">
        <v>35</v>
      </c>
      <c r="CU152" s="1321" t="s">
        <v>35</v>
      </c>
      <c r="CV152" s="1321" t="s">
        <v>35</v>
      </c>
      <c r="CW152" s="1321" t="s">
        <v>35</v>
      </c>
      <c r="CX152" s="1321" t="s">
        <v>35</v>
      </c>
      <c r="CY152" s="1321" t="s">
        <v>35</v>
      </c>
      <c r="CZ152" s="1343" t="s">
        <v>35</v>
      </c>
    </row>
    <row r="153" s="437" customFormat="true" ht="15" customHeight="true" x14ac:dyDescent="0.2">
      <c r="A153" s="2670" t="s">
        <v>62</v>
      </c>
      <c r="B153" s="1957" t="s">
        <v>280</v>
      </c>
      <c r="C153" s="1860">
        <v>22.289040927551351</v>
      </c>
      <c r="D153" s="1861">
        <v>49.146910367590408</v>
      </c>
      <c r="E153" s="1861">
        <v>66.014627924175727</v>
      </c>
      <c r="F153" s="1861">
        <v>77.68570398211132</v>
      </c>
      <c r="G153" s="1862">
        <v>90.206767168990268</v>
      </c>
      <c r="H153" s="1863">
        <v>48.899930272633853</v>
      </c>
      <c r="I153" s="1861">
        <v>65.631164420440072</v>
      </c>
      <c r="J153" s="1861">
        <v>76.068261457308722</v>
      </c>
      <c r="K153" s="1861">
        <v>84.03947451583015</v>
      </c>
      <c r="L153" s="1864">
        <v>92.666925037852849</v>
      </c>
      <c r="M153" s="1865">
        <v>13.552920451241871</v>
      </c>
      <c r="N153" s="1861">
        <v>33.494393576223942</v>
      </c>
      <c r="O153" s="1861">
        <v>47.333141734114356</v>
      </c>
      <c r="P153" s="1861">
        <v>66.264839415789538</v>
      </c>
      <c r="Q153" s="1862">
        <v>83.276673263498893</v>
      </c>
      <c r="R153" s="1863">
        <v>54.098707415851251</v>
      </c>
      <c r="S153" s="1861">
        <v>77.049406041248702</v>
      </c>
      <c r="T153" s="1861">
        <v>71.799753029926009</v>
      </c>
      <c r="U153" s="1861">
        <v>65.28998363053455</v>
      </c>
      <c r="V153" s="1861">
        <v>60.791917643770368</v>
      </c>
      <c r="W153" s="1861">
        <v>60.332617671806318</v>
      </c>
      <c r="X153" s="1861">
        <v>41.572718300967885</v>
      </c>
      <c r="Y153" s="1861">
        <v>51.863859804129696</v>
      </c>
      <c r="Z153" s="1861">
        <v>59.021914165062739</v>
      </c>
      <c r="AA153" s="1861">
        <v>67.164209610552746</v>
      </c>
      <c r="AB153" s="1861">
        <v>42.051980000327951</v>
      </c>
      <c r="AC153" s="1861">
        <v>35.982363646782197</v>
      </c>
      <c r="AD153" s="1861">
        <v>80.432535646664746</v>
      </c>
      <c r="AE153" s="1861">
        <v>54.542368572815711</v>
      </c>
      <c r="AF153" s="1861">
        <v>58.358649309773092</v>
      </c>
      <c r="AG153" s="1861">
        <v>51.258776529442919</v>
      </c>
      <c r="AH153" s="1861">
        <v>56.293977086400083</v>
      </c>
      <c r="AI153" s="1861">
        <v>64.231753181002787</v>
      </c>
      <c r="AJ153" s="1861">
        <v>67.916798279695328</v>
      </c>
      <c r="AK153" s="1861">
        <v>30.978113268895758</v>
      </c>
      <c r="AL153" s="1861">
        <v>68.51617194799347</v>
      </c>
      <c r="AM153" s="1861">
        <v>80.028624887920358</v>
      </c>
      <c r="AN153" s="1861">
        <v>55.918330869642006</v>
      </c>
      <c r="AO153" s="1861">
        <v>67.614311143487384</v>
      </c>
      <c r="AP153" s="1861">
        <v>60.038252904801418</v>
      </c>
      <c r="AQ153" s="1861">
        <v>51.961865391408715</v>
      </c>
      <c r="AR153" s="1861">
        <v>62.885708748970139</v>
      </c>
      <c r="AS153" s="1861">
        <v>53.21047477237196</v>
      </c>
      <c r="AT153" s="1861">
        <v>51.835441591188378</v>
      </c>
      <c r="AU153" s="1861">
        <v>60.139399160581952</v>
      </c>
      <c r="AV153" s="1861">
        <v>35.114441067094695</v>
      </c>
      <c r="AW153" s="1861">
        <v>54.496120264479096</v>
      </c>
      <c r="AX153" s="1866">
        <v>72.718410792090836</v>
      </c>
      <c r="AY153" s="1004"/>
      <c r="BA153" s="2746" t="s">
        <v>62</v>
      </c>
      <c r="BB153" s="1973" t="s">
        <v>280</v>
      </c>
      <c r="BC153" s="355">
        <v>7916.9946480000126</v>
      </c>
      <c r="BD153" s="304">
        <v>17445.815262999964</v>
      </c>
      <c r="BE153" s="304">
        <v>23440.007011999853</v>
      </c>
      <c r="BF153" s="304">
        <v>27602.199983999948</v>
      </c>
      <c r="BG153" s="356">
        <v>32044.861879999928</v>
      </c>
      <c r="BH153" s="367">
        <v>8645.3678140000175</v>
      </c>
      <c r="BI153" s="304">
        <v>11594.39070099998</v>
      </c>
      <c r="BJ153" s="304">
        <v>13445.449691999946</v>
      </c>
      <c r="BK153" s="304">
        <v>14855.247099999944</v>
      </c>
      <c r="BL153" s="356">
        <v>16388.665432999976</v>
      </c>
      <c r="BM153" s="367">
        <v>2417.2242300000044</v>
      </c>
      <c r="BN153" s="304">
        <v>5970.4805450000104</v>
      </c>
      <c r="BO153" s="304">
        <v>8445.9616100000403</v>
      </c>
      <c r="BP153" s="304">
        <v>11822.54568300002</v>
      </c>
      <c r="BQ153" s="356">
        <v>14864.545979000059</v>
      </c>
      <c r="BR153" s="367">
        <v>1850.6951120000026</v>
      </c>
      <c r="BS153" s="304">
        <v>2356.1527910000041</v>
      </c>
      <c r="BT153" s="304">
        <v>689.67048000000034</v>
      </c>
      <c r="BU153" s="304">
        <v>5143.184385000005</v>
      </c>
      <c r="BV153" s="304">
        <v>741.84935899999891</v>
      </c>
      <c r="BW153" s="304">
        <v>14237.245554999952</v>
      </c>
      <c r="BX153" s="304">
        <v>684.98421500000097</v>
      </c>
      <c r="BY153" s="305">
        <v>1041.6030040000001</v>
      </c>
      <c r="BZ153" s="305">
        <v>17205.281781000049</v>
      </c>
      <c r="CA153" s="305">
        <v>1713.2910190000007</v>
      </c>
      <c r="CB153" s="305">
        <v>1604.9434970000011</v>
      </c>
      <c r="CC153" s="305">
        <v>289.25723599999986</v>
      </c>
      <c r="CD153" s="305">
        <v>5375.5088879999921</v>
      </c>
      <c r="CE153" s="305">
        <v>1211.1611000000009</v>
      </c>
      <c r="CF153" s="305">
        <v>3282.9404490000047</v>
      </c>
      <c r="CG153" s="305">
        <v>597.266119</v>
      </c>
      <c r="CH153" s="305">
        <v>426.87475299999915</v>
      </c>
      <c r="CI153" s="305">
        <v>1129.7064820000005</v>
      </c>
      <c r="CJ153" s="305">
        <v>6344.7541939999919</v>
      </c>
      <c r="CK153" s="305">
        <v>622.46580800000095</v>
      </c>
      <c r="CL153" s="305">
        <v>2797.6155350000049</v>
      </c>
      <c r="CM153" s="305">
        <v>923.28093000000206</v>
      </c>
      <c r="CN153" s="305">
        <v>1518.2336180000025</v>
      </c>
      <c r="CO153" s="305">
        <v>4130.0646629999965</v>
      </c>
      <c r="CP153" s="305">
        <v>3209.4627950000086</v>
      </c>
      <c r="CQ153" s="305">
        <v>836.14177599999925</v>
      </c>
      <c r="CR153" s="305">
        <v>20459.087626999968</v>
      </c>
      <c r="CS153" s="305">
        <v>1670.9038380000025</v>
      </c>
      <c r="CT153" s="305">
        <v>1917.5227690000058</v>
      </c>
      <c r="CU153" s="305">
        <v>316.1741389999998</v>
      </c>
      <c r="CV153" s="305">
        <v>296.45739400000031</v>
      </c>
      <c r="CW153" s="305">
        <v>1919.7939890000025</v>
      </c>
      <c r="CX153" s="305">
        <v>1906.3034869999999</v>
      </c>
      <c r="CY153" s="305"/>
      <c r="CZ153" s="375"/>
    </row>
    <row r="154" s="437" customFormat="true" ht="15" customHeight="true" x14ac:dyDescent="0.2">
      <c r="A154" s="2670"/>
      <c r="B154" s="1957" t="s">
        <v>281</v>
      </c>
      <c r="C154" s="1860">
        <v>8.5495813712438604</v>
      </c>
      <c r="D154" s="1861">
        <v>9.1773211424269494</v>
      </c>
      <c r="E154" s="1861">
        <v>8.5815030456546459</v>
      </c>
      <c r="F154" s="1861">
        <v>9.0846276154500512</v>
      </c>
      <c r="G154" s="1862">
        <v>6.3172635461006097</v>
      </c>
      <c r="H154" s="1863">
        <v>8.8506041545500604</v>
      </c>
      <c r="I154" s="1861">
        <v>9.0962178682288908</v>
      </c>
      <c r="J154" s="1861">
        <v>9.5262935406050282</v>
      </c>
      <c r="K154" s="1861">
        <v>8.3955440172983415</v>
      </c>
      <c r="L154" s="1864">
        <v>5.6230737513287403</v>
      </c>
      <c r="M154" s="1865">
        <v>7.4264662797718177</v>
      </c>
      <c r="N154" s="1861">
        <v>9.3707882172271617</v>
      </c>
      <c r="O154" s="1861">
        <v>9.8031365196746378</v>
      </c>
      <c r="P154" s="1861">
        <v>8.349184998714783</v>
      </c>
      <c r="Q154" s="1862">
        <v>6.9789005205896206</v>
      </c>
      <c r="R154" s="1863">
        <v>3.5052469158608526</v>
      </c>
      <c r="S154" s="1861">
        <v>1.4581704551374151</v>
      </c>
      <c r="T154" s="1861">
        <v>4.5283799020763782</v>
      </c>
      <c r="U154" s="1861">
        <v>2.4364228447279825</v>
      </c>
      <c r="V154" s="1861">
        <v>10.750802653955601</v>
      </c>
      <c r="W154" s="1861">
        <v>9.4269373388553408</v>
      </c>
      <c r="X154" s="1861">
        <v>13.539883200206878</v>
      </c>
      <c r="Y154" s="1861">
        <v>4.180171774819053</v>
      </c>
      <c r="Z154" s="1861">
        <v>7.3400344128170856</v>
      </c>
      <c r="AA154" s="1861">
        <v>12.604136691815285</v>
      </c>
      <c r="AB154" s="1861">
        <v>17.017407889781502</v>
      </c>
      <c r="AC154" s="1861">
        <v>1.8031335768325683</v>
      </c>
      <c r="AD154" s="1861">
        <v>3.4403152508961976</v>
      </c>
      <c r="AE154" s="1861">
        <v>8.171059452740403</v>
      </c>
      <c r="AF154" s="1861">
        <v>12.560778616031628</v>
      </c>
      <c r="AG154" s="1861">
        <v>2.0157854473607055</v>
      </c>
      <c r="AH154" s="1861">
        <v>2.8116106589108116</v>
      </c>
      <c r="AI154" s="1861">
        <v>7.9268658509365935</v>
      </c>
      <c r="AJ154" s="1861">
        <v>4.8362946918572769</v>
      </c>
      <c r="AK154" s="1861">
        <v>5.2789990770075192</v>
      </c>
      <c r="AL154" s="1861">
        <v>9.7851698501462252</v>
      </c>
      <c r="AM154" s="1861">
        <v>3.9326756317451186</v>
      </c>
      <c r="AN154" s="1861">
        <v>7.0649217202248078</v>
      </c>
      <c r="AO154" s="1861">
        <v>2.8963742740401548</v>
      </c>
      <c r="AP154" s="1861">
        <v>3.8022910824732992</v>
      </c>
      <c r="AQ154" s="1861">
        <v>5.3469725373101271</v>
      </c>
      <c r="AR154" s="1861">
        <v>14.568364845767803</v>
      </c>
      <c r="AS154" s="1861">
        <v>9.2795993863284707</v>
      </c>
      <c r="AT154" s="1861">
        <v>2.3388487709441534</v>
      </c>
      <c r="AU154" s="1861">
        <v>2.9812861372461357</v>
      </c>
      <c r="AV154" s="1861">
        <v>3.279217661569231</v>
      </c>
      <c r="AW154" s="1861">
        <v>10.890842053276627</v>
      </c>
      <c r="AX154" s="1866">
        <v>4.5012884782002489</v>
      </c>
      <c r="AY154" s="1004"/>
      <c r="BA154" s="2747"/>
      <c r="BB154" s="1974" t="s">
        <v>281</v>
      </c>
      <c r="BC154" s="357">
        <v>3036.7834209999933</v>
      </c>
      <c r="BD154" s="306">
        <v>3257.6991729999991</v>
      </c>
      <c r="BE154" s="306">
        <v>3047.0593850000046</v>
      </c>
      <c r="BF154" s="306">
        <v>3227.8230789999966</v>
      </c>
      <c r="BG154" s="358">
        <v>2244.1313900000009</v>
      </c>
      <c r="BH154" s="368">
        <v>1564.7615010000009</v>
      </c>
      <c r="BI154" s="306">
        <v>1606.9363509999987</v>
      </c>
      <c r="BJ154" s="306">
        <v>1683.8205330000001</v>
      </c>
      <c r="BK154" s="306">
        <v>1484.0392760000004</v>
      </c>
      <c r="BL154" s="358">
        <v>994.47213100000056</v>
      </c>
      <c r="BM154" s="368">
        <v>1324.5436140000006</v>
      </c>
      <c r="BN154" s="306">
        <v>1670.3723449999995</v>
      </c>
      <c r="BO154" s="306">
        <v>1749.2376730000003</v>
      </c>
      <c r="BP154" s="306">
        <v>1489.6077910000001</v>
      </c>
      <c r="BQ154" s="358">
        <v>1245.705233000001</v>
      </c>
      <c r="BR154" s="368">
        <v>119.91309300000005</v>
      </c>
      <c r="BS154" s="306">
        <v>44.590510999999999</v>
      </c>
      <c r="BT154" s="306">
        <v>43.49722400000001</v>
      </c>
      <c r="BU154" s="306">
        <v>191.92793800000004</v>
      </c>
      <c r="BV154" s="306">
        <v>131.19303300000001</v>
      </c>
      <c r="BW154" s="306">
        <v>2224.561553999999</v>
      </c>
      <c r="BX154" s="306">
        <v>223.09357299999988</v>
      </c>
      <c r="BY154" s="307">
        <v>83.952090999999967</v>
      </c>
      <c r="BZ154" s="307">
        <v>2139.6690050000002</v>
      </c>
      <c r="CA154" s="307">
        <v>321.51877199999984</v>
      </c>
      <c r="CB154" s="307">
        <v>649.48138299999994</v>
      </c>
      <c r="CC154" s="307">
        <v>14.495141</v>
      </c>
      <c r="CD154" s="307">
        <v>229.92493099999999</v>
      </c>
      <c r="CE154" s="307">
        <v>181.44553700000003</v>
      </c>
      <c r="CF154" s="307">
        <v>706.6011410000001</v>
      </c>
      <c r="CG154" s="307">
        <v>23.487887000000001</v>
      </c>
      <c r="CH154" s="307">
        <v>21.320320000000002</v>
      </c>
      <c r="CI154" s="307">
        <v>139.41751999999997</v>
      </c>
      <c r="CJ154" s="307">
        <v>451.80429299999992</v>
      </c>
      <c r="CK154" s="307">
        <v>106.07477599999997</v>
      </c>
      <c r="CL154" s="307">
        <v>399.54279999999972</v>
      </c>
      <c r="CM154" s="307">
        <v>45.370820999999985</v>
      </c>
      <c r="CN154" s="307">
        <v>191.81906000000001</v>
      </c>
      <c r="CO154" s="307">
        <v>176.91835999999998</v>
      </c>
      <c r="CP154" s="307">
        <v>203.25894199999999</v>
      </c>
      <c r="CQ154" s="307">
        <v>86.040542999999985</v>
      </c>
      <c r="CR154" s="307">
        <v>4739.6373340000009</v>
      </c>
      <c r="CS154" s="307">
        <v>291.39597600000008</v>
      </c>
      <c r="CT154" s="307">
        <v>86.519871999999978</v>
      </c>
      <c r="CU154" s="307">
        <v>15.673678000000006</v>
      </c>
      <c r="CV154" s="307">
        <v>27.685142999999997</v>
      </c>
      <c r="CW154" s="307">
        <v>383.66351600000019</v>
      </c>
      <c r="CX154" s="307">
        <v>118.00067999999999</v>
      </c>
      <c r="CY154" s="307"/>
      <c r="CZ154" s="376"/>
    </row>
    <row r="155" s="437" customFormat="true" ht="15" customHeight="true" x14ac:dyDescent="0.2">
      <c r="A155" s="2670"/>
      <c r="B155" s="1957" t="s">
        <v>204</v>
      </c>
      <c r="C155" s="1860">
        <v>14.375895098414205</v>
      </c>
      <c r="D155" s="1861">
        <v>11.506008608454351</v>
      </c>
      <c r="E155" s="1861">
        <v>9.3194644382312504</v>
      </c>
      <c r="F155" s="1861">
        <v>4.7899578670876846</v>
      </c>
      <c r="G155" s="1862">
        <v>1.55987897216125</v>
      </c>
      <c r="H155" s="1863">
        <v>16.482171586505341</v>
      </c>
      <c r="I155" s="1861">
        <v>12.099249954831443</v>
      </c>
      <c r="J155" s="1861">
        <v>5.9224349456566685</v>
      </c>
      <c r="K155" s="1861">
        <v>3.4758033137372948</v>
      </c>
      <c r="L155" s="1864">
        <v>0.64931846861181175</v>
      </c>
      <c r="M155" s="1865">
        <v>13.755645270656267</v>
      </c>
      <c r="N155" s="1861">
        <v>12.353221986090476</v>
      </c>
      <c r="O155" s="1861">
        <v>9.18803794980413</v>
      </c>
      <c r="P155" s="1861">
        <v>6.6094671052101344</v>
      </c>
      <c r="Q155" s="1862">
        <v>2.5441406679086218</v>
      </c>
      <c r="R155" s="1863">
        <v>10.953255253342855</v>
      </c>
      <c r="S155" s="1861">
        <v>9.8189059740342426</v>
      </c>
      <c r="T155" s="1861">
        <v>5.2900450650236914</v>
      </c>
      <c r="U155" s="1861">
        <v>4.8925180000516599</v>
      </c>
      <c r="V155" s="1861">
        <v>6.5923261520429568</v>
      </c>
      <c r="W155" s="1861">
        <v>8.7064231506516272</v>
      </c>
      <c r="X155" s="1861">
        <v>5.1121855216456682</v>
      </c>
      <c r="Y155" s="1861">
        <v>14.682163852659224</v>
      </c>
      <c r="Z155" s="1861">
        <v>8.7713428797942203</v>
      </c>
      <c r="AA155" s="1861">
        <v>6.8957793540506822</v>
      </c>
      <c r="AB155" s="1861">
        <v>9.773124934584585</v>
      </c>
      <c r="AC155" s="1861">
        <v>24.372467322471287</v>
      </c>
      <c r="AD155" s="1861">
        <v>15.472742410970508</v>
      </c>
      <c r="AE155" s="1861">
        <v>4.3647152610097324</v>
      </c>
      <c r="AF155" s="1861">
        <v>6.7077482319985862</v>
      </c>
      <c r="AG155" s="1861">
        <v>15.459509986736485</v>
      </c>
      <c r="AH155" s="1861">
        <v>23.673914142424501</v>
      </c>
      <c r="AI155" s="1861">
        <v>16.491067999686489</v>
      </c>
      <c r="AJ155" s="1861">
        <v>4.4641937353751082</v>
      </c>
      <c r="AK155" s="1861">
        <v>10.483311667900395</v>
      </c>
      <c r="AL155" s="1861">
        <v>1.688745689034266</v>
      </c>
      <c r="AM155" s="1861">
        <v>5.9122908200269864</v>
      </c>
      <c r="AN155" s="1861">
        <v>10.746375482191549</v>
      </c>
      <c r="AO155" s="1861">
        <v>10.170757351119519</v>
      </c>
      <c r="AP155" s="1861">
        <v>7.0923409460933282</v>
      </c>
      <c r="AQ155" s="1861">
        <v>8.2233047541588569</v>
      </c>
      <c r="AR155" s="1861">
        <v>6.5618409067413257</v>
      </c>
      <c r="AS155" s="1861">
        <v>5.0174791900079789</v>
      </c>
      <c r="AT155" s="1861">
        <v>11.107612273115507</v>
      </c>
      <c r="AU155" s="1861">
        <v>16.843969815107403</v>
      </c>
      <c r="AV155" s="1861">
        <v>15.53484132764979</v>
      </c>
      <c r="AW155" s="1861">
        <v>6.7089203696918824</v>
      </c>
      <c r="AX155" s="1866">
        <v>12.282998372015017</v>
      </c>
      <c r="AY155" s="1004"/>
      <c r="BA155" s="2747"/>
      <c r="BB155" s="1974" t="s">
        <v>204</v>
      </c>
      <c r="BC155" s="357">
        <v>5106.2710560000005</v>
      </c>
      <c r="BD155" s="306">
        <v>4084.3198299999963</v>
      </c>
      <c r="BE155" s="306">
        <v>3309.0894950000034</v>
      </c>
      <c r="BF155" s="306">
        <v>1701.9009699999997</v>
      </c>
      <c r="BG155" s="358">
        <v>554.12811899999974</v>
      </c>
      <c r="BH155" s="368">
        <v>2914.0007959999866</v>
      </c>
      <c r="BI155" s="306">
        <v>2137.4515050000005</v>
      </c>
      <c r="BJ155" s="306">
        <v>1046.820310999999</v>
      </c>
      <c r="BK155" s="306">
        <v>614.40076099999999</v>
      </c>
      <c r="BL155" s="358">
        <v>114.83561300000001</v>
      </c>
      <c r="BM155" s="368">
        <v>2453.3811119999978</v>
      </c>
      <c r="BN155" s="306">
        <v>2202.0005040000028</v>
      </c>
      <c r="BO155" s="306">
        <v>1639.4816180000007</v>
      </c>
      <c r="BP155" s="306">
        <v>1179.2185339999996</v>
      </c>
      <c r="BQ155" s="358">
        <v>454.11871599999972</v>
      </c>
      <c r="BR155" s="368">
        <v>374.70647499999978</v>
      </c>
      <c r="BS155" s="306">
        <v>300.25984499999993</v>
      </c>
      <c r="BT155" s="306">
        <v>50.813377000000003</v>
      </c>
      <c r="BU155" s="306">
        <v>385.40555200000028</v>
      </c>
      <c r="BV155" s="306">
        <v>80.446762000000021</v>
      </c>
      <c r="BW155" s="306">
        <v>2054.5351600000017</v>
      </c>
      <c r="BX155" s="306">
        <v>84.232316999999995</v>
      </c>
      <c r="BY155" s="307">
        <v>294.86787200000003</v>
      </c>
      <c r="BZ155" s="307">
        <v>2556.9049729999992</v>
      </c>
      <c r="CA155" s="307">
        <v>175.90435299999996</v>
      </c>
      <c r="CB155" s="307">
        <v>372.99821099999974</v>
      </c>
      <c r="CC155" s="307">
        <v>195.92688799999988</v>
      </c>
      <c r="CD155" s="307">
        <v>1034.0823360000004</v>
      </c>
      <c r="CE155" s="307">
        <v>96.922328000000022</v>
      </c>
      <c r="CF155" s="307">
        <v>377.34146100000015</v>
      </c>
      <c r="CG155" s="307">
        <v>180.13386500000007</v>
      </c>
      <c r="CH155" s="307">
        <v>179.51825000000008</v>
      </c>
      <c r="CI155" s="307">
        <v>290.04449500000015</v>
      </c>
      <c r="CJ155" s="307">
        <v>417.04280299999988</v>
      </c>
      <c r="CK155" s="307">
        <v>210.64882199999988</v>
      </c>
      <c r="CL155" s="307">
        <v>68.953957000000017</v>
      </c>
      <c r="CM155" s="307">
        <v>68.209411000000017</v>
      </c>
      <c r="CN155" s="307">
        <v>291.77388299999967</v>
      </c>
      <c r="CO155" s="307">
        <v>621.25731699999994</v>
      </c>
      <c r="CP155" s="307">
        <v>379.13502299999993</v>
      </c>
      <c r="CQ155" s="307">
        <v>132.3249000000001</v>
      </c>
      <c r="CR155" s="307">
        <v>2134.8137880000004</v>
      </c>
      <c r="CS155" s="307">
        <v>157.55779799999993</v>
      </c>
      <c r="CT155" s="307">
        <v>410.8983889999999</v>
      </c>
      <c r="CU155" s="307">
        <v>88.554719999999989</v>
      </c>
      <c r="CV155" s="307">
        <v>131.15454600000004</v>
      </c>
      <c r="CW155" s="307">
        <v>236.342421</v>
      </c>
      <c r="CX155" s="307">
        <v>321.99717200000026</v>
      </c>
      <c r="CY155" s="307"/>
      <c r="CZ155" s="376"/>
    </row>
    <row r="156" s="437" customFormat="true" ht="15" customHeight="true" x14ac:dyDescent="0.2">
      <c r="A156" s="2670"/>
      <c r="B156" s="1957" t="s">
        <v>282</v>
      </c>
      <c r="C156" s="1860">
        <v>13.70244486679996</v>
      </c>
      <c r="D156" s="1861">
        <v>7.6042181613021533</v>
      </c>
      <c r="E156" s="1861">
        <v>3.3634914008386856</v>
      </c>
      <c r="F156" s="1861">
        <v>1.0307849429621574</v>
      </c>
      <c r="G156" s="1862">
        <v>0.13532469081271239</v>
      </c>
      <c r="H156" s="1863">
        <v>3.5896522948452336</v>
      </c>
      <c r="I156" s="1861">
        <v>1.7295894303158914</v>
      </c>
      <c r="J156" s="1861">
        <v>0.67769421025394305</v>
      </c>
      <c r="K156" s="1861">
        <v>0.14509652811765869</v>
      </c>
      <c r="L156" s="1864">
        <v>0</v>
      </c>
      <c r="M156" s="1865">
        <v>17.053599969594661</v>
      </c>
      <c r="N156" s="1861">
        <v>12.216254445689007</v>
      </c>
      <c r="O156" s="1861">
        <v>9.6121135950608867</v>
      </c>
      <c r="P156" s="1861">
        <v>4.9227807423585714</v>
      </c>
      <c r="Q156" s="1862">
        <v>1.5502739614407575</v>
      </c>
      <c r="R156" s="1863">
        <v>7.0188636754065072</v>
      </c>
      <c r="S156" s="1861">
        <v>0.36790330826140588</v>
      </c>
      <c r="T156" s="1861">
        <v>4.2732352165601206</v>
      </c>
      <c r="U156" s="1861">
        <v>2.6111696324410376</v>
      </c>
      <c r="V156" s="1861">
        <v>4.0322233350840859</v>
      </c>
      <c r="W156" s="1861">
        <v>4.7438804711354132</v>
      </c>
      <c r="X156" s="1861">
        <v>2.3668991229140146</v>
      </c>
      <c r="Y156" s="1861">
        <v>1.2918651215820749</v>
      </c>
      <c r="Z156" s="1861">
        <v>6.8225204845845173</v>
      </c>
      <c r="AA156" s="1861">
        <v>1.6620135596966683</v>
      </c>
      <c r="AB156" s="1861">
        <v>19.166217122598049</v>
      </c>
      <c r="AC156" s="1861">
        <v>5.8525157191258499</v>
      </c>
      <c r="AD156" s="1861">
        <v>7.9283171680204517E-2</v>
      </c>
      <c r="AE156" s="1861">
        <v>8.9538087402016533</v>
      </c>
      <c r="AF156" s="1861">
        <v>11.896843541710449</v>
      </c>
      <c r="AG156" s="1861">
        <v>5.7439811466305315</v>
      </c>
      <c r="AH156" s="1861">
        <v>1.0925934381291675</v>
      </c>
      <c r="AI156" s="1861">
        <v>1.8596183260481254</v>
      </c>
      <c r="AJ156" s="1861">
        <v>6.3254275838888425</v>
      </c>
      <c r="AK156" s="1861">
        <v>17.786143072088848</v>
      </c>
      <c r="AL156" s="1861">
        <v>11.331802507130973</v>
      </c>
      <c r="AM156" s="1861">
        <v>1.0489251187383026</v>
      </c>
      <c r="AN156" s="1861">
        <v>2.5487375471802221</v>
      </c>
      <c r="AO156" s="1861">
        <v>3.4041496040817645</v>
      </c>
      <c r="AP156" s="1861">
        <v>14.494119136600004</v>
      </c>
      <c r="AQ156" s="1861">
        <v>10.87265245904034</v>
      </c>
      <c r="AR156" s="1861">
        <v>1.3351866832659631</v>
      </c>
      <c r="AS156" s="1861">
        <v>4.0771260574285622</v>
      </c>
      <c r="AT156" s="1861">
        <v>0.46116070167770606</v>
      </c>
      <c r="AU156" s="1861">
        <v>5.3772499384086574</v>
      </c>
      <c r="AV156" s="1861">
        <v>6.507595097333259</v>
      </c>
      <c r="AW156" s="1861">
        <v>4.5540429834069824</v>
      </c>
      <c r="AX156" s="1866">
        <v>6.8311408238535725</v>
      </c>
      <c r="AY156" s="1004"/>
      <c r="BA156" s="2747"/>
      <c r="BB156" s="1974" t="s">
        <v>282</v>
      </c>
      <c r="BC156" s="357">
        <v>4867.0637299999908</v>
      </c>
      <c r="BD156" s="306">
        <v>2699.2904389999976</v>
      </c>
      <c r="BE156" s="306">
        <v>1194.2847289999993</v>
      </c>
      <c r="BF156" s="306">
        <v>366.24411799999996</v>
      </c>
      <c r="BG156" s="358">
        <v>48.072457999999997</v>
      </c>
      <c r="BH156" s="368">
        <v>634.6402589999999</v>
      </c>
      <c r="BI156" s="306">
        <v>305.54898400000019</v>
      </c>
      <c r="BJ156" s="306">
        <v>119.785877</v>
      </c>
      <c r="BK156" s="306">
        <v>25.648004</v>
      </c>
      <c r="BL156" s="358">
        <v>0</v>
      </c>
      <c r="BM156" s="368">
        <v>3041.5861440000035</v>
      </c>
      <c r="BN156" s="306">
        <v>2177.5856110000004</v>
      </c>
      <c r="BO156" s="306">
        <v>1715.1522049999992</v>
      </c>
      <c r="BP156" s="306">
        <v>878.29082100000028</v>
      </c>
      <c r="BQ156" s="358">
        <v>276.71756899999991</v>
      </c>
      <c r="BR156" s="368">
        <v>240.112515</v>
      </c>
      <c r="BS156" s="306">
        <v>11.250397000000001</v>
      </c>
      <c r="BT156" s="306">
        <v>41.046439000000014</v>
      </c>
      <c r="BU156" s="306">
        <v>205.69352499999999</v>
      </c>
      <c r="BV156" s="306">
        <v>49.20559200000001</v>
      </c>
      <c r="BW156" s="306">
        <v>1119.4573309999998</v>
      </c>
      <c r="BX156" s="306">
        <v>38.998857999999984</v>
      </c>
      <c r="BY156" s="307">
        <v>25.945052999999998</v>
      </c>
      <c r="BZ156" s="307">
        <v>1988.8102419999996</v>
      </c>
      <c r="CA156" s="307">
        <v>42.396283999999994</v>
      </c>
      <c r="CB156" s="307">
        <v>731.49220400000002</v>
      </c>
      <c r="CC156" s="307">
        <v>47.04756299999999</v>
      </c>
      <c r="CD156" s="307">
        <v>5.2986940000000002</v>
      </c>
      <c r="CE156" s="307">
        <v>198.82717100000002</v>
      </c>
      <c r="CF156" s="307">
        <v>669.25176199999976</v>
      </c>
      <c r="CG156" s="307">
        <v>66.928740000000005</v>
      </c>
      <c r="CH156" s="307">
        <v>8.285088</v>
      </c>
      <c r="CI156" s="307">
        <v>32.706921000000008</v>
      </c>
      <c r="CJ156" s="307">
        <v>590.91836199999989</v>
      </c>
      <c r="CK156" s="307">
        <v>357.38993599999992</v>
      </c>
      <c r="CL156" s="307">
        <v>462.69407399999989</v>
      </c>
      <c r="CM156" s="307">
        <v>12.101327</v>
      </c>
      <c r="CN156" s="307">
        <v>69.200545999999974</v>
      </c>
      <c r="CO156" s="307">
        <v>207.93464799999995</v>
      </c>
      <c r="CP156" s="307">
        <v>774.81162199999926</v>
      </c>
      <c r="CQ156" s="307">
        <v>174.95674699999998</v>
      </c>
      <c r="CR156" s="307">
        <v>434.3864749999999</v>
      </c>
      <c r="CS156" s="307">
        <v>128.029032</v>
      </c>
      <c r="CT156" s="307">
        <v>17.059488999999999</v>
      </c>
      <c r="CU156" s="307">
        <v>28.270108999999984</v>
      </c>
      <c r="CV156" s="307">
        <v>54.941062000000009</v>
      </c>
      <c r="CW156" s="307">
        <v>160.43021600000009</v>
      </c>
      <c r="CX156" s="307">
        <v>179.07745000000011</v>
      </c>
      <c r="CY156" s="307"/>
      <c r="CZ156" s="376"/>
    </row>
    <row r="157" s="437" customFormat="true" ht="15" customHeight="true" x14ac:dyDescent="0.2">
      <c r="A157" s="2670"/>
      <c r="B157" s="1957" t="s">
        <v>283</v>
      </c>
      <c r="C157" s="1860">
        <v>11.432989936642826</v>
      </c>
      <c r="D157" s="1861">
        <v>2.8217610318103099</v>
      </c>
      <c r="E157" s="1861">
        <v>1.0967400352930863</v>
      </c>
      <c r="F157" s="1861">
        <v>0.32568744799140764</v>
      </c>
      <c r="G157" s="1862">
        <v>3.9611680756982286E-2</v>
      </c>
      <c r="H157" s="1863">
        <v>3.0651723510678424</v>
      </c>
      <c r="I157" s="1861">
        <v>0.35612726498807423</v>
      </c>
      <c r="J157" s="1861">
        <v>0.41806659080183262</v>
      </c>
      <c r="K157" s="1861">
        <v>2.5851187239682112E-2</v>
      </c>
      <c r="L157" s="1864">
        <v>7.9565302476017716E-2</v>
      </c>
      <c r="M157" s="1865">
        <v>16.402872346846276</v>
      </c>
      <c r="N157" s="1861">
        <v>5.4886735642890647</v>
      </c>
      <c r="O157" s="1861">
        <v>3.4670105762891694</v>
      </c>
      <c r="P157" s="1861">
        <v>1.8197280410833034</v>
      </c>
      <c r="Q157" s="1862">
        <v>0.20870924151621817</v>
      </c>
      <c r="R157" s="1863">
        <v>6.5669595536386902</v>
      </c>
      <c r="S157" s="1861">
        <v>4.9235070678413964</v>
      </c>
      <c r="T157" s="1861">
        <v>11.505455013854213</v>
      </c>
      <c r="U157" s="1861">
        <v>9.1474863111974685</v>
      </c>
      <c r="V157" s="1861">
        <v>0.39648238591650337</v>
      </c>
      <c r="W157" s="1861">
        <v>0.54575352637114782</v>
      </c>
      <c r="X157" s="1861">
        <v>1.1101217290958794</v>
      </c>
      <c r="Y157" s="1861">
        <v>11.385579709045954</v>
      </c>
      <c r="Z157" s="1861">
        <v>2.0916499047681549</v>
      </c>
      <c r="AA157" s="1861">
        <v>1.1852525456690963</v>
      </c>
      <c r="AB157" s="1861">
        <v>11.264267750028084</v>
      </c>
      <c r="AC157" s="1861">
        <v>12.017879347827252</v>
      </c>
      <c r="AD157" s="1861">
        <v>7.9064236341038915E-2</v>
      </c>
      <c r="AE157" s="1861">
        <v>4.7242027598974641</v>
      </c>
      <c r="AF157" s="1861">
        <v>0.88121703059694612</v>
      </c>
      <c r="AG157" s="1861">
        <v>0.99453005645395509</v>
      </c>
      <c r="AH157" s="1861">
        <v>3.6087944980474873</v>
      </c>
      <c r="AI157" s="1861">
        <v>2.0014051987064398</v>
      </c>
      <c r="AJ157" s="1861">
        <v>6.1874629484659778</v>
      </c>
      <c r="AK157" s="1861">
        <v>29.903702233895402</v>
      </c>
      <c r="AL157" s="1861">
        <v>1.6545297952174034</v>
      </c>
      <c r="AM157" s="1861">
        <v>1.4103362367286061</v>
      </c>
      <c r="AN157" s="1861">
        <v>0.37791855475310687</v>
      </c>
      <c r="AO157" s="1861">
        <v>5.177873449493271</v>
      </c>
      <c r="AP157" s="1861">
        <v>0.98937144714281944</v>
      </c>
      <c r="AQ157" s="1861">
        <v>7.9379573860947339</v>
      </c>
      <c r="AR157" s="1861">
        <v>0.28214127945977668</v>
      </c>
      <c r="AS157" s="1861">
        <v>7.180002054692153</v>
      </c>
      <c r="AT157" s="1861">
        <v>9.5432152443507778</v>
      </c>
      <c r="AU157" s="1861">
        <v>2.1449923272911819</v>
      </c>
      <c r="AV157" s="1861">
        <v>7.9527110804715822</v>
      </c>
      <c r="AW157" s="1861">
        <v>2.1208804778539774</v>
      </c>
      <c r="AX157" s="1866">
        <v>4.6413776864413551E-2</v>
      </c>
      <c r="AY157" s="1004"/>
      <c r="BA157" s="2747"/>
      <c r="BB157" s="1974" t="s">
        <v>283</v>
      </c>
      <c r="BC157" s="357">
        <v>4060.9607400000018</v>
      </c>
      <c r="BD157" s="306">
        <v>1001.6483500000002</v>
      </c>
      <c r="BE157" s="306">
        <v>389.42269200000032</v>
      </c>
      <c r="BF157" s="306">
        <v>115.718718</v>
      </c>
      <c r="BG157" s="358">
        <v>14.071569999999999</v>
      </c>
      <c r="BH157" s="368">
        <v>541.91370500000028</v>
      </c>
      <c r="BI157" s="306">
        <v>62.913384000000001</v>
      </c>
      <c r="BJ157" s="306">
        <v>73.89538300000001</v>
      </c>
      <c r="BK157" s="306">
        <v>4.5695880000000004</v>
      </c>
      <c r="BL157" s="358">
        <v>14.071569999999999</v>
      </c>
      <c r="BM157" s="368">
        <v>2925.5259500000034</v>
      </c>
      <c r="BN157" s="306">
        <v>978.37325099999975</v>
      </c>
      <c r="BO157" s="306">
        <v>618.64134000000024</v>
      </c>
      <c r="BP157" s="306">
        <v>324.66415200000012</v>
      </c>
      <c r="BQ157" s="358">
        <v>37.253747000000004</v>
      </c>
      <c r="BR157" s="368">
        <v>224.65305599999991</v>
      </c>
      <c r="BS157" s="306">
        <v>150.55969300000004</v>
      </c>
      <c r="BT157" s="306">
        <v>110.51532000000005</v>
      </c>
      <c r="BU157" s="306">
        <v>720.58846000000028</v>
      </c>
      <c r="BV157" s="306">
        <v>4.8383109999999991</v>
      </c>
      <c r="BW157" s="306">
        <v>128.78650500000001</v>
      </c>
      <c r="BX157" s="306">
        <v>18.291222999999999</v>
      </c>
      <c r="BY157" s="307">
        <v>228.66123099999996</v>
      </c>
      <c r="BZ157" s="307">
        <v>609.72990300000004</v>
      </c>
      <c r="CA157" s="307">
        <v>30.234593000000004</v>
      </c>
      <c r="CB157" s="307">
        <v>429.90872899999999</v>
      </c>
      <c r="CC157" s="307">
        <v>96.610066999999987</v>
      </c>
      <c r="CD157" s="307">
        <v>5.2840620000000005</v>
      </c>
      <c r="CE157" s="307">
        <v>104.905063</v>
      </c>
      <c r="CF157" s="307">
        <v>49.572480999999996</v>
      </c>
      <c r="CG157" s="307">
        <v>11.588242000000001</v>
      </c>
      <c r="CH157" s="307">
        <v>27.365330000000004</v>
      </c>
      <c r="CI157" s="307">
        <v>35.200665000000008</v>
      </c>
      <c r="CJ157" s="307">
        <v>578.02977299999986</v>
      </c>
      <c r="CK157" s="307">
        <v>600.8768839999999</v>
      </c>
      <c r="CL157" s="307">
        <v>67.556871999999984</v>
      </c>
      <c r="CM157" s="307">
        <v>16.270885000000003</v>
      </c>
      <c r="CN157" s="307">
        <v>10.260833000000002</v>
      </c>
      <c r="CO157" s="307">
        <v>316.27848900000004</v>
      </c>
      <c r="CP157" s="307">
        <v>52.888795000000002</v>
      </c>
      <c r="CQ157" s="307">
        <v>127.73324700000005</v>
      </c>
      <c r="CR157" s="307">
        <v>91.791176000000007</v>
      </c>
      <c r="CS157" s="307">
        <v>225.46487399999995</v>
      </c>
      <c r="CT157" s="307">
        <v>353.02742599999988</v>
      </c>
      <c r="CU157" s="307">
        <v>11.276984999999998</v>
      </c>
      <c r="CV157" s="307">
        <v>67.141606999999979</v>
      </c>
      <c r="CW157" s="307">
        <v>74.714558999999994</v>
      </c>
      <c r="CX157" s="307">
        <v>1.216731</v>
      </c>
      <c r="CY157" s="307"/>
      <c r="CZ157" s="376"/>
    </row>
    <row r="158" s="437" customFormat="true" ht="15" customHeight="true" x14ac:dyDescent="0.2">
      <c r="A158" s="2670"/>
      <c r="B158" s="1957" t="s">
        <v>205</v>
      </c>
      <c r="C158" s="1860">
        <v>25.426680492677868</v>
      </c>
      <c r="D158" s="1861">
        <v>16.405546659841615</v>
      </c>
      <c r="E158" s="1861">
        <v>9.9134099162210454</v>
      </c>
      <c r="F158" s="1861">
        <v>6.0543161869239768</v>
      </c>
      <c r="G158" s="1862">
        <v>1.4743244701750453</v>
      </c>
      <c r="H158" s="1863">
        <v>16.291981156857542</v>
      </c>
      <c r="I158" s="1861">
        <v>9.7694571914606581</v>
      </c>
      <c r="J158" s="1861">
        <v>6.3457610013329679</v>
      </c>
      <c r="K158" s="1861">
        <v>3.2224218315587616</v>
      </c>
      <c r="L158" s="1864">
        <v>0.94828167024076826</v>
      </c>
      <c r="M158" s="1865">
        <v>27.637250913049989</v>
      </c>
      <c r="N158" s="1861">
        <v>22.338219973635191</v>
      </c>
      <c r="O158" s="1861">
        <v>17.246064209028468</v>
      </c>
      <c r="P158" s="1861">
        <v>10.0077455167966</v>
      </c>
      <c r="Q158" s="1862">
        <v>4.5418839009660159</v>
      </c>
      <c r="R158" s="1863">
        <v>17.45441406579976</v>
      </c>
      <c r="S158" s="1861">
        <v>6.1436834176616255</v>
      </c>
      <c r="T158" s="1861">
        <v>1.7720202527736761</v>
      </c>
      <c r="U158" s="1861">
        <v>12.263052303517966</v>
      </c>
      <c r="V158" s="1861">
        <v>16.96795724865769</v>
      </c>
      <c r="W158" s="1861">
        <v>13.103647656050169</v>
      </c>
      <c r="X158" s="1861">
        <v>36.217341035374048</v>
      </c>
      <c r="Y158" s="1861">
        <v>13.852742778008476</v>
      </c>
      <c r="Z158" s="1861">
        <v>14.840550157530178</v>
      </c>
      <c r="AA158" s="1861">
        <v>8.9963898893248277</v>
      </c>
      <c r="AB158" s="1861">
        <v>0.38799607368979905</v>
      </c>
      <c r="AC158" s="1861">
        <v>17.89374115907912</v>
      </c>
      <c r="AD158" s="1861">
        <v>0.35990675965256858</v>
      </c>
      <c r="AE158" s="1861">
        <v>18.072719092206437</v>
      </c>
      <c r="AF158" s="1861">
        <v>8.4813907346145232</v>
      </c>
      <c r="AG158" s="1861">
        <v>2.5224989145748213</v>
      </c>
      <c r="AH158" s="1861">
        <v>5.4117180473747286</v>
      </c>
      <c r="AI158" s="1861">
        <v>6.4815500763271343</v>
      </c>
      <c r="AJ158" s="1861">
        <v>9.8308816139486339</v>
      </c>
      <c r="AK158" s="1861">
        <v>2.9495778743672783</v>
      </c>
      <c r="AL158" s="1861">
        <v>6.7074914868841251</v>
      </c>
      <c r="AM158" s="1861">
        <v>0.81851766277679905</v>
      </c>
      <c r="AN158" s="1861">
        <v>20.843423062349959</v>
      </c>
      <c r="AO158" s="1861">
        <v>9.1843401283064239</v>
      </c>
      <c r="AP158" s="1861">
        <v>13.381342086879759</v>
      </c>
      <c r="AQ158" s="1861">
        <v>9.197877566328728</v>
      </c>
      <c r="AR158" s="1861">
        <v>10.790204932077161</v>
      </c>
      <c r="AS158" s="1861">
        <v>20.799304777079964</v>
      </c>
      <c r="AT158" s="1861">
        <v>24.201729959247452</v>
      </c>
      <c r="AU158" s="1861">
        <v>11.638831345530326</v>
      </c>
      <c r="AV158" s="1861">
        <v>24.587422744485714</v>
      </c>
      <c r="AW158" s="1861">
        <v>18.441039929357142</v>
      </c>
      <c r="AX158" s="1866">
        <v>2.9722845512618119</v>
      </c>
      <c r="AY158" s="1004"/>
      <c r="BA158" s="2747"/>
      <c r="BB158" s="1974" t="s">
        <v>205</v>
      </c>
      <c r="BC158" s="357">
        <v>9031.4739890000237</v>
      </c>
      <c r="BD158" s="306">
        <v>5823.5224590000053</v>
      </c>
      <c r="BE158" s="306">
        <v>3519.9834529999985</v>
      </c>
      <c r="BF158" s="306">
        <v>2151.1351200000013</v>
      </c>
      <c r="BG158" s="358">
        <v>523.7359180000002</v>
      </c>
      <c r="BH158" s="368">
        <v>2880.3756720000015</v>
      </c>
      <c r="BI158" s="306">
        <v>1725.8706990000001</v>
      </c>
      <c r="BJ158" s="306">
        <v>1121.6453310000004</v>
      </c>
      <c r="BK158" s="306">
        <v>569.61175500000024</v>
      </c>
      <c r="BL158" s="358">
        <v>167.708932</v>
      </c>
      <c r="BM158" s="368">
        <v>4929.2278219999962</v>
      </c>
      <c r="BN158" s="306">
        <v>3981.8576639999965</v>
      </c>
      <c r="BO158" s="306">
        <v>3077.3278699999983</v>
      </c>
      <c r="BP158" s="306">
        <v>1785.5174719999995</v>
      </c>
      <c r="BQ158" s="358">
        <v>810.70772199999999</v>
      </c>
      <c r="BR158" s="368">
        <v>597.10851399999967</v>
      </c>
      <c r="BS158" s="306">
        <v>187.87239999999989</v>
      </c>
      <c r="BT158" s="306">
        <v>17.021090000000001</v>
      </c>
      <c r="BU158" s="306">
        <v>966.01554500000054</v>
      </c>
      <c r="BV158" s="306">
        <v>207.06154199999989</v>
      </c>
      <c r="BW158" s="306">
        <v>3092.1888780000008</v>
      </c>
      <c r="BX158" s="306">
        <v>596.74488299999939</v>
      </c>
      <c r="BY158" s="307">
        <v>278.21027100000009</v>
      </c>
      <c r="BZ158" s="307">
        <v>4326.119388999995</v>
      </c>
      <c r="CA158" s="307">
        <v>229.48880200000002</v>
      </c>
      <c r="CB158" s="307">
        <v>14.808143999999999</v>
      </c>
      <c r="CC158" s="307">
        <v>143.84530599999999</v>
      </c>
      <c r="CD158" s="307">
        <v>24.053474999999999</v>
      </c>
      <c r="CE158" s="307">
        <v>401.32056800000026</v>
      </c>
      <c r="CF158" s="307">
        <v>477.11694899999986</v>
      </c>
      <c r="CG158" s="307">
        <v>29.392101000000007</v>
      </c>
      <c r="CH158" s="307">
        <v>41.036820000000006</v>
      </c>
      <c r="CI158" s="307">
        <v>113.99734199999997</v>
      </c>
      <c r="CJ158" s="307">
        <v>918.39616900000033</v>
      </c>
      <c r="CK158" s="307">
        <v>59.268018000000019</v>
      </c>
      <c r="CL158" s="307">
        <v>273.87669000000005</v>
      </c>
      <c r="CM158" s="307">
        <v>9.443143000000001</v>
      </c>
      <c r="CN158" s="307">
        <v>565.91792200000032</v>
      </c>
      <c r="CO158" s="307">
        <v>561.00428999999974</v>
      </c>
      <c r="CP158" s="307">
        <v>715.32593800000097</v>
      </c>
      <c r="CQ158" s="307">
        <v>148.00719000000001</v>
      </c>
      <c r="CR158" s="307">
        <v>3510.4597309999976</v>
      </c>
      <c r="CS158" s="307">
        <v>653.13527700000043</v>
      </c>
      <c r="CT158" s="307">
        <v>895.28258700000083</v>
      </c>
      <c r="CU158" s="307">
        <v>61.189461999999978</v>
      </c>
      <c r="CV158" s="307">
        <v>207.58192499999996</v>
      </c>
      <c r="CW158" s="307">
        <v>649.64253300000075</v>
      </c>
      <c r="CX158" s="307">
        <v>77.918045000000035</v>
      </c>
      <c r="CY158" s="307"/>
      <c r="CZ158" s="376"/>
    </row>
    <row r="159" s="437" customFormat="true" ht="15" customHeight="true" x14ac:dyDescent="0.2">
      <c r="A159" s="2671"/>
      <c r="B159" s="1958" t="s">
        <v>287</v>
      </c>
      <c r="C159" s="1860">
        <v>4.223367306672186</v>
      </c>
      <c r="D159" s="1861">
        <v>3.3382340285748944</v>
      </c>
      <c r="E159" s="1861">
        <v>1.7107632395849524</v>
      </c>
      <c r="F159" s="1861">
        <v>1.0289219574730772</v>
      </c>
      <c r="G159" s="1862">
        <v>0.26682947100290239</v>
      </c>
      <c r="H159" s="1863">
        <v>2.8204881835410278</v>
      </c>
      <c r="I159" s="1861">
        <v>1.3181938697353095</v>
      </c>
      <c r="J159" s="1861">
        <v>1.041488254041131</v>
      </c>
      <c r="K159" s="1861">
        <v>0.69580860621830853</v>
      </c>
      <c r="L159" s="1864">
        <v>3.2835769490234944E-2</v>
      </c>
      <c r="M159" s="1865">
        <v>4.1712447688400633</v>
      </c>
      <c r="N159" s="1861">
        <v>4.7384482368451888</v>
      </c>
      <c r="O159" s="1861">
        <v>3.3504954160284823</v>
      </c>
      <c r="P159" s="1861">
        <v>2.026254180047554</v>
      </c>
      <c r="Q159" s="1862">
        <v>0.89941844407983429</v>
      </c>
      <c r="R159" s="1863">
        <v>0.40255312010016753</v>
      </c>
      <c r="S159" s="1861">
        <v>0.23842373581501441</v>
      </c>
      <c r="T159" s="1861">
        <v>0.83111151978559306</v>
      </c>
      <c r="U159" s="1861">
        <v>3.3593672775293646</v>
      </c>
      <c r="V159" s="1861">
        <v>0.46829058057279682</v>
      </c>
      <c r="W159" s="1861">
        <v>3.1407401851300509</v>
      </c>
      <c r="X159" s="1861">
        <v>8.0851089795417844E-2</v>
      </c>
      <c r="Y159" s="1861">
        <v>2.7436169597555002</v>
      </c>
      <c r="Z159" s="1861">
        <v>1.1119879954426557</v>
      </c>
      <c r="AA159" s="1861">
        <v>1.4922183488907304</v>
      </c>
      <c r="AB159" s="1861">
        <v>0.33900622899000582</v>
      </c>
      <c r="AC159" s="1861">
        <v>2.077899227881324</v>
      </c>
      <c r="AD159" s="1861">
        <v>0.13615252379503326</v>
      </c>
      <c r="AE159" s="1861">
        <v>1.1711261211288513</v>
      </c>
      <c r="AF159" s="1861">
        <v>1.1133725352752215</v>
      </c>
      <c r="AG159" s="1861">
        <v>22.004917918800807</v>
      </c>
      <c r="AH159" s="1861">
        <v>7.1073921287131654</v>
      </c>
      <c r="AI159" s="1861">
        <v>1.0077393672922601</v>
      </c>
      <c r="AJ159" s="1861">
        <v>0.43894114676874446</v>
      </c>
      <c r="AK159" s="1861">
        <v>2.6201528058442589</v>
      </c>
      <c r="AL159" s="1861">
        <v>0.31608872359352386</v>
      </c>
      <c r="AM159" s="1861">
        <v>6.8486296420638153</v>
      </c>
      <c r="AN159" s="1861">
        <v>2.5002927636584698</v>
      </c>
      <c r="AO159" s="1861">
        <v>1.5521940494715918</v>
      </c>
      <c r="AP159" s="1861">
        <v>0.2022823960093722</v>
      </c>
      <c r="AQ159" s="1861">
        <v>6.4593699056584661</v>
      </c>
      <c r="AR159" s="1861">
        <v>3.5765526037174351</v>
      </c>
      <c r="AS159" s="1861">
        <v>0.43601376209069104</v>
      </c>
      <c r="AT159" s="1861">
        <v>0.51199145947617164</v>
      </c>
      <c r="AU159" s="1861">
        <v>0.87427127583428843</v>
      </c>
      <c r="AV159" s="1861">
        <v>7.0237710213955831</v>
      </c>
      <c r="AW159" s="1861">
        <v>2.7881539219344225</v>
      </c>
      <c r="AX159" s="1866">
        <v>0.64746320571395255</v>
      </c>
      <c r="AY159" s="1004"/>
      <c r="BA159" s="2747"/>
      <c r="BB159" s="1974" t="s">
        <v>287</v>
      </c>
      <c r="BC159" s="357">
        <v>1500.1262939999997</v>
      </c>
      <c r="BD159" s="306">
        <v>1184.9822040000004</v>
      </c>
      <c r="BE159" s="306">
        <v>607.44570700000008</v>
      </c>
      <c r="BF159" s="306">
        <v>365.58218799999997</v>
      </c>
      <c r="BG159" s="358">
        <v>94.787938999999994</v>
      </c>
      <c r="BH159" s="368">
        <v>498.65424400000052</v>
      </c>
      <c r="BI159" s="306">
        <v>232.87191200000001</v>
      </c>
      <c r="BJ159" s="306">
        <v>184.088313</v>
      </c>
      <c r="BK159" s="306">
        <v>122.994686</v>
      </c>
      <c r="BL159" s="358">
        <v>5.8071900000000003</v>
      </c>
      <c r="BM159" s="368">
        <v>743.96023799999989</v>
      </c>
      <c r="BN159" s="306">
        <v>844.64323700000011</v>
      </c>
      <c r="BO159" s="306">
        <v>597.85077899999999</v>
      </c>
      <c r="BP159" s="306">
        <v>361.51121499999982</v>
      </c>
      <c r="BQ159" s="358">
        <v>160.542518</v>
      </c>
      <c r="BR159" s="368">
        <v>13.771181</v>
      </c>
      <c r="BS159" s="306">
        <v>7.2909419999999994</v>
      </c>
      <c r="BT159" s="306">
        <v>7.983217999999999</v>
      </c>
      <c r="BU159" s="306">
        <v>264.63240400000001</v>
      </c>
      <c r="BV159" s="306">
        <v>5.7145929999999998</v>
      </c>
      <c r="BW159" s="306">
        <v>741.14949699999966</v>
      </c>
      <c r="BX159" s="306">
        <v>1.332165</v>
      </c>
      <c r="BY159" s="307">
        <v>55.101176000000002</v>
      </c>
      <c r="BZ159" s="307">
        <v>324.15192000000008</v>
      </c>
      <c r="CA159" s="307">
        <v>38.064979999999998</v>
      </c>
      <c r="CB159" s="307">
        <v>12.938412</v>
      </c>
      <c r="CC159" s="307">
        <v>16.703944</v>
      </c>
      <c r="CD159" s="307">
        <v>9.0994160000000015</v>
      </c>
      <c r="CE159" s="307">
        <v>26.005882</v>
      </c>
      <c r="CF159" s="307">
        <v>62.632288000000003</v>
      </c>
      <c r="CG159" s="307">
        <v>256.4008120000002</v>
      </c>
      <c r="CH159" s="307">
        <v>53.895042000000011</v>
      </c>
      <c r="CI159" s="307">
        <v>17.724094999999998</v>
      </c>
      <c r="CJ159" s="307">
        <v>41.005668</v>
      </c>
      <c r="CK159" s="307">
        <v>52.648640000000007</v>
      </c>
      <c r="CL159" s="307">
        <v>12.906365000000001</v>
      </c>
      <c r="CM159" s="307">
        <v>79.011843000000042</v>
      </c>
      <c r="CN159" s="307">
        <v>67.885225999999989</v>
      </c>
      <c r="CO159" s="307">
        <v>94.812203000000011</v>
      </c>
      <c r="CP159" s="307">
        <v>10.813402999999999</v>
      </c>
      <c r="CQ159" s="307">
        <v>103.94063</v>
      </c>
      <c r="CR159" s="307">
        <v>1163.587158</v>
      </c>
      <c r="CS159" s="307">
        <v>13.691609999999999</v>
      </c>
      <c r="CT159" s="307">
        <v>18.939845999999999</v>
      </c>
      <c r="CU159" s="307">
        <v>4.5963539999999998</v>
      </c>
      <c r="CV159" s="307">
        <v>59.298931999999979</v>
      </c>
      <c r="CW159" s="307">
        <v>98.221324999999979</v>
      </c>
      <c r="CX159" s="307">
        <v>16.973161999999999</v>
      </c>
      <c r="CY159" s="307"/>
      <c r="CZ159" s="376"/>
    </row>
    <row r="160" s="437" customFormat="true" ht="15" customHeight="true" x14ac:dyDescent="0.2">
      <c r="A160" s="435"/>
      <c r="B160" s="436"/>
      <c r="C160" s="1867"/>
      <c r="D160" s="1868"/>
      <c r="E160" s="1868"/>
      <c r="F160" s="1868"/>
      <c r="G160" s="1869"/>
      <c r="H160" s="1870"/>
      <c r="I160" s="1868"/>
      <c r="J160" s="1868"/>
      <c r="K160" s="1868"/>
      <c r="L160" s="1871"/>
      <c r="M160" s="1872"/>
      <c r="N160" s="1868"/>
      <c r="O160" s="1868"/>
      <c r="P160" s="1868"/>
      <c r="Q160" s="1869"/>
      <c r="R160" s="1870"/>
      <c r="S160" s="1868"/>
      <c r="T160" s="1868"/>
      <c r="U160" s="1868"/>
      <c r="V160" s="1868"/>
      <c r="W160" s="1868"/>
      <c r="X160" s="1868"/>
      <c r="Y160" s="1868"/>
      <c r="Z160" s="1868"/>
      <c r="AA160" s="1868"/>
      <c r="AB160" s="1873"/>
      <c r="AC160" s="1003"/>
      <c r="AD160" s="1003"/>
      <c r="AE160" s="1003"/>
      <c r="AF160" s="1003"/>
      <c r="AG160" s="1003"/>
      <c r="AH160" s="1003"/>
      <c r="AI160" s="1003"/>
      <c r="AJ160" s="1003"/>
      <c r="AK160" s="1003"/>
      <c r="AL160" s="1003"/>
      <c r="AM160" s="1003"/>
      <c r="AN160" s="1003"/>
      <c r="AO160" s="1003"/>
      <c r="AP160" s="1003"/>
      <c r="AQ160" s="1003"/>
      <c r="AR160" s="1003"/>
      <c r="AS160" s="1003"/>
      <c r="AT160" s="1003"/>
      <c r="AU160" s="1003"/>
      <c r="AV160" s="1003"/>
      <c r="AW160" s="1003"/>
      <c r="AX160" s="1003"/>
      <c r="AY160" s="1004"/>
      <c r="BA160" s="2748"/>
      <c r="BB160" s="1975" t="s">
        <v>208</v>
      </c>
      <c r="BC160" s="357">
        <v>35519.673877999223</v>
      </c>
      <c r="BD160" s="306">
        <v>35497.277717999721</v>
      </c>
      <c r="BE160" s="306">
        <v>35507.292473000074</v>
      </c>
      <c r="BF160" s="306">
        <v>35530.604177000059</v>
      </c>
      <c r="BG160" s="358">
        <v>35523.78927400001</v>
      </c>
      <c r="BH160" s="368">
        <v>17679.713990999848</v>
      </c>
      <c r="BI160" s="306">
        <v>17665.98353599992</v>
      </c>
      <c r="BJ160" s="306">
        <v>17675.505439999892</v>
      </c>
      <c r="BK160" s="306">
        <v>17676.511169999911</v>
      </c>
      <c r="BL160" s="358">
        <v>17685.560868999903</v>
      </c>
      <c r="BM160" s="368">
        <v>17835.449109999838</v>
      </c>
      <c r="BN160" s="306">
        <v>17825.313157000004</v>
      </c>
      <c r="BO160" s="306">
        <v>17843.653095000016</v>
      </c>
      <c r="BP160" s="306">
        <v>17841.355667999935</v>
      </c>
      <c r="BQ160" s="358">
        <v>17849.591484000066</v>
      </c>
      <c r="BR160" s="368">
        <v>3420.959945999999</v>
      </c>
      <c r="BS160" s="306">
        <v>3057.9765790000101</v>
      </c>
      <c r="BT160" s="306">
        <v>960.54714800000352</v>
      </c>
      <c r="BU160" s="306">
        <v>7877.4478090000039</v>
      </c>
      <c r="BV160" s="306">
        <v>1220.3091919999988</v>
      </c>
      <c r="BW160" s="306">
        <v>23597.924479999936</v>
      </c>
      <c r="BX160" s="306">
        <v>1647.6772340000036</v>
      </c>
      <c r="BY160" s="307">
        <v>2008.3406980000004</v>
      </c>
      <c r="BZ160" s="307">
        <v>29150.667213000175</v>
      </c>
      <c r="CA160" s="307">
        <v>2550.8988029999996</v>
      </c>
      <c r="CB160" s="307">
        <v>3816.5705800000019</v>
      </c>
      <c r="CC160" s="307">
        <v>803.8861450000029</v>
      </c>
      <c r="CD160" s="307">
        <v>6683.2518019999725</v>
      </c>
      <c r="CE160" s="307">
        <v>2220.5876489999955</v>
      </c>
      <c r="CF160" s="307">
        <v>5625.4565309999798</v>
      </c>
      <c r="CG160" s="307">
        <v>1165.1977659999977</v>
      </c>
      <c r="CH160" s="307">
        <v>758.29560299999969</v>
      </c>
      <c r="CI160" s="307">
        <v>1758.7975200000035</v>
      </c>
      <c r="CJ160" s="307">
        <v>9341.9512620000005</v>
      </c>
      <c r="CK160" s="307">
        <v>2009.3728840000115</v>
      </c>
      <c r="CL160" s="307">
        <v>4083.1462930000048</v>
      </c>
      <c r="CM160" s="307">
        <v>1153.6883600000021</v>
      </c>
      <c r="CN160" s="307">
        <v>2715.0910879999992</v>
      </c>
      <c r="CO160" s="307">
        <v>6108.2699699999894</v>
      </c>
      <c r="CP160" s="307">
        <v>5345.6965180000088</v>
      </c>
      <c r="CQ160" s="307">
        <v>1609.145033</v>
      </c>
      <c r="CR160" s="307">
        <v>32533.763289000097</v>
      </c>
      <c r="CS160" s="307">
        <v>3140.1784050000097</v>
      </c>
      <c r="CT160" s="307">
        <v>3699.2503780000011</v>
      </c>
      <c r="CU160" s="307">
        <v>525.73544700000002</v>
      </c>
      <c r="CV160" s="307">
        <v>844.26060900000152</v>
      </c>
      <c r="CW160" s="307">
        <v>3522.8085589999987</v>
      </c>
      <c r="CX160" s="307">
        <v>2621.4867270000041</v>
      </c>
      <c r="CY160" s="307"/>
      <c r="CZ160" s="376"/>
    </row>
    <row r="161" s="437" customFormat="true" ht="15" customHeight="true" x14ac:dyDescent="0.2">
      <c r="A161" s="1708"/>
      <c r="B161" s="1959"/>
      <c r="C161" s="1727"/>
      <c r="D161" s="1728"/>
      <c r="E161" s="1728"/>
      <c r="F161" s="1728"/>
      <c r="G161" s="1766"/>
      <c r="H161" s="1758"/>
      <c r="I161" s="1728"/>
      <c r="J161" s="1728"/>
      <c r="K161" s="1728"/>
      <c r="L161" s="1739"/>
      <c r="M161" s="1748"/>
      <c r="N161" s="1728"/>
      <c r="O161" s="1728"/>
      <c r="P161" s="1728"/>
      <c r="Q161" s="1766"/>
      <c r="R161" s="1758"/>
      <c r="S161" s="1728"/>
      <c r="T161" s="1728"/>
      <c r="U161" s="1728"/>
      <c r="V161" s="1728"/>
      <c r="W161" s="1728"/>
      <c r="X161" s="1728"/>
      <c r="Y161" s="1728"/>
      <c r="Z161" s="1728"/>
      <c r="AA161" s="1728"/>
      <c r="AB161" s="1728"/>
      <c r="AC161" s="1728"/>
      <c r="AD161" s="1728"/>
      <c r="AE161" s="1728"/>
      <c r="AF161" s="1728"/>
      <c r="AG161" s="1728"/>
      <c r="AH161" s="1728"/>
      <c r="AI161" s="1728"/>
      <c r="AJ161" s="1728"/>
      <c r="AK161" s="1728"/>
      <c r="AL161" s="1728"/>
      <c r="AM161" s="1728"/>
      <c r="AN161" s="1728"/>
      <c r="AO161" s="1728"/>
      <c r="AP161" s="1728"/>
      <c r="AQ161" s="1728"/>
      <c r="AR161" s="1728"/>
      <c r="AS161" s="1728"/>
      <c r="AT161" s="1728"/>
      <c r="AU161" s="1728"/>
      <c r="AV161" s="1728"/>
      <c r="AW161" s="1728"/>
      <c r="AX161" s="1729"/>
      <c r="AY161" s="1004"/>
      <c r="BA161" s="516"/>
      <c r="BB161" s="159"/>
      <c r="BC161" s="357"/>
      <c r="BD161" s="306"/>
      <c r="BE161" s="306"/>
      <c r="BF161" s="306"/>
      <c r="BG161" s="358"/>
      <c r="BH161" s="368"/>
      <c r="BI161" s="306"/>
      <c r="BJ161" s="306"/>
      <c r="BK161" s="306"/>
      <c r="BL161" s="358"/>
      <c r="BM161" s="368"/>
      <c r="BN161" s="306"/>
      <c r="BO161" s="306"/>
      <c r="BP161" s="306"/>
      <c r="BQ161" s="358"/>
      <c r="BR161" s="368"/>
      <c r="BS161" s="306"/>
      <c r="BT161" s="306"/>
      <c r="BU161" s="306"/>
      <c r="BV161" s="306"/>
      <c r="BW161" s="306"/>
      <c r="BX161" s="306"/>
      <c r="BY161" s="307"/>
      <c r="BZ161" s="307"/>
      <c r="CA161" s="307"/>
      <c r="CB161" s="307"/>
      <c r="CC161" s="307"/>
      <c r="CD161" s="307"/>
      <c r="CE161" s="307"/>
      <c r="CF161" s="307"/>
      <c r="CG161" s="307"/>
      <c r="CH161" s="307"/>
      <c r="CI161" s="307"/>
      <c r="CJ161" s="307"/>
      <c r="CK161" s="307"/>
      <c r="CL161" s="307"/>
      <c r="CM161" s="307"/>
      <c r="CN161" s="307"/>
      <c r="CO161" s="307"/>
      <c r="CP161" s="307"/>
      <c r="CQ161" s="307"/>
      <c r="CR161" s="307"/>
      <c r="CS161" s="307"/>
      <c r="CT161" s="307"/>
      <c r="CU161" s="307"/>
      <c r="CV161" s="307"/>
      <c r="CW161" s="307"/>
      <c r="CX161" s="307"/>
      <c r="CY161" s="307"/>
      <c r="CZ161" s="376"/>
    </row>
    <row r="162" s="437" customFormat="true" ht="15" customHeight="true" x14ac:dyDescent="0.2">
      <c r="A162" s="1784"/>
      <c r="B162" s="1960"/>
      <c r="C162" s="1730"/>
      <c r="D162" s="1731"/>
      <c r="E162" s="1731"/>
      <c r="F162" s="1731"/>
      <c r="G162" s="1767"/>
      <c r="H162" s="1759"/>
      <c r="I162" s="1731"/>
      <c r="J162" s="1731"/>
      <c r="K162" s="1731"/>
      <c r="L162" s="1740"/>
      <c r="M162" s="1749"/>
      <c r="N162" s="1731"/>
      <c r="O162" s="1731"/>
      <c r="P162" s="1731"/>
      <c r="Q162" s="1767"/>
      <c r="R162" s="1759"/>
      <c r="S162" s="1731"/>
      <c r="T162" s="1731"/>
      <c r="U162" s="1731"/>
      <c r="V162" s="1731"/>
      <c r="W162" s="1731"/>
      <c r="X162" s="1731"/>
      <c r="Y162" s="1731"/>
      <c r="Z162" s="1731"/>
      <c r="AA162" s="1731"/>
      <c r="AB162" s="1731"/>
      <c r="AC162" s="1731"/>
      <c r="AD162" s="1731"/>
      <c r="AE162" s="1731"/>
      <c r="AF162" s="1731"/>
      <c r="AG162" s="1731"/>
      <c r="AH162" s="1731"/>
      <c r="AI162" s="1731"/>
      <c r="AJ162" s="1731"/>
      <c r="AK162" s="1731"/>
      <c r="AL162" s="1731"/>
      <c r="AM162" s="1731"/>
      <c r="AN162" s="1731"/>
      <c r="AO162" s="1731"/>
      <c r="AP162" s="1731"/>
      <c r="AQ162" s="1731"/>
      <c r="AR162" s="1731"/>
      <c r="AS162" s="1731"/>
      <c r="AT162" s="1731"/>
      <c r="AU162" s="1731"/>
      <c r="AV162" s="1731"/>
      <c r="AW162" s="1731"/>
      <c r="AX162" s="1732"/>
      <c r="AY162" s="1004"/>
      <c r="BA162" s="516"/>
      <c r="BB162" s="159"/>
      <c r="BC162" s="357"/>
      <c r="BD162" s="306"/>
      <c r="BE162" s="306"/>
      <c r="BF162" s="306"/>
      <c r="BG162" s="358"/>
      <c r="BH162" s="368"/>
      <c r="BI162" s="306"/>
      <c r="BJ162" s="306"/>
      <c r="BK162" s="306"/>
      <c r="BL162" s="358"/>
      <c r="BM162" s="368"/>
      <c r="BN162" s="306"/>
      <c r="BO162" s="306"/>
      <c r="BP162" s="306"/>
      <c r="BQ162" s="358"/>
      <c r="BR162" s="368"/>
      <c r="BS162" s="306"/>
      <c r="BT162" s="306"/>
      <c r="BU162" s="306"/>
      <c r="BV162" s="306"/>
      <c r="BW162" s="306"/>
      <c r="BX162" s="306"/>
      <c r="BY162" s="307"/>
      <c r="BZ162" s="307"/>
      <c r="CA162" s="307"/>
      <c r="CB162" s="307"/>
      <c r="CC162" s="307"/>
      <c r="CD162" s="307"/>
      <c r="CE162" s="307"/>
      <c r="CF162" s="307"/>
      <c r="CG162" s="307"/>
      <c r="CH162" s="307"/>
      <c r="CI162" s="307"/>
      <c r="CJ162" s="307"/>
      <c r="CK162" s="307"/>
      <c r="CL162" s="307"/>
      <c r="CM162" s="307"/>
      <c r="CN162" s="307"/>
      <c r="CO162" s="307"/>
      <c r="CP162" s="307"/>
      <c r="CQ162" s="307"/>
      <c r="CR162" s="307"/>
      <c r="CS162" s="307"/>
      <c r="CT162" s="307"/>
      <c r="CU162" s="307"/>
      <c r="CV162" s="307"/>
      <c r="CW162" s="307"/>
      <c r="CX162" s="307"/>
      <c r="CY162" s="307"/>
      <c r="CZ162" s="376"/>
    </row>
    <row r="163" s="437" customFormat="true" ht="15" customHeight="true" x14ac:dyDescent="0.2">
      <c r="A163" s="1775"/>
      <c r="B163" s="1961"/>
      <c r="C163" s="1874"/>
      <c r="D163" s="1875"/>
      <c r="E163" s="1875"/>
      <c r="F163" s="1875"/>
      <c r="G163" s="1876"/>
      <c r="H163" s="1877"/>
      <c r="I163" s="1875"/>
      <c r="J163" s="1875"/>
      <c r="K163" s="1875"/>
      <c r="L163" s="1878"/>
      <c r="M163" s="1879"/>
      <c r="N163" s="1875"/>
      <c r="O163" s="1875"/>
      <c r="P163" s="1875"/>
      <c r="Q163" s="1876"/>
      <c r="R163" s="1877"/>
      <c r="S163" s="1875"/>
      <c r="T163" s="1875"/>
      <c r="U163" s="1875"/>
      <c r="V163" s="1875"/>
      <c r="W163" s="1875"/>
      <c r="X163" s="1875"/>
      <c r="Y163" s="1875"/>
      <c r="Z163" s="1875"/>
      <c r="AA163" s="1875"/>
      <c r="AB163" s="1875"/>
      <c r="AC163" s="1875"/>
      <c r="AD163" s="1875"/>
      <c r="AE163" s="1875"/>
      <c r="AF163" s="1875"/>
      <c r="AG163" s="1875"/>
      <c r="AH163" s="1875"/>
      <c r="AI163" s="1875"/>
      <c r="AJ163" s="1875"/>
      <c r="AK163" s="1875"/>
      <c r="AL163" s="1875"/>
      <c r="AM163" s="1875"/>
      <c r="AN163" s="1875"/>
      <c r="AO163" s="1875"/>
      <c r="AP163" s="1875"/>
      <c r="AQ163" s="1875"/>
      <c r="AR163" s="1875"/>
      <c r="AS163" s="1875"/>
      <c r="AT163" s="1875"/>
      <c r="AU163" s="1875"/>
      <c r="AV163" s="1875"/>
      <c r="AW163" s="1875"/>
      <c r="AX163" s="1880"/>
      <c r="AY163" s="1004"/>
      <c r="BA163" s="516"/>
      <c r="BB163" s="159"/>
      <c r="BC163" s="357"/>
      <c r="BD163" s="306"/>
      <c r="BE163" s="306"/>
      <c r="BF163" s="306"/>
      <c r="BG163" s="358"/>
      <c r="BH163" s="368"/>
      <c r="BI163" s="306"/>
      <c r="BJ163" s="306"/>
      <c r="BK163" s="306"/>
      <c r="BL163" s="358"/>
      <c r="BM163" s="368"/>
      <c r="BN163" s="306"/>
      <c r="BO163" s="306"/>
      <c r="BP163" s="306"/>
      <c r="BQ163" s="358"/>
      <c r="BR163" s="368"/>
      <c r="BS163" s="306"/>
      <c r="BT163" s="306"/>
      <c r="BU163" s="306"/>
      <c r="BV163" s="306"/>
      <c r="BW163" s="306"/>
      <c r="BX163" s="306"/>
      <c r="BY163" s="307"/>
      <c r="BZ163" s="307"/>
      <c r="CA163" s="307"/>
      <c r="CB163" s="307"/>
      <c r="CC163" s="307"/>
      <c r="CD163" s="307"/>
      <c r="CE163" s="307"/>
      <c r="CF163" s="307"/>
      <c r="CG163" s="307"/>
      <c r="CH163" s="307"/>
      <c r="CI163" s="307"/>
      <c r="CJ163" s="307"/>
      <c r="CK163" s="307"/>
      <c r="CL163" s="307"/>
      <c r="CM163" s="307"/>
      <c r="CN163" s="307"/>
      <c r="CO163" s="307"/>
      <c r="CP163" s="307"/>
      <c r="CQ163" s="307"/>
      <c r="CR163" s="307"/>
      <c r="CS163" s="307"/>
      <c r="CT163" s="307"/>
      <c r="CU163" s="307"/>
      <c r="CV163" s="307"/>
      <c r="CW163" s="307"/>
      <c r="CX163" s="307"/>
      <c r="CY163" s="307"/>
      <c r="CZ163" s="376"/>
    </row>
    <row r="164" s="437" customFormat="true" ht="15" customHeight="true" x14ac:dyDescent="0.2">
      <c r="A164" s="1776"/>
      <c r="B164" s="1962"/>
      <c r="C164" s="1881"/>
      <c r="D164" s="1882"/>
      <c r="E164" s="1882"/>
      <c r="F164" s="1882"/>
      <c r="G164" s="1883"/>
      <c r="H164" s="1884"/>
      <c r="I164" s="1882"/>
      <c r="J164" s="1882"/>
      <c r="K164" s="1882"/>
      <c r="L164" s="1885"/>
      <c r="M164" s="1886"/>
      <c r="N164" s="1882"/>
      <c r="O164" s="1882"/>
      <c r="P164" s="1882"/>
      <c r="Q164" s="1883"/>
      <c r="R164" s="1884"/>
      <c r="S164" s="1882"/>
      <c r="T164" s="1882"/>
      <c r="U164" s="1882"/>
      <c r="V164" s="1882"/>
      <c r="W164" s="1882"/>
      <c r="X164" s="1882"/>
      <c r="Y164" s="1882"/>
      <c r="Z164" s="1882"/>
      <c r="AA164" s="1882"/>
      <c r="AB164" s="1882"/>
      <c r="AC164" s="1882"/>
      <c r="AD164" s="1882"/>
      <c r="AE164" s="1882"/>
      <c r="AF164" s="1882"/>
      <c r="AG164" s="1882"/>
      <c r="AH164" s="1882"/>
      <c r="AI164" s="1882"/>
      <c r="AJ164" s="1882"/>
      <c r="AK164" s="1882"/>
      <c r="AL164" s="1882"/>
      <c r="AM164" s="1882"/>
      <c r="AN164" s="1882"/>
      <c r="AO164" s="1882"/>
      <c r="AP164" s="1882"/>
      <c r="AQ164" s="1882"/>
      <c r="AR164" s="1882"/>
      <c r="AS164" s="1882"/>
      <c r="AT164" s="1882"/>
      <c r="AU164" s="1882"/>
      <c r="AV164" s="1882"/>
      <c r="AW164" s="1882"/>
      <c r="AX164" s="1887"/>
      <c r="AY164" s="1004"/>
      <c r="BA164" s="516"/>
      <c r="BB164" s="159"/>
      <c r="BC164" s="357"/>
      <c r="BD164" s="306"/>
      <c r="BE164" s="306"/>
      <c r="BF164" s="306"/>
      <c r="BG164" s="358"/>
      <c r="BH164" s="368"/>
      <c r="BI164" s="306"/>
      <c r="BJ164" s="306"/>
      <c r="BK164" s="306"/>
      <c r="BL164" s="358"/>
      <c r="BM164" s="368"/>
      <c r="BN164" s="306"/>
      <c r="BO164" s="306"/>
      <c r="BP164" s="306"/>
      <c r="BQ164" s="358"/>
      <c r="BR164" s="368"/>
      <c r="BS164" s="306"/>
      <c r="BT164" s="306"/>
      <c r="BU164" s="306"/>
      <c r="BV164" s="306"/>
      <c r="BW164" s="306"/>
      <c r="BX164" s="306"/>
      <c r="BY164" s="307"/>
      <c r="BZ164" s="307"/>
      <c r="CA164" s="307"/>
      <c r="CB164" s="307"/>
      <c r="CC164" s="307"/>
      <c r="CD164" s="307"/>
      <c r="CE164" s="307"/>
      <c r="CF164" s="307"/>
      <c r="CG164" s="307"/>
      <c r="CH164" s="307"/>
      <c r="CI164" s="307"/>
      <c r="CJ164" s="307"/>
      <c r="CK164" s="307"/>
      <c r="CL164" s="307"/>
      <c r="CM164" s="307"/>
      <c r="CN164" s="307"/>
      <c r="CO164" s="307"/>
      <c r="CP164" s="307"/>
      <c r="CQ164" s="307"/>
      <c r="CR164" s="307"/>
      <c r="CS164" s="307"/>
      <c r="CT164" s="307"/>
      <c r="CU164" s="307"/>
      <c r="CV164" s="307"/>
      <c r="CW164" s="307"/>
      <c r="CX164" s="307"/>
      <c r="CY164" s="307"/>
      <c r="CZ164" s="376"/>
    </row>
    <row r="165" s="437" customFormat="true" ht="15" customHeight="true" x14ac:dyDescent="0.2">
      <c r="A165" s="1776"/>
      <c r="B165" s="1962"/>
      <c r="C165" s="1881"/>
      <c r="D165" s="1882"/>
      <c r="E165" s="1882"/>
      <c r="F165" s="1882"/>
      <c r="G165" s="1883"/>
      <c r="H165" s="1884"/>
      <c r="I165" s="1882"/>
      <c r="J165" s="1882"/>
      <c r="K165" s="1882"/>
      <c r="L165" s="1885"/>
      <c r="M165" s="1886"/>
      <c r="N165" s="1882"/>
      <c r="O165" s="1882"/>
      <c r="P165" s="1882"/>
      <c r="Q165" s="1883"/>
      <c r="R165" s="1884"/>
      <c r="S165" s="1882"/>
      <c r="T165" s="1882"/>
      <c r="U165" s="1882"/>
      <c r="V165" s="1882"/>
      <c r="W165" s="1882"/>
      <c r="X165" s="1882"/>
      <c r="Y165" s="1882"/>
      <c r="Z165" s="1882"/>
      <c r="AA165" s="1882"/>
      <c r="AB165" s="1882"/>
      <c r="AC165" s="1882"/>
      <c r="AD165" s="1882"/>
      <c r="AE165" s="1882"/>
      <c r="AF165" s="1882"/>
      <c r="AG165" s="1882"/>
      <c r="AH165" s="1882"/>
      <c r="AI165" s="1882"/>
      <c r="AJ165" s="1882"/>
      <c r="AK165" s="1882"/>
      <c r="AL165" s="1882"/>
      <c r="AM165" s="1882"/>
      <c r="AN165" s="1882"/>
      <c r="AO165" s="1882"/>
      <c r="AP165" s="1882"/>
      <c r="AQ165" s="1882"/>
      <c r="AR165" s="1882"/>
      <c r="AS165" s="1882"/>
      <c r="AT165" s="1882"/>
      <c r="AU165" s="1882"/>
      <c r="AV165" s="1882"/>
      <c r="AW165" s="1882"/>
      <c r="AX165" s="1887"/>
      <c r="AY165" s="1004"/>
      <c r="BA165" s="516"/>
      <c r="BB165" s="159"/>
      <c r="BC165" s="357"/>
      <c r="BD165" s="306"/>
      <c r="BE165" s="306"/>
      <c r="BF165" s="306"/>
      <c r="BG165" s="358"/>
      <c r="BH165" s="368"/>
      <c r="BI165" s="306"/>
      <c r="BJ165" s="306"/>
      <c r="BK165" s="306"/>
      <c r="BL165" s="358"/>
      <c r="BM165" s="368"/>
      <c r="BN165" s="306"/>
      <c r="BO165" s="306"/>
      <c r="BP165" s="306"/>
      <c r="BQ165" s="358"/>
      <c r="BR165" s="368"/>
      <c r="BS165" s="306"/>
      <c r="BT165" s="306"/>
      <c r="BU165" s="306"/>
      <c r="BV165" s="306"/>
      <c r="BW165" s="306"/>
      <c r="BX165" s="306"/>
      <c r="BY165" s="307"/>
      <c r="BZ165" s="307"/>
      <c r="CA165" s="307"/>
      <c r="CB165" s="307"/>
      <c r="CC165" s="307"/>
      <c r="CD165" s="307"/>
      <c r="CE165" s="307"/>
      <c r="CF165" s="307"/>
      <c r="CG165" s="307"/>
      <c r="CH165" s="307"/>
      <c r="CI165" s="307"/>
      <c r="CJ165" s="307"/>
      <c r="CK165" s="307"/>
      <c r="CL165" s="307"/>
      <c r="CM165" s="307"/>
      <c r="CN165" s="307"/>
      <c r="CO165" s="307"/>
      <c r="CP165" s="307"/>
      <c r="CQ165" s="307"/>
      <c r="CR165" s="307"/>
      <c r="CS165" s="307"/>
      <c r="CT165" s="307"/>
      <c r="CU165" s="307"/>
      <c r="CV165" s="307"/>
      <c r="CW165" s="307"/>
      <c r="CX165" s="307"/>
      <c r="CY165" s="307"/>
      <c r="CZ165" s="376"/>
    </row>
    <row r="166" s="437" customFormat="true" ht="15" customHeight="true" x14ac:dyDescent="0.2">
      <c r="A166" s="1776"/>
      <c r="B166" s="1962"/>
      <c r="C166" s="1881"/>
      <c r="D166" s="1882"/>
      <c r="E166" s="1882"/>
      <c r="F166" s="1882"/>
      <c r="G166" s="1883"/>
      <c r="H166" s="1884"/>
      <c r="I166" s="1882"/>
      <c r="J166" s="1882"/>
      <c r="K166" s="1882"/>
      <c r="L166" s="1885"/>
      <c r="M166" s="1886"/>
      <c r="N166" s="1882"/>
      <c r="O166" s="1882"/>
      <c r="P166" s="1882"/>
      <c r="Q166" s="1883"/>
      <c r="R166" s="1884"/>
      <c r="S166" s="1882"/>
      <c r="T166" s="1882"/>
      <c r="U166" s="1882"/>
      <c r="V166" s="1882"/>
      <c r="W166" s="1882"/>
      <c r="X166" s="1882"/>
      <c r="Y166" s="1882"/>
      <c r="Z166" s="1882"/>
      <c r="AA166" s="1882"/>
      <c r="AB166" s="1882"/>
      <c r="AC166" s="1882"/>
      <c r="AD166" s="1882"/>
      <c r="AE166" s="1882"/>
      <c r="AF166" s="1882"/>
      <c r="AG166" s="1882"/>
      <c r="AH166" s="1882"/>
      <c r="AI166" s="1882"/>
      <c r="AJ166" s="1882"/>
      <c r="AK166" s="1882"/>
      <c r="AL166" s="1882"/>
      <c r="AM166" s="1882"/>
      <c r="AN166" s="1882"/>
      <c r="AO166" s="1882"/>
      <c r="AP166" s="1882"/>
      <c r="AQ166" s="1882"/>
      <c r="AR166" s="1882"/>
      <c r="AS166" s="1882"/>
      <c r="AT166" s="1882"/>
      <c r="AU166" s="1882"/>
      <c r="AV166" s="1882"/>
      <c r="AW166" s="1882"/>
      <c r="AX166" s="1887"/>
      <c r="AY166" s="1004"/>
      <c r="BA166" s="516"/>
      <c r="BB166" s="159"/>
      <c r="BC166" s="357"/>
      <c r="BD166" s="306"/>
      <c r="BE166" s="306"/>
      <c r="BF166" s="306"/>
      <c r="BG166" s="358"/>
      <c r="BH166" s="368"/>
      <c r="BI166" s="306"/>
      <c r="BJ166" s="306"/>
      <c r="BK166" s="306"/>
      <c r="BL166" s="358"/>
      <c r="BM166" s="368"/>
      <c r="BN166" s="306"/>
      <c r="BO166" s="306"/>
      <c r="BP166" s="306"/>
      <c r="BQ166" s="358"/>
      <c r="BR166" s="368"/>
      <c r="BS166" s="306"/>
      <c r="BT166" s="306"/>
      <c r="BU166" s="306"/>
      <c r="BV166" s="306"/>
      <c r="BW166" s="306"/>
      <c r="BX166" s="306"/>
      <c r="BY166" s="307"/>
      <c r="BZ166" s="307"/>
      <c r="CA166" s="307"/>
      <c r="CB166" s="307"/>
      <c r="CC166" s="307"/>
      <c r="CD166" s="307"/>
      <c r="CE166" s="307"/>
      <c r="CF166" s="307"/>
      <c r="CG166" s="307"/>
      <c r="CH166" s="307"/>
      <c r="CI166" s="307"/>
      <c r="CJ166" s="307"/>
      <c r="CK166" s="307"/>
      <c r="CL166" s="307"/>
      <c r="CM166" s="307"/>
      <c r="CN166" s="307"/>
      <c r="CO166" s="307"/>
      <c r="CP166" s="307"/>
      <c r="CQ166" s="307"/>
      <c r="CR166" s="307"/>
      <c r="CS166" s="307"/>
      <c r="CT166" s="307"/>
      <c r="CU166" s="307"/>
      <c r="CV166" s="307"/>
      <c r="CW166" s="307"/>
      <c r="CX166" s="307"/>
      <c r="CY166" s="307"/>
      <c r="CZ166" s="376"/>
    </row>
    <row r="167" s="437" customFormat="true" ht="15" customHeight="true" x14ac:dyDescent="0.2">
      <c r="A167" s="1776"/>
      <c r="B167" s="1962"/>
      <c r="C167" s="1881"/>
      <c r="D167" s="1882"/>
      <c r="E167" s="1882"/>
      <c r="F167" s="1882"/>
      <c r="G167" s="1883"/>
      <c r="H167" s="1884"/>
      <c r="I167" s="1882"/>
      <c r="J167" s="1882"/>
      <c r="K167" s="1882"/>
      <c r="L167" s="1885"/>
      <c r="M167" s="1886"/>
      <c r="N167" s="1882"/>
      <c r="O167" s="1882"/>
      <c r="P167" s="1882"/>
      <c r="Q167" s="1883"/>
      <c r="R167" s="1884"/>
      <c r="S167" s="1882"/>
      <c r="T167" s="1882"/>
      <c r="U167" s="1882"/>
      <c r="V167" s="1882"/>
      <c r="W167" s="1882"/>
      <c r="X167" s="1882"/>
      <c r="Y167" s="1882"/>
      <c r="Z167" s="1882"/>
      <c r="AA167" s="1882"/>
      <c r="AB167" s="1882"/>
      <c r="AC167" s="1882"/>
      <c r="AD167" s="1882"/>
      <c r="AE167" s="1882"/>
      <c r="AF167" s="1882"/>
      <c r="AG167" s="1882"/>
      <c r="AH167" s="1882"/>
      <c r="AI167" s="1882"/>
      <c r="AJ167" s="1882"/>
      <c r="AK167" s="1882"/>
      <c r="AL167" s="1882"/>
      <c r="AM167" s="1882"/>
      <c r="AN167" s="1882"/>
      <c r="AO167" s="1882"/>
      <c r="AP167" s="1882"/>
      <c r="AQ167" s="1882"/>
      <c r="AR167" s="1882"/>
      <c r="AS167" s="1882"/>
      <c r="AT167" s="1882"/>
      <c r="AU167" s="1882"/>
      <c r="AV167" s="1882"/>
      <c r="AW167" s="1882"/>
      <c r="AX167" s="1887"/>
      <c r="AY167" s="1004"/>
      <c r="BA167" s="516"/>
      <c r="BB167" s="159"/>
      <c r="BC167" s="357"/>
      <c r="BD167" s="306"/>
      <c r="BE167" s="306"/>
      <c r="BF167" s="306"/>
      <c r="BG167" s="358"/>
      <c r="BH167" s="368"/>
      <c r="BI167" s="306"/>
      <c r="BJ167" s="306"/>
      <c r="BK167" s="306"/>
      <c r="BL167" s="358"/>
      <c r="BM167" s="368"/>
      <c r="BN167" s="306"/>
      <c r="BO167" s="306"/>
      <c r="BP167" s="306"/>
      <c r="BQ167" s="358"/>
      <c r="BR167" s="368"/>
      <c r="BS167" s="306"/>
      <c r="BT167" s="306"/>
      <c r="BU167" s="306"/>
      <c r="BV167" s="306"/>
      <c r="BW167" s="306"/>
      <c r="BX167" s="306"/>
      <c r="BY167" s="307"/>
      <c r="BZ167" s="307"/>
      <c r="CA167" s="307"/>
      <c r="CB167" s="307"/>
      <c r="CC167" s="307"/>
      <c r="CD167" s="307"/>
      <c r="CE167" s="307"/>
      <c r="CF167" s="307"/>
      <c r="CG167" s="307"/>
      <c r="CH167" s="307"/>
      <c r="CI167" s="307"/>
      <c r="CJ167" s="307"/>
      <c r="CK167" s="307"/>
      <c r="CL167" s="307"/>
      <c r="CM167" s="307"/>
      <c r="CN167" s="307"/>
      <c r="CO167" s="307"/>
      <c r="CP167" s="307"/>
      <c r="CQ167" s="307"/>
      <c r="CR167" s="307"/>
      <c r="CS167" s="307"/>
      <c r="CT167" s="307"/>
      <c r="CU167" s="307"/>
      <c r="CV167" s="307"/>
      <c r="CW167" s="307"/>
      <c r="CX167" s="307"/>
      <c r="CY167" s="307"/>
      <c r="CZ167" s="376"/>
    </row>
    <row r="168" s="437" customFormat="true" ht="15" customHeight="true" x14ac:dyDescent="0.2">
      <c r="A168" s="1776"/>
      <c r="B168" s="1962"/>
      <c r="C168" s="1881"/>
      <c r="D168" s="1882"/>
      <c r="E168" s="1882"/>
      <c r="F168" s="1882"/>
      <c r="G168" s="1883"/>
      <c r="H168" s="1884"/>
      <c r="I168" s="1882"/>
      <c r="J168" s="1882"/>
      <c r="K168" s="1882"/>
      <c r="L168" s="1885"/>
      <c r="M168" s="1886"/>
      <c r="N168" s="1882"/>
      <c r="O168" s="1882"/>
      <c r="P168" s="1882"/>
      <c r="Q168" s="1883"/>
      <c r="R168" s="1884"/>
      <c r="S168" s="1882"/>
      <c r="T168" s="1882"/>
      <c r="U168" s="1882"/>
      <c r="V168" s="1882"/>
      <c r="W168" s="1882"/>
      <c r="X168" s="1882"/>
      <c r="Y168" s="1882"/>
      <c r="Z168" s="1882"/>
      <c r="AA168" s="1882"/>
      <c r="AB168" s="1882"/>
      <c r="AC168" s="1882"/>
      <c r="AD168" s="1882"/>
      <c r="AE168" s="1882"/>
      <c r="AF168" s="1882"/>
      <c r="AG168" s="1882"/>
      <c r="AH168" s="1882"/>
      <c r="AI168" s="1882"/>
      <c r="AJ168" s="1882"/>
      <c r="AK168" s="1882"/>
      <c r="AL168" s="1882"/>
      <c r="AM168" s="1882"/>
      <c r="AN168" s="1882"/>
      <c r="AO168" s="1882"/>
      <c r="AP168" s="1882"/>
      <c r="AQ168" s="1882"/>
      <c r="AR168" s="1882"/>
      <c r="AS168" s="1882"/>
      <c r="AT168" s="1882"/>
      <c r="AU168" s="1882"/>
      <c r="AV168" s="1882"/>
      <c r="AW168" s="1882"/>
      <c r="AX168" s="1887"/>
      <c r="AY168" s="1004"/>
      <c r="BA168" s="516"/>
      <c r="BB168" s="159"/>
      <c r="BC168" s="357"/>
      <c r="BD168" s="306"/>
      <c r="BE168" s="306"/>
      <c r="BF168" s="306"/>
      <c r="BG168" s="358"/>
      <c r="BH168" s="368"/>
      <c r="BI168" s="306"/>
      <c r="BJ168" s="306"/>
      <c r="BK168" s="306"/>
      <c r="BL168" s="358"/>
      <c r="BM168" s="368"/>
      <c r="BN168" s="306"/>
      <c r="BO168" s="306"/>
      <c r="BP168" s="306"/>
      <c r="BQ168" s="358"/>
      <c r="BR168" s="368"/>
      <c r="BS168" s="306"/>
      <c r="BT168" s="306"/>
      <c r="BU168" s="306"/>
      <c r="BV168" s="306"/>
      <c r="BW168" s="306"/>
      <c r="BX168" s="306"/>
      <c r="BY168" s="307"/>
      <c r="BZ168" s="307"/>
      <c r="CA168" s="307"/>
      <c r="CB168" s="307"/>
      <c r="CC168" s="307"/>
      <c r="CD168" s="307"/>
      <c r="CE168" s="307"/>
      <c r="CF168" s="307"/>
      <c r="CG168" s="307"/>
      <c r="CH168" s="307"/>
      <c r="CI168" s="307"/>
      <c r="CJ168" s="307"/>
      <c r="CK168" s="307"/>
      <c r="CL168" s="307"/>
      <c r="CM168" s="307"/>
      <c r="CN168" s="307"/>
      <c r="CO168" s="307"/>
      <c r="CP168" s="307"/>
      <c r="CQ168" s="307"/>
      <c r="CR168" s="307"/>
      <c r="CS168" s="307"/>
      <c r="CT168" s="307"/>
      <c r="CU168" s="307"/>
      <c r="CV168" s="307"/>
      <c r="CW168" s="307"/>
      <c r="CX168" s="307"/>
      <c r="CY168" s="307"/>
      <c r="CZ168" s="376"/>
    </row>
    <row r="169" s="437" customFormat="true" ht="15" customHeight="true" x14ac:dyDescent="0.2">
      <c r="A169" s="1776"/>
      <c r="B169" s="1962"/>
      <c r="C169" s="1881"/>
      <c r="D169" s="1882"/>
      <c r="E169" s="1882"/>
      <c r="F169" s="1882"/>
      <c r="G169" s="1883"/>
      <c r="H169" s="1884"/>
      <c r="I169" s="1882"/>
      <c r="J169" s="1882"/>
      <c r="K169" s="1882"/>
      <c r="L169" s="1885"/>
      <c r="M169" s="1886"/>
      <c r="N169" s="1882"/>
      <c r="O169" s="1882"/>
      <c r="P169" s="1882"/>
      <c r="Q169" s="1883"/>
      <c r="R169" s="1884"/>
      <c r="S169" s="1882"/>
      <c r="T169" s="1882"/>
      <c r="U169" s="1882"/>
      <c r="V169" s="1882"/>
      <c r="W169" s="1882"/>
      <c r="X169" s="1882"/>
      <c r="Y169" s="1882"/>
      <c r="Z169" s="1882"/>
      <c r="AA169" s="1882"/>
      <c r="AB169" s="1882"/>
      <c r="AC169" s="1882"/>
      <c r="AD169" s="1882"/>
      <c r="AE169" s="1882"/>
      <c r="AF169" s="1882"/>
      <c r="AG169" s="1882"/>
      <c r="AH169" s="1882"/>
      <c r="AI169" s="1882"/>
      <c r="AJ169" s="1882"/>
      <c r="AK169" s="1882"/>
      <c r="AL169" s="1882"/>
      <c r="AM169" s="1882"/>
      <c r="AN169" s="1882"/>
      <c r="AO169" s="1882"/>
      <c r="AP169" s="1882"/>
      <c r="AQ169" s="1882"/>
      <c r="AR169" s="1882"/>
      <c r="AS169" s="1882"/>
      <c r="AT169" s="1882"/>
      <c r="AU169" s="1882"/>
      <c r="AV169" s="1882"/>
      <c r="AW169" s="1882"/>
      <c r="AX169" s="1887"/>
      <c r="AY169" s="1004"/>
      <c r="BA169" s="516"/>
      <c r="BB169" s="159"/>
      <c r="BC169" s="357"/>
      <c r="BD169" s="306"/>
      <c r="BE169" s="306"/>
      <c r="BF169" s="306"/>
      <c r="BG169" s="358"/>
      <c r="BH169" s="368"/>
      <c r="BI169" s="306"/>
      <c r="BJ169" s="306"/>
      <c r="BK169" s="306"/>
      <c r="BL169" s="358"/>
      <c r="BM169" s="368"/>
      <c r="BN169" s="306"/>
      <c r="BO169" s="306"/>
      <c r="BP169" s="306"/>
      <c r="BQ169" s="358"/>
      <c r="BR169" s="368"/>
      <c r="BS169" s="306"/>
      <c r="BT169" s="306"/>
      <c r="BU169" s="306"/>
      <c r="BV169" s="306"/>
      <c r="BW169" s="306"/>
      <c r="BX169" s="306"/>
      <c r="BY169" s="307"/>
      <c r="BZ169" s="307"/>
      <c r="CA169" s="307"/>
      <c r="CB169" s="307"/>
      <c r="CC169" s="307"/>
      <c r="CD169" s="307"/>
      <c r="CE169" s="307"/>
      <c r="CF169" s="307"/>
      <c r="CG169" s="307"/>
      <c r="CH169" s="307"/>
      <c r="CI169" s="307"/>
      <c r="CJ169" s="307"/>
      <c r="CK169" s="307"/>
      <c r="CL169" s="307"/>
      <c r="CM169" s="307"/>
      <c r="CN169" s="307"/>
      <c r="CO169" s="307"/>
      <c r="CP169" s="307"/>
      <c r="CQ169" s="307"/>
      <c r="CR169" s="307"/>
      <c r="CS169" s="307"/>
      <c r="CT169" s="307"/>
      <c r="CU169" s="307"/>
      <c r="CV169" s="307"/>
      <c r="CW169" s="307"/>
      <c r="CX169" s="307"/>
      <c r="CY169" s="307"/>
      <c r="CZ169" s="376"/>
    </row>
    <row r="170" s="437" customFormat="true" ht="15" customHeight="true" x14ac:dyDescent="0.2">
      <c r="A170" s="1777"/>
      <c r="B170" s="1963"/>
      <c r="C170" s="1888"/>
      <c r="D170" s="1889"/>
      <c r="E170" s="1889"/>
      <c r="F170" s="1889"/>
      <c r="G170" s="1890"/>
      <c r="H170" s="1891"/>
      <c r="I170" s="1889"/>
      <c r="J170" s="1889"/>
      <c r="K170" s="1889"/>
      <c r="L170" s="1892"/>
      <c r="M170" s="1893"/>
      <c r="N170" s="1889"/>
      <c r="O170" s="1889"/>
      <c r="P170" s="1889"/>
      <c r="Q170" s="1890"/>
      <c r="R170" s="1891"/>
      <c r="S170" s="1889"/>
      <c r="T170" s="1889"/>
      <c r="U170" s="1889"/>
      <c r="V170" s="1889"/>
      <c r="W170" s="1889"/>
      <c r="X170" s="1889"/>
      <c r="Y170" s="1889"/>
      <c r="Z170" s="1889"/>
      <c r="AA170" s="1889"/>
      <c r="AB170" s="1889"/>
      <c r="AC170" s="1889"/>
      <c r="AD170" s="1889"/>
      <c r="AE170" s="1889"/>
      <c r="AF170" s="1889"/>
      <c r="AG170" s="1889"/>
      <c r="AH170" s="1889"/>
      <c r="AI170" s="1889"/>
      <c r="AJ170" s="1889"/>
      <c r="AK170" s="1889"/>
      <c r="AL170" s="1889"/>
      <c r="AM170" s="1889"/>
      <c r="AN170" s="1889"/>
      <c r="AO170" s="1889"/>
      <c r="AP170" s="1889"/>
      <c r="AQ170" s="1889"/>
      <c r="AR170" s="1889"/>
      <c r="AS170" s="1889"/>
      <c r="AT170" s="1889"/>
      <c r="AU170" s="1889"/>
      <c r="AV170" s="1889"/>
      <c r="AW170" s="1889"/>
      <c r="AX170" s="1894"/>
      <c r="AY170" s="1004"/>
      <c r="BA170" s="516"/>
      <c r="BB170" s="159"/>
      <c r="BC170" s="357"/>
      <c r="BD170" s="306"/>
      <c r="BE170" s="306"/>
      <c r="BF170" s="306"/>
      <c r="BG170" s="358"/>
      <c r="BH170" s="368"/>
      <c r="BI170" s="306"/>
      <c r="BJ170" s="306"/>
      <c r="BK170" s="306"/>
      <c r="BL170" s="358"/>
      <c r="BM170" s="368"/>
      <c r="BN170" s="306"/>
      <c r="BO170" s="306"/>
      <c r="BP170" s="306"/>
      <c r="BQ170" s="358"/>
      <c r="BR170" s="368"/>
      <c r="BS170" s="306"/>
      <c r="BT170" s="306"/>
      <c r="BU170" s="306"/>
      <c r="BV170" s="306"/>
      <c r="BW170" s="306"/>
      <c r="BX170" s="306"/>
      <c r="BY170" s="307"/>
      <c r="BZ170" s="307"/>
      <c r="CA170" s="307"/>
      <c r="CB170" s="307"/>
      <c r="CC170" s="307"/>
      <c r="CD170" s="307"/>
      <c r="CE170" s="307"/>
      <c r="CF170" s="307"/>
      <c r="CG170" s="307"/>
      <c r="CH170" s="307"/>
      <c r="CI170" s="307"/>
      <c r="CJ170" s="307"/>
      <c r="CK170" s="307"/>
      <c r="CL170" s="307"/>
      <c r="CM170" s="307"/>
      <c r="CN170" s="307"/>
      <c r="CO170" s="307"/>
      <c r="CP170" s="307"/>
      <c r="CQ170" s="307"/>
      <c r="CR170" s="307"/>
      <c r="CS170" s="307"/>
      <c r="CT170" s="307"/>
      <c r="CU170" s="307"/>
      <c r="CV170" s="307"/>
      <c r="CW170" s="307"/>
      <c r="CX170" s="307"/>
      <c r="CY170" s="307"/>
      <c r="CZ170" s="376"/>
    </row>
    <row r="171" s="437" customFormat="true" ht="15" customHeight="true" x14ac:dyDescent="0.2">
      <c r="A171" s="1778"/>
      <c r="B171" s="1785"/>
      <c r="C171" s="1895"/>
      <c r="D171" s="1896"/>
      <c r="E171" s="1896"/>
      <c r="F171" s="1896"/>
      <c r="G171" s="1897"/>
      <c r="H171" s="1898"/>
      <c r="I171" s="1896"/>
      <c r="J171" s="1896"/>
      <c r="K171" s="1896"/>
      <c r="L171" s="1899"/>
      <c r="M171" s="1900"/>
      <c r="N171" s="1896"/>
      <c r="O171" s="1896"/>
      <c r="P171" s="1896"/>
      <c r="Q171" s="1897"/>
      <c r="R171" s="1898"/>
      <c r="S171" s="1896"/>
      <c r="T171" s="1896"/>
      <c r="U171" s="1896"/>
      <c r="V171" s="1896"/>
      <c r="W171" s="1896"/>
      <c r="X171" s="1896"/>
      <c r="Y171" s="1896"/>
      <c r="Z171" s="1896"/>
      <c r="AA171" s="1896"/>
      <c r="AB171" s="1901"/>
      <c r="AC171" s="1003"/>
      <c r="AD171" s="1003"/>
      <c r="AE171" s="1003"/>
      <c r="AF171" s="1003"/>
      <c r="AG171" s="1003"/>
      <c r="AH171" s="1003"/>
      <c r="AI171" s="1003"/>
      <c r="AJ171" s="1003"/>
      <c r="AK171" s="1003"/>
      <c r="AL171" s="1003"/>
      <c r="AM171" s="1003"/>
      <c r="AN171" s="1003"/>
      <c r="AO171" s="1003"/>
      <c r="AP171" s="1003"/>
      <c r="AQ171" s="1003"/>
      <c r="AR171" s="1003"/>
      <c r="AS171" s="1003"/>
      <c r="AT171" s="1003"/>
      <c r="AU171" s="1003"/>
      <c r="AV171" s="1003"/>
      <c r="AW171" s="1003"/>
      <c r="AX171" s="1003"/>
      <c r="AY171" s="1004"/>
      <c r="BA171" s="516"/>
      <c r="BB171" s="159"/>
      <c r="BC171" s="357"/>
      <c r="BD171" s="306"/>
      <c r="BE171" s="306"/>
      <c r="BF171" s="306"/>
      <c r="BG171" s="358"/>
      <c r="BH171" s="368"/>
      <c r="BI171" s="306"/>
      <c r="BJ171" s="306"/>
      <c r="BK171" s="306"/>
      <c r="BL171" s="358"/>
      <c r="BM171" s="368"/>
      <c r="BN171" s="306"/>
      <c r="BO171" s="306"/>
      <c r="BP171" s="306"/>
      <c r="BQ171" s="358"/>
      <c r="BR171" s="368"/>
      <c r="BS171" s="306"/>
      <c r="BT171" s="306"/>
      <c r="BU171" s="306"/>
      <c r="BV171" s="306"/>
      <c r="BW171" s="306"/>
      <c r="BX171" s="306"/>
      <c r="BY171" s="307"/>
      <c r="BZ171" s="307"/>
      <c r="CA171" s="307"/>
      <c r="CB171" s="307"/>
      <c r="CC171" s="307"/>
      <c r="CD171" s="307"/>
      <c r="CE171" s="307"/>
      <c r="CF171" s="307"/>
      <c r="CG171" s="307"/>
      <c r="CH171" s="307"/>
      <c r="CI171" s="307"/>
      <c r="CJ171" s="307"/>
      <c r="CK171" s="307"/>
      <c r="CL171" s="307"/>
      <c r="CM171" s="307"/>
      <c r="CN171" s="307"/>
      <c r="CO171" s="307"/>
      <c r="CP171" s="307"/>
      <c r="CQ171" s="307"/>
      <c r="CR171" s="307"/>
      <c r="CS171" s="307"/>
      <c r="CT171" s="307"/>
      <c r="CU171" s="307"/>
      <c r="CV171" s="307"/>
      <c r="CW171" s="307"/>
      <c r="CX171" s="307"/>
      <c r="CY171" s="307"/>
      <c r="CZ171" s="376"/>
    </row>
    <row r="172" s="437" customFormat="true" ht="15" customHeight="true" x14ac:dyDescent="0.2">
      <c r="A172" s="905"/>
      <c r="B172" s="922"/>
      <c r="C172" s="1067"/>
      <c r="D172" s="1068"/>
      <c r="E172" s="1068"/>
      <c r="F172" s="1068"/>
      <c r="G172" s="1069"/>
      <c r="H172" s="1070"/>
      <c r="I172" s="1068"/>
      <c r="J172" s="1068"/>
      <c r="K172" s="1068"/>
      <c r="L172" s="1071"/>
      <c r="M172" s="1072"/>
      <c r="N172" s="1068"/>
      <c r="O172" s="1068"/>
      <c r="P172" s="1068"/>
      <c r="Q172" s="1069"/>
      <c r="R172" s="1070"/>
      <c r="S172" s="1068"/>
      <c r="T172" s="1068"/>
      <c r="U172" s="1068"/>
      <c r="V172" s="1068"/>
      <c r="W172" s="1068"/>
      <c r="X172" s="1068"/>
      <c r="Y172" s="1068"/>
      <c r="Z172" s="1068"/>
      <c r="AA172" s="1068"/>
      <c r="AB172" s="1073"/>
      <c r="AC172" s="1003"/>
      <c r="AD172" s="1003"/>
      <c r="AE172" s="1003"/>
      <c r="AF172" s="1003"/>
      <c r="AG172" s="1003"/>
      <c r="AH172" s="1003"/>
      <c r="AI172" s="1003"/>
      <c r="AJ172" s="1003"/>
      <c r="AK172" s="1003"/>
      <c r="AL172" s="1003"/>
      <c r="AM172" s="1003"/>
      <c r="AN172" s="1003"/>
      <c r="AO172" s="1003"/>
      <c r="AP172" s="1003"/>
      <c r="AQ172" s="1003"/>
      <c r="AR172" s="1003"/>
      <c r="AS172" s="1003"/>
      <c r="AT172" s="1003"/>
      <c r="AU172" s="1003"/>
      <c r="AV172" s="1003"/>
      <c r="AW172" s="1003"/>
      <c r="AX172" s="1003"/>
      <c r="AY172" s="1004"/>
      <c r="BA172" s="516"/>
      <c r="BB172" s="159"/>
      <c r="BC172" s="357"/>
      <c r="BD172" s="306"/>
      <c r="BE172" s="306"/>
      <c r="BF172" s="306"/>
      <c r="BG172" s="358"/>
      <c r="BH172" s="368"/>
      <c r="BI172" s="306"/>
      <c r="BJ172" s="306"/>
      <c r="BK172" s="306"/>
      <c r="BL172" s="358"/>
      <c r="BM172" s="368"/>
      <c r="BN172" s="306"/>
      <c r="BO172" s="306"/>
      <c r="BP172" s="306"/>
      <c r="BQ172" s="358"/>
      <c r="BR172" s="368"/>
      <c r="BS172" s="306"/>
      <c r="BT172" s="306"/>
      <c r="BU172" s="306"/>
      <c r="BV172" s="306"/>
      <c r="BW172" s="306"/>
      <c r="BX172" s="306"/>
      <c r="BY172" s="307"/>
      <c r="BZ172" s="307"/>
      <c r="CA172" s="307"/>
      <c r="CB172" s="307"/>
      <c r="CC172" s="307"/>
      <c r="CD172" s="307"/>
      <c r="CE172" s="307"/>
      <c r="CF172" s="307"/>
      <c r="CG172" s="307"/>
      <c r="CH172" s="307"/>
      <c r="CI172" s="307"/>
      <c r="CJ172" s="307"/>
      <c r="CK172" s="307"/>
      <c r="CL172" s="307"/>
      <c r="CM172" s="307"/>
      <c r="CN172" s="307"/>
      <c r="CO172" s="307"/>
      <c r="CP172" s="307"/>
      <c r="CQ172" s="307"/>
      <c r="CR172" s="307"/>
      <c r="CS172" s="307"/>
      <c r="CT172" s="307"/>
      <c r="CU172" s="307"/>
      <c r="CV172" s="307"/>
      <c r="CW172" s="307"/>
      <c r="CX172" s="307"/>
      <c r="CY172" s="307"/>
      <c r="CZ172" s="376"/>
    </row>
    <row r="173" s="437" customFormat="true" ht="15" customHeight="true" x14ac:dyDescent="0.2">
      <c r="A173" s="905"/>
      <c r="B173" s="922"/>
      <c r="C173" s="1067"/>
      <c r="D173" s="1068"/>
      <c r="E173" s="1068"/>
      <c r="F173" s="1068"/>
      <c r="G173" s="1069"/>
      <c r="H173" s="1070"/>
      <c r="I173" s="1068"/>
      <c r="J173" s="1068"/>
      <c r="K173" s="1068"/>
      <c r="L173" s="1071"/>
      <c r="M173" s="1072"/>
      <c r="N173" s="1068"/>
      <c r="O173" s="1068"/>
      <c r="P173" s="1068"/>
      <c r="Q173" s="1069"/>
      <c r="R173" s="1070"/>
      <c r="S173" s="1068"/>
      <c r="T173" s="1068"/>
      <c r="U173" s="1068"/>
      <c r="V173" s="1068"/>
      <c r="W173" s="1068"/>
      <c r="X173" s="1068"/>
      <c r="Y173" s="1068"/>
      <c r="Z173" s="1068"/>
      <c r="AA173" s="1068"/>
      <c r="AB173" s="1073"/>
      <c r="AC173" s="1003"/>
      <c r="AD173" s="1003"/>
      <c r="AE173" s="1003"/>
      <c r="AF173" s="1003"/>
      <c r="AG173" s="1003"/>
      <c r="AH173" s="1003"/>
      <c r="AI173" s="1003"/>
      <c r="AJ173" s="1003"/>
      <c r="AK173" s="1003"/>
      <c r="AL173" s="1003"/>
      <c r="AM173" s="1003"/>
      <c r="AN173" s="1003"/>
      <c r="AO173" s="1003"/>
      <c r="AP173" s="1003"/>
      <c r="AQ173" s="1003"/>
      <c r="AR173" s="1003"/>
      <c r="AS173" s="1003"/>
      <c r="AT173" s="1003"/>
      <c r="AU173" s="1003"/>
      <c r="AV173" s="1003"/>
      <c r="AW173" s="1003"/>
      <c r="AX173" s="1003"/>
      <c r="AY173" s="1004"/>
      <c r="BA173" s="516"/>
      <c r="BB173" s="159"/>
      <c r="BC173" s="357"/>
      <c r="BD173" s="306"/>
      <c r="BE173" s="306"/>
      <c r="BF173" s="306"/>
      <c r="BG173" s="358"/>
      <c r="BH173" s="368"/>
      <c r="BI173" s="306"/>
      <c r="BJ173" s="306"/>
      <c r="BK173" s="306"/>
      <c r="BL173" s="358"/>
      <c r="BM173" s="368"/>
      <c r="BN173" s="306"/>
      <c r="BO173" s="306"/>
      <c r="BP173" s="306"/>
      <c r="BQ173" s="358"/>
      <c r="BR173" s="368"/>
      <c r="BS173" s="306"/>
      <c r="BT173" s="306"/>
      <c r="BU173" s="306"/>
      <c r="BV173" s="306"/>
      <c r="BW173" s="306"/>
      <c r="BX173" s="306"/>
      <c r="BY173" s="307"/>
      <c r="BZ173" s="307"/>
      <c r="CA173" s="307"/>
      <c r="CB173" s="307"/>
      <c r="CC173" s="307"/>
      <c r="CD173" s="307"/>
      <c r="CE173" s="307"/>
      <c r="CF173" s="307"/>
      <c r="CG173" s="307"/>
      <c r="CH173" s="307"/>
      <c r="CI173" s="307"/>
      <c r="CJ173" s="307"/>
      <c r="CK173" s="307"/>
      <c r="CL173" s="307"/>
      <c r="CM173" s="307"/>
      <c r="CN173" s="307"/>
      <c r="CO173" s="307"/>
      <c r="CP173" s="307"/>
      <c r="CQ173" s="307"/>
      <c r="CR173" s="307"/>
      <c r="CS173" s="307"/>
      <c r="CT173" s="307"/>
      <c r="CU173" s="307"/>
      <c r="CV173" s="307"/>
      <c r="CW173" s="307"/>
      <c r="CX173" s="307"/>
      <c r="CY173" s="307"/>
      <c r="CZ173" s="376"/>
    </row>
    <row r="174" s="437" customFormat="true" ht="15" customHeight="true" x14ac:dyDescent="0.2">
      <c r="A174" s="905"/>
      <c r="B174" s="922"/>
      <c r="C174" s="1067"/>
      <c r="D174" s="1068"/>
      <c r="E174" s="1068"/>
      <c r="F174" s="1068"/>
      <c r="G174" s="1069"/>
      <c r="H174" s="1070"/>
      <c r="I174" s="1068"/>
      <c r="J174" s="1068"/>
      <c r="K174" s="1068"/>
      <c r="L174" s="1071"/>
      <c r="M174" s="1072"/>
      <c r="N174" s="1068"/>
      <c r="O174" s="1068"/>
      <c r="P174" s="1068"/>
      <c r="Q174" s="1069"/>
      <c r="R174" s="1070"/>
      <c r="S174" s="1068"/>
      <c r="T174" s="1068"/>
      <c r="U174" s="1068"/>
      <c r="V174" s="1068"/>
      <c r="W174" s="1068"/>
      <c r="X174" s="1068"/>
      <c r="Y174" s="1068"/>
      <c r="Z174" s="1068"/>
      <c r="AA174" s="1068"/>
      <c r="AB174" s="1073"/>
      <c r="AC174" s="1003"/>
      <c r="AD174" s="1003"/>
      <c r="AE174" s="1003"/>
      <c r="AF174" s="1003"/>
      <c r="AG174" s="1003"/>
      <c r="AH174" s="1003"/>
      <c r="AI174" s="1003"/>
      <c r="AJ174" s="1003"/>
      <c r="AK174" s="1003"/>
      <c r="AL174" s="1003"/>
      <c r="AM174" s="1003"/>
      <c r="AN174" s="1003"/>
      <c r="AO174" s="1003"/>
      <c r="AP174" s="1003"/>
      <c r="AQ174" s="1003"/>
      <c r="AR174" s="1003"/>
      <c r="AS174" s="1003"/>
      <c r="AT174" s="1003"/>
      <c r="AU174" s="1003"/>
      <c r="AV174" s="1003"/>
      <c r="AW174" s="1003"/>
      <c r="AX174" s="1003"/>
      <c r="AY174" s="1004"/>
      <c r="BA174" s="516"/>
      <c r="BB174" s="159"/>
      <c r="BC174" s="357"/>
      <c r="BD174" s="306"/>
      <c r="BE174" s="306"/>
      <c r="BF174" s="306"/>
      <c r="BG174" s="358"/>
      <c r="BH174" s="368"/>
      <c r="BI174" s="306"/>
      <c r="BJ174" s="306"/>
      <c r="BK174" s="306"/>
      <c r="BL174" s="358"/>
      <c r="BM174" s="368"/>
      <c r="BN174" s="306"/>
      <c r="BO174" s="306"/>
      <c r="BP174" s="306"/>
      <c r="BQ174" s="358"/>
      <c r="BR174" s="368"/>
      <c r="BS174" s="306"/>
      <c r="BT174" s="306"/>
      <c r="BU174" s="306"/>
      <c r="BV174" s="306"/>
      <c r="BW174" s="306"/>
      <c r="BX174" s="306"/>
      <c r="BY174" s="307"/>
      <c r="BZ174" s="307"/>
      <c r="CA174" s="307"/>
      <c r="CB174" s="307"/>
      <c r="CC174" s="307"/>
      <c r="CD174" s="307"/>
      <c r="CE174" s="307"/>
      <c r="CF174" s="307"/>
      <c r="CG174" s="307"/>
      <c r="CH174" s="307"/>
      <c r="CI174" s="307"/>
      <c r="CJ174" s="307"/>
      <c r="CK174" s="307"/>
      <c r="CL174" s="307"/>
      <c r="CM174" s="307"/>
      <c r="CN174" s="307"/>
      <c r="CO174" s="307"/>
      <c r="CP174" s="307"/>
      <c r="CQ174" s="307"/>
      <c r="CR174" s="307"/>
      <c r="CS174" s="307"/>
      <c r="CT174" s="307"/>
      <c r="CU174" s="307"/>
      <c r="CV174" s="307"/>
      <c r="CW174" s="307"/>
      <c r="CX174" s="307"/>
      <c r="CY174" s="307"/>
      <c r="CZ174" s="376"/>
    </row>
    <row r="175" s="437" customFormat="true" ht="15" customHeight="true" x14ac:dyDescent="0.2">
      <c r="A175" s="905"/>
      <c r="B175" s="922"/>
      <c r="C175" s="1067"/>
      <c r="D175" s="1068"/>
      <c r="E175" s="1068"/>
      <c r="F175" s="1068"/>
      <c r="G175" s="1069"/>
      <c r="H175" s="1070"/>
      <c r="I175" s="1068"/>
      <c r="J175" s="1068"/>
      <c r="K175" s="1068"/>
      <c r="L175" s="1071"/>
      <c r="M175" s="1072"/>
      <c r="N175" s="1068"/>
      <c r="O175" s="1068"/>
      <c r="P175" s="1068"/>
      <c r="Q175" s="1069"/>
      <c r="R175" s="1070"/>
      <c r="S175" s="1068"/>
      <c r="T175" s="1068"/>
      <c r="U175" s="1068"/>
      <c r="V175" s="1068"/>
      <c r="W175" s="1068"/>
      <c r="X175" s="1068"/>
      <c r="Y175" s="1068"/>
      <c r="Z175" s="1068"/>
      <c r="AA175" s="1068"/>
      <c r="AB175" s="1073"/>
      <c r="AC175" s="1003"/>
      <c r="AD175" s="1003"/>
      <c r="AE175" s="1003"/>
      <c r="AF175" s="1003"/>
      <c r="AG175" s="1003"/>
      <c r="AH175" s="1003"/>
      <c r="AI175" s="1003"/>
      <c r="AJ175" s="1003"/>
      <c r="AK175" s="1003"/>
      <c r="AL175" s="1003"/>
      <c r="AM175" s="1003"/>
      <c r="AN175" s="1003"/>
      <c r="AO175" s="1003"/>
      <c r="AP175" s="1003"/>
      <c r="AQ175" s="1003"/>
      <c r="AR175" s="1003"/>
      <c r="AS175" s="1003"/>
      <c r="AT175" s="1003"/>
      <c r="AU175" s="1003"/>
      <c r="AV175" s="1003"/>
      <c r="AW175" s="1003"/>
      <c r="AX175" s="1003"/>
      <c r="AY175" s="1004"/>
      <c r="BA175" s="516"/>
      <c r="BB175" s="159"/>
      <c r="BC175" s="357"/>
      <c r="BD175" s="306"/>
      <c r="BE175" s="306"/>
      <c r="BF175" s="306"/>
      <c r="BG175" s="358"/>
      <c r="BH175" s="368"/>
      <c r="BI175" s="306"/>
      <c r="BJ175" s="306"/>
      <c r="BK175" s="306"/>
      <c r="BL175" s="358"/>
      <c r="BM175" s="368"/>
      <c r="BN175" s="306"/>
      <c r="BO175" s="306"/>
      <c r="BP175" s="306"/>
      <c r="BQ175" s="358"/>
      <c r="BR175" s="368"/>
      <c r="BS175" s="306"/>
      <c r="BT175" s="306"/>
      <c r="BU175" s="306"/>
      <c r="BV175" s="306"/>
      <c r="BW175" s="306"/>
      <c r="BX175" s="306"/>
      <c r="BY175" s="307"/>
      <c r="BZ175" s="307"/>
      <c r="CA175" s="307"/>
      <c r="CB175" s="307"/>
      <c r="CC175" s="307"/>
      <c r="CD175" s="307"/>
      <c r="CE175" s="307"/>
      <c r="CF175" s="307"/>
      <c r="CG175" s="307"/>
      <c r="CH175" s="307"/>
      <c r="CI175" s="307"/>
      <c r="CJ175" s="307"/>
      <c r="CK175" s="307"/>
      <c r="CL175" s="307"/>
      <c r="CM175" s="307"/>
      <c r="CN175" s="307"/>
      <c r="CO175" s="307"/>
      <c r="CP175" s="307"/>
      <c r="CQ175" s="307"/>
      <c r="CR175" s="307"/>
      <c r="CS175" s="307"/>
      <c r="CT175" s="307"/>
      <c r="CU175" s="307"/>
      <c r="CV175" s="307"/>
      <c r="CW175" s="307"/>
      <c r="CX175" s="307"/>
      <c r="CY175" s="307"/>
      <c r="CZ175" s="376"/>
    </row>
    <row r="176" s="437" customFormat="true" ht="15" customHeight="true" x14ac:dyDescent="0.2">
      <c r="A176" s="905"/>
      <c r="B176" s="922"/>
      <c r="C176" s="1067"/>
      <c r="D176" s="1068"/>
      <c r="E176" s="1068"/>
      <c r="F176" s="1068"/>
      <c r="G176" s="1069"/>
      <c r="H176" s="1070"/>
      <c r="I176" s="1068"/>
      <c r="J176" s="1068"/>
      <c r="K176" s="1068"/>
      <c r="L176" s="1071"/>
      <c r="M176" s="1072"/>
      <c r="N176" s="1068"/>
      <c r="O176" s="1068"/>
      <c r="P176" s="1068"/>
      <c r="Q176" s="1069"/>
      <c r="R176" s="1070"/>
      <c r="S176" s="1068"/>
      <c r="T176" s="1068"/>
      <c r="U176" s="1068"/>
      <c r="V176" s="1068"/>
      <c r="W176" s="1068"/>
      <c r="X176" s="1068"/>
      <c r="Y176" s="1068"/>
      <c r="Z176" s="1068"/>
      <c r="AA176" s="1068"/>
      <c r="AB176" s="1073"/>
      <c r="AC176" s="1003"/>
      <c r="AD176" s="1003"/>
      <c r="AE176" s="1003"/>
      <c r="AF176" s="1003"/>
      <c r="AG176" s="1003"/>
      <c r="AH176" s="1003"/>
      <c r="AI176" s="1003"/>
      <c r="AJ176" s="1003"/>
      <c r="AK176" s="1003"/>
      <c r="AL176" s="1003"/>
      <c r="AM176" s="1003"/>
      <c r="AN176" s="1003"/>
      <c r="AO176" s="1003"/>
      <c r="AP176" s="1003"/>
      <c r="AQ176" s="1003"/>
      <c r="AR176" s="1003"/>
      <c r="AS176" s="1003"/>
      <c r="AT176" s="1003"/>
      <c r="AU176" s="1003"/>
      <c r="AV176" s="1003"/>
      <c r="AW176" s="1003"/>
      <c r="AX176" s="1003"/>
      <c r="AY176" s="1004"/>
      <c r="BA176" s="516"/>
      <c r="BB176" s="159"/>
      <c r="BC176" s="357"/>
      <c r="BD176" s="306"/>
      <c r="BE176" s="306"/>
      <c r="BF176" s="306"/>
      <c r="BG176" s="358"/>
      <c r="BH176" s="368"/>
      <c r="BI176" s="306"/>
      <c r="BJ176" s="306"/>
      <c r="BK176" s="306"/>
      <c r="BL176" s="358"/>
      <c r="BM176" s="368"/>
      <c r="BN176" s="306"/>
      <c r="BO176" s="306"/>
      <c r="BP176" s="306"/>
      <c r="BQ176" s="358"/>
      <c r="BR176" s="368"/>
      <c r="BS176" s="306"/>
      <c r="BT176" s="306"/>
      <c r="BU176" s="306"/>
      <c r="BV176" s="306"/>
      <c r="BW176" s="306"/>
      <c r="BX176" s="306"/>
      <c r="BY176" s="307"/>
      <c r="BZ176" s="307"/>
      <c r="CA176" s="307"/>
      <c r="CB176" s="307"/>
      <c r="CC176" s="307"/>
      <c r="CD176" s="307"/>
      <c r="CE176" s="307"/>
      <c r="CF176" s="307"/>
      <c r="CG176" s="307"/>
      <c r="CH176" s="307"/>
      <c r="CI176" s="307"/>
      <c r="CJ176" s="307"/>
      <c r="CK176" s="307"/>
      <c r="CL176" s="307"/>
      <c r="CM176" s="307"/>
      <c r="CN176" s="307"/>
      <c r="CO176" s="307"/>
      <c r="CP176" s="307"/>
      <c r="CQ176" s="307"/>
      <c r="CR176" s="307"/>
      <c r="CS176" s="307"/>
      <c r="CT176" s="307"/>
      <c r="CU176" s="307"/>
      <c r="CV176" s="307"/>
      <c r="CW176" s="307"/>
      <c r="CX176" s="307"/>
      <c r="CY176" s="307"/>
      <c r="CZ176" s="376"/>
    </row>
    <row r="177" s="437" customFormat="true" ht="15" customHeight="true" x14ac:dyDescent="0.2">
      <c r="A177" s="905"/>
      <c r="B177" s="922"/>
      <c r="C177" s="1067"/>
      <c r="D177" s="1068"/>
      <c r="E177" s="1068"/>
      <c r="F177" s="1068"/>
      <c r="G177" s="1069"/>
      <c r="H177" s="1070"/>
      <c r="I177" s="1068"/>
      <c r="J177" s="1068"/>
      <c r="K177" s="1068"/>
      <c r="L177" s="1071"/>
      <c r="M177" s="1072"/>
      <c r="N177" s="1068"/>
      <c r="O177" s="1068"/>
      <c r="P177" s="1068"/>
      <c r="Q177" s="1069"/>
      <c r="R177" s="1070"/>
      <c r="S177" s="1068"/>
      <c r="T177" s="1068"/>
      <c r="U177" s="1068"/>
      <c r="V177" s="1068"/>
      <c r="W177" s="1068"/>
      <c r="X177" s="1068"/>
      <c r="Y177" s="1068"/>
      <c r="Z177" s="1068"/>
      <c r="AA177" s="1068"/>
      <c r="AB177" s="1073"/>
      <c r="AC177" s="1003"/>
      <c r="AD177" s="1003"/>
      <c r="AE177" s="1003"/>
      <c r="AF177" s="1003"/>
      <c r="AG177" s="1003"/>
      <c r="AH177" s="1003"/>
      <c r="AI177" s="1003"/>
      <c r="AJ177" s="1003"/>
      <c r="AK177" s="1003"/>
      <c r="AL177" s="1003"/>
      <c r="AM177" s="1003"/>
      <c r="AN177" s="1003"/>
      <c r="AO177" s="1003"/>
      <c r="AP177" s="1003"/>
      <c r="AQ177" s="1003"/>
      <c r="AR177" s="1003"/>
      <c r="AS177" s="1003"/>
      <c r="AT177" s="1003"/>
      <c r="AU177" s="1003"/>
      <c r="AV177" s="1003"/>
      <c r="AW177" s="1003"/>
      <c r="AX177" s="1003"/>
      <c r="AY177" s="1004"/>
      <c r="BA177" s="516"/>
      <c r="BB177" s="159"/>
      <c r="BC177" s="357"/>
      <c r="BD177" s="306"/>
      <c r="BE177" s="306"/>
      <c r="BF177" s="306"/>
      <c r="BG177" s="358"/>
      <c r="BH177" s="368"/>
      <c r="BI177" s="306"/>
      <c r="BJ177" s="306"/>
      <c r="BK177" s="306"/>
      <c r="BL177" s="358"/>
      <c r="BM177" s="368"/>
      <c r="BN177" s="306"/>
      <c r="BO177" s="306"/>
      <c r="BP177" s="306"/>
      <c r="BQ177" s="358"/>
      <c r="BR177" s="368"/>
      <c r="BS177" s="306"/>
      <c r="BT177" s="306"/>
      <c r="BU177" s="306"/>
      <c r="BV177" s="306"/>
      <c r="BW177" s="306"/>
      <c r="BX177" s="306"/>
      <c r="BY177" s="307"/>
      <c r="BZ177" s="307"/>
      <c r="CA177" s="307"/>
      <c r="CB177" s="307"/>
      <c r="CC177" s="307"/>
      <c r="CD177" s="307"/>
      <c r="CE177" s="307"/>
      <c r="CF177" s="307"/>
      <c r="CG177" s="307"/>
      <c r="CH177" s="307"/>
      <c r="CI177" s="307"/>
      <c r="CJ177" s="307"/>
      <c r="CK177" s="307"/>
      <c r="CL177" s="307"/>
      <c r="CM177" s="307"/>
      <c r="CN177" s="307"/>
      <c r="CO177" s="307"/>
      <c r="CP177" s="307"/>
      <c r="CQ177" s="307"/>
      <c r="CR177" s="307"/>
      <c r="CS177" s="307"/>
      <c r="CT177" s="307"/>
      <c r="CU177" s="307"/>
      <c r="CV177" s="307"/>
      <c r="CW177" s="307"/>
      <c r="CX177" s="307"/>
      <c r="CY177" s="307"/>
      <c r="CZ177" s="376"/>
    </row>
    <row r="178" s="437" customFormat="true" ht="15" customHeight="true" x14ac:dyDescent="0.2">
      <c r="A178" s="905"/>
      <c r="B178" s="922"/>
      <c r="C178" s="1067"/>
      <c r="D178" s="1068"/>
      <c r="E178" s="1068"/>
      <c r="F178" s="1068"/>
      <c r="G178" s="1069"/>
      <c r="H178" s="1070"/>
      <c r="I178" s="1068"/>
      <c r="J178" s="1068"/>
      <c r="K178" s="1068"/>
      <c r="L178" s="1071"/>
      <c r="M178" s="1072"/>
      <c r="N178" s="1068"/>
      <c r="O178" s="1068"/>
      <c r="P178" s="1068"/>
      <c r="Q178" s="1069"/>
      <c r="R178" s="1070"/>
      <c r="S178" s="1068"/>
      <c r="T178" s="1068"/>
      <c r="U178" s="1068"/>
      <c r="V178" s="1068"/>
      <c r="W178" s="1068"/>
      <c r="X178" s="1068"/>
      <c r="Y178" s="1068"/>
      <c r="Z178" s="1068"/>
      <c r="AA178" s="1068"/>
      <c r="AB178" s="1073"/>
      <c r="AC178" s="1003"/>
      <c r="AD178" s="1003"/>
      <c r="AE178" s="1003"/>
      <c r="AF178" s="1003"/>
      <c r="AG178" s="1003"/>
      <c r="AH178" s="1003"/>
      <c r="AI178" s="1003"/>
      <c r="AJ178" s="1003"/>
      <c r="AK178" s="1003"/>
      <c r="AL178" s="1003"/>
      <c r="AM178" s="1003"/>
      <c r="AN178" s="1003"/>
      <c r="AO178" s="1003"/>
      <c r="AP178" s="1003"/>
      <c r="AQ178" s="1003"/>
      <c r="AR178" s="1003"/>
      <c r="AS178" s="1003"/>
      <c r="AT178" s="1003"/>
      <c r="AU178" s="1003"/>
      <c r="AV178" s="1003"/>
      <c r="AW178" s="1003"/>
      <c r="AX178" s="1003"/>
      <c r="AY178" s="1004"/>
      <c r="BA178" s="516"/>
      <c r="BB178" s="159"/>
      <c r="BC178" s="357"/>
      <c r="BD178" s="306"/>
      <c r="BE178" s="306"/>
      <c r="BF178" s="306"/>
      <c r="BG178" s="358"/>
      <c r="BH178" s="368"/>
      <c r="BI178" s="306"/>
      <c r="BJ178" s="306"/>
      <c r="BK178" s="306"/>
      <c r="BL178" s="358"/>
      <c r="BM178" s="368"/>
      <c r="BN178" s="306"/>
      <c r="BO178" s="306"/>
      <c r="BP178" s="306"/>
      <c r="BQ178" s="358"/>
      <c r="BR178" s="368"/>
      <c r="BS178" s="306"/>
      <c r="BT178" s="306"/>
      <c r="BU178" s="306"/>
      <c r="BV178" s="306"/>
      <c r="BW178" s="306"/>
      <c r="BX178" s="306"/>
      <c r="BY178" s="307"/>
      <c r="BZ178" s="307"/>
      <c r="CA178" s="307"/>
      <c r="CB178" s="307"/>
      <c r="CC178" s="307"/>
      <c r="CD178" s="307"/>
      <c r="CE178" s="307"/>
      <c r="CF178" s="307"/>
      <c r="CG178" s="307"/>
      <c r="CH178" s="307"/>
      <c r="CI178" s="307"/>
      <c r="CJ178" s="307"/>
      <c r="CK178" s="307"/>
      <c r="CL178" s="307"/>
      <c r="CM178" s="307"/>
      <c r="CN178" s="307"/>
      <c r="CO178" s="307"/>
      <c r="CP178" s="307"/>
      <c r="CQ178" s="307"/>
      <c r="CR178" s="307"/>
      <c r="CS178" s="307"/>
      <c r="CT178" s="307"/>
      <c r="CU178" s="307"/>
      <c r="CV178" s="307"/>
      <c r="CW178" s="307"/>
      <c r="CX178" s="307"/>
      <c r="CY178" s="307"/>
      <c r="CZ178" s="376"/>
    </row>
    <row r="179" s="437" customFormat="true" ht="15" customHeight="true" x14ac:dyDescent="0.2">
      <c r="A179" s="905"/>
      <c r="B179" s="922"/>
      <c r="C179" s="1067"/>
      <c r="D179" s="1068"/>
      <c r="E179" s="1068"/>
      <c r="F179" s="1068"/>
      <c r="G179" s="1069"/>
      <c r="H179" s="1070"/>
      <c r="I179" s="1068"/>
      <c r="J179" s="1068"/>
      <c r="K179" s="1068"/>
      <c r="L179" s="1071"/>
      <c r="M179" s="1072"/>
      <c r="N179" s="1068"/>
      <c r="O179" s="1068"/>
      <c r="P179" s="1068"/>
      <c r="Q179" s="1069"/>
      <c r="R179" s="1070"/>
      <c r="S179" s="1068"/>
      <c r="T179" s="1068"/>
      <c r="U179" s="1068"/>
      <c r="V179" s="1068"/>
      <c r="W179" s="1068"/>
      <c r="X179" s="1068"/>
      <c r="Y179" s="1068"/>
      <c r="Z179" s="1068"/>
      <c r="AA179" s="1068"/>
      <c r="AB179" s="1073"/>
      <c r="AC179" s="1003"/>
      <c r="AD179" s="1003"/>
      <c r="AE179" s="1003"/>
      <c r="AF179" s="1003"/>
      <c r="AG179" s="1003"/>
      <c r="AH179" s="1003"/>
      <c r="AI179" s="1003"/>
      <c r="AJ179" s="1003"/>
      <c r="AK179" s="1003"/>
      <c r="AL179" s="1003"/>
      <c r="AM179" s="1003"/>
      <c r="AN179" s="1003"/>
      <c r="AO179" s="1003"/>
      <c r="AP179" s="1003"/>
      <c r="AQ179" s="1003"/>
      <c r="AR179" s="1003"/>
      <c r="AS179" s="1003"/>
      <c r="AT179" s="1003"/>
      <c r="AU179" s="1003"/>
      <c r="AV179" s="1003"/>
      <c r="AW179" s="1003"/>
      <c r="AX179" s="1003"/>
      <c r="AY179" s="1004"/>
      <c r="BA179" s="516"/>
      <c r="BB179" s="159"/>
      <c r="BC179" s="357"/>
      <c r="BD179" s="306"/>
      <c r="BE179" s="306"/>
      <c r="BF179" s="306"/>
      <c r="BG179" s="358"/>
      <c r="BH179" s="368"/>
      <c r="BI179" s="306"/>
      <c r="BJ179" s="306"/>
      <c r="BK179" s="306"/>
      <c r="BL179" s="358"/>
      <c r="BM179" s="368"/>
      <c r="BN179" s="306"/>
      <c r="BO179" s="306"/>
      <c r="BP179" s="306"/>
      <c r="BQ179" s="358"/>
      <c r="BR179" s="368"/>
      <c r="BS179" s="306"/>
      <c r="BT179" s="306"/>
      <c r="BU179" s="306"/>
      <c r="BV179" s="306"/>
      <c r="BW179" s="306"/>
      <c r="BX179" s="306"/>
      <c r="BY179" s="307"/>
      <c r="BZ179" s="307"/>
      <c r="CA179" s="307"/>
      <c r="CB179" s="307"/>
      <c r="CC179" s="307"/>
      <c r="CD179" s="307"/>
      <c r="CE179" s="307"/>
      <c r="CF179" s="307"/>
      <c r="CG179" s="307"/>
      <c r="CH179" s="307"/>
      <c r="CI179" s="307"/>
      <c r="CJ179" s="307"/>
      <c r="CK179" s="307"/>
      <c r="CL179" s="307"/>
      <c r="CM179" s="307"/>
      <c r="CN179" s="307"/>
      <c r="CO179" s="307"/>
      <c r="CP179" s="307"/>
      <c r="CQ179" s="307"/>
      <c r="CR179" s="307"/>
      <c r="CS179" s="307"/>
      <c r="CT179" s="307"/>
      <c r="CU179" s="307"/>
      <c r="CV179" s="307"/>
      <c r="CW179" s="307"/>
      <c r="CX179" s="307"/>
      <c r="CY179" s="307"/>
      <c r="CZ179" s="376"/>
    </row>
    <row r="180" s="437" customFormat="true" ht="15" customHeight="true" x14ac:dyDescent="0.2">
      <c r="A180" s="905"/>
      <c r="B180" s="922"/>
      <c r="C180" s="1067"/>
      <c r="D180" s="1068"/>
      <c r="E180" s="1068"/>
      <c r="F180" s="1068"/>
      <c r="G180" s="1069"/>
      <c r="H180" s="1070"/>
      <c r="I180" s="1068"/>
      <c r="J180" s="1068"/>
      <c r="K180" s="1068"/>
      <c r="L180" s="1071"/>
      <c r="M180" s="1072"/>
      <c r="N180" s="1068"/>
      <c r="O180" s="1068"/>
      <c r="P180" s="1068"/>
      <c r="Q180" s="1069"/>
      <c r="R180" s="1070"/>
      <c r="S180" s="1068"/>
      <c r="T180" s="1068"/>
      <c r="U180" s="1068"/>
      <c r="V180" s="1068"/>
      <c r="W180" s="1068"/>
      <c r="X180" s="1068"/>
      <c r="Y180" s="1068"/>
      <c r="Z180" s="1068"/>
      <c r="AA180" s="1068"/>
      <c r="AB180" s="1073"/>
      <c r="AC180" s="1003"/>
      <c r="AD180" s="1003"/>
      <c r="AE180" s="1003"/>
      <c r="AF180" s="1003"/>
      <c r="AG180" s="1003"/>
      <c r="AH180" s="1003"/>
      <c r="AI180" s="1003"/>
      <c r="AJ180" s="1003"/>
      <c r="AK180" s="1003"/>
      <c r="AL180" s="1003"/>
      <c r="AM180" s="1003"/>
      <c r="AN180" s="1003"/>
      <c r="AO180" s="1003"/>
      <c r="AP180" s="1003"/>
      <c r="AQ180" s="1003"/>
      <c r="AR180" s="1003"/>
      <c r="AS180" s="1003"/>
      <c r="AT180" s="1003"/>
      <c r="AU180" s="1003"/>
      <c r="AV180" s="1003"/>
      <c r="AW180" s="1003"/>
      <c r="AX180" s="1003"/>
      <c r="AY180" s="1004"/>
      <c r="BA180" s="516"/>
      <c r="BB180" s="159"/>
      <c r="BC180" s="357"/>
      <c r="BD180" s="306"/>
      <c r="BE180" s="306"/>
      <c r="BF180" s="306"/>
      <c r="BG180" s="358"/>
      <c r="BH180" s="368"/>
      <c r="BI180" s="306"/>
      <c r="BJ180" s="306"/>
      <c r="BK180" s="306"/>
      <c r="BL180" s="358"/>
      <c r="BM180" s="368"/>
      <c r="BN180" s="306"/>
      <c r="BO180" s="306"/>
      <c r="BP180" s="306"/>
      <c r="BQ180" s="358"/>
      <c r="BR180" s="368"/>
      <c r="BS180" s="306"/>
      <c r="BT180" s="306"/>
      <c r="BU180" s="306"/>
      <c r="BV180" s="306"/>
      <c r="BW180" s="306"/>
      <c r="BX180" s="306"/>
      <c r="BY180" s="307"/>
      <c r="BZ180" s="307"/>
      <c r="CA180" s="307"/>
      <c r="CB180" s="307"/>
      <c r="CC180" s="307"/>
      <c r="CD180" s="307"/>
      <c r="CE180" s="307"/>
      <c r="CF180" s="307"/>
      <c r="CG180" s="307"/>
      <c r="CH180" s="307"/>
      <c r="CI180" s="307"/>
      <c r="CJ180" s="307"/>
      <c r="CK180" s="307"/>
      <c r="CL180" s="307"/>
      <c r="CM180" s="307"/>
      <c r="CN180" s="307"/>
      <c r="CO180" s="307"/>
      <c r="CP180" s="307"/>
      <c r="CQ180" s="307"/>
      <c r="CR180" s="307"/>
      <c r="CS180" s="307"/>
      <c r="CT180" s="307"/>
      <c r="CU180" s="307"/>
      <c r="CV180" s="307"/>
      <c r="CW180" s="307"/>
      <c r="CX180" s="307"/>
      <c r="CY180" s="307"/>
      <c r="CZ180" s="376"/>
    </row>
    <row r="181" s="437" customFormat="true" ht="15" customHeight="true" x14ac:dyDescent="0.2">
      <c r="A181" s="905"/>
      <c r="B181" s="922"/>
      <c r="C181" s="1067"/>
      <c r="D181" s="1068"/>
      <c r="E181" s="1068"/>
      <c r="F181" s="1068"/>
      <c r="G181" s="1069"/>
      <c r="H181" s="1070"/>
      <c r="I181" s="1068"/>
      <c r="J181" s="1068"/>
      <c r="K181" s="1068"/>
      <c r="L181" s="1071"/>
      <c r="M181" s="1072"/>
      <c r="N181" s="1068"/>
      <c r="O181" s="1068"/>
      <c r="P181" s="1068"/>
      <c r="Q181" s="1069"/>
      <c r="R181" s="1070"/>
      <c r="S181" s="1068"/>
      <c r="T181" s="1068"/>
      <c r="U181" s="1068"/>
      <c r="V181" s="1068"/>
      <c r="W181" s="1068"/>
      <c r="X181" s="1068"/>
      <c r="Y181" s="1068"/>
      <c r="Z181" s="1068"/>
      <c r="AA181" s="1068"/>
      <c r="AB181" s="1073"/>
      <c r="AC181" s="1003"/>
      <c r="AD181" s="1003"/>
      <c r="AE181" s="1003"/>
      <c r="AF181" s="1003"/>
      <c r="AG181" s="1003"/>
      <c r="AH181" s="1003"/>
      <c r="AI181" s="1003"/>
      <c r="AJ181" s="1003"/>
      <c r="AK181" s="1003"/>
      <c r="AL181" s="1003"/>
      <c r="AM181" s="1003"/>
      <c r="AN181" s="1003"/>
      <c r="AO181" s="1003"/>
      <c r="AP181" s="1003"/>
      <c r="AQ181" s="1003"/>
      <c r="AR181" s="1003"/>
      <c r="AS181" s="1003"/>
      <c r="AT181" s="1003"/>
      <c r="AU181" s="1003"/>
      <c r="AV181" s="1003"/>
      <c r="AW181" s="1003"/>
      <c r="AX181" s="1003"/>
      <c r="AY181" s="1004"/>
      <c r="BA181" s="516"/>
      <c r="BB181" s="159"/>
      <c r="BC181" s="357"/>
      <c r="BD181" s="306"/>
      <c r="BE181" s="306"/>
      <c r="BF181" s="306"/>
      <c r="BG181" s="358"/>
      <c r="BH181" s="368"/>
      <c r="BI181" s="306"/>
      <c r="BJ181" s="306"/>
      <c r="BK181" s="306"/>
      <c r="BL181" s="358"/>
      <c r="BM181" s="368"/>
      <c r="BN181" s="306"/>
      <c r="BO181" s="306"/>
      <c r="BP181" s="306"/>
      <c r="BQ181" s="358"/>
      <c r="BR181" s="368"/>
      <c r="BS181" s="306"/>
      <c r="BT181" s="306"/>
      <c r="BU181" s="306"/>
      <c r="BV181" s="306"/>
      <c r="BW181" s="306"/>
      <c r="BX181" s="306"/>
      <c r="BY181" s="307"/>
      <c r="BZ181" s="307"/>
      <c r="CA181" s="307"/>
      <c r="CB181" s="307"/>
      <c r="CC181" s="307"/>
      <c r="CD181" s="307"/>
      <c r="CE181" s="307"/>
      <c r="CF181" s="307"/>
      <c r="CG181" s="307"/>
      <c r="CH181" s="307"/>
      <c r="CI181" s="307"/>
      <c r="CJ181" s="307"/>
      <c r="CK181" s="307"/>
      <c r="CL181" s="307"/>
      <c r="CM181" s="307"/>
      <c r="CN181" s="307"/>
      <c r="CO181" s="307"/>
      <c r="CP181" s="307"/>
      <c r="CQ181" s="307"/>
      <c r="CR181" s="307"/>
      <c r="CS181" s="307"/>
      <c r="CT181" s="307"/>
      <c r="CU181" s="307"/>
      <c r="CV181" s="307"/>
      <c r="CW181" s="307"/>
      <c r="CX181" s="307"/>
      <c r="CY181" s="307"/>
      <c r="CZ181" s="376"/>
    </row>
    <row r="182" s="437" customFormat="true" ht="15" customHeight="true" x14ac:dyDescent="0.2">
      <c r="A182" s="905"/>
      <c r="B182" s="922"/>
      <c r="C182" s="1067"/>
      <c r="D182" s="1068"/>
      <c r="E182" s="1068"/>
      <c r="F182" s="1068"/>
      <c r="G182" s="1069"/>
      <c r="H182" s="1070"/>
      <c r="I182" s="1068"/>
      <c r="J182" s="1068"/>
      <c r="K182" s="1068"/>
      <c r="L182" s="1071"/>
      <c r="M182" s="1072"/>
      <c r="N182" s="1068"/>
      <c r="O182" s="1068"/>
      <c r="P182" s="1068"/>
      <c r="Q182" s="1069"/>
      <c r="R182" s="1070"/>
      <c r="S182" s="1068"/>
      <c r="T182" s="1068"/>
      <c r="U182" s="1068"/>
      <c r="V182" s="1068"/>
      <c r="W182" s="1068"/>
      <c r="X182" s="1068"/>
      <c r="Y182" s="1068"/>
      <c r="Z182" s="1068"/>
      <c r="AA182" s="1068"/>
      <c r="AB182" s="1073"/>
      <c r="AC182" s="1003"/>
      <c r="AD182" s="1003"/>
      <c r="AE182" s="1003"/>
      <c r="AF182" s="1003"/>
      <c r="AG182" s="1003"/>
      <c r="AH182" s="1003"/>
      <c r="AI182" s="1003"/>
      <c r="AJ182" s="1003"/>
      <c r="AK182" s="1003"/>
      <c r="AL182" s="1003"/>
      <c r="AM182" s="1003"/>
      <c r="AN182" s="1003"/>
      <c r="AO182" s="1003"/>
      <c r="AP182" s="1003"/>
      <c r="AQ182" s="1003"/>
      <c r="AR182" s="1003"/>
      <c r="AS182" s="1003"/>
      <c r="AT182" s="1003"/>
      <c r="AU182" s="1003"/>
      <c r="AV182" s="1003"/>
      <c r="AW182" s="1003"/>
      <c r="AX182" s="1003"/>
      <c r="AY182" s="1004"/>
      <c r="BA182" s="516"/>
      <c r="BB182" s="159"/>
      <c r="BC182" s="357"/>
      <c r="BD182" s="306"/>
      <c r="BE182" s="306"/>
      <c r="BF182" s="306"/>
      <c r="BG182" s="358"/>
      <c r="BH182" s="368"/>
      <c r="BI182" s="306"/>
      <c r="BJ182" s="306"/>
      <c r="BK182" s="306"/>
      <c r="BL182" s="358"/>
      <c r="BM182" s="368"/>
      <c r="BN182" s="306"/>
      <c r="BO182" s="306"/>
      <c r="BP182" s="306"/>
      <c r="BQ182" s="358"/>
      <c r="BR182" s="368"/>
      <c r="BS182" s="306"/>
      <c r="BT182" s="306"/>
      <c r="BU182" s="306"/>
      <c r="BV182" s="306"/>
      <c r="BW182" s="306"/>
      <c r="BX182" s="306"/>
      <c r="BY182" s="307"/>
      <c r="BZ182" s="307"/>
      <c r="CA182" s="307"/>
      <c r="CB182" s="307"/>
      <c r="CC182" s="307"/>
      <c r="CD182" s="307"/>
      <c r="CE182" s="307"/>
      <c r="CF182" s="307"/>
      <c r="CG182" s="307"/>
      <c r="CH182" s="307"/>
      <c r="CI182" s="307"/>
      <c r="CJ182" s="307"/>
      <c r="CK182" s="307"/>
      <c r="CL182" s="307"/>
      <c r="CM182" s="307"/>
      <c r="CN182" s="307"/>
      <c r="CO182" s="307"/>
      <c r="CP182" s="307"/>
      <c r="CQ182" s="307"/>
      <c r="CR182" s="307"/>
      <c r="CS182" s="307"/>
      <c r="CT182" s="307"/>
      <c r="CU182" s="307"/>
      <c r="CV182" s="307"/>
      <c r="CW182" s="307"/>
      <c r="CX182" s="307"/>
      <c r="CY182" s="307"/>
      <c r="CZ182" s="376"/>
    </row>
    <row r="183" s="437" customFormat="true" ht="15" customHeight="true" x14ac:dyDescent="0.2">
      <c r="A183" s="905"/>
      <c r="B183" s="922"/>
      <c r="C183" s="1067"/>
      <c r="D183" s="1068"/>
      <c r="E183" s="1068"/>
      <c r="F183" s="1068"/>
      <c r="G183" s="1069"/>
      <c r="H183" s="1070"/>
      <c r="I183" s="1068"/>
      <c r="J183" s="1068"/>
      <c r="K183" s="1068"/>
      <c r="L183" s="1071"/>
      <c r="M183" s="1072"/>
      <c r="N183" s="1068"/>
      <c r="O183" s="1068"/>
      <c r="P183" s="1068"/>
      <c r="Q183" s="1069"/>
      <c r="R183" s="1070"/>
      <c r="S183" s="1068"/>
      <c r="T183" s="1068"/>
      <c r="U183" s="1068"/>
      <c r="V183" s="1068"/>
      <c r="W183" s="1068"/>
      <c r="X183" s="1068"/>
      <c r="Y183" s="1068"/>
      <c r="Z183" s="1068"/>
      <c r="AA183" s="1068"/>
      <c r="AB183" s="1073"/>
      <c r="AC183" s="1003"/>
      <c r="AD183" s="1003"/>
      <c r="AE183" s="1003"/>
      <c r="AF183" s="1003"/>
      <c r="AG183" s="1003"/>
      <c r="AH183" s="1003"/>
      <c r="AI183" s="1003"/>
      <c r="AJ183" s="1003"/>
      <c r="AK183" s="1003"/>
      <c r="AL183" s="1003"/>
      <c r="AM183" s="1003"/>
      <c r="AN183" s="1003"/>
      <c r="AO183" s="1003"/>
      <c r="AP183" s="1003"/>
      <c r="AQ183" s="1003"/>
      <c r="AR183" s="1003"/>
      <c r="AS183" s="1003"/>
      <c r="AT183" s="1003"/>
      <c r="AU183" s="1003"/>
      <c r="AV183" s="1003"/>
      <c r="AW183" s="1003"/>
      <c r="AX183" s="1003"/>
      <c r="AY183" s="1004"/>
      <c r="BA183" s="516"/>
      <c r="BB183" s="159"/>
      <c r="BC183" s="357"/>
      <c r="BD183" s="306"/>
      <c r="BE183" s="306"/>
      <c r="BF183" s="306"/>
      <c r="BG183" s="358"/>
      <c r="BH183" s="368"/>
      <c r="BI183" s="306"/>
      <c r="BJ183" s="306"/>
      <c r="BK183" s="306"/>
      <c r="BL183" s="358"/>
      <c r="BM183" s="368"/>
      <c r="BN183" s="306"/>
      <c r="BO183" s="306"/>
      <c r="BP183" s="306"/>
      <c r="BQ183" s="358"/>
      <c r="BR183" s="368"/>
      <c r="BS183" s="306"/>
      <c r="BT183" s="306"/>
      <c r="BU183" s="306"/>
      <c r="BV183" s="306"/>
      <c r="BW183" s="306"/>
      <c r="BX183" s="306"/>
      <c r="BY183" s="307"/>
      <c r="BZ183" s="307"/>
      <c r="CA183" s="307"/>
      <c r="CB183" s="307"/>
      <c r="CC183" s="307"/>
      <c r="CD183" s="307"/>
      <c r="CE183" s="307"/>
      <c r="CF183" s="307"/>
      <c r="CG183" s="307"/>
      <c r="CH183" s="307"/>
      <c r="CI183" s="307"/>
      <c r="CJ183" s="307"/>
      <c r="CK183" s="307"/>
      <c r="CL183" s="307"/>
      <c r="CM183" s="307"/>
      <c r="CN183" s="307"/>
      <c r="CO183" s="307"/>
      <c r="CP183" s="307"/>
      <c r="CQ183" s="307"/>
      <c r="CR183" s="307"/>
      <c r="CS183" s="307"/>
      <c r="CT183" s="307"/>
      <c r="CU183" s="307"/>
      <c r="CV183" s="307"/>
      <c r="CW183" s="307"/>
      <c r="CX183" s="307"/>
      <c r="CY183" s="307"/>
      <c r="CZ183" s="376"/>
    </row>
    <row r="184" s="437" customFormat="true" ht="15" customHeight="true" x14ac:dyDescent="0.2">
      <c r="A184" s="905"/>
      <c r="B184" s="922"/>
      <c r="C184" s="1067"/>
      <c r="D184" s="1068"/>
      <c r="E184" s="1068"/>
      <c r="F184" s="1068"/>
      <c r="G184" s="1069"/>
      <c r="H184" s="1070"/>
      <c r="I184" s="1068"/>
      <c r="J184" s="1068"/>
      <c r="K184" s="1068"/>
      <c r="L184" s="1071"/>
      <c r="M184" s="1072"/>
      <c r="N184" s="1068"/>
      <c r="O184" s="1068"/>
      <c r="P184" s="1068"/>
      <c r="Q184" s="1069"/>
      <c r="R184" s="1070"/>
      <c r="S184" s="1068"/>
      <c r="T184" s="1068"/>
      <c r="U184" s="1068"/>
      <c r="V184" s="1068"/>
      <c r="W184" s="1068"/>
      <c r="X184" s="1068"/>
      <c r="Y184" s="1068"/>
      <c r="Z184" s="1068"/>
      <c r="AA184" s="1068"/>
      <c r="AB184" s="1073"/>
      <c r="AC184" s="1003"/>
      <c r="AD184" s="1003"/>
      <c r="AE184" s="1003"/>
      <c r="AF184" s="1003"/>
      <c r="AG184" s="1003"/>
      <c r="AH184" s="1003"/>
      <c r="AI184" s="1003"/>
      <c r="AJ184" s="1003"/>
      <c r="AK184" s="1003"/>
      <c r="AL184" s="1003"/>
      <c r="AM184" s="1003"/>
      <c r="AN184" s="1003"/>
      <c r="AO184" s="1003"/>
      <c r="AP184" s="1003"/>
      <c r="AQ184" s="1003"/>
      <c r="AR184" s="1003"/>
      <c r="AS184" s="1003"/>
      <c r="AT184" s="1003"/>
      <c r="AU184" s="1003"/>
      <c r="AV184" s="1003"/>
      <c r="AW184" s="1003"/>
      <c r="AX184" s="1003"/>
      <c r="AY184" s="1004"/>
      <c r="BA184" s="516"/>
      <c r="BB184" s="159"/>
      <c r="BC184" s="357"/>
      <c r="BD184" s="306"/>
      <c r="BE184" s="306"/>
      <c r="BF184" s="306"/>
      <c r="BG184" s="358"/>
      <c r="BH184" s="368"/>
      <c r="BI184" s="306"/>
      <c r="BJ184" s="306"/>
      <c r="BK184" s="306"/>
      <c r="BL184" s="358"/>
      <c r="BM184" s="368"/>
      <c r="BN184" s="306"/>
      <c r="BO184" s="306"/>
      <c r="BP184" s="306"/>
      <c r="BQ184" s="358"/>
      <c r="BR184" s="368"/>
      <c r="BS184" s="306"/>
      <c r="BT184" s="306"/>
      <c r="BU184" s="306"/>
      <c r="BV184" s="306"/>
      <c r="BW184" s="306"/>
      <c r="BX184" s="306"/>
      <c r="BY184" s="307"/>
      <c r="BZ184" s="307"/>
      <c r="CA184" s="307"/>
      <c r="CB184" s="307"/>
      <c r="CC184" s="307"/>
      <c r="CD184" s="307"/>
      <c r="CE184" s="307"/>
      <c r="CF184" s="307"/>
      <c r="CG184" s="307"/>
      <c r="CH184" s="307"/>
      <c r="CI184" s="307"/>
      <c r="CJ184" s="307"/>
      <c r="CK184" s="307"/>
      <c r="CL184" s="307"/>
      <c r="CM184" s="307"/>
      <c r="CN184" s="307"/>
      <c r="CO184" s="307"/>
      <c r="CP184" s="307"/>
      <c r="CQ184" s="307"/>
      <c r="CR184" s="307"/>
      <c r="CS184" s="307"/>
      <c r="CT184" s="307"/>
      <c r="CU184" s="307"/>
      <c r="CV184" s="307"/>
      <c r="CW184" s="307"/>
      <c r="CX184" s="307"/>
      <c r="CY184" s="307"/>
      <c r="CZ184" s="376"/>
    </row>
    <row r="185" s="437" customFormat="true" ht="15" customHeight="true" x14ac:dyDescent="0.2">
      <c r="A185" s="905"/>
      <c r="B185" s="922"/>
      <c r="C185" s="1067"/>
      <c r="D185" s="1068"/>
      <c r="E185" s="1068"/>
      <c r="F185" s="1068"/>
      <c r="G185" s="1069"/>
      <c r="H185" s="1070"/>
      <c r="I185" s="1068"/>
      <c r="J185" s="1068"/>
      <c r="K185" s="1068"/>
      <c r="L185" s="1071"/>
      <c r="M185" s="1072"/>
      <c r="N185" s="1068"/>
      <c r="O185" s="1068"/>
      <c r="P185" s="1068"/>
      <c r="Q185" s="1069"/>
      <c r="R185" s="1070"/>
      <c r="S185" s="1068"/>
      <c r="T185" s="1068"/>
      <c r="U185" s="1068"/>
      <c r="V185" s="1068"/>
      <c r="W185" s="1068"/>
      <c r="X185" s="1068"/>
      <c r="Y185" s="1068"/>
      <c r="Z185" s="1068"/>
      <c r="AA185" s="1068"/>
      <c r="AB185" s="1073"/>
      <c r="AC185" s="1003"/>
      <c r="AD185" s="1003"/>
      <c r="AE185" s="1003"/>
      <c r="AF185" s="1003"/>
      <c r="AG185" s="1003"/>
      <c r="AH185" s="1003"/>
      <c r="AI185" s="1003"/>
      <c r="AJ185" s="1003"/>
      <c r="AK185" s="1003"/>
      <c r="AL185" s="1003"/>
      <c r="AM185" s="1003"/>
      <c r="AN185" s="1003"/>
      <c r="AO185" s="1003"/>
      <c r="AP185" s="1003"/>
      <c r="AQ185" s="1003"/>
      <c r="AR185" s="1003"/>
      <c r="AS185" s="1003"/>
      <c r="AT185" s="1003"/>
      <c r="AU185" s="1003"/>
      <c r="AV185" s="1003"/>
      <c r="AW185" s="1003"/>
      <c r="AX185" s="1003"/>
      <c r="AY185" s="1004"/>
      <c r="BA185" s="516"/>
      <c r="BB185" s="159"/>
      <c r="BC185" s="357"/>
      <c r="BD185" s="306"/>
      <c r="BE185" s="306"/>
      <c r="BF185" s="306"/>
      <c r="BG185" s="358"/>
      <c r="BH185" s="368"/>
      <c r="BI185" s="306"/>
      <c r="BJ185" s="306"/>
      <c r="BK185" s="306"/>
      <c r="BL185" s="358"/>
      <c r="BM185" s="368"/>
      <c r="BN185" s="306"/>
      <c r="BO185" s="306"/>
      <c r="BP185" s="306"/>
      <c r="BQ185" s="358"/>
      <c r="BR185" s="368"/>
      <c r="BS185" s="306"/>
      <c r="BT185" s="306"/>
      <c r="BU185" s="306"/>
      <c r="BV185" s="306"/>
      <c r="BW185" s="306"/>
      <c r="BX185" s="306"/>
      <c r="BY185" s="307"/>
      <c r="BZ185" s="307"/>
      <c r="CA185" s="307"/>
      <c r="CB185" s="307"/>
      <c r="CC185" s="307"/>
      <c r="CD185" s="307"/>
      <c r="CE185" s="307"/>
      <c r="CF185" s="307"/>
      <c r="CG185" s="307"/>
      <c r="CH185" s="307"/>
      <c r="CI185" s="307"/>
      <c r="CJ185" s="307"/>
      <c r="CK185" s="307"/>
      <c r="CL185" s="307"/>
      <c r="CM185" s="307"/>
      <c r="CN185" s="307"/>
      <c r="CO185" s="307"/>
      <c r="CP185" s="307"/>
      <c r="CQ185" s="307"/>
      <c r="CR185" s="307"/>
      <c r="CS185" s="307"/>
      <c r="CT185" s="307"/>
      <c r="CU185" s="307"/>
      <c r="CV185" s="307"/>
      <c r="CW185" s="307"/>
      <c r="CX185" s="307"/>
      <c r="CY185" s="307"/>
      <c r="CZ185" s="376"/>
    </row>
    <row r="186" s="437" customFormat="true" ht="15" customHeight="true" x14ac:dyDescent="0.2">
      <c r="A186" s="905"/>
      <c r="B186" s="922"/>
      <c r="C186" s="1067"/>
      <c r="D186" s="1068"/>
      <c r="E186" s="1068"/>
      <c r="F186" s="1068"/>
      <c r="G186" s="1069"/>
      <c r="H186" s="1070"/>
      <c r="I186" s="1068"/>
      <c r="J186" s="1068"/>
      <c r="K186" s="1068"/>
      <c r="L186" s="1071"/>
      <c r="M186" s="1072"/>
      <c r="N186" s="1068"/>
      <c r="O186" s="1068"/>
      <c r="P186" s="1068"/>
      <c r="Q186" s="1069"/>
      <c r="R186" s="1070"/>
      <c r="S186" s="1068"/>
      <c r="T186" s="1068"/>
      <c r="U186" s="1068"/>
      <c r="V186" s="1068"/>
      <c r="W186" s="1068"/>
      <c r="X186" s="1068"/>
      <c r="Y186" s="1068"/>
      <c r="Z186" s="1068"/>
      <c r="AA186" s="1068"/>
      <c r="AB186" s="1073"/>
      <c r="AC186" s="1003"/>
      <c r="AD186" s="1003"/>
      <c r="AE186" s="1003"/>
      <c r="AF186" s="1003"/>
      <c r="AG186" s="1003"/>
      <c r="AH186" s="1003"/>
      <c r="AI186" s="1003"/>
      <c r="AJ186" s="1003"/>
      <c r="AK186" s="1003"/>
      <c r="AL186" s="1003"/>
      <c r="AM186" s="1003"/>
      <c r="AN186" s="1003"/>
      <c r="AO186" s="1003"/>
      <c r="AP186" s="1003"/>
      <c r="AQ186" s="1003"/>
      <c r="AR186" s="1003"/>
      <c r="AS186" s="1003"/>
      <c r="AT186" s="1003"/>
      <c r="AU186" s="1003"/>
      <c r="AV186" s="1003"/>
      <c r="AW186" s="1003"/>
      <c r="AX186" s="1003"/>
      <c r="AY186" s="1004"/>
      <c r="BA186" s="516"/>
      <c r="BB186" s="159"/>
      <c r="BC186" s="357"/>
      <c r="BD186" s="306"/>
      <c r="BE186" s="306"/>
      <c r="BF186" s="306"/>
      <c r="BG186" s="358"/>
      <c r="BH186" s="368"/>
      <c r="BI186" s="306"/>
      <c r="BJ186" s="306"/>
      <c r="BK186" s="306"/>
      <c r="BL186" s="358"/>
      <c r="BM186" s="368"/>
      <c r="BN186" s="306"/>
      <c r="BO186" s="306"/>
      <c r="BP186" s="306"/>
      <c r="BQ186" s="358"/>
      <c r="BR186" s="368"/>
      <c r="BS186" s="306"/>
      <c r="BT186" s="306"/>
      <c r="BU186" s="306"/>
      <c r="BV186" s="306"/>
      <c r="BW186" s="306"/>
      <c r="BX186" s="306"/>
      <c r="BY186" s="307"/>
      <c r="BZ186" s="307"/>
      <c r="CA186" s="307"/>
      <c r="CB186" s="307"/>
      <c r="CC186" s="307"/>
      <c r="CD186" s="307"/>
      <c r="CE186" s="307"/>
      <c r="CF186" s="307"/>
      <c r="CG186" s="307"/>
      <c r="CH186" s="307"/>
      <c r="CI186" s="307"/>
      <c r="CJ186" s="307"/>
      <c r="CK186" s="307"/>
      <c r="CL186" s="307"/>
      <c r="CM186" s="307"/>
      <c r="CN186" s="307"/>
      <c r="CO186" s="307"/>
      <c r="CP186" s="307"/>
      <c r="CQ186" s="307"/>
      <c r="CR186" s="307"/>
      <c r="CS186" s="307"/>
      <c r="CT186" s="307"/>
      <c r="CU186" s="307"/>
      <c r="CV186" s="307"/>
      <c r="CW186" s="307"/>
      <c r="CX186" s="307"/>
      <c r="CY186" s="307"/>
      <c r="CZ186" s="376"/>
    </row>
    <row r="187" s="437" customFormat="true" ht="15" customHeight="true" x14ac:dyDescent="0.2">
      <c r="A187" s="905"/>
      <c r="B187" s="922"/>
      <c r="C187" s="1067"/>
      <c r="D187" s="1068"/>
      <c r="E187" s="1068"/>
      <c r="F187" s="1068"/>
      <c r="G187" s="1069"/>
      <c r="H187" s="1070"/>
      <c r="I187" s="1068"/>
      <c r="J187" s="1068"/>
      <c r="K187" s="1068"/>
      <c r="L187" s="1071"/>
      <c r="M187" s="1072"/>
      <c r="N187" s="1068"/>
      <c r="O187" s="1068"/>
      <c r="P187" s="1068"/>
      <c r="Q187" s="1069"/>
      <c r="R187" s="1070"/>
      <c r="S187" s="1068"/>
      <c r="T187" s="1068"/>
      <c r="U187" s="1068"/>
      <c r="V187" s="1068"/>
      <c r="W187" s="1068"/>
      <c r="X187" s="1068"/>
      <c r="Y187" s="1068"/>
      <c r="Z187" s="1068"/>
      <c r="AA187" s="1068"/>
      <c r="AB187" s="1073"/>
      <c r="AC187" s="1003"/>
      <c r="AD187" s="1003"/>
      <c r="AE187" s="1003"/>
      <c r="AF187" s="1003"/>
      <c r="AG187" s="1003"/>
      <c r="AH187" s="1003"/>
      <c r="AI187" s="1003"/>
      <c r="AJ187" s="1003"/>
      <c r="AK187" s="1003"/>
      <c r="AL187" s="1003"/>
      <c r="AM187" s="1003"/>
      <c r="AN187" s="1003"/>
      <c r="AO187" s="1003"/>
      <c r="AP187" s="1003"/>
      <c r="AQ187" s="1003"/>
      <c r="AR187" s="1003"/>
      <c r="AS187" s="1003"/>
      <c r="AT187" s="1003"/>
      <c r="AU187" s="1003"/>
      <c r="AV187" s="1003"/>
      <c r="AW187" s="1003"/>
      <c r="AX187" s="1003"/>
      <c r="AY187" s="1004"/>
      <c r="BA187" s="516"/>
      <c r="BB187" s="159"/>
      <c r="BC187" s="357"/>
      <c r="BD187" s="306"/>
      <c r="BE187" s="306"/>
      <c r="BF187" s="306"/>
      <c r="BG187" s="358"/>
      <c r="BH187" s="368"/>
      <c r="BI187" s="306"/>
      <c r="BJ187" s="306"/>
      <c r="BK187" s="306"/>
      <c r="BL187" s="358"/>
      <c r="BM187" s="368"/>
      <c r="BN187" s="306"/>
      <c r="BO187" s="306"/>
      <c r="BP187" s="306"/>
      <c r="BQ187" s="358"/>
      <c r="BR187" s="368"/>
      <c r="BS187" s="306"/>
      <c r="BT187" s="306"/>
      <c r="BU187" s="306"/>
      <c r="BV187" s="306"/>
      <c r="BW187" s="306"/>
      <c r="BX187" s="306"/>
      <c r="BY187" s="307"/>
      <c r="BZ187" s="307"/>
      <c r="CA187" s="307"/>
      <c r="CB187" s="307"/>
      <c r="CC187" s="307"/>
      <c r="CD187" s="307"/>
      <c r="CE187" s="307"/>
      <c r="CF187" s="307"/>
      <c r="CG187" s="307"/>
      <c r="CH187" s="307"/>
      <c r="CI187" s="307"/>
      <c r="CJ187" s="307"/>
      <c r="CK187" s="307"/>
      <c r="CL187" s="307"/>
      <c r="CM187" s="307"/>
      <c r="CN187" s="307"/>
      <c r="CO187" s="307"/>
      <c r="CP187" s="307"/>
      <c r="CQ187" s="307"/>
      <c r="CR187" s="307"/>
      <c r="CS187" s="307"/>
      <c r="CT187" s="307"/>
      <c r="CU187" s="307"/>
      <c r="CV187" s="307"/>
      <c r="CW187" s="307"/>
      <c r="CX187" s="307"/>
      <c r="CY187" s="307"/>
      <c r="CZ187" s="376"/>
    </row>
    <row r="188" s="437" customFormat="true" ht="15" customHeight="true" x14ac:dyDescent="0.2">
      <c r="A188" s="905"/>
      <c r="B188" s="922"/>
      <c r="C188" s="1067"/>
      <c r="D188" s="1068"/>
      <c r="E188" s="1068"/>
      <c r="F188" s="1068"/>
      <c r="G188" s="1069"/>
      <c r="H188" s="1070"/>
      <c r="I188" s="1068"/>
      <c r="J188" s="1068"/>
      <c r="K188" s="1068"/>
      <c r="L188" s="1071"/>
      <c r="M188" s="1072"/>
      <c r="N188" s="1068"/>
      <c r="O188" s="1068"/>
      <c r="P188" s="1068"/>
      <c r="Q188" s="1069"/>
      <c r="R188" s="1070"/>
      <c r="S188" s="1068"/>
      <c r="T188" s="1068"/>
      <c r="U188" s="1068"/>
      <c r="V188" s="1068"/>
      <c r="W188" s="1068"/>
      <c r="X188" s="1068"/>
      <c r="Y188" s="1068"/>
      <c r="Z188" s="1068"/>
      <c r="AA188" s="1068"/>
      <c r="AB188" s="1073"/>
      <c r="AC188" s="1003"/>
      <c r="AD188" s="1003"/>
      <c r="AE188" s="1003"/>
      <c r="AF188" s="1003"/>
      <c r="AG188" s="1003"/>
      <c r="AH188" s="1003"/>
      <c r="AI188" s="1003"/>
      <c r="AJ188" s="1003"/>
      <c r="AK188" s="1003"/>
      <c r="AL188" s="1003"/>
      <c r="AM188" s="1003"/>
      <c r="AN188" s="1003"/>
      <c r="AO188" s="1003"/>
      <c r="AP188" s="1003"/>
      <c r="AQ188" s="1003"/>
      <c r="AR188" s="1003"/>
      <c r="AS188" s="1003"/>
      <c r="AT188" s="1003"/>
      <c r="AU188" s="1003"/>
      <c r="AV188" s="1003"/>
      <c r="AW188" s="1003"/>
      <c r="AX188" s="1003"/>
      <c r="AY188" s="1004"/>
      <c r="BA188" s="516"/>
      <c r="BB188" s="159"/>
      <c r="BC188" s="357"/>
      <c r="BD188" s="306"/>
      <c r="BE188" s="306"/>
      <c r="BF188" s="306"/>
      <c r="BG188" s="358"/>
      <c r="BH188" s="368"/>
      <c r="BI188" s="306"/>
      <c r="BJ188" s="306"/>
      <c r="BK188" s="306"/>
      <c r="BL188" s="358"/>
      <c r="BM188" s="368"/>
      <c r="BN188" s="306"/>
      <c r="BO188" s="306"/>
      <c r="BP188" s="306"/>
      <c r="BQ188" s="358"/>
      <c r="BR188" s="368"/>
      <c r="BS188" s="306"/>
      <c r="BT188" s="306"/>
      <c r="BU188" s="306"/>
      <c r="BV188" s="306"/>
      <c r="BW188" s="306"/>
      <c r="BX188" s="306"/>
      <c r="BY188" s="307"/>
      <c r="BZ188" s="307"/>
      <c r="CA188" s="307"/>
      <c r="CB188" s="307"/>
      <c r="CC188" s="307"/>
      <c r="CD188" s="307"/>
      <c r="CE188" s="307"/>
      <c r="CF188" s="307"/>
      <c r="CG188" s="307"/>
      <c r="CH188" s="307"/>
      <c r="CI188" s="307"/>
      <c r="CJ188" s="307"/>
      <c r="CK188" s="307"/>
      <c r="CL188" s="307"/>
      <c r="CM188" s="307"/>
      <c r="CN188" s="307"/>
      <c r="CO188" s="307"/>
      <c r="CP188" s="307"/>
      <c r="CQ188" s="307"/>
      <c r="CR188" s="307"/>
      <c r="CS188" s="307"/>
      <c r="CT188" s="307"/>
      <c r="CU188" s="307"/>
      <c r="CV188" s="307"/>
      <c r="CW188" s="307"/>
      <c r="CX188" s="307"/>
      <c r="CY188" s="307"/>
      <c r="CZ188" s="376"/>
    </row>
    <row r="189" s="437" customFormat="true" ht="15" customHeight="true" x14ac:dyDescent="0.2">
      <c r="A189" s="905"/>
      <c r="B189" s="922"/>
      <c r="C189" s="1067"/>
      <c r="D189" s="1068"/>
      <c r="E189" s="1068"/>
      <c r="F189" s="1068"/>
      <c r="G189" s="1069"/>
      <c r="H189" s="1070"/>
      <c r="I189" s="1068"/>
      <c r="J189" s="1068"/>
      <c r="K189" s="1068"/>
      <c r="L189" s="1071"/>
      <c r="M189" s="1072"/>
      <c r="N189" s="1068"/>
      <c r="O189" s="1068"/>
      <c r="P189" s="1068"/>
      <c r="Q189" s="1069"/>
      <c r="R189" s="1070"/>
      <c r="S189" s="1068"/>
      <c r="T189" s="1068"/>
      <c r="U189" s="1068"/>
      <c r="V189" s="1068"/>
      <c r="W189" s="1068"/>
      <c r="X189" s="1068"/>
      <c r="Y189" s="1068"/>
      <c r="Z189" s="1068"/>
      <c r="AA189" s="1068"/>
      <c r="AB189" s="1073"/>
      <c r="AC189" s="1003"/>
      <c r="AD189" s="1003"/>
      <c r="AE189" s="1003"/>
      <c r="AF189" s="1003"/>
      <c r="AG189" s="1003"/>
      <c r="AH189" s="1003"/>
      <c r="AI189" s="1003"/>
      <c r="AJ189" s="1003"/>
      <c r="AK189" s="1003"/>
      <c r="AL189" s="1003"/>
      <c r="AM189" s="1003"/>
      <c r="AN189" s="1003"/>
      <c r="AO189" s="1003"/>
      <c r="AP189" s="1003"/>
      <c r="AQ189" s="1003"/>
      <c r="AR189" s="1003"/>
      <c r="AS189" s="1003"/>
      <c r="AT189" s="1003"/>
      <c r="AU189" s="1003"/>
      <c r="AV189" s="1003"/>
      <c r="AW189" s="1003"/>
      <c r="AX189" s="1003"/>
      <c r="AY189" s="1004"/>
      <c r="BA189" s="516"/>
      <c r="BB189" s="159"/>
      <c r="BC189" s="357"/>
      <c r="BD189" s="306"/>
      <c r="BE189" s="306"/>
      <c r="BF189" s="306"/>
      <c r="BG189" s="358"/>
      <c r="BH189" s="368"/>
      <c r="BI189" s="306"/>
      <c r="BJ189" s="306"/>
      <c r="BK189" s="306"/>
      <c r="BL189" s="358"/>
      <c r="BM189" s="368"/>
      <c r="BN189" s="306"/>
      <c r="BO189" s="306"/>
      <c r="BP189" s="306"/>
      <c r="BQ189" s="358"/>
      <c r="BR189" s="368"/>
      <c r="BS189" s="306"/>
      <c r="BT189" s="306"/>
      <c r="BU189" s="306"/>
      <c r="BV189" s="306"/>
      <c r="BW189" s="306"/>
      <c r="BX189" s="306"/>
      <c r="BY189" s="307"/>
      <c r="BZ189" s="307"/>
      <c r="CA189" s="307"/>
      <c r="CB189" s="307"/>
      <c r="CC189" s="307"/>
      <c r="CD189" s="307"/>
      <c r="CE189" s="307"/>
      <c r="CF189" s="307"/>
      <c r="CG189" s="307"/>
      <c r="CH189" s="307"/>
      <c r="CI189" s="307"/>
      <c r="CJ189" s="307"/>
      <c r="CK189" s="307"/>
      <c r="CL189" s="307"/>
      <c r="CM189" s="307"/>
      <c r="CN189" s="307"/>
      <c r="CO189" s="307"/>
      <c r="CP189" s="307"/>
      <c r="CQ189" s="307"/>
      <c r="CR189" s="307"/>
      <c r="CS189" s="307"/>
      <c r="CT189" s="307"/>
      <c r="CU189" s="307"/>
      <c r="CV189" s="307"/>
      <c r="CW189" s="307"/>
      <c r="CX189" s="307"/>
      <c r="CY189" s="307"/>
      <c r="CZ189" s="376"/>
    </row>
    <row r="190" s="437" customFormat="true" ht="15" customHeight="true" x14ac:dyDescent="0.2">
      <c r="A190" s="905"/>
      <c r="B190" s="922"/>
      <c r="C190" s="1067"/>
      <c r="D190" s="1068"/>
      <c r="E190" s="1068"/>
      <c r="F190" s="1068"/>
      <c r="G190" s="1069"/>
      <c r="H190" s="1070"/>
      <c r="I190" s="1068"/>
      <c r="J190" s="1068"/>
      <c r="K190" s="1068"/>
      <c r="L190" s="1071"/>
      <c r="M190" s="1072"/>
      <c r="N190" s="1068"/>
      <c r="O190" s="1068"/>
      <c r="P190" s="1068"/>
      <c r="Q190" s="1069"/>
      <c r="R190" s="1070"/>
      <c r="S190" s="1068"/>
      <c r="T190" s="1068"/>
      <c r="U190" s="1068"/>
      <c r="V190" s="1068"/>
      <c r="W190" s="1068"/>
      <c r="X190" s="1068"/>
      <c r="Y190" s="1068"/>
      <c r="Z190" s="1068"/>
      <c r="AA190" s="1068"/>
      <c r="AB190" s="1073"/>
      <c r="AC190" s="1003"/>
      <c r="AD190" s="1003"/>
      <c r="AE190" s="1003"/>
      <c r="AF190" s="1003"/>
      <c r="AG190" s="1003"/>
      <c r="AH190" s="1003"/>
      <c r="AI190" s="1003"/>
      <c r="AJ190" s="1003"/>
      <c r="AK190" s="1003"/>
      <c r="AL190" s="1003"/>
      <c r="AM190" s="1003"/>
      <c r="AN190" s="1003"/>
      <c r="AO190" s="1003"/>
      <c r="AP190" s="1003"/>
      <c r="AQ190" s="1003"/>
      <c r="AR190" s="1003"/>
      <c r="AS190" s="1003"/>
      <c r="AT190" s="1003"/>
      <c r="AU190" s="1003"/>
      <c r="AV190" s="1003"/>
      <c r="AW190" s="1003"/>
      <c r="AX190" s="1003"/>
      <c r="AY190" s="1004"/>
      <c r="BA190" s="516"/>
      <c r="BB190" s="159"/>
      <c r="BC190" s="357"/>
      <c r="BD190" s="306"/>
      <c r="BE190" s="306"/>
      <c r="BF190" s="306"/>
      <c r="BG190" s="358"/>
      <c r="BH190" s="368"/>
      <c r="BI190" s="306"/>
      <c r="BJ190" s="306"/>
      <c r="BK190" s="306"/>
      <c r="BL190" s="358"/>
      <c r="BM190" s="368"/>
      <c r="BN190" s="306"/>
      <c r="BO190" s="306"/>
      <c r="BP190" s="306"/>
      <c r="BQ190" s="358"/>
      <c r="BR190" s="368"/>
      <c r="BS190" s="306"/>
      <c r="BT190" s="306"/>
      <c r="BU190" s="306"/>
      <c r="BV190" s="306"/>
      <c r="BW190" s="306"/>
      <c r="BX190" s="306"/>
      <c r="BY190" s="307"/>
      <c r="BZ190" s="307"/>
      <c r="CA190" s="307"/>
      <c r="CB190" s="307"/>
      <c r="CC190" s="307"/>
      <c r="CD190" s="307"/>
      <c r="CE190" s="307"/>
      <c r="CF190" s="307"/>
      <c r="CG190" s="307"/>
      <c r="CH190" s="307"/>
      <c r="CI190" s="307"/>
      <c r="CJ190" s="307"/>
      <c r="CK190" s="307"/>
      <c r="CL190" s="307"/>
      <c r="CM190" s="307"/>
      <c r="CN190" s="307"/>
      <c r="CO190" s="307"/>
      <c r="CP190" s="307"/>
      <c r="CQ190" s="307"/>
      <c r="CR190" s="307"/>
      <c r="CS190" s="307"/>
      <c r="CT190" s="307"/>
      <c r="CU190" s="307"/>
      <c r="CV190" s="307"/>
      <c r="CW190" s="307"/>
      <c r="CX190" s="307"/>
      <c r="CY190" s="307"/>
      <c r="CZ190" s="376"/>
    </row>
    <row r="191" s="437" customFormat="true" ht="15" customHeight="true" x14ac:dyDescent="0.2">
      <c r="A191" s="905"/>
      <c r="B191" s="922"/>
      <c r="C191" s="1067"/>
      <c r="D191" s="1068"/>
      <c r="E191" s="1068"/>
      <c r="F191" s="1068"/>
      <c r="G191" s="1069"/>
      <c r="H191" s="1070"/>
      <c r="I191" s="1068"/>
      <c r="J191" s="1068"/>
      <c r="K191" s="1068"/>
      <c r="L191" s="1071"/>
      <c r="M191" s="1072"/>
      <c r="N191" s="1068"/>
      <c r="O191" s="1068"/>
      <c r="P191" s="1068"/>
      <c r="Q191" s="1069"/>
      <c r="R191" s="1070"/>
      <c r="S191" s="1068"/>
      <c r="T191" s="1068"/>
      <c r="U191" s="1068"/>
      <c r="V191" s="1068"/>
      <c r="W191" s="1068"/>
      <c r="X191" s="1068"/>
      <c r="Y191" s="1068"/>
      <c r="Z191" s="1068"/>
      <c r="AA191" s="1068"/>
      <c r="AB191" s="1073"/>
      <c r="AC191" s="1003"/>
      <c r="AD191" s="1003"/>
      <c r="AE191" s="1003"/>
      <c r="AF191" s="1003"/>
      <c r="AG191" s="1003"/>
      <c r="AH191" s="1003"/>
      <c r="AI191" s="1003"/>
      <c r="AJ191" s="1003"/>
      <c r="AK191" s="1003"/>
      <c r="AL191" s="1003"/>
      <c r="AM191" s="1003"/>
      <c r="AN191" s="1003"/>
      <c r="AO191" s="1003"/>
      <c r="AP191" s="1003"/>
      <c r="AQ191" s="1003"/>
      <c r="AR191" s="1003"/>
      <c r="AS191" s="1003"/>
      <c r="AT191" s="1003"/>
      <c r="AU191" s="1003"/>
      <c r="AV191" s="1003"/>
      <c r="AW191" s="1003"/>
      <c r="AX191" s="1003"/>
      <c r="AY191" s="1004"/>
      <c r="BA191" s="516"/>
      <c r="BB191" s="159"/>
      <c r="BC191" s="357"/>
      <c r="BD191" s="306"/>
      <c r="BE191" s="306"/>
      <c r="BF191" s="306"/>
      <c r="BG191" s="358"/>
      <c r="BH191" s="368"/>
      <c r="BI191" s="306"/>
      <c r="BJ191" s="306"/>
      <c r="BK191" s="306"/>
      <c r="BL191" s="358"/>
      <c r="BM191" s="368"/>
      <c r="BN191" s="306"/>
      <c r="BO191" s="306"/>
      <c r="BP191" s="306"/>
      <c r="BQ191" s="358"/>
      <c r="BR191" s="368"/>
      <c r="BS191" s="306"/>
      <c r="BT191" s="306"/>
      <c r="BU191" s="306"/>
      <c r="BV191" s="306"/>
      <c r="BW191" s="306"/>
      <c r="BX191" s="306"/>
      <c r="BY191" s="307"/>
      <c r="BZ191" s="307"/>
      <c r="CA191" s="307"/>
      <c r="CB191" s="307"/>
      <c r="CC191" s="307"/>
      <c r="CD191" s="307"/>
      <c r="CE191" s="307"/>
      <c r="CF191" s="307"/>
      <c r="CG191" s="307"/>
      <c r="CH191" s="307"/>
      <c r="CI191" s="307"/>
      <c r="CJ191" s="307"/>
      <c r="CK191" s="307"/>
      <c r="CL191" s="307"/>
      <c r="CM191" s="307"/>
      <c r="CN191" s="307"/>
      <c r="CO191" s="307"/>
      <c r="CP191" s="307"/>
      <c r="CQ191" s="307"/>
      <c r="CR191" s="307"/>
      <c r="CS191" s="307"/>
      <c r="CT191" s="307"/>
      <c r="CU191" s="307"/>
      <c r="CV191" s="307"/>
      <c r="CW191" s="307"/>
      <c r="CX191" s="307"/>
      <c r="CY191" s="307"/>
      <c r="CZ191" s="376"/>
    </row>
    <row r="192" s="437" customFormat="true" ht="15" customHeight="true" x14ac:dyDescent="0.2">
      <c r="A192" s="906"/>
      <c r="B192" s="923"/>
      <c r="C192" s="1074"/>
      <c r="D192" s="1075"/>
      <c r="E192" s="1075"/>
      <c r="F192" s="1075"/>
      <c r="G192" s="1076"/>
      <c r="H192" s="1077"/>
      <c r="I192" s="1075"/>
      <c r="J192" s="1075"/>
      <c r="K192" s="1075"/>
      <c r="L192" s="1078"/>
      <c r="M192" s="1079"/>
      <c r="N192" s="1075"/>
      <c r="O192" s="1075"/>
      <c r="P192" s="1075"/>
      <c r="Q192" s="1076"/>
      <c r="R192" s="1077"/>
      <c r="S192" s="1075"/>
      <c r="T192" s="1075"/>
      <c r="U192" s="1075"/>
      <c r="V192" s="1075"/>
      <c r="W192" s="1075"/>
      <c r="X192" s="1075"/>
      <c r="Y192" s="1075"/>
      <c r="Z192" s="1075"/>
      <c r="AA192" s="1075"/>
      <c r="AB192" s="1080"/>
      <c r="AC192" s="1003"/>
      <c r="AD192" s="1003"/>
      <c r="AE192" s="1003"/>
      <c r="AF192" s="1003"/>
      <c r="AG192" s="1003"/>
      <c r="AH192" s="1003"/>
      <c r="AI192" s="1003"/>
      <c r="AJ192" s="1003"/>
      <c r="AK192" s="1003"/>
      <c r="AL192" s="1003"/>
      <c r="AM192" s="1003"/>
      <c r="AN192" s="1003"/>
      <c r="AO192" s="1003"/>
      <c r="AP192" s="1003"/>
      <c r="AQ192" s="1003"/>
      <c r="AR192" s="1003"/>
      <c r="AS192" s="1003"/>
      <c r="AT192" s="1003"/>
      <c r="AU192" s="1003"/>
      <c r="AV192" s="1003"/>
      <c r="AW192" s="1003"/>
      <c r="AX192" s="1003"/>
      <c r="AY192" s="1004"/>
      <c r="BA192" s="516"/>
      <c r="BB192" s="159"/>
      <c r="BC192" s="357"/>
      <c r="BD192" s="306"/>
      <c r="BE192" s="306"/>
      <c r="BF192" s="306"/>
      <c r="BG192" s="358"/>
      <c r="BH192" s="368"/>
      <c r="BI192" s="306"/>
      <c r="BJ192" s="306"/>
      <c r="BK192" s="306"/>
      <c r="BL192" s="358"/>
      <c r="BM192" s="368"/>
      <c r="BN192" s="306"/>
      <c r="BO192" s="306"/>
      <c r="BP192" s="306"/>
      <c r="BQ192" s="358"/>
      <c r="BR192" s="368"/>
      <c r="BS192" s="306"/>
      <c r="BT192" s="306"/>
      <c r="BU192" s="306"/>
      <c r="BV192" s="306"/>
      <c r="BW192" s="306"/>
      <c r="BX192" s="306"/>
      <c r="BY192" s="307"/>
      <c r="BZ192" s="307"/>
      <c r="CA192" s="307"/>
      <c r="CB192" s="307"/>
      <c r="CC192" s="307"/>
      <c r="CD192" s="307"/>
      <c r="CE192" s="307"/>
      <c r="CF192" s="307"/>
      <c r="CG192" s="307"/>
      <c r="CH192" s="307"/>
      <c r="CI192" s="307"/>
      <c r="CJ192" s="307"/>
      <c r="CK192" s="307"/>
      <c r="CL192" s="307"/>
      <c r="CM192" s="307"/>
      <c r="CN192" s="307"/>
      <c r="CO192" s="307"/>
      <c r="CP192" s="307"/>
      <c r="CQ192" s="307"/>
      <c r="CR192" s="307"/>
      <c r="CS192" s="307"/>
      <c r="CT192" s="307"/>
      <c r="CU192" s="307"/>
      <c r="CV192" s="307"/>
      <c r="CW192" s="307"/>
      <c r="CX192" s="307"/>
      <c r="CY192" s="307"/>
      <c r="CZ192" s="376"/>
    </row>
    <row r="193" s="437" customFormat="true" ht="15" customHeight="true" x14ac:dyDescent="0.2">
      <c r="A193" s="823"/>
      <c r="B193" s="924"/>
      <c r="C193" s="1012"/>
      <c r="D193" s="1003"/>
      <c r="E193" s="1003"/>
      <c r="F193" s="1003"/>
      <c r="G193" s="1004"/>
      <c r="H193" s="1013"/>
      <c r="I193" s="1003"/>
      <c r="J193" s="1003"/>
      <c r="K193" s="1003"/>
      <c r="L193" s="1014"/>
      <c r="M193" s="1012"/>
      <c r="N193" s="1003"/>
      <c r="O193" s="1003"/>
      <c r="P193" s="1003"/>
      <c r="Q193" s="1004"/>
      <c r="R193" s="1013"/>
      <c r="S193" s="1003"/>
      <c r="T193" s="1003"/>
      <c r="U193" s="1003"/>
      <c r="V193" s="1003"/>
      <c r="W193" s="1003"/>
      <c r="X193" s="1003"/>
      <c r="Y193" s="1003"/>
      <c r="Z193" s="1003"/>
      <c r="AA193" s="1003"/>
      <c r="AB193" s="1003"/>
      <c r="AC193" s="1003"/>
      <c r="AD193" s="1003"/>
      <c r="AE193" s="1003"/>
      <c r="AF193" s="1003"/>
      <c r="AG193" s="1003"/>
      <c r="AH193" s="1003"/>
      <c r="AI193" s="1003"/>
      <c r="AJ193" s="1003"/>
      <c r="AK193" s="1003"/>
      <c r="AL193" s="1003"/>
      <c r="AM193" s="1003"/>
      <c r="AN193" s="1003"/>
      <c r="AO193" s="1003"/>
      <c r="AP193" s="1003"/>
      <c r="AQ193" s="1003"/>
      <c r="AR193" s="1003"/>
      <c r="AS193" s="1003"/>
      <c r="AT193" s="1003"/>
      <c r="AU193" s="1003"/>
      <c r="AV193" s="1003"/>
      <c r="AW193" s="1003"/>
      <c r="AX193" s="1003"/>
      <c r="AY193" s="1004"/>
      <c r="BA193" s="516"/>
      <c r="BB193" s="159"/>
      <c r="BC193" s="357"/>
      <c r="BD193" s="306"/>
      <c r="BE193" s="306"/>
      <c r="BF193" s="306"/>
      <c r="BG193" s="358"/>
      <c r="BH193" s="368"/>
      <c r="BI193" s="306"/>
      <c r="BJ193" s="306"/>
      <c r="BK193" s="306"/>
      <c r="BL193" s="358"/>
      <c r="BM193" s="368"/>
      <c r="BN193" s="306"/>
      <c r="BO193" s="306"/>
      <c r="BP193" s="306"/>
      <c r="BQ193" s="358"/>
      <c r="BR193" s="368"/>
      <c r="BS193" s="306"/>
      <c r="BT193" s="306"/>
      <c r="BU193" s="306"/>
      <c r="BV193" s="306"/>
      <c r="BW193" s="306"/>
      <c r="BX193" s="306"/>
      <c r="BY193" s="307"/>
      <c r="BZ193" s="307"/>
      <c r="CA193" s="307"/>
      <c r="CB193" s="307"/>
      <c r="CC193" s="307"/>
      <c r="CD193" s="307"/>
      <c r="CE193" s="307"/>
      <c r="CF193" s="307"/>
      <c r="CG193" s="307"/>
      <c r="CH193" s="307"/>
      <c r="CI193" s="307"/>
      <c r="CJ193" s="307"/>
      <c r="CK193" s="307"/>
      <c r="CL193" s="307"/>
      <c r="CM193" s="307"/>
      <c r="CN193" s="307"/>
      <c r="CO193" s="307"/>
      <c r="CP193" s="307"/>
      <c r="CQ193" s="307"/>
      <c r="CR193" s="307"/>
      <c r="CS193" s="307"/>
      <c r="CT193" s="307"/>
      <c r="CU193" s="307"/>
      <c r="CV193" s="307"/>
      <c r="CW193" s="307"/>
      <c r="CX193" s="307"/>
      <c r="CY193" s="307"/>
      <c r="CZ193" s="376"/>
    </row>
    <row r="194" s="131" customFormat="true" ht="15" customHeight="true" x14ac:dyDescent="0.2">
      <c r="A194" s="824"/>
      <c r="B194" s="925"/>
      <c r="C194" s="1012"/>
      <c r="D194" s="1003"/>
      <c r="E194" s="1003"/>
      <c r="F194" s="1003"/>
      <c r="G194" s="1004"/>
      <c r="H194" s="1013"/>
      <c r="I194" s="1003"/>
      <c r="J194" s="1003"/>
      <c r="K194" s="1003"/>
      <c r="L194" s="1014"/>
      <c r="M194" s="1012"/>
      <c r="N194" s="1003"/>
      <c r="O194" s="1003"/>
      <c r="P194" s="1003"/>
      <c r="Q194" s="1004"/>
      <c r="R194" s="1013"/>
      <c r="S194" s="1003"/>
      <c r="T194" s="1003"/>
      <c r="U194" s="1003"/>
      <c r="V194" s="1003"/>
      <c r="W194" s="1003"/>
      <c r="X194" s="1003"/>
      <c r="Y194" s="1003"/>
      <c r="Z194" s="1003"/>
      <c r="AA194" s="1003"/>
      <c r="AB194" s="1003"/>
      <c r="AC194" s="1003"/>
      <c r="AD194" s="1003"/>
      <c r="AE194" s="1003"/>
      <c r="AF194" s="1003"/>
      <c r="AG194" s="1003"/>
      <c r="AH194" s="1003"/>
      <c r="AI194" s="1003"/>
      <c r="AJ194" s="1003"/>
      <c r="AK194" s="1003"/>
      <c r="AL194" s="1003"/>
      <c r="AM194" s="1003"/>
      <c r="AN194" s="1003"/>
      <c r="AO194" s="1003"/>
      <c r="AP194" s="1003"/>
      <c r="AQ194" s="1003"/>
      <c r="AR194" s="1003"/>
      <c r="AS194" s="1003"/>
      <c r="AT194" s="1003"/>
      <c r="AU194" s="1003"/>
      <c r="AV194" s="1003"/>
      <c r="AW194" s="1003"/>
      <c r="AX194" s="1003"/>
      <c r="AY194" s="1004"/>
      <c r="BA194" s="516"/>
      <c r="BB194" s="159"/>
      <c r="BC194" s="357"/>
      <c r="BD194" s="306"/>
      <c r="BE194" s="306"/>
      <c r="BF194" s="306"/>
      <c r="BG194" s="358"/>
      <c r="BH194" s="368"/>
      <c r="BI194" s="306"/>
      <c r="BJ194" s="306"/>
      <c r="BK194" s="306"/>
      <c r="BL194" s="358"/>
      <c r="BM194" s="368"/>
      <c r="BN194" s="306"/>
      <c r="BO194" s="306"/>
      <c r="BP194" s="306"/>
      <c r="BQ194" s="358"/>
      <c r="BR194" s="368"/>
      <c r="BS194" s="306"/>
      <c r="BT194" s="306"/>
      <c r="BU194" s="306"/>
      <c r="BV194" s="306"/>
      <c r="BW194" s="306"/>
      <c r="BX194" s="306"/>
      <c r="BY194" s="307"/>
      <c r="BZ194" s="307"/>
      <c r="CA194" s="307"/>
      <c r="CB194" s="307"/>
      <c r="CC194" s="307"/>
      <c r="CD194" s="307"/>
      <c r="CE194" s="307"/>
      <c r="CF194" s="307"/>
      <c r="CG194" s="307"/>
      <c r="CH194" s="307"/>
      <c r="CI194" s="307"/>
      <c r="CJ194" s="307"/>
      <c r="CK194" s="307"/>
      <c r="CL194" s="307"/>
      <c r="CM194" s="307"/>
      <c r="CN194" s="307"/>
      <c r="CO194" s="307"/>
      <c r="CP194" s="307"/>
      <c r="CQ194" s="307"/>
      <c r="CR194" s="307"/>
      <c r="CS194" s="307"/>
      <c r="CT194" s="307"/>
      <c r="CU194" s="307"/>
      <c r="CV194" s="307"/>
      <c r="CW194" s="307"/>
      <c r="CX194" s="307"/>
      <c r="CY194" s="307"/>
      <c r="CZ194" s="376"/>
    </row>
    <row r="195" s="131" customFormat="true" ht="15" customHeight="true" x14ac:dyDescent="0.2">
      <c r="A195" s="824"/>
      <c r="B195" s="925"/>
      <c r="C195" s="1012"/>
      <c r="D195" s="1003"/>
      <c r="E195" s="1003"/>
      <c r="F195" s="1003"/>
      <c r="G195" s="1004"/>
      <c r="H195" s="1013"/>
      <c r="I195" s="1003"/>
      <c r="J195" s="1003"/>
      <c r="K195" s="1003"/>
      <c r="L195" s="1014"/>
      <c r="M195" s="1012"/>
      <c r="N195" s="1003"/>
      <c r="O195" s="1003"/>
      <c r="P195" s="1003"/>
      <c r="Q195" s="1004"/>
      <c r="R195" s="1013"/>
      <c r="S195" s="1003"/>
      <c r="T195" s="1003"/>
      <c r="U195" s="1003"/>
      <c r="V195" s="1003"/>
      <c r="W195" s="1003"/>
      <c r="X195" s="1003"/>
      <c r="Y195" s="1003"/>
      <c r="Z195" s="1003"/>
      <c r="AA195" s="1003"/>
      <c r="AB195" s="1003"/>
      <c r="AC195" s="1003"/>
      <c r="AD195" s="1003"/>
      <c r="AE195" s="1003"/>
      <c r="AF195" s="1003"/>
      <c r="AG195" s="1003"/>
      <c r="AH195" s="1003"/>
      <c r="AI195" s="1003"/>
      <c r="AJ195" s="1003"/>
      <c r="AK195" s="1003"/>
      <c r="AL195" s="1003"/>
      <c r="AM195" s="1003"/>
      <c r="AN195" s="1003"/>
      <c r="AO195" s="1003"/>
      <c r="AP195" s="1003"/>
      <c r="AQ195" s="1003"/>
      <c r="AR195" s="1003"/>
      <c r="AS195" s="1003"/>
      <c r="AT195" s="1003"/>
      <c r="AU195" s="1003"/>
      <c r="AV195" s="1003"/>
      <c r="AW195" s="1003"/>
      <c r="AX195" s="1003"/>
      <c r="AY195" s="1004"/>
      <c r="BA195" s="516"/>
      <c r="BB195" s="159"/>
      <c r="BC195" s="357"/>
      <c r="BD195" s="306"/>
      <c r="BE195" s="306"/>
      <c r="BF195" s="306"/>
      <c r="BG195" s="358"/>
      <c r="BH195" s="368"/>
      <c r="BI195" s="306"/>
      <c r="BJ195" s="306"/>
      <c r="BK195" s="306"/>
      <c r="BL195" s="358"/>
      <c r="BM195" s="368"/>
      <c r="BN195" s="306"/>
      <c r="BO195" s="306"/>
      <c r="BP195" s="306"/>
      <c r="BQ195" s="358"/>
      <c r="BR195" s="368"/>
      <c r="BS195" s="306"/>
      <c r="BT195" s="306"/>
      <c r="BU195" s="306"/>
      <c r="BV195" s="306"/>
      <c r="BW195" s="306"/>
      <c r="BX195" s="306"/>
      <c r="BY195" s="307"/>
      <c r="BZ195" s="307"/>
      <c r="CA195" s="307"/>
      <c r="CB195" s="307"/>
      <c r="CC195" s="307"/>
      <c r="CD195" s="307"/>
      <c r="CE195" s="307"/>
      <c r="CF195" s="307"/>
      <c r="CG195" s="307"/>
      <c r="CH195" s="307"/>
      <c r="CI195" s="307"/>
      <c r="CJ195" s="307"/>
      <c r="CK195" s="307"/>
      <c r="CL195" s="307"/>
      <c r="CM195" s="307"/>
      <c r="CN195" s="307"/>
      <c r="CO195" s="307"/>
      <c r="CP195" s="307"/>
      <c r="CQ195" s="307"/>
      <c r="CR195" s="307"/>
      <c r="CS195" s="307"/>
      <c r="CT195" s="307"/>
      <c r="CU195" s="307"/>
      <c r="CV195" s="307"/>
      <c r="CW195" s="307"/>
      <c r="CX195" s="307"/>
      <c r="CY195" s="307"/>
      <c r="CZ195" s="376"/>
    </row>
    <row r="196" s="131" customFormat="true" ht="15" customHeight="true" x14ac:dyDescent="0.2">
      <c r="A196" s="824"/>
      <c r="B196" s="925"/>
      <c r="C196" s="1012"/>
      <c r="D196" s="1003"/>
      <c r="E196" s="1003"/>
      <c r="F196" s="1003"/>
      <c r="G196" s="1004"/>
      <c r="H196" s="1013"/>
      <c r="I196" s="1003"/>
      <c r="J196" s="1003"/>
      <c r="K196" s="1003"/>
      <c r="L196" s="1014"/>
      <c r="M196" s="1012"/>
      <c r="N196" s="1003"/>
      <c r="O196" s="1003"/>
      <c r="P196" s="1003"/>
      <c r="Q196" s="1004"/>
      <c r="R196" s="1013"/>
      <c r="S196" s="1003"/>
      <c r="T196" s="1003"/>
      <c r="U196" s="1003"/>
      <c r="V196" s="1003"/>
      <c r="W196" s="1003"/>
      <c r="X196" s="1003"/>
      <c r="Y196" s="1003"/>
      <c r="Z196" s="1003"/>
      <c r="AA196" s="1003"/>
      <c r="AB196" s="1003"/>
      <c r="AC196" s="1003"/>
      <c r="AD196" s="1003"/>
      <c r="AE196" s="1003"/>
      <c r="AF196" s="1003"/>
      <c r="AG196" s="1003"/>
      <c r="AH196" s="1003"/>
      <c r="AI196" s="1003"/>
      <c r="AJ196" s="1003"/>
      <c r="AK196" s="1003"/>
      <c r="AL196" s="1003"/>
      <c r="AM196" s="1003"/>
      <c r="AN196" s="1003"/>
      <c r="AO196" s="1003"/>
      <c r="AP196" s="1003"/>
      <c r="AQ196" s="1003"/>
      <c r="AR196" s="1003"/>
      <c r="AS196" s="1003"/>
      <c r="AT196" s="1003"/>
      <c r="AU196" s="1003"/>
      <c r="AV196" s="1003"/>
      <c r="AW196" s="1003"/>
      <c r="AX196" s="1003"/>
      <c r="AY196" s="1004"/>
      <c r="BA196" s="516"/>
      <c r="BB196" s="159"/>
      <c r="BC196" s="357"/>
      <c r="BD196" s="306"/>
      <c r="BE196" s="306"/>
      <c r="BF196" s="306"/>
      <c r="BG196" s="358"/>
      <c r="BH196" s="368"/>
      <c r="BI196" s="306"/>
      <c r="BJ196" s="306"/>
      <c r="BK196" s="306"/>
      <c r="BL196" s="358"/>
      <c r="BM196" s="368"/>
      <c r="BN196" s="306"/>
      <c r="BO196" s="306"/>
      <c r="BP196" s="306"/>
      <c r="BQ196" s="358"/>
      <c r="BR196" s="368"/>
      <c r="BS196" s="306"/>
      <c r="BT196" s="306"/>
      <c r="BU196" s="306"/>
      <c r="BV196" s="306"/>
      <c r="BW196" s="306"/>
      <c r="BX196" s="306"/>
      <c r="BY196" s="307"/>
      <c r="BZ196" s="307"/>
      <c r="CA196" s="307"/>
      <c r="CB196" s="307"/>
      <c r="CC196" s="307"/>
      <c r="CD196" s="307"/>
      <c r="CE196" s="307"/>
      <c r="CF196" s="307"/>
      <c r="CG196" s="307"/>
      <c r="CH196" s="307"/>
      <c r="CI196" s="307"/>
      <c r="CJ196" s="307"/>
      <c r="CK196" s="307"/>
      <c r="CL196" s="307"/>
      <c r="CM196" s="307"/>
      <c r="CN196" s="307"/>
      <c r="CO196" s="307"/>
      <c r="CP196" s="307"/>
      <c r="CQ196" s="307"/>
      <c r="CR196" s="307"/>
      <c r="CS196" s="307"/>
      <c r="CT196" s="307"/>
      <c r="CU196" s="307"/>
      <c r="CV196" s="307"/>
      <c r="CW196" s="307"/>
      <c r="CX196" s="307"/>
      <c r="CY196" s="307"/>
      <c r="CZ196" s="376"/>
    </row>
    <row r="197" s="131" customFormat="true" ht="15" customHeight="true" x14ac:dyDescent="0.2">
      <c r="A197" s="824"/>
      <c r="B197" s="925"/>
      <c r="C197" s="1012"/>
      <c r="D197" s="1003"/>
      <c r="E197" s="1003"/>
      <c r="F197" s="1003"/>
      <c r="G197" s="1004"/>
      <c r="H197" s="1013"/>
      <c r="I197" s="1003"/>
      <c r="J197" s="1003"/>
      <c r="K197" s="1003"/>
      <c r="L197" s="1014"/>
      <c r="M197" s="1012"/>
      <c r="N197" s="1003"/>
      <c r="O197" s="1003"/>
      <c r="P197" s="1003"/>
      <c r="Q197" s="1004"/>
      <c r="R197" s="1013"/>
      <c r="S197" s="1003"/>
      <c r="T197" s="1003"/>
      <c r="U197" s="1003"/>
      <c r="V197" s="1003"/>
      <c r="W197" s="1003"/>
      <c r="X197" s="1003"/>
      <c r="Y197" s="1003"/>
      <c r="Z197" s="1003"/>
      <c r="AA197" s="1003"/>
      <c r="AB197" s="1003"/>
      <c r="AC197" s="1003"/>
      <c r="AD197" s="1003"/>
      <c r="AE197" s="1003"/>
      <c r="AF197" s="1003"/>
      <c r="AG197" s="1003"/>
      <c r="AH197" s="1003"/>
      <c r="AI197" s="1003"/>
      <c r="AJ197" s="1003"/>
      <c r="AK197" s="1003"/>
      <c r="AL197" s="1003"/>
      <c r="AM197" s="1003"/>
      <c r="AN197" s="1003"/>
      <c r="AO197" s="1003"/>
      <c r="AP197" s="1003"/>
      <c r="AQ197" s="1003"/>
      <c r="AR197" s="1003"/>
      <c r="AS197" s="1003"/>
      <c r="AT197" s="1003"/>
      <c r="AU197" s="1003"/>
      <c r="AV197" s="1003"/>
      <c r="AW197" s="1003"/>
      <c r="AX197" s="1003"/>
      <c r="AY197" s="1004"/>
      <c r="BA197" s="516"/>
      <c r="BB197" s="159"/>
      <c r="BC197" s="357"/>
      <c r="BD197" s="306"/>
      <c r="BE197" s="306"/>
      <c r="BF197" s="306"/>
      <c r="BG197" s="358"/>
      <c r="BH197" s="368"/>
      <c r="BI197" s="306"/>
      <c r="BJ197" s="306"/>
      <c r="BK197" s="306"/>
      <c r="BL197" s="358"/>
      <c r="BM197" s="368"/>
      <c r="BN197" s="306"/>
      <c r="BO197" s="306"/>
      <c r="BP197" s="306"/>
      <c r="BQ197" s="358"/>
      <c r="BR197" s="368"/>
      <c r="BS197" s="306"/>
      <c r="BT197" s="306"/>
      <c r="BU197" s="306"/>
      <c r="BV197" s="306"/>
      <c r="BW197" s="306"/>
      <c r="BX197" s="306"/>
      <c r="BY197" s="307"/>
      <c r="BZ197" s="307"/>
      <c r="CA197" s="307"/>
      <c r="CB197" s="307"/>
      <c r="CC197" s="307"/>
      <c r="CD197" s="307"/>
      <c r="CE197" s="307"/>
      <c r="CF197" s="307"/>
      <c r="CG197" s="307"/>
      <c r="CH197" s="307"/>
      <c r="CI197" s="307"/>
      <c r="CJ197" s="307"/>
      <c r="CK197" s="307"/>
      <c r="CL197" s="307"/>
      <c r="CM197" s="307"/>
      <c r="CN197" s="307"/>
      <c r="CO197" s="307"/>
      <c r="CP197" s="307"/>
      <c r="CQ197" s="307"/>
      <c r="CR197" s="307"/>
      <c r="CS197" s="307"/>
      <c r="CT197" s="307"/>
      <c r="CU197" s="307"/>
      <c r="CV197" s="307"/>
      <c r="CW197" s="307"/>
      <c r="CX197" s="307"/>
      <c r="CY197" s="307"/>
      <c r="CZ197" s="376"/>
    </row>
    <row r="198" s="131" customFormat="true" ht="15" customHeight="true" x14ac:dyDescent="0.2">
      <c r="A198" s="824"/>
      <c r="B198" s="925"/>
      <c r="C198" s="1012"/>
      <c r="D198" s="1003"/>
      <c r="E198" s="1003"/>
      <c r="F198" s="1003"/>
      <c r="G198" s="1004"/>
      <c r="H198" s="1013"/>
      <c r="I198" s="1003"/>
      <c r="J198" s="1003"/>
      <c r="K198" s="1003"/>
      <c r="L198" s="1014"/>
      <c r="M198" s="1012"/>
      <c r="N198" s="1003"/>
      <c r="O198" s="1003"/>
      <c r="P198" s="1003"/>
      <c r="Q198" s="1004"/>
      <c r="R198" s="1013"/>
      <c r="S198" s="1003"/>
      <c r="T198" s="1003"/>
      <c r="U198" s="1003"/>
      <c r="V198" s="1003"/>
      <c r="W198" s="1003"/>
      <c r="X198" s="1003"/>
      <c r="Y198" s="1003"/>
      <c r="Z198" s="1003"/>
      <c r="AA198" s="1003"/>
      <c r="AB198" s="1003"/>
      <c r="AC198" s="1003"/>
      <c r="AD198" s="1003"/>
      <c r="AE198" s="1003"/>
      <c r="AF198" s="1003"/>
      <c r="AG198" s="1003"/>
      <c r="AH198" s="1003"/>
      <c r="AI198" s="1003"/>
      <c r="AJ198" s="1003"/>
      <c r="AK198" s="1003"/>
      <c r="AL198" s="1003"/>
      <c r="AM198" s="1003"/>
      <c r="AN198" s="1003"/>
      <c r="AO198" s="1003"/>
      <c r="AP198" s="1003"/>
      <c r="AQ198" s="1003"/>
      <c r="AR198" s="1003"/>
      <c r="AS198" s="1003"/>
      <c r="AT198" s="1003"/>
      <c r="AU198" s="1003"/>
      <c r="AV198" s="1003"/>
      <c r="AW198" s="1003"/>
      <c r="AX198" s="1003"/>
      <c r="AY198" s="1004"/>
      <c r="BA198" s="516"/>
      <c r="BB198" s="159"/>
      <c r="BC198" s="357"/>
      <c r="BD198" s="306"/>
      <c r="BE198" s="306"/>
      <c r="BF198" s="306"/>
      <c r="BG198" s="358"/>
      <c r="BH198" s="368"/>
      <c r="BI198" s="306"/>
      <c r="BJ198" s="306"/>
      <c r="BK198" s="306"/>
      <c r="BL198" s="358"/>
      <c r="BM198" s="368"/>
      <c r="BN198" s="306"/>
      <c r="BO198" s="306"/>
      <c r="BP198" s="306"/>
      <c r="BQ198" s="358"/>
      <c r="BR198" s="368"/>
      <c r="BS198" s="306"/>
      <c r="BT198" s="306"/>
      <c r="BU198" s="306"/>
      <c r="BV198" s="306"/>
      <c r="BW198" s="306"/>
      <c r="BX198" s="306"/>
      <c r="BY198" s="307"/>
      <c r="BZ198" s="307"/>
      <c r="CA198" s="307"/>
      <c r="CB198" s="307"/>
      <c r="CC198" s="307"/>
      <c r="CD198" s="307"/>
      <c r="CE198" s="307"/>
      <c r="CF198" s="307"/>
      <c r="CG198" s="307"/>
      <c r="CH198" s="307"/>
      <c r="CI198" s="307"/>
      <c r="CJ198" s="307"/>
      <c r="CK198" s="307"/>
      <c r="CL198" s="307"/>
      <c r="CM198" s="307"/>
      <c r="CN198" s="307"/>
      <c r="CO198" s="307"/>
      <c r="CP198" s="307"/>
      <c r="CQ198" s="307"/>
      <c r="CR198" s="307"/>
      <c r="CS198" s="307"/>
      <c r="CT198" s="307"/>
      <c r="CU198" s="307"/>
      <c r="CV198" s="307"/>
      <c r="CW198" s="307"/>
      <c r="CX198" s="307"/>
      <c r="CY198" s="307"/>
      <c r="CZ198" s="376"/>
    </row>
    <row r="199" s="131" customFormat="true" ht="15" customHeight="true" x14ac:dyDescent="0.2">
      <c r="A199" s="824"/>
      <c r="B199" s="925"/>
      <c r="C199" s="1012"/>
      <c r="D199" s="1003"/>
      <c r="E199" s="1003"/>
      <c r="F199" s="1003"/>
      <c r="G199" s="1004"/>
      <c r="H199" s="1013"/>
      <c r="I199" s="1003"/>
      <c r="J199" s="1003"/>
      <c r="K199" s="1003"/>
      <c r="L199" s="1014"/>
      <c r="M199" s="1012"/>
      <c r="N199" s="1003"/>
      <c r="O199" s="1003"/>
      <c r="P199" s="1003"/>
      <c r="Q199" s="1004"/>
      <c r="R199" s="1013"/>
      <c r="S199" s="1003"/>
      <c r="T199" s="1003"/>
      <c r="U199" s="1003"/>
      <c r="V199" s="1003"/>
      <c r="W199" s="1003"/>
      <c r="X199" s="1003"/>
      <c r="Y199" s="1003"/>
      <c r="Z199" s="1003"/>
      <c r="AA199" s="1003"/>
      <c r="AB199" s="1003"/>
      <c r="AC199" s="1003"/>
      <c r="AD199" s="1003"/>
      <c r="AE199" s="1003"/>
      <c r="AF199" s="1003"/>
      <c r="AG199" s="1003"/>
      <c r="AH199" s="1003"/>
      <c r="AI199" s="1003"/>
      <c r="AJ199" s="1003"/>
      <c r="AK199" s="1003"/>
      <c r="AL199" s="1003"/>
      <c r="AM199" s="1003"/>
      <c r="AN199" s="1003"/>
      <c r="AO199" s="1003"/>
      <c r="AP199" s="1003"/>
      <c r="AQ199" s="1003"/>
      <c r="AR199" s="1003"/>
      <c r="AS199" s="1003"/>
      <c r="AT199" s="1003"/>
      <c r="AU199" s="1003"/>
      <c r="AV199" s="1003"/>
      <c r="AW199" s="1003"/>
      <c r="AX199" s="1003"/>
      <c r="AY199" s="1004"/>
      <c r="BA199" s="516"/>
      <c r="BB199" s="159"/>
      <c r="BC199" s="357"/>
      <c r="BD199" s="306"/>
      <c r="BE199" s="306"/>
      <c r="BF199" s="306"/>
      <c r="BG199" s="358"/>
      <c r="BH199" s="368"/>
      <c r="BI199" s="306"/>
      <c r="BJ199" s="306"/>
      <c r="BK199" s="306"/>
      <c r="BL199" s="358"/>
      <c r="BM199" s="368"/>
      <c r="BN199" s="306"/>
      <c r="BO199" s="306"/>
      <c r="BP199" s="306"/>
      <c r="BQ199" s="358"/>
      <c r="BR199" s="368"/>
      <c r="BS199" s="306"/>
      <c r="BT199" s="306"/>
      <c r="BU199" s="306"/>
      <c r="BV199" s="306"/>
      <c r="BW199" s="306"/>
      <c r="BX199" s="306"/>
      <c r="BY199" s="307"/>
      <c r="BZ199" s="307"/>
      <c r="CA199" s="307"/>
      <c r="CB199" s="307"/>
      <c r="CC199" s="307"/>
      <c r="CD199" s="307"/>
      <c r="CE199" s="307"/>
      <c r="CF199" s="307"/>
      <c r="CG199" s="307"/>
      <c r="CH199" s="307"/>
      <c r="CI199" s="307"/>
      <c r="CJ199" s="307"/>
      <c r="CK199" s="307"/>
      <c r="CL199" s="307"/>
      <c r="CM199" s="307"/>
      <c r="CN199" s="307"/>
      <c r="CO199" s="307"/>
      <c r="CP199" s="307"/>
      <c r="CQ199" s="307"/>
      <c r="CR199" s="307"/>
      <c r="CS199" s="307"/>
      <c r="CT199" s="307"/>
      <c r="CU199" s="307"/>
      <c r="CV199" s="307"/>
      <c r="CW199" s="307"/>
      <c r="CX199" s="307"/>
      <c r="CY199" s="307"/>
      <c r="CZ199" s="376"/>
    </row>
    <row r="200" s="131" customFormat="true" ht="15" customHeight="true" x14ac:dyDescent="0.2">
      <c r="A200" s="824"/>
      <c r="B200" s="925"/>
      <c r="C200" s="1012"/>
      <c r="D200" s="1003"/>
      <c r="E200" s="1003"/>
      <c r="F200" s="1003"/>
      <c r="G200" s="1004"/>
      <c r="H200" s="1013"/>
      <c r="I200" s="1003"/>
      <c r="J200" s="1003"/>
      <c r="K200" s="1003"/>
      <c r="L200" s="1014"/>
      <c r="M200" s="1012"/>
      <c r="N200" s="1003"/>
      <c r="O200" s="1003"/>
      <c r="P200" s="1003"/>
      <c r="Q200" s="1004"/>
      <c r="R200" s="1013"/>
      <c r="S200" s="1003"/>
      <c r="T200" s="1003"/>
      <c r="U200" s="1003"/>
      <c r="V200" s="1003"/>
      <c r="W200" s="1003"/>
      <c r="X200" s="1003"/>
      <c r="Y200" s="1003"/>
      <c r="Z200" s="1003"/>
      <c r="AA200" s="1003"/>
      <c r="AB200" s="1003"/>
      <c r="AC200" s="1003"/>
      <c r="AD200" s="1003"/>
      <c r="AE200" s="1003"/>
      <c r="AF200" s="1003"/>
      <c r="AG200" s="1003"/>
      <c r="AH200" s="1003"/>
      <c r="AI200" s="1003"/>
      <c r="AJ200" s="1003"/>
      <c r="AK200" s="1003"/>
      <c r="AL200" s="1003"/>
      <c r="AM200" s="1003"/>
      <c r="AN200" s="1003"/>
      <c r="AO200" s="1003"/>
      <c r="AP200" s="1003"/>
      <c r="AQ200" s="1003"/>
      <c r="AR200" s="1003"/>
      <c r="AS200" s="1003"/>
      <c r="AT200" s="1003"/>
      <c r="AU200" s="1003"/>
      <c r="AV200" s="1003"/>
      <c r="AW200" s="1003"/>
      <c r="AX200" s="1003"/>
      <c r="AY200" s="1004"/>
      <c r="BA200" s="516"/>
      <c r="BB200" s="159"/>
      <c r="BC200" s="357"/>
      <c r="BD200" s="306"/>
      <c r="BE200" s="306"/>
      <c r="BF200" s="306"/>
      <c r="BG200" s="358"/>
      <c r="BH200" s="368"/>
      <c r="BI200" s="306"/>
      <c r="BJ200" s="306"/>
      <c r="BK200" s="306"/>
      <c r="BL200" s="358"/>
      <c r="BM200" s="368"/>
      <c r="BN200" s="306"/>
      <c r="BO200" s="306"/>
      <c r="BP200" s="306"/>
      <c r="BQ200" s="358"/>
      <c r="BR200" s="368"/>
      <c r="BS200" s="306"/>
      <c r="BT200" s="306"/>
      <c r="BU200" s="306"/>
      <c r="BV200" s="306"/>
      <c r="BW200" s="306"/>
      <c r="BX200" s="306"/>
      <c r="BY200" s="307"/>
      <c r="BZ200" s="307"/>
      <c r="CA200" s="307"/>
      <c r="CB200" s="307"/>
      <c r="CC200" s="307"/>
      <c r="CD200" s="307"/>
      <c r="CE200" s="307"/>
      <c r="CF200" s="307"/>
      <c r="CG200" s="307"/>
      <c r="CH200" s="307"/>
      <c r="CI200" s="307"/>
      <c r="CJ200" s="307"/>
      <c r="CK200" s="307"/>
      <c r="CL200" s="307"/>
      <c r="CM200" s="307"/>
      <c r="CN200" s="307"/>
      <c r="CO200" s="307"/>
      <c r="CP200" s="307"/>
      <c r="CQ200" s="307"/>
      <c r="CR200" s="307"/>
      <c r="CS200" s="307"/>
      <c r="CT200" s="307"/>
      <c r="CU200" s="307"/>
      <c r="CV200" s="307"/>
      <c r="CW200" s="307"/>
      <c r="CX200" s="307"/>
      <c r="CY200" s="307"/>
      <c r="CZ200" s="376"/>
    </row>
    <row r="201" s="131" customFormat="true" ht="15" customHeight="true" x14ac:dyDescent="0.2">
      <c r="A201" s="824"/>
      <c r="B201" s="925"/>
      <c r="C201" s="1012"/>
      <c r="D201" s="1003"/>
      <c r="E201" s="1003"/>
      <c r="F201" s="1003"/>
      <c r="G201" s="1004"/>
      <c r="H201" s="1013"/>
      <c r="I201" s="1003"/>
      <c r="J201" s="1003"/>
      <c r="K201" s="1003"/>
      <c r="L201" s="1014"/>
      <c r="M201" s="1012"/>
      <c r="N201" s="1003"/>
      <c r="O201" s="1003"/>
      <c r="P201" s="1003"/>
      <c r="Q201" s="1004"/>
      <c r="R201" s="1013"/>
      <c r="S201" s="1003"/>
      <c r="T201" s="1003"/>
      <c r="U201" s="1003"/>
      <c r="V201" s="1003"/>
      <c r="W201" s="1003"/>
      <c r="X201" s="1003"/>
      <c r="Y201" s="1003"/>
      <c r="Z201" s="1003"/>
      <c r="AA201" s="1003"/>
      <c r="AB201" s="1003"/>
      <c r="AC201" s="1003"/>
      <c r="AD201" s="1003"/>
      <c r="AE201" s="1003"/>
      <c r="AF201" s="1003"/>
      <c r="AG201" s="1003"/>
      <c r="AH201" s="1003"/>
      <c r="AI201" s="1003"/>
      <c r="AJ201" s="1003"/>
      <c r="AK201" s="1003"/>
      <c r="AL201" s="1003"/>
      <c r="AM201" s="1003"/>
      <c r="AN201" s="1003"/>
      <c r="AO201" s="1003"/>
      <c r="AP201" s="1003"/>
      <c r="AQ201" s="1003"/>
      <c r="AR201" s="1003"/>
      <c r="AS201" s="1003"/>
      <c r="AT201" s="1003"/>
      <c r="AU201" s="1003"/>
      <c r="AV201" s="1003"/>
      <c r="AW201" s="1003"/>
      <c r="AX201" s="1003"/>
      <c r="AY201" s="1004"/>
      <c r="BA201" s="516"/>
      <c r="BB201" s="159"/>
      <c r="BC201" s="357"/>
      <c r="BD201" s="306"/>
      <c r="BE201" s="306"/>
      <c r="BF201" s="306"/>
      <c r="BG201" s="358"/>
      <c r="BH201" s="368"/>
      <c r="BI201" s="306"/>
      <c r="BJ201" s="306"/>
      <c r="BK201" s="306"/>
      <c r="BL201" s="358"/>
      <c r="BM201" s="368"/>
      <c r="BN201" s="306"/>
      <c r="BO201" s="306"/>
      <c r="BP201" s="306"/>
      <c r="BQ201" s="358"/>
      <c r="BR201" s="368"/>
      <c r="BS201" s="306"/>
      <c r="BT201" s="306"/>
      <c r="BU201" s="306"/>
      <c r="BV201" s="306"/>
      <c r="BW201" s="306"/>
      <c r="BX201" s="306"/>
      <c r="BY201" s="307"/>
      <c r="BZ201" s="307"/>
      <c r="CA201" s="307"/>
      <c r="CB201" s="307"/>
      <c r="CC201" s="307"/>
      <c r="CD201" s="307"/>
      <c r="CE201" s="307"/>
      <c r="CF201" s="307"/>
      <c r="CG201" s="307"/>
      <c r="CH201" s="307"/>
      <c r="CI201" s="307"/>
      <c r="CJ201" s="307"/>
      <c r="CK201" s="307"/>
      <c r="CL201" s="307"/>
      <c r="CM201" s="307"/>
      <c r="CN201" s="307"/>
      <c r="CO201" s="307"/>
      <c r="CP201" s="307"/>
      <c r="CQ201" s="307"/>
      <c r="CR201" s="307"/>
      <c r="CS201" s="307"/>
      <c r="CT201" s="307"/>
      <c r="CU201" s="307"/>
      <c r="CV201" s="307"/>
      <c r="CW201" s="307"/>
      <c r="CX201" s="307"/>
      <c r="CY201" s="307"/>
      <c r="CZ201" s="376"/>
    </row>
    <row r="202" s="131" customFormat="true" ht="15" customHeight="true" x14ac:dyDescent="0.2">
      <c r="A202" s="824"/>
      <c r="B202" s="925"/>
      <c r="C202" s="1012"/>
      <c r="D202" s="1003"/>
      <c r="E202" s="1003"/>
      <c r="F202" s="1003"/>
      <c r="G202" s="1004"/>
      <c r="H202" s="1013"/>
      <c r="I202" s="1003"/>
      <c r="J202" s="1003"/>
      <c r="K202" s="1003"/>
      <c r="L202" s="1014"/>
      <c r="M202" s="1012"/>
      <c r="N202" s="1003"/>
      <c r="O202" s="1003"/>
      <c r="P202" s="1003"/>
      <c r="Q202" s="1004"/>
      <c r="R202" s="1013"/>
      <c r="S202" s="1003"/>
      <c r="T202" s="1003"/>
      <c r="U202" s="1003"/>
      <c r="V202" s="1003"/>
      <c r="W202" s="1003"/>
      <c r="X202" s="1003"/>
      <c r="Y202" s="1003"/>
      <c r="Z202" s="1003"/>
      <c r="AA202" s="1003"/>
      <c r="AB202" s="1003"/>
      <c r="AC202" s="1003"/>
      <c r="AD202" s="1003"/>
      <c r="AE202" s="1003"/>
      <c r="AF202" s="1003"/>
      <c r="AG202" s="1003"/>
      <c r="AH202" s="1003"/>
      <c r="AI202" s="1003"/>
      <c r="AJ202" s="1003"/>
      <c r="AK202" s="1003"/>
      <c r="AL202" s="1003"/>
      <c r="AM202" s="1003"/>
      <c r="AN202" s="1003"/>
      <c r="AO202" s="1003"/>
      <c r="AP202" s="1003"/>
      <c r="AQ202" s="1003"/>
      <c r="AR202" s="1003"/>
      <c r="AS202" s="1003"/>
      <c r="AT202" s="1003"/>
      <c r="AU202" s="1003"/>
      <c r="AV202" s="1003"/>
      <c r="AW202" s="1003"/>
      <c r="AX202" s="1003"/>
      <c r="AY202" s="1004"/>
      <c r="BA202" s="516"/>
      <c r="BB202" s="159"/>
      <c r="BC202" s="357"/>
      <c r="BD202" s="306"/>
      <c r="BE202" s="306"/>
      <c r="BF202" s="306"/>
      <c r="BG202" s="358"/>
      <c r="BH202" s="368"/>
      <c r="BI202" s="306"/>
      <c r="BJ202" s="306"/>
      <c r="BK202" s="306"/>
      <c r="BL202" s="358"/>
      <c r="BM202" s="368"/>
      <c r="BN202" s="306"/>
      <c r="BO202" s="306"/>
      <c r="BP202" s="306"/>
      <c r="BQ202" s="358"/>
      <c r="BR202" s="368"/>
      <c r="BS202" s="306"/>
      <c r="BT202" s="306"/>
      <c r="BU202" s="306"/>
      <c r="BV202" s="306"/>
      <c r="BW202" s="306"/>
      <c r="BX202" s="306"/>
      <c r="BY202" s="307"/>
      <c r="BZ202" s="307"/>
      <c r="CA202" s="307"/>
      <c r="CB202" s="307"/>
      <c r="CC202" s="307"/>
      <c r="CD202" s="307"/>
      <c r="CE202" s="307"/>
      <c r="CF202" s="307"/>
      <c r="CG202" s="307"/>
      <c r="CH202" s="307"/>
      <c r="CI202" s="307"/>
      <c r="CJ202" s="307"/>
      <c r="CK202" s="307"/>
      <c r="CL202" s="307"/>
      <c r="CM202" s="307"/>
      <c r="CN202" s="307"/>
      <c r="CO202" s="307"/>
      <c r="CP202" s="307"/>
      <c r="CQ202" s="307"/>
      <c r="CR202" s="307"/>
      <c r="CS202" s="307"/>
      <c r="CT202" s="307"/>
      <c r="CU202" s="307"/>
      <c r="CV202" s="307"/>
      <c r="CW202" s="307"/>
      <c r="CX202" s="307"/>
      <c r="CY202" s="307"/>
      <c r="CZ202" s="376"/>
    </row>
    <row r="203" s="131" customFormat="true" ht="15" customHeight="true" x14ac:dyDescent="0.2">
      <c r="A203" s="824"/>
      <c r="B203" s="925"/>
      <c r="C203" s="1012"/>
      <c r="D203" s="1003"/>
      <c r="E203" s="1003"/>
      <c r="F203" s="1003"/>
      <c r="G203" s="1004"/>
      <c r="H203" s="1013"/>
      <c r="I203" s="1003"/>
      <c r="J203" s="1003"/>
      <c r="K203" s="1003"/>
      <c r="L203" s="1014"/>
      <c r="M203" s="1012"/>
      <c r="N203" s="1003"/>
      <c r="O203" s="1003"/>
      <c r="P203" s="1003"/>
      <c r="Q203" s="1004"/>
      <c r="R203" s="1013"/>
      <c r="S203" s="1003"/>
      <c r="T203" s="1003"/>
      <c r="U203" s="1003"/>
      <c r="V203" s="1003"/>
      <c r="W203" s="1003"/>
      <c r="X203" s="1003"/>
      <c r="Y203" s="1003"/>
      <c r="Z203" s="1003"/>
      <c r="AA203" s="1003"/>
      <c r="AB203" s="1003"/>
      <c r="AC203" s="1003"/>
      <c r="AD203" s="1003"/>
      <c r="AE203" s="1003"/>
      <c r="AF203" s="1003"/>
      <c r="AG203" s="1003"/>
      <c r="AH203" s="1003"/>
      <c r="AI203" s="1003"/>
      <c r="AJ203" s="1003"/>
      <c r="AK203" s="1003"/>
      <c r="AL203" s="1003"/>
      <c r="AM203" s="1003"/>
      <c r="AN203" s="1003"/>
      <c r="AO203" s="1003"/>
      <c r="AP203" s="1003"/>
      <c r="AQ203" s="1003"/>
      <c r="AR203" s="1003"/>
      <c r="AS203" s="1003"/>
      <c r="AT203" s="1003"/>
      <c r="AU203" s="1003"/>
      <c r="AV203" s="1003"/>
      <c r="AW203" s="1003"/>
      <c r="AX203" s="1003"/>
      <c r="AY203" s="1004"/>
      <c r="BA203" s="516"/>
      <c r="BB203" s="159"/>
      <c r="BC203" s="357"/>
      <c r="BD203" s="306"/>
      <c r="BE203" s="306"/>
      <c r="BF203" s="306"/>
      <c r="BG203" s="358"/>
      <c r="BH203" s="368"/>
      <c r="BI203" s="306"/>
      <c r="BJ203" s="306"/>
      <c r="BK203" s="306"/>
      <c r="BL203" s="358"/>
      <c r="BM203" s="368"/>
      <c r="BN203" s="306"/>
      <c r="BO203" s="306"/>
      <c r="BP203" s="306"/>
      <c r="BQ203" s="358"/>
      <c r="BR203" s="368"/>
      <c r="BS203" s="306"/>
      <c r="BT203" s="306"/>
      <c r="BU203" s="306"/>
      <c r="BV203" s="306"/>
      <c r="BW203" s="306"/>
      <c r="BX203" s="306"/>
      <c r="BY203" s="307"/>
      <c r="BZ203" s="307"/>
      <c r="CA203" s="307"/>
      <c r="CB203" s="307"/>
      <c r="CC203" s="307"/>
      <c r="CD203" s="307"/>
      <c r="CE203" s="307"/>
      <c r="CF203" s="307"/>
      <c r="CG203" s="307"/>
      <c r="CH203" s="307"/>
      <c r="CI203" s="307"/>
      <c r="CJ203" s="307"/>
      <c r="CK203" s="307"/>
      <c r="CL203" s="307"/>
      <c r="CM203" s="307"/>
      <c r="CN203" s="307"/>
      <c r="CO203" s="307"/>
      <c r="CP203" s="307"/>
      <c r="CQ203" s="307"/>
      <c r="CR203" s="307"/>
      <c r="CS203" s="307"/>
      <c r="CT203" s="307"/>
      <c r="CU203" s="307"/>
      <c r="CV203" s="307"/>
      <c r="CW203" s="307"/>
      <c r="CX203" s="307"/>
      <c r="CY203" s="307"/>
      <c r="CZ203" s="376"/>
    </row>
    <row r="204" s="131" customFormat="true" ht="15" customHeight="true" x14ac:dyDescent="0.2">
      <c r="A204" s="907"/>
      <c r="B204" s="926"/>
      <c r="C204" s="1081"/>
      <c r="D204" s="1082"/>
      <c r="E204" s="1082"/>
      <c r="F204" s="1082"/>
      <c r="G204" s="1083"/>
      <c r="H204" s="1084"/>
      <c r="I204" s="1082"/>
      <c r="J204" s="1082"/>
      <c r="K204" s="1082"/>
      <c r="L204" s="1085"/>
      <c r="M204" s="1081"/>
      <c r="N204" s="1082"/>
      <c r="O204" s="1082"/>
      <c r="P204" s="1082"/>
      <c r="Q204" s="1083"/>
      <c r="R204" s="1084"/>
      <c r="S204" s="1082"/>
      <c r="T204" s="1082"/>
      <c r="U204" s="1082"/>
      <c r="V204" s="1003"/>
      <c r="W204" s="1003"/>
      <c r="X204" s="1003"/>
      <c r="Y204" s="1003"/>
      <c r="Z204" s="1003"/>
      <c r="AA204" s="1003"/>
      <c r="AB204" s="1003"/>
      <c r="AC204" s="1003"/>
      <c r="AD204" s="1003"/>
      <c r="AE204" s="1003"/>
      <c r="AF204" s="1003"/>
      <c r="AG204" s="1003"/>
      <c r="AH204" s="1003"/>
      <c r="AI204" s="1003"/>
      <c r="AJ204" s="1003"/>
      <c r="AK204" s="1003"/>
      <c r="AL204" s="1003"/>
      <c r="AM204" s="1003"/>
      <c r="AN204" s="1003"/>
      <c r="AO204" s="1003"/>
      <c r="AP204" s="1003"/>
      <c r="AQ204" s="1003"/>
      <c r="AR204" s="1003"/>
      <c r="AS204" s="1003"/>
      <c r="AT204" s="1003"/>
      <c r="AU204" s="1003"/>
      <c r="AV204" s="1003"/>
      <c r="AW204" s="1003"/>
      <c r="AX204" s="1003"/>
      <c r="AY204" s="1004"/>
      <c r="BA204" s="516"/>
      <c r="BB204" s="159"/>
      <c r="BC204" s="357"/>
      <c r="BD204" s="306"/>
      <c r="BE204" s="306"/>
      <c r="BF204" s="306"/>
      <c r="BG204" s="358"/>
      <c r="BH204" s="368"/>
      <c r="BI204" s="306"/>
      <c r="BJ204" s="306"/>
      <c r="BK204" s="306"/>
      <c r="BL204" s="358"/>
      <c r="BM204" s="368"/>
      <c r="BN204" s="306"/>
      <c r="BO204" s="306"/>
      <c r="BP204" s="306"/>
      <c r="BQ204" s="358"/>
      <c r="BR204" s="368"/>
      <c r="BS204" s="306"/>
      <c r="BT204" s="306"/>
      <c r="BU204" s="306"/>
      <c r="BV204" s="306"/>
      <c r="BW204" s="306"/>
      <c r="BX204" s="306"/>
      <c r="BY204" s="307"/>
      <c r="BZ204" s="307"/>
      <c r="CA204" s="307"/>
      <c r="CB204" s="307"/>
      <c r="CC204" s="307"/>
      <c r="CD204" s="307"/>
      <c r="CE204" s="307"/>
      <c r="CF204" s="307"/>
      <c r="CG204" s="307"/>
      <c r="CH204" s="307"/>
      <c r="CI204" s="307"/>
      <c r="CJ204" s="307"/>
      <c r="CK204" s="307"/>
      <c r="CL204" s="307"/>
      <c r="CM204" s="307"/>
      <c r="CN204" s="307"/>
      <c r="CO204" s="307"/>
      <c r="CP204" s="307"/>
      <c r="CQ204" s="307"/>
      <c r="CR204" s="307"/>
      <c r="CS204" s="307"/>
      <c r="CT204" s="307"/>
      <c r="CU204" s="307"/>
      <c r="CV204" s="307"/>
      <c r="CW204" s="307"/>
      <c r="CX204" s="307"/>
      <c r="CY204" s="307"/>
      <c r="CZ204" s="376"/>
    </row>
    <row r="205" s="131" customFormat="true" ht="15" customHeight="true" x14ac:dyDescent="0.2">
      <c r="A205" s="825"/>
      <c r="B205" s="927"/>
      <c r="C205" s="1086"/>
      <c r="D205" s="1025"/>
      <c r="E205" s="1025"/>
      <c r="F205" s="1025"/>
      <c r="G205" s="1026"/>
      <c r="H205" s="1087"/>
      <c r="I205" s="1025"/>
      <c r="J205" s="1025"/>
      <c r="K205" s="1025"/>
      <c r="L205" s="1088"/>
      <c r="M205" s="1086"/>
      <c r="N205" s="1025"/>
      <c r="O205" s="1025"/>
      <c r="P205" s="1025"/>
      <c r="Q205" s="1026"/>
      <c r="R205" s="1087"/>
      <c r="S205" s="1025"/>
      <c r="T205" s="1025"/>
      <c r="U205" s="1025"/>
      <c r="V205" s="1025"/>
      <c r="W205" s="1025"/>
      <c r="X205" s="1025"/>
      <c r="Y205" s="1025"/>
      <c r="Z205" s="1025"/>
      <c r="AA205" s="1025"/>
      <c r="AB205" s="1025"/>
      <c r="AC205" s="1025"/>
      <c r="AD205" s="1025"/>
      <c r="AE205" s="1025"/>
      <c r="AF205" s="1025"/>
      <c r="AG205" s="1025"/>
      <c r="AH205" s="1025"/>
      <c r="AI205" s="1025"/>
      <c r="AJ205" s="1025"/>
      <c r="AK205" s="1025"/>
      <c r="AL205" s="1025"/>
      <c r="AM205" s="1025"/>
      <c r="AN205" s="1025"/>
      <c r="AO205" s="1025"/>
      <c r="AP205" s="1025"/>
      <c r="AQ205" s="1025"/>
      <c r="AR205" s="1025"/>
      <c r="AS205" s="1025"/>
      <c r="AT205" s="1025"/>
      <c r="AU205" s="1025"/>
      <c r="AV205" s="1025"/>
      <c r="AW205" s="1025"/>
      <c r="AX205" s="1025"/>
      <c r="AY205" s="1026"/>
      <c r="BA205" s="516"/>
      <c r="BB205" s="159"/>
      <c r="BC205" s="382"/>
      <c r="BD205" s="378"/>
      <c r="BE205" s="378"/>
      <c r="BF205" s="378"/>
      <c r="BG205" s="381"/>
      <c r="BH205" s="377"/>
      <c r="BI205" s="378"/>
      <c r="BJ205" s="378"/>
      <c r="BK205" s="378"/>
      <c r="BL205" s="381"/>
      <c r="BM205" s="377"/>
      <c r="BN205" s="378"/>
      <c r="BO205" s="378"/>
      <c r="BP205" s="378"/>
      <c r="BQ205" s="381"/>
      <c r="BR205" s="377"/>
      <c r="BS205" s="378"/>
      <c r="BT205" s="378"/>
      <c r="BU205" s="378"/>
      <c r="BV205" s="378"/>
      <c r="BW205" s="378"/>
      <c r="BX205" s="378"/>
      <c r="BY205" s="379"/>
      <c r="BZ205" s="379"/>
      <c r="CA205" s="379"/>
      <c r="CB205" s="379"/>
      <c r="CC205" s="379"/>
      <c r="CD205" s="379"/>
      <c r="CE205" s="379"/>
      <c r="CF205" s="379"/>
      <c r="CG205" s="379"/>
      <c r="CH205" s="379"/>
      <c r="CI205" s="379"/>
      <c r="CJ205" s="379"/>
      <c r="CK205" s="379"/>
      <c r="CL205" s="379"/>
      <c r="CM205" s="379"/>
      <c r="CN205" s="379"/>
      <c r="CO205" s="379"/>
      <c r="CP205" s="379"/>
      <c r="CQ205" s="379"/>
      <c r="CR205" s="379"/>
      <c r="CS205" s="379"/>
      <c r="CT205" s="379"/>
      <c r="CU205" s="379"/>
      <c r="CV205" s="379"/>
      <c r="CW205" s="379"/>
      <c r="CX205" s="379"/>
      <c r="CY205" s="379"/>
      <c r="CZ205" s="380"/>
    </row>
    <row r="206" s="131" customFormat="true" ht="250.15" customHeight="true" x14ac:dyDescent="0.2">
      <c r="B206" s="133"/>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BB207" s="134"/>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2431" t="str">
        <f>A1026</f>
        <v>Indonesia</v>
      </c>
      <c r="B208" s="2432"/>
      <c r="BB208" s="134"/>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2012</v>
      </c>
      <c r="B209" s="139"/>
      <c r="BB209" s="134"/>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518" t="s">
        <v>111</v>
      </c>
      <c r="B210" s="141"/>
      <c r="BB210" s="134"/>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96</v>
      </c>
      <c r="B211" s="139"/>
      <c r="BB211" s="134"/>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519" t="s">
        <v>97</v>
      </c>
      <c r="B212" s="222"/>
      <c r="BB212" s="134"/>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40</v>
      </c>
      <c r="B213" s="145"/>
      <c r="BB213" s="134"/>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39</v>
      </c>
      <c r="B214" s="145"/>
      <c r="BB214" s="134"/>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133</v>
      </c>
      <c r="B215" s="221" t="str">
        <f>A1025</f>
        <v>DHS12</v>
      </c>
      <c r="BB215" s="134"/>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753"/>
      <c r="B216" s="751"/>
      <c r="BB216" s="134"/>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753"/>
      <c r="B217" s="752"/>
      <c r="BB217" s="134"/>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753"/>
      <c r="B218" s="751"/>
      <c r="BB218" s="134"/>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754"/>
      <c r="B219" s="755"/>
      <c r="BB219" s="134"/>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437" customFormat="true" ht="15" customHeight="true" x14ac:dyDescent="0.2">
      <c r="A220" s="114" t="s">
        <v>86</v>
      </c>
      <c r="B220" s="206"/>
      <c r="C220" s="2461" t="s">
        <v>114</v>
      </c>
      <c r="D220" s="2462"/>
      <c r="E220" s="2462"/>
      <c r="F220" s="2462"/>
      <c r="G220" s="2463"/>
      <c r="H220" s="2692" t="s">
        <v>38</v>
      </c>
      <c r="I220" s="2693"/>
      <c r="J220" s="2693"/>
      <c r="K220" s="2693"/>
      <c r="L220" s="2694"/>
      <c r="M220" s="2695" t="s">
        <v>37</v>
      </c>
      <c r="N220" s="2696"/>
      <c r="O220" s="2696"/>
      <c r="P220" s="2696"/>
      <c r="Q220" s="2697"/>
      <c r="R220" s="2692" t="s">
        <v>150</v>
      </c>
      <c r="S220" s="2693"/>
      <c r="T220" s="2693"/>
      <c r="U220" s="2693"/>
      <c r="V220" s="2693"/>
      <c r="W220" s="2693"/>
      <c r="X220" s="2693"/>
      <c r="Y220" s="2693"/>
      <c r="Z220" s="2693"/>
      <c r="AA220" s="2693"/>
      <c r="AB220" s="2693"/>
      <c r="AC220" s="2693"/>
      <c r="AD220" s="2693"/>
      <c r="AE220" s="2693"/>
      <c r="AF220" s="2693"/>
      <c r="AG220" s="2693"/>
      <c r="AH220" s="2693"/>
      <c r="AI220" s="2693"/>
      <c r="AJ220" s="2693"/>
      <c r="AK220" s="2693"/>
      <c r="AL220" s="2693"/>
      <c r="AM220" s="2693"/>
      <c r="AN220" s="2693"/>
      <c r="AO220" s="2693"/>
      <c r="AP220" s="2693"/>
      <c r="AQ220" s="2693"/>
      <c r="AR220" s="2693"/>
      <c r="AS220" s="2693"/>
      <c r="AT220" s="2693"/>
      <c r="AU220" s="2693"/>
      <c r="AV220" s="2693"/>
      <c r="AW220" s="2693"/>
      <c r="AX220" s="2698"/>
      <c r="AY220" s="1483"/>
      <c r="BA220" s="217" t="s">
        <v>128</v>
      </c>
      <c r="BB220" s="114" t="s">
        <v>86</v>
      </c>
      <c r="BC220" s="2529" t="s">
        <v>114</v>
      </c>
      <c r="BD220" s="2530"/>
      <c r="BE220" s="2530"/>
      <c r="BF220" s="2530"/>
      <c r="BG220" s="2531"/>
      <c r="BH220" s="2532" t="s">
        <v>38</v>
      </c>
      <c r="BI220" s="2530"/>
      <c r="BJ220" s="2530"/>
      <c r="BK220" s="2530"/>
      <c r="BL220" s="2531"/>
      <c r="BM220" s="2532" t="s">
        <v>37</v>
      </c>
      <c r="BN220" s="2530"/>
      <c r="BO220" s="2530"/>
      <c r="BP220" s="2530"/>
      <c r="BQ220" s="2531"/>
      <c r="BR220" s="421" t="s">
        <v>137</v>
      </c>
      <c r="BS220" s="383"/>
      <c r="BT220" s="383"/>
      <c r="BU220" s="383"/>
      <c r="BV220" s="383"/>
      <c r="BW220" s="383"/>
      <c r="BX220" s="383"/>
      <c r="BY220" s="384"/>
      <c r="BZ220" s="314"/>
      <c r="CA220" s="314"/>
      <c r="CB220" s="314"/>
      <c r="CC220" s="314"/>
      <c r="CD220" s="314"/>
      <c r="CE220" s="314"/>
      <c r="CF220" s="314"/>
      <c r="CG220" s="314"/>
      <c r="CH220" s="314"/>
      <c r="CI220" s="314"/>
      <c r="CJ220" s="314"/>
      <c r="CK220" s="314"/>
      <c r="CL220" s="314"/>
      <c r="CM220" s="314"/>
      <c r="CN220" s="314"/>
      <c r="CO220" s="314"/>
      <c r="CP220" s="314"/>
      <c r="CQ220" s="314"/>
      <c r="CR220" s="314"/>
      <c r="CS220" s="314"/>
      <c r="CT220" s="314"/>
      <c r="CU220" s="314"/>
      <c r="CV220" s="314"/>
      <c r="CW220" s="314"/>
      <c r="CX220" s="314"/>
      <c r="CY220" s="314"/>
      <c r="CZ220" s="315"/>
    </row>
    <row r="221" s="437" customFormat="true" ht="24" x14ac:dyDescent="0.2">
      <c r="A221" s="190" t="s">
        <v>87</v>
      </c>
      <c r="B221" s="246"/>
      <c r="C221" s="284" t="s">
        <v>0</v>
      </c>
      <c r="D221" s="285" t="s">
        <v>1</v>
      </c>
      <c r="E221" s="285" t="s">
        <v>2</v>
      </c>
      <c r="F221" s="285" t="s">
        <v>3</v>
      </c>
      <c r="G221" s="286" t="s">
        <v>4</v>
      </c>
      <c r="H221" s="1760" t="s">
        <v>0</v>
      </c>
      <c r="I221" s="1724" t="s">
        <v>1</v>
      </c>
      <c r="J221" s="1724" t="s">
        <v>2</v>
      </c>
      <c r="K221" s="1724" t="s">
        <v>3</v>
      </c>
      <c r="L221" s="1725" t="s">
        <v>4</v>
      </c>
      <c r="M221" s="1750" t="s">
        <v>0</v>
      </c>
      <c r="N221" s="1724" t="s">
        <v>1</v>
      </c>
      <c r="O221" s="1724" t="s">
        <v>2</v>
      </c>
      <c r="P221" s="1724" t="s">
        <v>3</v>
      </c>
      <c r="Q221" s="1772" t="s">
        <v>4</v>
      </c>
      <c r="R221" s="1760" t="s">
        <v>320</v>
      </c>
      <c r="S221" s="1724" t="s">
        <v>151</v>
      </c>
      <c r="T221" s="1724" t="s">
        <v>152</v>
      </c>
      <c r="U221" s="1724" t="s">
        <v>153</v>
      </c>
      <c r="V221" s="1724" t="s">
        <v>154</v>
      </c>
      <c r="W221" s="1724" t="s">
        <v>156</v>
      </c>
      <c r="X221" s="1724" t="s">
        <v>157</v>
      </c>
      <c r="Y221" s="1724" t="s">
        <v>321</v>
      </c>
      <c r="Z221" s="1724" t="s">
        <v>161</v>
      </c>
      <c r="AA221" s="1724" t="s">
        <v>162</v>
      </c>
      <c r="AB221" s="1724" t="s">
        <v>163</v>
      </c>
      <c r="AC221" s="1724" t="s">
        <v>165</v>
      </c>
      <c r="AD221" s="1724" t="s">
        <v>322</v>
      </c>
      <c r="AE221" s="1724" t="s">
        <v>167</v>
      </c>
      <c r="AF221" s="1724" t="s">
        <v>168</v>
      </c>
      <c r="AG221" s="1724" t="s">
        <v>169</v>
      </c>
      <c r="AH221" s="1724" t="s">
        <v>323</v>
      </c>
      <c r="AI221" s="1724" t="s">
        <v>170</v>
      </c>
      <c r="AJ221" s="1724" t="s">
        <v>324</v>
      </c>
      <c r="AK221" s="1724" t="s">
        <v>265</v>
      </c>
      <c r="AL221" s="1724" t="s">
        <v>172</v>
      </c>
      <c r="AM221" s="1724" t="s">
        <v>325</v>
      </c>
      <c r="AN221" s="1724" t="s">
        <v>173</v>
      </c>
      <c r="AO221" s="1724" t="s">
        <v>174</v>
      </c>
      <c r="AP221" s="1724" t="s">
        <v>326</v>
      </c>
      <c r="AQ221" s="1724" t="s">
        <v>176</v>
      </c>
      <c r="AR221" s="1724" t="s">
        <v>177</v>
      </c>
      <c r="AS221" s="1724" t="s">
        <v>178</v>
      </c>
      <c r="AT221" s="1724" t="s">
        <v>179</v>
      </c>
      <c r="AU221" s="1724" t="s">
        <v>327</v>
      </c>
      <c r="AV221" s="1724" t="s">
        <v>328</v>
      </c>
      <c r="AW221" s="1724" t="s">
        <v>329</v>
      </c>
      <c r="AX221" s="1726" t="s">
        <v>330</v>
      </c>
      <c r="AY221" s="1483"/>
      <c r="BA221" s="202" t="s">
        <v>117</v>
      </c>
      <c r="BB221" s="201"/>
      <c r="BC221" s="359" t="s">
        <v>0</v>
      </c>
      <c r="BD221" s="176" t="s">
        <v>1</v>
      </c>
      <c r="BE221" s="176" t="s">
        <v>2</v>
      </c>
      <c r="BF221" s="176" t="s">
        <v>3</v>
      </c>
      <c r="BG221" s="360" t="s">
        <v>4</v>
      </c>
      <c r="BH221" s="369" t="s">
        <v>0</v>
      </c>
      <c r="BI221" s="176" t="s">
        <v>1</v>
      </c>
      <c r="BJ221" s="176" t="s">
        <v>2</v>
      </c>
      <c r="BK221" s="176" t="s">
        <v>3</v>
      </c>
      <c r="BL221" s="360" t="s">
        <v>4</v>
      </c>
      <c r="BM221" s="369" t="s">
        <v>0</v>
      </c>
      <c r="BN221" s="176" t="s">
        <v>1</v>
      </c>
      <c r="BO221" s="176" t="s">
        <v>2</v>
      </c>
      <c r="BP221" s="176" t="s">
        <v>3</v>
      </c>
      <c r="BQ221" s="360" t="s">
        <v>4</v>
      </c>
      <c r="BR221" s="369"/>
      <c r="BS221" s="176"/>
      <c r="BT221" s="176"/>
      <c r="BU221" s="176"/>
      <c r="BV221" s="176"/>
      <c r="BW221" s="176"/>
      <c r="BX221" s="176"/>
      <c r="BY221" s="177"/>
      <c r="BZ221" s="177"/>
      <c r="CA221" s="177"/>
      <c r="CB221" s="177"/>
      <c r="CC221" s="177"/>
      <c r="CD221" s="177"/>
      <c r="CE221" s="177"/>
      <c r="CF221" s="177"/>
      <c r="CG221" s="177"/>
      <c r="CH221" s="177"/>
      <c r="CI221" s="177"/>
      <c r="CJ221" s="177"/>
      <c r="CK221" s="177"/>
      <c r="CL221" s="177"/>
      <c r="CM221" s="177"/>
      <c r="CN221" s="177"/>
      <c r="CO221" s="177"/>
      <c r="CP221" s="177"/>
      <c r="CQ221" s="177"/>
      <c r="CR221" s="177"/>
      <c r="CS221" s="177"/>
      <c r="CT221" s="177"/>
      <c r="CU221" s="177"/>
      <c r="CV221" s="177"/>
      <c r="CW221" s="177"/>
      <c r="CX221" s="177"/>
      <c r="CY221" s="177"/>
      <c r="CZ221" s="385"/>
    </row>
    <row r="222" s="437" customFormat="true" ht="15" customHeight="true" x14ac:dyDescent="0.2">
      <c r="A222" s="2699" t="s">
        <v>36</v>
      </c>
      <c r="B222" s="1964" t="s">
        <v>15</v>
      </c>
      <c r="C222" s="1902">
        <v>45.43539054283724</v>
      </c>
      <c r="D222" s="1903">
        <v>67.446310274953973</v>
      </c>
      <c r="E222" s="1903">
        <v>79.960320750780937</v>
      </c>
      <c r="F222" s="1903">
        <v>89.886331484777372</v>
      </c>
      <c r="G222" s="1904">
        <v>95.766922319033611</v>
      </c>
      <c r="H222" s="1905">
        <v>64.731926340485359</v>
      </c>
      <c r="I222" s="1903">
        <v>82.429091157250681</v>
      </c>
      <c r="J222" s="1903">
        <v>90.280685769486624</v>
      </c>
      <c r="K222" s="1903">
        <v>93.892556228389594</v>
      </c>
      <c r="L222" s="1906">
        <v>96.721734804118512</v>
      </c>
      <c r="M222" s="1907">
        <v>36.73095792327473</v>
      </c>
      <c r="N222" s="1903">
        <v>57.956942949728841</v>
      </c>
      <c r="O222" s="1903">
        <v>66.726203974931934</v>
      </c>
      <c r="P222" s="1903">
        <v>77.759953745003671</v>
      </c>
      <c r="Q222" s="1904">
        <v>90.239862165189834</v>
      </c>
      <c r="R222" s="1905">
        <v>66.514580871784972</v>
      </c>
      <c r="S222" s="1903">
        <v>78.253330441222033</v>
      </c>
      <c r="T222" s="1903">
        <v>77.271820686727239</v>
      </c>
      <c r="U222" s="1903">
        <v>84.799947885348033</v>
      </c>
      <c r="V222" s="1903">
        <v>79.291343155601325</v>
      </c>
      <c r="W222" s="1903">
        <v>81.510435476041735</v>
      </c>
      <c r="X222" s="1903">
        <v>68.681985091186931</v>
      </c>
      <c r="Y222" s="1903">
        <v>61.703545725302355</v>
      </c>
      <c r="Z222" s="1903">
        <v>75.662776514121546</v>
      </c>
      <c r="AA222" s="1903">
        <v>89.861314444597042</v>
      </c>
      <c r="AB222" s="1903">
        <v>45.020616653297424</v>
      </c>
      <c r="AC222" s="1903">
        <v>56.15086114991211</v>
      </c>
      <c r="AD222" s="1903">
        <v>85.572924792899983</v>
      </c>
      <c r="AE222" s="1903">
        <v>68.878964458275078</v>
      </c>
      <c r="AF222" s="1903">
        <v>75.908479463465724</v>
      </c>
      <c r="AG222" s="1903">
        <v>50.361135041895146</v>
      </c>
      <c r="AH222" s="1903">
        <v>49.767457923052127</v>
      </c>
      <c r="AI222" s="1903">
        <v>57.766799114796896</v>
      </c>
      <c r="AJ222" s="1903">
        <v>70.18483586693948</v>
      </c>
      <c r="AK222" s="1903">
        <v>33.258561061934785</v>
      </c>
      <c r="AL222" s="1903">
        <v>79.828991080706274</v>
      </c>
      <c r="AM222" s="1903">
        <v>68.706021010938827</v>
      </c>
      <c r="AN222" s="1903">
        <v>89.528665175017224</v>
      </c>
      <c r="AO222" s="1903">
        <v>71.591865580013419</v>
      </c>
      <c r="AP222" s="1903">
        <v>61.169487439051494</v>
      </c>
      <c r="AQ222" s="1903">
        <v>80.556990019128122</v>
      </c>
      <c r="AR222" s="1903">
        <v>85.528328564548147</v>
      </c>
      <c r="AS222" s="1903">
        <v>60.118588150397912</v>
      </c>
      <c r="AT222" s="1903">
        <v>49.517779344617594</v>
      </c>
      <c r="AU222" s="1903">
        <v>53.593674206196283</v>
      </c>
      <c r="AV222" s="1903">
        <v>55.143296659141768</v>
      </c>
      <c r="AW222" s="1903">
        <v>70.956354904908594</v>
      </c>
      <c r="AX222" s="1908">
        <v>84.55658882773956</v>
      </c>
      <c r="AY222" s="1491"/>
      <c r="BA222" s="2533" t="s">
        <v>36</v>
      </c>
      <c r="BB222" s="160" t="s">
        <v>15</v>
      </c>
      <c r="BC222" s="401">
        <v>15923.059919000043</v>
      </c>
      <c r="BD222" s="405">
        <v>23525.18741699999</v>
      </c>
      <c r="BE222" s="405">
        <v>27990.123197999939</v>
      </c>
      <c r="BF222" s="405">
        <v>31507.010877999983</v>
      </c>
      <c r="BG222" s="409">
        <v>33648.815819999989</v>
      </c>
      <c r="BH222" s="413">
        <v>11208.704767000014</v>
      </c>
      <c r="BI222" s="405">
        <v>14379.149635999973</v>
      </c>
      <c r="BJ222" s="405">
        <v>15757.683235999932</v>
      </c>
      <c r="BK222" s="405">
        <v>16359.22507699993</v>
      </c>
      <c r="BL222" s="409">
        <v>16988.206562999967</v>
      </c>
      <c r="BM222" s="413">
        <v>6482.8755139999876</v>
      </c>
      <c r="BN222" s="405">
        <v>10193.788022000044</v>
      </c>
      <c r="BO222" s="405">
        <v>11689.920166000011</v>
      </c>
      <c r="BP222" s="405">
        <v>13667.946486000012</v>
      </c>
      <c r="BQ222" s="409">
        <v>15866.697765000044</v>
      </c>
      <c r="BR222" s="413">
        <v>2167.7588580000015</v>
      </c>
      <c r="BS222" s="405">
        <v>2379.996749000004</v>
      </c>
      <c r="BT222" s="405">
        <v>739.24485700000162</v>
      </c>
      <c r="BU222" s="405">
        <v>6675.1241610000143</v>
      </c>
      <c r="BV222" s="405">
        <v>961.74454299999877</v>
      </c>
      <c r="BW222" s="405">
        <v>19203.501050999956</v>
      </c>
      <c r="BX222" s="405">
        <v>1115.7044450000019</v>
      </c>
      <c r="BY222" s="417">
        <v>1215.5348009999982</v>
      </c>
      <c r="BZ222" s="417">
        <v>21794.958919000113</v>
      </c>
      <c r="CA222" s="417">
        <v>2275.304575000001</v>
      </c>
      <c r="CB222" s="417">
        <v>1688.0510450000015</v>
      </c>
      <c r="CC222" s="417">
        <v>443.33350800000045</v>
      </c>
      <c r="CD222" s="417">
        <v>5571.9374629999866</v>
      </c>
      <c r="CE222" s="417">
        <v>1526.3945269999979</v>
      </c>
      <c r="CF222" s="417">
        <v>4267.5853950000037</v>
      </c>
      <c r="CG222" s="417">
        <v>542.38337200000035</v>
      </c>
      <c r="CH222" s="417">
        <v>376.71568199999916</v>
      </c>
      <c r="CI222" s="417">
        <v>986.3861990000014</v>
      </c>
      <c r="CJ222" s="417">
        <v>6373.1989909999993</v>
      </c>
      <c r="CK222" s="417">
        <v>655.35893400000111</v>
      </c>
      <c r="CL222" s="417">
        <v>3239.939245999999</v>
      </c>
      <c r="CM222" s="417">
        <v>788.39608500000077</v>
      </c>
      <c r="CN222" s="417">
        <v>2418.1478919999977</v>
      </c>
      <c r="CO222" s="417">
        <v>3881.077416000001</v>
      </c>
      <c r="CP222" s="417">
        <v>3228.5597420000113</v>
      </c>
      <c r="CQ222" s="417">
        <v>1278.8080039999977</v>
      </c>
      <c r="CR222" s="417">
        <v>27728.085848000032</v>
      </c>
      <c r="CS222" s="417">
        <v>1878.7748760000027</v>
      </c>
      <c r="CT222" s="417">
        <v>1827.3933400000044</v>
      </c>
      <c r="CU222" s="417">
        <v>280.94343599999996</v>
      </c>
      <c r="CV222" s="417">
        <v>459.09785000000045</v>
      </c>
      <c r="CW222" s="417">
        <v>2423.6421630000009</v>
      </c>
      <c r="CX222" s="417">
        <v>2201.1132590000066</v>
      </c>
      <c r="CY222" s="417"/>
      <c r="CZ222" s="1344" t="s">
        <v>35</v>
      </c>
    </row>
    <row r="223" s="437" customFormat="true" ht="15" customHeight="true" x14ac:dyDescent="0.2">
      <c r="A223" s="2700"/>
      <c r="B223" s="1965" t="s">
        <v>16</v>
      </c>
      <c r="C223" s="1909">
        <v>12.196757760891151</v>
      </c>
      <c r="D223" s="1910">
        <v>8.0147994004137058</v>
      </c>
      <c r="E223" s="1910">
        <v>5.0100305999981565</v>
      </c>
      <c r="F223" s="1910">
        <v>3.2177501601253979</v>
      </c>
      <c r="G223" s="1911">
        <v>1.4687232343662417</v>
      </c>
      <c r="H223" s="1912">
        <v>8.6012422213375377</v>
      </c>
      <c r="I223" s="1910">
        <v>4.0479460763029866</v>
      </c>
      <c r="J223" s="1910">
        <v>2.6540261050904173</v>
      </c>
      <c r="K223" s="1910">
        <v>1.9982418307170648</v>
      </c>
      <c r="L223" s="1913">
        <v>1.1964763087149324</v>
      </c>
      <c r="M223" s="1914">
        <v>13.590424769901233</v>
      </c>
      <c r="N223" s="1910">
        <v>10.024235489043351</v>
      </c>
      <c r="O223" s="1910">
        <v>8.161884434589135</v>
      </c>
      <c r="P223" s="1910">
        <v>5.8290345099110121</v>
      </c>
      <c r="Q223" s="1911">
        <v>3.6079707603468196</v>
      </c>
      <c r="R223" s="1912">
        <v>11.049146872053308</v>
      </c>
      <c r="S223" s="1910">
        <v>7.8926404728398571</v>
      </c>
      <c r="T223" s="1910">
        <v>2.0153808023783708</v>
      </c>
      <c r="U223" s="1910">
        <v>5.0250264713263055</v>
      </c>
      <c r="V223" s="1910">
        <v>5.8802598337685907</v>
      </c>
      <c r="W223" s="1910">
        <v>6.4227488689149972</v>
      </c>
      <c r="X223" s="1910">
        <v>9.452463880526766</v>
      </c>
      <c r="Y223" s="1910">
        <v>11.192231964995473</v>
      </c>
      <c r="Z223" s="1910">
        <v>4.8872953935977117</v>
      </c>
      <c r="AA223" s="1910">
        <v>3.7067628813521161</v>
      </c>
      <c r="AB223" s="1910">
        <v>17.135435903030405</v>
      </c>
      <c r="AC223" s="1910">
        <v>6.7760755801506338</v>
      </c>
      <c r="AD223" s="1910">
        <v>2.7542706572732079</v>
      </c>
      <c r="AE223" s="1910">
        <v>11.267278733638943</v>
      </c>
      <c r="AF223" s="1910">
        <v>6.8766085117387004</v>
      </c>
      <c r="AG223" s="1910">
        <v>7.0209516971193251</v>
      </c>
      <c r="AH223" s="1910">
        <v>2.8264794715925836</v>
      </c>
      <c r="AI223" s="1910">
        <v>9.2918654717048828</v>
      </c>
      <c r="AJ223" s="1910">
        <v>6.3371126120241748</v>
      </c>
      <c r="AK223" s="1910">
        <v>4.1932042404096688</v>
      </c>
      <c r="AL223" s="1910">
        <v>2.3831566932625781</v>
      </c>
      <c r="AM223" s="1910">
        <v>7.3379677616327941</v>
      </c>
      <c r="AN223" s="1910">
        <v>3.1066850428180826</v>
      </c>
      <c r="AO223" s="1910">
        <v>11.438058677047396</v>
      </c>
      <c r="AP223" s="1910">
        <v>3.1357001720517155</v>
      </c>
      <c r="AQ223" s="1910">
        <v>8.4325160497364688</v>
      </c>
      <c r="AR223" s="1910">
        <v>2.7401351949685617</v>
      </c>
      <c r="AS223" s="1910">
        <v>2.3640684745450757</v>
      </c>
      <c r="AT223" s="1910">
        <v>17.967888625720065</v>
      </c>
      <c r="AU223" s="1910">
        <v>2.6565117402514296</v>
      </c>
      <c r="AV223" s="1910">
        <v>16.541812978256495</v>
      </c>
      <c r="AW223" s="1910">
        <v>9.2886887442993302</v>
      </c>
      <c r="AX223" s="1915">
        <v>11.087912382676183</v>
      </c>
      <c r="AY223" s="1004"/>
      <c r="BA223" s="2534"/>
      <c r="BB223" s="161" t="s">
        <v>16</v>
      </c>
      <c r="BC223" s="402">
        <v>4274.4147749999966</v>
      </c>
      <c r="BD223" s="406">
        <v>2795.5518579999925</v>
      </c>
      <c r="BE223" s="406">
        <v>1753.7620210000014</v>
      </c>
      <c r="BF223" s="406">
        <v>1127.8877179999999</v>
      </c>
      <c r="BG223" s="410">
        <v>516.05289600000015</v>
      </c>
      <c r="BH223" s="414">
        <v>1489.3544830000033</v>
      </c>
      <c r="BI223" s="406">
        <v>706.13446699999974</v>
      </c>
      <c r="BJ223" s="406">
        <v>463.23643099999987</v>
      </c>
      <c r="BK223" s="406">
        <v>348.16059100000001</v>
      </c>
      <c r="BL223" s="410">
        <v>210.14911199999992</v>
      </c>
      <c r="BM223" s="414">
        <v>2398.6587049999989</v>
      </c>
      <c r="BN223" s="406">
        <v>1763.1180400000021</v>
      </c>
      <c r="BO223" s="406">
        <v>1429.8996760000005</v>
      </c>
      <c r="BP223" s="406">
        <v>1024.5753490000004</v>
      </c>
      <c r="BQ223" s="410">
        <v>634.38241399999993</v>
      </c>
      <c r="BR223" s="414">
        <v>360.09978100000018</v>
      </c>
      <c r="BS223" s="406">
        <v>240.04676300000003</v>
      </c>
      <c r="BT223" s="406">
        <v>19.280766</v>
      </c>
      <c r="BU223" s="406">
        <v>395.55066300000004</v>
      </c>
      <c r="BV223" s="406">
        <v>71.323142999999973</v>
      </c>
      <c r="BW223" s="406">
        <v>1513.1714600000007</v>
      </c>
      <c r="BX223" s="406">
        <v>153.5505409999999</v>
      </c>
      <c r="BY223" s="418">
        <v>220.48242599999998</v>
      </c>
      <c r="BZ223" s="418">
        <v>1407.8045669999997</v>
      </c>
      <c r="CA223" s="418">
        <v>93.855899999999991</v>
      </c>
      <c r="CB223" s="418">
        <v>642.49432000000036</v>
      </c>
      <c r="CC223" s="418">
        <v>53.499826999999989</v>
      </c>
      <c r="CD223" s="418">
        <v>179.3397139999999</v>
      </c>
      <c r="CE223" s="418">
        <v>249.68889600000014</v>
      </c>
      <c r="CF223" s="418">
        <v>386.6038979999999</v>
      </c>
      <c r="CG223" s="418">
        <v>75.61480600000003</v>
      </c>
      <c r="CH223" s="418">
        <v>21.395087999999998</v>
      </c>
      <c r="CI223" s="418">
        <v>158.66151500000001</v>
      </c>
      <c r="CJ223" s="418">
        <v>575.44737699999996</v>
      </c>
      <c r="CK223" s="418">
        <v>82.626961999999992</v>
      </c>
      <c r="CL223" s="418">
        <v>96.722791999999998</v>
      </c>
      <c r="CM223" s="418">
        <v>84.202592000000038</v>
      </c>
      <c r="CN223" s="418">
        <v>83.910821999999982</v>
      </c>
      <c r="CO223" s="418">
        <v>620.07032299999992</v>
      </c>
      <c r="CP223" s="418">
        <v>165.50400799999997</v>
      </c>
      <c r="CQ223" s="418">
        <v>133.8626110000001</v>
      </c>
      <c r="CR223" s="418">
        <v>888.34547800000007</v>
      </c>
      <c r="CS223" s="418">
        <v>73.879853000000011</v>
      </c>
      <c r="CT223" s="418">
        <v>663.08304699999951</v>
      </c>
      <c r="CU223" s="418">
        <v>13.925702000000001</v>
      </c>
      <c r="CV223" s="418">
        <v>137.71956399999999</v>
      </c>
      <c r="CW223" s="418">
        <v>317.27190200000018</v>
      </c>
      <c r="CX223" s="418">
        <v>288.63216099999971</v>
      </c>
      <c r="CY223" s="418"/>
      <c r="CZ223" s="1345" t="s">
        <v>35</v>
      </c>
    </row>
    <row r="224" s="437" customFormat="true" ht="15" customHeight="true" x14ac:dyDescent="0.2">
      <c r="A224" s="2701"/>
      <c r="B224" s="1966" t="s">
        <v>20</v>
      </c>
      <c r="C224" s="1909">
        <v>42.367851696274336</v>
      </c>
      <c r="D224" s="1910">
        <v>24.538890324633069</v>
      </c>
      <c r="E224" s="1910">
        <v>15.029648649220553</v>
      </c>
      <c r="F224" s="1910">
        <v>6.8959183550968017</v>
      </c>
      <c r="G224" s="1911">
        <v>2.764354446600334</v>
      </c>
      <c r="H224" s="1912">
        <v>26.666831438177894</v>
      </c>
      <c r="I224" s="1910">
        <v>13.522962766446719</v>
      </c>
      <c r="J224" s="1910">
        <v>7.0652881254231374</v>
      </c>
      <c r="K224" s="1910">
        <v>4.1092019408933771</v>
      </c>
      <c r="L224" s="1913">
        <v>2.0817888871667005</v>
      </c>
      <c r="M224" s="1914">
        <v>49.67861730682506</v>
      </c>
      <c r="N224" s="1910">
        <v>32.018821561227945</v>
      </c>
      <c r="O224" s="1910">
        <v>25.111911590478776</v>
      </c>
      <c r="P224" s="1910">
        <v>16.411011745085695</v>
      </c>
      <c r="Q224" s="1911">
        <v>6.1521670744632448</v>
      </c>
      <c r="R224" s="1912">
        <v>22.43627225616191</v>
      </c>
      <c r="S224" s="1910">
        <v>13.854029085937874</v>
      </c>
      <c r="T224" s="1910">
        <v>20.712798510894213</v>
      </c>
      <c r="U224" s="1910">
        <v>10.175025643325803</v>
      </c>
      <c r="V224" s="1910">
        <v>14.828397010630079</v>
      </c>
      <c r="W224" s="1910">
        <v>12.06681565504336</v>
      </c>
      <c r="X224" s="1910">
        <v>21.865551028286205</v>
      </c>
      <c r="Y224" s="1910">
        <v>27.104222309702099</v>
      </c>
      <c r="Z224" s="1910">
        <v>19.449928092280555</v>
      </c>
      <c r="AA224" s="1910">
        <v>6.4319226740508784</v>
      </c>
      <c r="AB224" s="1910">
        <v>37.843947443672207</v>
      </c>
      <c r="AC224" s="1910">
        <v>37.073063269937002</v>
      </c>
      <c r="AD224" s="1910">
        <v>11.672804549827017</v>
      </c>
      <c r="AE224" s="1910">
        <v>19.853756808086136</v>
      </c>
      <c r="AF224" s="1910">
        <v>17.214912024795982</v>
      </c>
      <c r="AG224" s="1910">
        <v>42.617913260985787</v>
      </c>
      <c r="AH224" s="1910">
        <v>47.406062605355181</v>
      </c>
      <c r="AI224" s="1910">
        <v>32.941335413498138</v>
      </c>
      <c r="AJ224" s="1910">
        <v>23.478051521036367</v>
      </c>
      <c r="AK224" s="1910">
        <v>62.548234697655104</v>
      </c>
      <c r="AL224" s="1910">
        <v>17.787852226031038</v>
      </c>
      <c r="AM224" s="1910">
        <v>23.956011227428242</v>
      </c>
      <c r="AN224" s="1910">
        <v>7.364649782164606</v>
      </c>
      <c r="AO224" s="1910">
        <v>16.97007574293934</v>
      </c>
      <c r="AP224" s="1910">
        <v>35.694812388896807</v>
      </c>
      <c r="AQ224" s="1910">
        <v>11.010493931135281</v>
      </c>
      <c r="AR224" s="1910">
        <v>11.73153624048309</v>
      </c>
      <c r="AS224" s="1910">
        <v>37.517343375056832</v>
      </c>
      <c r="AT224" s="1910">
        <v>32.514332029662505</v>
      </c>
      <c r="AU224" s="1910">
        <v>43.749814053552292</v>
      </c>
      <c r="AV224" s="1910">
        <v>28.314890362601609</v>
      </c>
      <c r="AW224" s="1910">
        <v>19.754956350792131</v>
      </c>
      <c r="AX224" s="1915">
        <v>4.3554987895843862</v>
      </c>
      <c r="AY224" s="1004"/>
      <c r="BA224" s="2534"/>
      <c r="BB224" s="161" t="s">
        <v>20</v>
      </c>
      <c r="BC224" s="402">
        <v>14848.025584000106</v>
      </c>
      <c r="BD224" s="406">
        <v>8559.1337990000175</v>
      </c>
      <c r="BE224" s="406">
        <v>5261.1309379999957</v>
      </c>
      <c r="BF224" s="406">
        <v>2417.1614420000019</v>
      </c>
      <c r="BG224" s="410">
        <v>971.28790799999967</v>
      </c>
      <c r="BH224" s="414">
        <v>4617.5149969999993</v>
      </c>
      <c r="BI224" s="406">
        <v>2358.9815490000015</v>
      </c>
      <c r="BJ224" s="406">
        <v>1233.1826160000007</v>
      </c>
      <c r="BK224" s="406">
        <v>715.96047800000019</v>
      </c>
      <c r="BL224" s="410">
        <v>365.64542300000005</v>
      </c>
      <c r="BM224" s="414">
        <v>8768.0885530000651</v>
      </c>
      <c r="BN224" s="406">
        <v>5631.6476179999972</v>
      </c>
      <c r="BO224" s="406">
        <v>4399.414686000001</v>
      </c>
      <c r="BP224" s="406">
        <v>2884.5802949999984</v>
      </c>
      <c r="BQ224" s="410">
        <v>1081.7234560000004</v>
      </c>
      <c r="BR224" s="414">
        <v>731.21452900000008</v>
      </c>
      <c r="BS224" s="406">
        <v>421.35643300000004</v>
      </c>
      <c r="BT224" s="406">
        <v>198.15541599999997</v>
      </c>
      <c r="BU224" s="406">
        <v>800.93869400000074</v>
      </c>
      <c r="BV224" s="406">
        <v>179.857338</v>
      </c>
      <c r="BW224" s="406">
        <v>2842.8888370000009</v>
      </c>
      <c r="BX224" s="406">
        <v>355.19492400000013</v>
      </c>
      <c r="BY224" s="418">
        <v>533.94217600000025</v>
      </c>
      <c r="BZ224" s="418">
        <v>5602.6279139999997</v>
      </c>
      <c r="CA224" s="418">
        <v>162.85743399999996</v>
      </c>
      <c r="CB224" s="418">
        <v>1418.9613509999999</v>
      </c>
      <c r="CC224" s="418">
        <v>292.70666300000039</v>
      </c>
      <c r="CD224" s="418">
        <v>760.05508899999938</v>
      </c>
      <c r="CE224" s="418">
        <v>439.96982200000025</v>
      </c>
      <c r="CF224" s="418">
        <v>967.82477599999947</v>
      </c>
      <c r="CG224" s="418">
        <v>458.98980400000045</v>
      </c>
      <c r="CH224" s="418">
        <v>358.84105699999969</v>
      </c>
      <c r="CI224" s="418">
        <v>562.4836260000003</v>
      </c>
      <c r="CJ224" s="418">
        <v>2131.9462019999996</v>
      </c>
      <c r="CK224" s="418">
        <v>1232.5110620000012</v>
      </c>
      <c r="CL224" s="418">
        <v>721.93772900000079</v>
      </c>
      <c r="CM224" s="418">
        <v>274.89330899999982</v>
      </c>
      <c r="CN224" s="418">
        <v>198.91743399999996</v>
      </c>
      <c r="CO224" s="418">
        <v>919.96733400000005</v>
      </c>
      <c r="CP224" s="418">
        <v>1883.992151999998</v>
      </c>
      <c r="CQ224" s="418">
        <v>174.78691500000002</v>
      </c>
      <c r="CR224" s="418">
        <v>3803.3368530000012</v>
      </c>
      <c r="CS224" s="418">
        <v>1172.4600380000006</v>
      </c>
      <c r="CT224" s="418">
        <v>1199.9018250000026</v>
      </c>
      <c r="CU224" s="418">
        <v>229.34093000000001</v>
      </c>
      <c r="CV224" s="418">
        <v>235.73681800000034</v>
      </c>
      <c r="CW224" s="418">
        <v>674.76613200000054</v>
      </c>
      <c r="CX224" s="418">
        <v>113.37905500000002</v>
      </c>
      <c r="CY224" s="418"/>
      <c r="CZ224" s="1345" t="s">
        <v>35</v>
      </c>
    </row>
    <row r="225" s="437" customFormat="true" ht="15" customHeight="true" x14ac:dyDescent="0.2">
      <c r="A225" s="2702" t="s">
        <v>334</v>
      </c>
      <c r="B225" s="1967" t="s">
        <v>335</v>
      </c>
      <c r="C225" s="1909">
        <v>56.840843896595274</v>
      </c>
      <c r="D225" s="1910">
        <v>74.079227341825558</v>
      </c>
      <c r="E225" s="1910">
        <v>83.704037685924447</v>
      </c>
      <c r="F225" s="1910">
        <v>91.838187502117847</v>
      </c>
      <c r="G225" s="1911">
        <v>96.164558800740835</v>
      </c>
      <c r="H225" s="1912">
        <v>71.814470485279642</v>
      </c>
      <c r="I225" s="1910">
        <v>85.311481068400269</v>
      </c>
      <c r="J225" s="1910">
        <v>91.746672996363785</v>
      </c>
      <c r="K225" s="1910">
        <v>94.506223606792446</v>
      </c>
      <c r="L225" s="1913">
        <v>97.236283604114575</v>
      </c>
      <c r="M225" s="1914">
        <v>49.769773421412403</v>
      </c>
      <c r="N225" s="1910">
        <v>66.97384940975347</v>
      </c>
      <c r="O225" s="1910">
        <v>73.496285942108457</v>
      </c>
      <c r="P225" s="1910">
        <v>82.301642701499972</v>
      </c>
      <c r="Q225" s="1911">
        <v>92.445141917064035</v>
      </c>
      <c r="R225" s="1912">
        <v>73.86248847390749</v>
      </c>
      <c r="S225" s="1910">
        <v>85.678992115001378</v>
      </c>
      <c r="T225" s="1910">
        <v>78.968078202028977</v>
      </c>
      <c r="U225" s="1910">
        <v>89.74798520659769</v>
      </c>
      <c r="V225" s="1910">
        <v>84.65622423993014</v>
      </c>
      <c r="W225" s="1910">
        <v>87.790231418691292</v>
      </c>
      <c r="X225" s="1910">
        <v>76.954546618635504</v>
      </c>
      <c r="Y225" s="1910">
        <v>71.502670260581255</v>
      </c>
      <c r="Z225" s="1910">
        <v>79.566832763569295</v>
      </c>
      <c r="AA225" s="1910">
        <v>92.875517923868088</v>
      </c>
      <c r="AB225" s="1910">
        <v>61.063861289838918</v>
      </c>
      <c r="AC225" s="1910">
        <v>61.803943019816366</v>
      </c>
      <c r="AD225" s="1910">
        <v>85.940843141605171</v>
      </c>
      <c r="AE225" s="1910">
        <v>79.982585861892218</v>
      </c>
      <c r="AF225" s="1910">
        <v>82.734428172226288</v>
      </c>
      <c r="AG225" s="1910">
        <v>52.901942469693978</v>
      </c>
      <c r="AH225" s="1910">
        <v>52.491931383670398</v>
      </c>
      <c r="AI225" s="1910">
        <v>65.104010039768426</v>
      </c>
      <c r="AJ225" s="1910">
        <v>74.322675667317753</v>
      </c>
      <c r="AK225" s="1910">
        <v>36.264033429512679</v>
      </c>
      <c r="AL225" s="1910">
        <v>81.561329982205095</v>
      </c>
      <c r="AM225" s="1910">
        <v>75.63556218942864</v>
      </c>
      <c r="AN225" s="1910">
        <v>92.153766960469653</v>
      </c>
      <c r="AO225" s="1910">
        <v>73.689404055597109</v>
      </c>
      <c r="AP225" s="1910">
        <v>63.491515812233871</v>
      </c>
      <c r="AQ225" s="1910">
        <v>87.79013613001031</v>
      </c>
      <c r="AR225" s="1910">
        <v>87.927710537017248</v>
      </c>
      <c r="AS225" s="1910">
        <v>62.129333223778346</v>
      </c>
      <c r="AT225" s="1910">
        <v>67.32381246241772</v>
      </c>
      <c r="AU225" s="1910">
        <v>56.015709246665793</v>
      </c>
      <c r="AV225" s="1910">
        <v>70.691135845709056</v>
      </c>
      <c r="AW225" s="1910">
        <v>77.804797481758442</v>
      </c>
      <c r="AX225" s="1915">
        <v>94.97455754236212</v>
      </c>
      <c r="AY225" s="1004"/>
      <c r="BA225" s="2534" t="s">
        <v>70</v>
      </c>
      <c r="BB225" s="161" t="s">
        <v>71</v>
      </c>
      <c r="BC225" s="1240" t="s">
        <v>35</v>
      </c>
      <c r="BD225" s="1260" t="s">
        <v>35</v>
      </c>
      <c r="BE225" s="1260" t="s">
        <v>35</v>
      </c>
      <c r="BF225" s="1260" t="s">
        <v>35</v>
      </c>
      <c r="BG225" s="1281" t="s">
        <v>35</v>
      </c>
      <c r="BH225" s="1302" t="s">
        <v>35</v>
      </c>
      <c r="BI225" s="1260" t="s">
        <v>35</v>
      </c>
      <c r="BJ225" s="1260" t="s">
        <v>35</v>
      </c>
      <c r="BK225" s="1260" t="s">
        <v>35</v>
      </c>
      <c r="BL225" s="1281" t="s">
        <v>35</v>
      </c>
      <c r="BM225" s="1302" t="s">
        <v>35</v>
      </c>
      <c r="BN225" s="1260" t="s">
        <v>35</v>
      </c>
      <c r="BO225" s="1260" t="s">
        <v>35</v>
      </c>
      <c r="BP225" s="1260" t="s">
        <v>35</v>
      </c>
      <c r="BQ225" s="1281" t="s">
        <v>35</v>
      </c>
      <c r="BR225" s="1302" t="s">
        <v>35</v>
      </c>
      <c r="BS225" s="1260" t="s">
        <v>35</v>
      </c>
      <c r="BT225" s="1260" t="s">
        <v>35</v>
      </c>
      <c r="BU225" s="1260" t="s">
        <v>35</v>
      </c>
      <c r="BV225" s="1260" t="s">
        <v>35</v>
      </c>
      <c r="BW225" s="1260" t="s">
        <v>35</v>
      </c>
      <c r="BX225" s="1260" t="s">
        <v>35</v>
      </c>
      <c r="BY225" s="1323" t="s">
        <v>35</v>
      </c>
      <c r="BZ225" s="1323" t="s">
        <v>35</v>
      </c>
      <c r="CA225" s="1323" t="s">
        <v>35</v>
      </c>
      <c r="CB225" s="1323" t="s">
        <v>35</v>
      </c>
      <c r="CC225" s="1323" t="s">
        <v>35</v>
      </c>
      <c r="CD225" s="1323" t="s">
        <v>35</v>
      </c>
      <c r="CE225" s="1323" t="s">
        <v>35</v>
      </c>
      <c r="CF225" s="1323" t="s">
        <v>35</v>
      </c>
      <c r="CG225" s="1323" t="s">
        <v>35</v>
      </c>
      <c r="CH225" s="1323" t="s">
        <v>35</v>
      </c>
      <c r="CI225" s="1323" t="s">
        <v>35</v>
      </c>
      <c r="CJ225" s="1323" t="s">
        <v>35</v>
      </c>
      <c r="CK225" s="1323" t="s">
        <v>35</v>
      </c>
      <c r="CL225" s="1323" t="s">
        <v>35</v>
      </c>
      <c r="CM225" s="1323" t="s">
        <v>35</v>
      </c>
      <c r="CN225" s="1323" t="s">
        <v>35</v>
      </c>
      <c r="CO225" s="1323" t="s">
        <v>35</v>
      </c>
      <c r="CP225" s="1323" t="s">
        <v>35</v>
      </c>
      <c r="CQ225" s="1323" t="s">
        <v>35</v>
      </c>
      <c r="CR225" s="1323" t="s">
        <v>35</v>
      </c>
      <c r="CS225" s="1323" t="s">
        <v>35</v>
      </c>
      <c r="CT225" s="1323" t="s">
        <v>35</v>
      </c>
      <c r="CU225" s="1323" t="s">
        <v>35</v>
      </c>
      <c r="CV225" s="1323" t="s">
        <v>35</v>
      </c>
      <c r="CW225" s="1323" t="s">
        <v>35</v>
      </c>
      <c r="CX225" s="1323" t="s">
        <v>35</v>
      </c>
      <c r="CY225" s="1323" t="s">
        <v>35</v>
      </c>
      <c r="CZ225" s="1345" t="s">
        <v>35</v>
      </c>
    </row>
    <row r="226" s="437" customFormat="true" ht="15" customHeight="true" x14ac:dyDescent="0.2">
      <c r="A226" s="2700"/>
      <c r="B226" s="1965" t="s">
        <v>336</v>
      </c>
      <c r="C226" s="1909">
        <v>39.506925153759553</v>
      </c>
      <c r="D226" s="1910">
        <v>23.023750589377677</v>
      </c>
      <c r="E226" s="1910">
        <v>14.048381480245556</v>
      </c>
      <c r="F226" s="1910">
        <v>6.122435789399816</v>
      </c>
      <c r="G226" s="1911">
        <v>2.1040412291187907</v>
      </c>
      <c r="H226" s="1912">
        <v>24.568100330837652</v>
      </c>
      <c r="I226" s="1910">
        <v>12.271800027037367</v>
      </c>
      <c r="J226" s="1910">
        <v>6.15753884387094</v>
      </c>
      <c r="K226" s="1910">
        <v>3.4539599019019409</v>
      </c>
      <c r="L226" s="1913">
        <v>1.2557988313404467</v>
      </c>
      <c r="M226" s="1914">
        <v>46.170731706742039</v>
      </c>
      <c r="N226" s="1910">
        <v>30.179032809464694</v>
      </c>
      <c r="O226" s="1910">
        <v>23.808673621719151</v>
      </c>
      <c r="P226" s="1910">
        <v>15.720909599600796</v>
      </c>
      <c r="Q226" s="1911">
        <v>5.6840874420540626</v>
      </c>
      <c r="R226" s="1912">
        <v>20.050977334816316</v>
      </c>
      <c r="S226" s="1910">
        <v>13.617922022678734</v>
      </c>
      <c r="T226" s="1910">
        <v>19.997503443735098</v>
      </c>
      <c r="U226" s="1910">
        <v>9.9839167539673443</v>
      </c>
      <c r="V226" s="1910">
        <v>14.265605728552128</v>
      </c>
      <c r="W226" s="1910">
        <v>11.500770668624535</v>
      </c>
      <c r="X226" s="1910">
        <v>18.930411669829642</v>
      </c>
      <c r="Y226" s="1910">
        <v>25.41999559678294</v>
      </c>
      <c r="Z226" s="1910">
        <v>19.001868476901215</v>
      </c>
      <c r="AA226" s="1910">
        <v>4.8151049291154502</v>
      </c>
      <c r="AB226" s="1910">
        <v>33.300632920562897</v>
      </c>
      <c r="AC226" s="1910">
        <v>35.337637023212949</v>
      </c>
      <c r="AD226" s="1910">
        <v>9.4540983151065898</v>
      </c>
      <c r="AE226" s="1910">
        <v>16.839431903009789</v>
      </c>
      <c r="AF226" s="1910">
        <v>16.667283514380475</v>
      </c>
      <c r="AG226" s="1910">
        <v>39.135339135399342</v>
      </c>
      <c r="AH226" s="1910">
        <v>46.49865881073886</v>
      </c>
      <c r="AI226" s="1910">
        <v>27.322363975132234</v>
      </c>
      <c r="AJ226" s="1910">
        <v>20.333285558395303</v>
      </c>
      <c r="AK226" s="1910">
        <v>58.885095626889395</v>
      </c>
      <c r="AL226" s="1910">
        <v>16.839362348609267</v>
      </c>
      <c r="AM226" s="1910">
        <v>20.112270353494726</v>
      </c>
      <c r="AN226" s="1910">
        <v>7.2484827072586233</v>
      </c>
      <c r="AO226" s="1910">
        <v>13.303165609754497</v>
      </c>
      <c r="AP226" s="1910">
        <v>35.065451259498438</v>
      </c>
      <c r="AQ226" s="1910">
        <v>8.950834390078251</v>
      </c>
      <c r="AR226" s="1910">
        <v>10.724598536919636</v>
      </c>
      <c r="AS226" s="1910">
        <v>37.096292765935104</v>
      </c>
      <c r="AT226" s="1910">
        <v>28.597943823741918</v>
      </c>
      <c r="AU226" s="1910">
        <v>42.605826497289449</v>
      </c>
      <c r="AV226" s="1910">
        <v>25.331906963339073</v>
      </c>
      <c r="AW226" s="1910">
        <v>16.429612319447102</v>
      </c>
      <c r="AX226" s="1915">
        <v>4.147928077607995</v>
      </c>
      <c r="AY226" s="1004"/>
      <c r="BA226" s="2534"/>
      <c r="BB226" s="161" t="s">
        <v>72</v>
      </c>
      <c r="BC226" s="1240" t="s">
        <v>35</v>
      </c>
      <c r="BD226" s="1260" t="s">
        <v>35</v>
      </c>
      <c r="BE226" s="1260" t="s">
        <v>35</v>
      </c>
      <c r="BF226" s="1260" t="s">
        <v>35</v>
      </c>
      <c r="BG226" s="1281" t="s">
        <v>35</v>
      </c>
      <c r="BH226" s="1302" t="s">
        <v>35</v>
      </c>
      <c r="BI226" s="1260" t="s">
        <v>35</v>
      </c>
      <c r="BJ226" s="1260" t="s">
        <v>35</v>
      </c>
      <c r="BK226" s="1260" t="s">
        <v>35</v>
      </c>
      <c r="BL226" s="1281" t="s">
        <v>35</v>
      </c>
      <c r="BM226" s="1302" t="s">
        <v>35</v>
      </c>
      <c r="BN226" s="1260" t="s">
        <v>35</v>
      </c>
      <c r="BO226" s="1260" t="s">
        <v>35</v>
      </c>
      <c r="BP226" s="1260" t="s">
        <v>35</v>
      </c>
      <c r="BQ226" s="1281" t="s">
        <v>35</v>
      </c>
      <c r="BR226" s="1302" t="s">
        <v>35</v>
      </c>
      <c r="BS226" s="1260" t="s">
        <v>35</v>
      </c>
      <c r="BT226" s="1260" t="s">
        <v>35</v>
      </c>
      <c r="BU226" s="1260" t="s">
        <v>35</v>
      </c>
      <c r="BV226" s="1260" t="s">
        <v>35</v>
      </c>
      <c r="BW226" s="1260" t="s">
        <v>35</v>
      </c>
      <c r="BX226" s="1260" t="s">
        <v>35</v>
      </c>
      <c r="BY226" s="1323" t="s">
        <v>35</v>
      </c>
      <c r="BZ226" s="1323" t="s">
        <v>35</v>
      </c>
      <c r="CA226" s="1323" t="s">
        <v>35</v>
      </c>
      <c r="CB226" s="1323" t="s">
        <v>35</v>
      </c>
      <c r="CC226" s="1323" t="s">
        <v>35</v>
      </c>
      <c r="CD226" s="1323" t="s">
        <v>35</v>
      </c>
      <c r="CE226" s="1323" t="s">
        <v>35</v>
      </c>
      <c r="CF226" s="1323" t="s">
        <v>35</v>
      </c>
      <c r="CG226" s="1323" t="s">
        <v>35</v>
      </c>
      <c r="CH226" s="1323" t="s">
        <v>35</v>
      </c>
      <c r="CI226" s="1323" t="s">
        <v>35</v>
      </c>
      <c r="CJ226" s="1323" t="s">
        <v>35</v>
      </c>
      <c r="CK226" s="1323" t="s">
        <v>35</v>
      </c>
      <c r="CL226" s="1323" t="s">
        <v>35</v>
      </c>
      <c r="CM226" s="1323" t="s">
        <v>35</v>
      </c>
      <c r="CN226" s="1323" t="s">
        <v>35</v>
      </c>
      <c r="CO226" s="1323" t="s">
        <v>35</v>
      </c>
      <c r="CP226" s="1323" t="s">
        <v>35</v>
      </c>
      <c r="CQ226" s="1323" t="s">
        <v>35</v>
      </c>
      <c r="CR226" s="1323" t="s">
        <v>35</v>
      </c>
      <c r="CS226" s="1323" t="s">
        <v>35</v>
      </c>
      <c r="CT226" s="1323" t="s">
        <v>35</v>
      </c>
      <c r="CU226" s="1323" t="s">
        <v>35</v>
      </c>
      <c r="CV226" s="1323" t="s">
        <v>35</v>
      </c>
      <c r="CW226" s="1323" t="s">
        <v>35</v>
      </c>
      <c r="CX226" s="1323" t="s">
        <v>35</v>
      </c>
      <c r="CY226" s="1323" t="s">
        <v>35</v>
      </c>
      <c r="CZ226" s="1345" t="s">
        <v>35</v>
      </c>
    </row>
    <row r="227" s="437" customFormat="true" ht="15" customHeight="true" x14ac:dyDescent="0.2">
      <c r="A227" s="2700"/>
      <c r="B227" s="1965" t="s">
        <v>337</v>
      </c>
      <c r="C227" s="1909">
        <v>1.2435191450592611</v>
      </c>
      <c r="D227" s="1910">
        <v>1.7142045453378516</v>
      </c>
      <c r="E227" s="1910">
        <v>1.4451661801415219</v>
      </c>
      <c r="F227" s="1910">
        <v>1.3370810034789931</v>
      </c>
      <c r="G227" s="1911">
        <v>1.0924291469976044</v>
      </c>
      <c r="H227" s="1912">
        <v>1.9670905780576762</v>
      </c>
      <c r="I227" s="1910">
        <v>1.3207103003927174</v>
      </c>
      <c r="J227" s="1910">
        <v>1.2358605531731408</v>
      </c>
      <c r="K227" s="1910">
        <v>1.4256038032674896</v>
      </c>
      <c r="L227" s="1913">
        <v>0.69642561988083873</v>
      </c>
      <c r="M227" s="1914">
        <v>0.97652638137107306</v>
      </c>
      <c r="N227" s="1910">
        <v>1.2345569364389666</v>
      </c>
      <c r="O227" s="1910">
        <v>1.8374881241416481</v>
      </c>
      <c r="P227" s="1910">
        <v>1.4742581301824871</v>
      </c>
      <c r="Q227" s="1911">
        <v>1.4946440048173764</v>
      </c>
      <c r="R227" s="1912">
        <v>4.7718687298712767</v>
      </c>
      <c r="S227" s="1910">
        <v>0.54207851406830354</v>
      </c>
      <c r="T227" s="1910">
        <v>0.40249028983634916</v>
      </c>
      <c r="U227" s="1910">
        <v>8.5710183195752132E-2</v>
      </c>
      <c r="V227" s="1910">
        <v>0.60510631636707424</v>
      </c>
      <c r="W227" s="1910">
        <v>0.16256994140528799</v>
      </c>
      <c r="X227" s="1910">
        <v>1.4792952733717872</v>
      </c>
      <c r="Y227" s="1910">
        <v>1.911094817638356</v>
      </c>
      <c r="Z227" s="1910">
        <v>1.1361476171376446</v>
      </c>
      <c r="AA227" s="1910">
        <v>0.64162756988835357</v>
      </c>
      <c r="AB227" s="1910">
        <v>1.7571760457263694</v>
      </c>
      <c r="AC227" s="1910">
        <v>1.7845993601494339</v>
      </c>
      <c r="AD227" s="1910">
        <v>2.7017186455492022</v>
      </c>
      <c r="AE227" s="1910">
        <v>0.20419837974159646</v>
      </c>
      <c r="AF227" s="1910">
        <v>6.1194357845087977E-2</v>
      </c>
      <c r="AG227" s="1910">
        <v>7.6540728290657194</v>
      </c>
      <c r="AH227" s="1910">
        <v>0.19395013194942387</v>
      </c>
      <c r="AI227" s="1910">
        <v>2.8617039441811305</v>
      </c>
      <c r="AJ227" s="1910">
        <v>2.8214515599680983</v>
      </c>
      <c r="AK227" s="1910">
        <v>0.60175662600532176</v>
      </c>
      <c r="AL227" s="1910">
        <v>0.63958709065248431</v>
      </c>
      <c r="AM227" s="1910">
        <v>0.53709252990989609</v>
      </c>
      <c r="AN227" s="1910">
        <v>0.51986985123204099</v>
      </c>
      <c r="AO227" s="1910">
        <v>11.219230459127877</v>
      </c>
      <c r="AP227" s="1910">
        <v>1.2653283958833204</v>
      </c>
      <c r="AQ227" s="1910">
        <v>1.347765587019029</v>
      </c>
      <c r="AR227" s="1910">
        <v>0.38604186363522264</v>
      </c>
      <c r="AS227" s="1910">
        <v>0.494156012107347</v>
      </c>
      <c r="AT227" s="1910">
        <v>7.6820050270195547E-2</v>
      </c>
      <c r="AU227" s="1910">
        <v>0.3333842042388539</v>
      </c>
      <c r="AV227" s="1910">
        <v>1.301038670157828</v>
      </c>
      <c r="AW227" s="1910">
        <v>2.7630496625008352</v>
      </c>
      <c r="AX227" s="1915">
        <v>0.70045183944202261</v>
      </c>
      <c r="AY227" s="1004"/>
      <c r="BA227" s="2534" t="s">
        <v>94</v>
      </c>
      <c r="BB227" s="161" t="s">
        <v>61</v>
      </c>
      <c r="BC227" s="1240" t="s">
        <v>35</v>
      </c>
      <c r="BD227" s="1260" t="s">
        <v>35</v>
      </c>
      <c r="BE227" s="1260" t="s">
        <v>35</v>
      </c>
      <c r="BF227" s="1260" t="s">
        <v>35</v>
      </c>
      <c r="BG227" s="1281" t="s">
        <v>35</v>
      </c>
      <c r="BH227" s="1302" t="s">
        <v>35</v>
      </c>
      <c r="BI227" s="1260" t="s">
        <v>35</v>
      </c>
      <c r="BJ227" s="1260" t="s">
        <v>35</v>
      </c>
      <c r="BK227" s="1260" t="s">
        <v>35</v>
      </c>
      <c r="BL227" s="1281" t="s">
        <v>35</v>
      </c>
      <c r="BM227" s="1302" t="s">
        <v>35</v>
      </c>
      <c r="BN227" s="1260" t="s">
        <v>35</v>
      </c>
      <c r="BO227" s="1260" t="s">
        <v>35</v>
      </c>
      <c r="BP227" s="1260" t="s">
        <v>35</v>
      </c>
      <c r="BQ227" s="1281" t="s">
        <v>35</v>
      </c>
      <c r="BR227" s="1302" t="s">
        <v>35</v>
      </c>
      <c r="BS227" s="1260" t="s">
        <v>35</v>
      </c>
      <c r="BT227" s="1260" t="s">
        <v>35</v>
      </c>
      <c r="BU227" s="1260" t="s">
        <v>35</v>
      </c>
      <c r="BV227" s="1260" t="s">
        <v>35</v>
      </c>
      <c r="BW227" s="1260" t="s">
        <v>35</v>
      </c>
      <c r="BX227" s="1260" t="s">
        <v>35</v>
      </c>
      <c r="BY227" s="1323" t="s">
        <v>35</v>
      </c>
      <c r="BZ227" s="1323" t="s">
        <v>35</v>
      </c>
      <c r="CA227" s="1323" t="s">
        <v>35</v>
      </c>
      <c r="CB227" s="1323" t="s">
        <v>35</v>
      </c>
      <c r="CC227" s="1323" t="s">
        <v>35</v>
      </c>
      <c r="CD227" s="1323" t="s">
        <v>35</v>
      </c>
      <c r="CE227" s="1323" t="s">
        <v>35</v>
      </c>
      <c r="CF227" s="1323" t="s">
        <v>35</v>
      </c>
      <c r="CG227" s="1323" t="s">
        <v>35</v>
      </c>
      <c r="CH227" s="1323" t="s">
        <v>35</v>
      </c>
      <c r="CI227" s="1323" t="s">
        <v>35</v>
      </c>
      <c r="CJ227" s="1323" t="s">
        <v>35</v>
      </c>
      <c r="CK227" s="1323" t="s">
        <v>35</v>
      </c>
      <c r="CL227" s="1323" t="s">
        <v>35</v>
      </c>
      <c r="CM227" s="1323" t="s">
        <v>35</v>
      </c>
      <c r="CN227" s="1323" t="s">
        <v>35</v>
      </c>
      <c r="CO227" s="1323" t="s">
        <v>35</v>
      </c>
      <c r="CP227" s="1323" t="s">
        <v>35</v>
      </c>
      <c r="CQ227" s="1323" t="s">
        <v>35</v>
      </c>
      <c r="CR227" s="1323" t="s">
        <v>35</v>
      </c>
      <c r="CS227" s="1323" t="s">
        <v>35</v>
      </c>
      <c r="CT227" s="1323" t="s">
        <v>35</v>
      </c>
      <c r="CU227" s="1323" t="s">
        <v>35</v>
      </c>
      <c r="CV227" s="1323" t="s">
        <v>35</v>
      </c>
      <c r="CW227" s="1323" t="s">
        <v>35</v>
      </c>
      <c r="CX227" s="1323" t="s">
        <v>35</v>
      </c>
      <c r="CY227" s="1323" t="s">
        <v>35</v>
      </c>
      <c r="CZ227" s="1345" t="s">
        <v>35</v>
      </c>
    </row>
    <row r="228" s="437" customFormat="true" ht="15" customHeight="true" x14ac:dyDescent="0.2">
      <c r="A228" s="2700"/>
      <c r="B228" s="1965" t="s">
        <v>338</v>
      </c>
      <c r="C228" s="1909">
        <v>2.2792049035552395</v>
      </c>
      <c r="D228" s="1910">
        <v>1.0657710581948796</v>
      </c>
      <c r="E228" s="1910">
        <v>0.75728022341206125</v>
      </c>
      <c r="F228" s="1910">
        <v>0.67972187872587575</v>
      </c>
      <c r="G228" s="1911">
        <v>0.62986282646951741</v>
      </c>
      <c r="H228" s="1912">
        <v>1.5464726081248852</v>
      </c>
      <c r="I228" s="1910">
        <v>1.0688973296797946</v>
      </c>
      <c r="J228" s="1910">
        <v>0.8174295634461225</v>
      </c>
      <c r="K228" s="1910">
        <v>0.59590896280561179</v>
      </c>
      <c r="L228" s="1913">
        <v>0.81149194466419683</v>
      </c>
      <c r="M228" s="1914">
        <v>2.9633221471679834</v>
      </c>
      <c r="N228" s="1910">
        <v>1.3653414242187887</v>
      </c>
      <c r="O228" s="1910">
        <v>0.83653062910966136</v>
      </c>
      <c r="P228" s="1910">
        <v>0.43735781350849334</v>
      </c>
      <c r="Q228" s="1911">
        <v>0.37612663606436036</v>
      </c>
      <c r="R228" s="1912">
        <v>1.3146654614049929</v>
      </c>
      <c r="S228" s="1910">
        <v>0.16100734825150484</v>
      </c>
      <c r="T228" s="1910">
        <v>0.63192806439939353</v>
      </c>
      <c r="U228" s="1910">
        <v>0.18238785623934844</v>
      </c>
      <c r="V228" s="1910">
        <v>0.47306371515064405</v>
      </c>
      <c r="W228" s="1910">
        <v>0.54642797127893983</v>
      </c>
      <c r="X228" s="1910">
        <v>2.6049493404919644</v>
      </c>
      <c r="Y228" s="1910">
        <v>1.1662393249972369</v>
      </c>
      <c r="Z228" s="1910">
        <v>0.21064293531550504</v>
      </c>
      <c r="AA228" s="1910">
        <v>1.5692108190620373</v>
      </c>
      <c r="AB228" s="1910">
        <v>3.8783297438717854</v>
      </c>
      <c r="AC228" s="1910">
        <v>1.0738205968209553</v>
      </c>
      <c r="AD228" s="1910">
        <v>1.9033398977392455</v>
      </c>
      <c r="AE228" s="1910">
        <v>2.9737838553563942</v>
      </c>
      <c r="AF228" s="1910">
        <v>0.53709395554833617</v>
      </c>
      <c r="AG228" s="1910">
        <v>0.1551524384837924</v>
      </c>
      <c r="AH228" s="1910">
        <v>0.81545967364121541</v>
      </c>
      <c r="AI228" s="1910">
        <v>4.6587833487506742</v>
      </c>
      <c r="AJ228" s="1910">
        <v>2.4699969400666779</v>
      </c>
      <c r="AK228" s="1910">
        <v>1.6795067549047971</v>
      </c>
      <c r="AL228" s="1910">
        <v>0.80767552067007797</v>
      </c>
      <c r="AM228" s="1910">
        <v>3.7150749271666323</v>
      </c>
      <c r="AN228" s="1910">
        <v>7.7880481039684396E-2</v>
      </c>
      <c r="AO228" s="1910">
        <v>1.7578473860414556</v>
      </c>
      <c r="AP228" s="1910">
        <v>0.17770453238438</v>
      </c>
      <c r="AQ228" s="1910">
        <v>1.9112638928923689</v>
      </c>
      <c r="AR228" s="1910">
        <v>0.96164906242764847</v>
      </c>
      <c r="AS228" s="1910">
        <v>0.20889965268102018</v>
      </c>
      <c r="AT228" s="1910">
        <v>3.8384068524923163</v>
      </c>
      <c r="AU228" s="1910">
        <v>0.961618167739962</v>
      </c>
      <c r="AV228" s="1910">
        <v>2.5903738450978655</v>
      </c>
      <c r="AW228" s="1910">
        <v>2.7245971897844479</v>
      </c>
      <c r="AX228" s="1915">
        <v>0.17706254058786972</v>
      </c>
      <c r="AY228" s="1004"/>
      <c r="BA228" s="2534"/>
      <c r="BB228" s="161" t="s">
        <v>91</v>
      </c>
      <c r="BC228" s="1240" t="s">
        <v>35</v>
      </c>
      <c r="BD228" s="1260" t="s">
        <v>35</v>
      </c>
      <c r="BE228" s="1260" t="s">
        <v>35</v>
      </c>
      <c r="BF228" s="1260" t="s">
        <v>35</v>
      </c>
      <c r="BG228" s="1281" t="s">
        <v>35</v>
      </c>
      <c r="BH228" s="1302" t="s">
        <v>35</v>
      </c>
      <c r="BI228" s="1260" t="s">
        <v>35</v>
      </c>
      <c r="BJ228" s="1260" t="s">
        <v>35</v>
      </c>
      <c r="BK228" s="1260" t="s">
        <v>35</v>
      </c>
      <c r="BL228" s="1281" t="s">
        <v>35</v>
      </c>
      <c r="BM228" s="1302" t="s">
        <v>35</v>
      </c>
      <c r="BN228" s="1260" t="s">
        <v>35</v>
      </c>
      <c r="BO228" s="1260" t="s">
        <v>35</v>
      </c>
      <c r="BP228" s="1260" t="s">
        <v>35</v>
      </c>
      <c r="BQ228" s="1281" t="s">
        <v>35</v>
      </c>
      <c r="BR228" s="1302" t="s">
        <v>35</v>
      </c>
      <c r="BS228" s="1260" t="s">
        <v>35</v>
      </c>
      <c r="BT228" s="1260" t="s">
        <v>35</v>
      </c>
      <c r="BU228" s="1260" t="s">
        <v>35</v>
      </c>
      <c r="BV228" s="1260" t="s">
        <v>35</v>
      </c>
      <c r="BW228" s="1260" t="s">
        <v>35</v>
      </c>
      <c r="BX228" s="1260" t="s">
        <v>35</v>
      </c>
      <c r="BY228" s="1323" t="s">
        <v>35</v>
      </c>
      <c r="BZ228" s="1323" t="s">
        <v>35</v>
      </c>
      <c r="CA228" s="1323" t="s">
        <v>35</v>
      </c>
      <c r="CB228" s="1323" t="s">
        <v>35</v>
      </c>
      <c r="CC228" s="1323" t="s">
        <v>35</v>
      </c>
      <c r="CD228" s="1323" t="s">
        <v>35</v>
      </c>
      <c r="CE228" s="1323" t="s">
        <v>35</v>
      </c>
      <c r="CF228" s="1323" t="s">
        <v>35</v>
      </c>
      <c r="CG228" s="1323" t="s">
        <v>35</v>
      </c>
      <c r="CH228" s="1323" t="s">
        <v>35</v>
      </c>
      <c r="CI228" s="1323" t="s">
        <v>35</v>
      </c>
      <c r="CJ228" s="1323" t="s">
        <v>35</v>
      </c>
      <c r="CK228" s="1323" t="s">
        <v>35</v>
      </c>
      <c r="CL228" s="1323" t="s">
        <v>35</v>
      </c>
      <c r="CM228" s="1323" t="s">
        <v>35</v>
      </c>
      <c r="CN228" s="1323" t="s">
        <v>35</v>
      </c>
      <c r="CO228" s="1323" t="s">
        <v>35</v>
      </c>
      <c r="CP228" s="1323" t="s">
        <v>35</v>
      </c>
      <c r="CQ228" s="1323" t="s">
        <v>35</v>
      </c>
      <c r="CR228" s="1323" t="s">
        <v>35</v>
      </c>
      <c r="CS228" s="1323" t="s">
        <v>35</v>
      </c>
      <c r="CT228" s="1323" t="s">
        <v>35</v>
      </c>
      <c r="CU228" s="1323" t="s">
        <v>35</v>
      </c>
      <c r="CV228" s="1323" t="s">
        <v>35</v>
      </c>
      <c r="CW228" s="1323" t="s">
        <v>35</v>
      </c>
      <c r="CX228" s="1323" t="s">
        <v>35</v>
      </c>
      <c r="CY228" s="1323" t="s">
        <v>35</v>
      </c>
      <c r="CZ228" s="1345" t="s">
        <v>35</v>
      </c>
    </row>
    <row r="229" s="437" customFormat="true" ht="15" customHeight="true" x14ac:dyDescent="0.2">
      <c r="A229" s="2703"/>
      <c r="B229" s="1786" t="s">
        <v>199</v>
      </c>
      <c r="C229" s="1916">
        <v>0.12950690103278173</v>
      </c>
      <c r="D229" s="1917">
        <v>0.11704646526462957</v>
      </c>
      <c r="E229" s="1917">
        <v>4.5134430276038473E-2</v>
      </c>
      <c r="F229" s="1917">
        <v>2.2573826277252764E-2</v>
      </c>
      <c r="G229" s="1918">
        <v>9.1079966732697092E-3</v>
      </c>
      <c r="H229" s="1919">
        <v>0.10386599770089777</v>
      </c>
      <c r="I229" s="1917">
        <v>2.7111274490118045E-2</v>
      </c>
      <c r="J229" s="1917">
        <v>4.2498043146216261E-2</v>
      </c>
      <c r="K229" s="1917">
        <v>1.8303725232513102E-2</v>
      </c>
      <c r="L229" s="1920">
        <v>0</v>
      </c>
      <c r="M229" s="1921">
        <v>0.1196463433072041</v>
      </c>
      <c r="N229" s="1917">
        <v>0.24721942012430079</v>
      </c>
      <c r="O229" s="1917">
        <v>2.1021682921111933E-2</v>
      </c>
      <c r="P229" s="1917">
        <v>6.5831755208612064E-2</v>
      </c>
      <c r="Q229" s="1918">
        <v>0</v>
      </c>
      <c r="R229" s="1919">
        <v>0</v>
      </c>
      <c r="S229" s="1917">
        <v>0</v>
      </c>
      <c r="T229" s="1917">
        <v>0</v>
      </c>
      <c r="U229" s="1917">
        <v>0</v>
      </c>
      <c r="V229" s="1917">
        <v>0</v>
      </c>
      <c r="W229" s="1917">
        <v>0</v>
      </c>
      <c r="X229" s="1917">
        <v>3.0797097670902808E-2</v>
      </c>
      <c r="Y229" s="1917">
        <v>0</v>
      </c>
      <c r="Z229" s="1917">
        <v>8.4508207076188266E-2</v>
      </c>
      <c r="AA229" s="1917">
        <v>9.8538758066130952E-2</v>
      </c>
      <c r="AB229" s="1917">
        <v>0</v>
      </c>
      <c r="AC229" s="1917">
        <v>0</v>
      </c>
      <c r="AD229" s="1917">
        <v>0</v>
      </c>
      <c r="AE229" s="1917">
        <v>0</v>
      </c>
      <c r="AF229" s="1917">
        <v>0</v>
      </c>
      <c r="AG229" s="1917">
        <v>0.15349312735742118</v>
      </c>
      <c r="AH229" s="1917">
        <v>0</v>
      </c>
      <c r="AI229" s="1917">
        <v>5.3138692167362056E-2</v>
      </c>
      <c r="AJ229" s="1917">
        <v>5.2590274252186708E-2</v>
      </c>
      <c r="AK229" s="1917">
        <v>2.5696075626873243</v>
      </c>
      <c r="AL229" s="1917">
        <v>0.15204505786295736</v>
      </c>
      <c r="AM229" s="1917">
        <v>0</v>
      </c>
      <c r="AN229" s="1917">
        <v>0</v>
      </c>
      <c r="AO229" s="1917">
        <v>3.0352489479111924E-2</v>
      </c>
      <c r="AP229" s="1917">
        <v>0</v>
      </c>
      <c r="AQ229" s="1917">
        <v>0</v>
      </c>
      <c r="AR229" s="1917">
        <v>0</v>
      </c>
      <c r="AS229" s="1917">
        <v>7.1318345497988905E-2</v>
      </c>
      <c r="AT229" s="1917">
        <v>0.16301681107782531</v>
      </c>
      <c r="AU229" s="1917">
        <v>8.3461884065991518E-2</v>
      </c>
      <c r="AV229" s="1917">
        <v>8.5544675696221983E-2</v>
      </c>
      <c r="AW229" s="1917">
        <v>0.27794334650928176</v>
      </c>
      <c r="AX229" s="1922">
        <v>0</v>
      </c>
      <c r="AY229" s="1004"/>
      <c r="BA229" s="2534"/>
      <c r="BB229" s="161" t="s">
        <v>92</v>
      </c>
      <c r="BC229" s="1240" t="s">
        <v>35</v>
      </c>
      <c r="BD229" s="1260" t="s">
        <v>35</v>
      </c>
      <c r="BE229" s="1260" t="s">
        <v>35</v>
      </c>
      <c r="BF229" s="1260" t="s">
        <v>35</v>
      </c>
      <c r="BG229" s="1281" t="s">
        <v>35</v>
      </c>
      <c r="BH229" s="1302" t="s">
        <v>35</v>
      </c>
      <c r="BI229" s="1260" t="s">
        <v>35</v>
      </c>
      <c r="BJ229" s="1260" t="s">
        <v>35</v>
      </c>
      <c r="BK229" s="1260" t="s">
        <v>35</v>
      </c>
      <c r="BL229" s="1281" t="s">
        <v>35</v>
      </c>
      <c r="BM229" s="1302" t="s">
        <v>35</v>
      </c>
      <c r="BN229" s="1260" t="s">
        <v>35</v>
      </c>
      <c r="BO229" s="1260" t="s">
        <v>35</v>
      </c>
      <c r="BP229" s="1260" t="s">
        <v>35</v>
      </c>
      <c r="BQ229" s="1281" t="s">
        <v>35</v>
      </c>
      <c r="BR229" s="1302" t="s">
        <v>35</v>
      </c>
      <c r="BS229" s="1260" t="s">
        <v>35</v>
      </c>
      <c r="BT229" s="1260" t="s">
        <v>35</v>
      </c>
      <c r="BU229" s="1260" t="s">
        <v>35</v>
      </c>
      <c r="BV229" s="1260" t="s">
        <v>35</v>
      </c>
      <c r="BW229" s="1260" t="s">
        <v>35</v>
      </c>
      <c r="BX229" s="1260" t="s">
        <v>35</v>
      </c>
      <c r="BY229" s="1323" t="s">
        <v>35</v>
      </c>
      <c r="BZ229" s="1323" t="s">
        <v>35</v>
      </c>
      <c r="CA229" s="1323" t="s">
        <v>35</v>
      </c>
      <c r="CB229" s="1323" t="s">
        <v>35</v>
      </c>
      <c r="CC229" s="1323" t="s">
        <v>35</v>
      </c>
      <c r="CD229" s="1323" t="s">
        <v>35</v>
      </c>
      <c r="CE229" s="1323" t="s">
        <v>35</v>
      </c>
      <c r="CF229" s="1323" t="s">
        <v>35</v>
      </c>
      <c r="CG229" s="1323" t="s">
        <v>35</v>
      </c>
      <c r="CH229" s="1323" t="s">
        <v>35</v>
      </c>
      <c r="CI229" s="1323" t="s">
        <v>35</v>
      </c>
      <c r="CJ229" s="1323" t="s">
        <v>35</v>
      </c>
      <c r="CK229" s="1323" t="s">
        <v>35</v>
      </c>
      <c r="CL229" s="1323" t="s">
        <v>35</v>
      </c>
      <c r="CM229" s="1323" t="s">
        <v>35</v>
      </c>
      <c r="CN229" s="1323" t="s">
        <v>35</v>
      </c>
      <c r="CO229" s="1323" t="s">
        <v>35</v>
      </c>
      <c r="CP229" s="1323" t="s">
        <v>35</v>
      </c>
      <c r="CQ229" s="1323" t="s">
        <v>35</v>
      </c>
      <c r="CR229" s="1323" t="s">
        <v>35</v>
      </c>
      <c r="CS229" s="1323" t="s">
        <v>35</v>
      </c>
      <c r="CT229" s="1323" t="s">
        <v>35</v>
      </c>
      <c r="CU229" s="1323" t="s">
        <v>35</v>
      </c>
      <c r="CV229" s="1323" t="s">
        <v>35</v>
      </c>
      <c r="CW229" s="1323" t="s">
        <v>35</v>
      </c>
      <c r="CX229" s="1323" t="s">
        <v>35</v>
      </c>
      <c r="CY229" s="1323" t="s">
        <v>35</v>
      </c>
      <c r="CZ229" s="1345" t="s">
        <v>35</v>
      </c>
    </row>
    <row r="230" s="437" customFormat="true" ht="15" customHeight="true" x14ac:dyDescent="0.2">
      <c r="A230" s="822"/>
      <c r="B230" s="917"/>
      <c r="C230" s="1012"/>
      <c r="D230" s="1003"/>
      <c r="E230" s="1003"/>
      <c r="F230" s="1003"/>
      <c r="G230" s="1004"/>
      <c r="H230" s="1013"/>
      <c r="I230" s="1003"/>
      <c r="J230" s="1003"/>
      <c r="K230" s="1003"/>
      <c r="L230" s="1014"/>
      <c r="M230" s="1012"/>
      <c r="N230" s="1003"/>
      <c r="O230" s="1003"/>
      <c r="P230" s="1003"/>
      <c r="Q230" s="1004"/>
      <c r="R230" s="1013"/>
      <c r="S230" s="1003"/>
      <c r="T230" s="1003"/>
      <c r="U230" s="1003"/>
      <c r="V230" s="1003"/>
      <c r="W230" s="1003"/>
      <c r="X230" s="1003"/>
      <c r="Y230" s="1003"/>
      <c r="Z230" s="1003"/>
      <c r="AA230" s="1003"/>
      <c r="AB230" s="1003"/>
      <c r="AC230" s="1003"/>
      <c r="AD230" s="1003"/>
      <c r="AE230" s="1003"/>
      <c r="AF230" s="1003"/>
      <c r="AG230" s="1003"/>
      <c r="AH230" s="1003"/>
      <c r="AI230" s="1003"/>
      <c r="AJ230" s="1003"/>
      <c r="AK230" s="1003"/>
      <c r="AL230" s="1003"/>
      <c r="AM230" s="1003"/>
      <c r="AN230" s="1003"/>
      <c r="AO230" s="1003"/>
      <c r="AP230" s="1003"/>
      <c r="AQ230" s="1003"/>
      <c r="AR230" s="1003"/>
      <c r="AS230" s="1003"/>
      <c r="AT230" s="1003"/>
      <c r="AU230" s="1003"/>
      <c r="AV230" s="1003"/>
      <c r="AW230" s="1003"/>
      <c r="AX230" s="1003"/>
      <c r="AY230" s="1004"/>
      <c r="BA230" s="2534"/>
      <c r="BB230" s="161" t="s">
        <v>93</v>
      </c>
      <c r="BC230" s="1240" t="s">
        <v>35</v>
      </c>
      <c r="BD230" s="1260" t="s">
        <v>35</v>
      </c>
      <c r="BE230" s="1260" t="s">
        <v>35</v>
      </c>
      <c r="BF230" s="1260" t="s">
        <v>35</v>
      </c>
      <c r="BG230" s="1281" t="s">
        <v>35</v>
      </c>
      <c r="BH230" s="1302" t="s">
        <v>35</v>
      </c>
      <c r="BI230" s="1260" t="s">
        <v>35</v>
      </c>
      <c r="BJ230" s="1260" t="s">
        <v>35</v>
      </c>
      <c r="BK230" s="1260" t="s">
        <v>35</v>
      </c>
      <c r="BL230" s="1281" t="s">
        <v>35</v>
      </c>
      <c r="BM230" s="1302" t="s">
        <v>35</v>
      </c>
      <c r="BN230" s="1260" t="s">
        <v>35</v>
      </c>
      <c r="BO230" s="1260" t="s">
        <v>35</v>
      </c>
      <c r="BP230" s="1260" t="s">
        <v>35</v>
      </c>
      <c r="BQ230" s="1281" t="s">
        <v>35</v>
      </c>
      <c r="BR230" s="1302" t="s">
        <v>35</v>
      </c>
      <c r="BS230" s="1260" t="s">
        <v>35</v>
      </c>
      <c r="BT230" s="1260" t="s">
        <v>35</v>
      </c>
      <c r="BU230" s="1260" t="s">
        <v>35</v>
      </c>
      <c r="BV230" s="1260" t="s">
        <v>35</v>
      </c>
      <c r="BW230" s="1260" t="s">
        <v>35</v>
      </c>
      <c r="BX230" s="1260" t="s">
        <v>35</v>
      </c>
      <c r="BY230" s="1323" t="s">
        <v>35</v>
      </c>
      <c r="BZ230" s="1323" t="s">
        <v>35</v>
      </c>
      <c r="CA230" s="1323" t="s">
        <v>35</v>
      </c>
      <c r="CB230" s="1323" t="s">
        <v>35</v>
      </c>
      <c r="CC230" s="1323" t="s">
        <v>35</v>
      </c>
      <c r="CD230" s="1323" t="s">
        <v>35</v>
      </c>
      <c r="CE230" s="1323" t="s">
        <v>35</v>
      </c>
      <c r="CF230" s="1323" t="s">
        <v>35</v>
      </c>
      <c r="CG230" s="1323" t="s">
        <v>35</v>
      </c>
      <c r="CH230" s="1323" t="s">
        <v>35</v>
      </c>
      <c r="CI230" s="1323" t="s">
        <v>35</v>
      </c>
      <c r="CJ230" s="1323" t="s">
        <v>35</v>
      </c>
      <c r="CK230" s="1323" t="s">
        <v>35</v>
      </c>
      <c r="CL230" s="1323" t="s">
        <v>35</v>
      </c>
      <c r="CM230" s="1323" t="s">
        <v>35</v>
      </c>
      <c r="CN230" s="1323" t="s">
        <v>35</v>
      </c>
      <c r="CO230" s="1323" t="s">
        <v>35</v>
      </c>
      <c r="CP230" s="1323" t="s">
        <v>35</v>
      </c>
      <c r="CQ230" s="1323" t="s">
        <v>35</v>
      </c>
      <c r="CR230" s="1323" t="s">
        <v>35</v>
      </c>
      <c r="CS230" s="1323" t="s">
        <v>35</v>
      </c>
      <c r="CT230" s="1323" t="s">
        <v>35</v>
      </c>
      <c r="CU230" s="1323" t="s">
        <v>35</v>
      </c>
      <c r="CV230" s="1323" t="s">
        <v>35</v>
      </c>
      <c r="CW230" s="1323" t="s">
        <v>35</v>
      </c>
      <c r="CX230" s="1323" t="s">
        <v>35</v>
      </c>
      <c r="CY230" s="1323" t="s">
        <v>35</v>
      </c>
      <c r="CZ230" s="1345" t="s">
        <v>35</v>
      </c>
    </row>
    <row r="231" s="437" customFormat="true" ht="15" customHeight="true" x14ac:dyDescent="0.2">
      <c r="A231" s="1779"/>
      <c r="B231" s="1968"/>
      <c r="C231" s="1733"/>
      <c r="D231" s="1734"/>
      <c r="E231" s="1734"/>
      <c r="F231" s="1734"/>
      <c r="G231" s="1770"/>
      <c r="H231" s="1761"/>
      <c r="I231" s="1734"/>
      <c r="J231" s="1734"/>
      <c r="K231" s="1734"/>
      <c r="L231" s="1741"/>
      <c r="M231" s="1751"/>
      <c r="N231" s="1734"/>
      <c r="O231" s="1734"/>
      <c r="P231" s="1734"/>
      <c r="Q231" s="1770"/>
      <c r="R231" s="1761"/>
      <c r="S231" s="1734"/>
      <c r="T231" s="1734"/>
      <c r="U231" s="1734"/>
      <c r="V231" s="1734"/>
      <c r="W231" s="1734"/>
      <c r="X231" s="1734"/>
      <c r="Y231" s="1734"/>
      <c r="Z231" s="1734"/>
      <c r="AA231" s="1734"/>
      <c r="AB231" s="1734"/>
      <c r="AC231" s="1734"/>
      <c r="AD231" s="1734"/>
      <c r="AE231" s="1734"/>
      <c r="AF231" s="1734"/>
      <c r="AG231" s="1734"/>
      <c r="AH231" s="1734"/>
      <c r="AI231" s="1734"/>
      <c r="AJ231" s="1734"/>
      <c r="AK231" s="1734"/>
      <c r="AL231" s="1734"/>
      <c r="AM231" s="1734"/>
      <c r="AN231" s="1734"/>
      <c r="AO231" s="1734"/>
      <c r="AP231" s="1734"/>
      <c r="AQ231" s="1734"/>
      <c r="AR231" s="1734"/>
      <c r="AS231" s="1734"/>
      <c r="AT231" s="1734"/>
      <c r="AU231" s="1734"/>
      <c r="AV231" s="1734"/>
      <c r="AW231" s="1734"/>
      <c r="AX231" s="1735"/>
      <c r="AY231" s="1004"/>
      <c r="BA231" s="2749" t="s">
        <v>334</v>
      </c>
      <c r="BB231" s="161" t="s">
        <v>335</v>
      </c>
      <c r="BC231" s="361">
        <v>20197.474693999869</v>
      </c>
      <c r="BD231" s="308">
        <v>26320.739274999938</v>
      </c>
      <c r="BE231" s="308">
        <v>29743.885218999927</v>
      </c>
      <c r="BF231" s="308">
        <v>32634.898595999981</v>
      </c>
      <c r="BG231" s="362">
        <v>34164.868716000004</v>
      </c>
      <c r="BH231" s="370">
        <v>12698.059249999984</v>
      </c>
      <c r="BI231" s="308">
        <v>15085.284102999971</v>
      </c>
      <c r="BJ231" s="308">
        <v>16220.919666999924</v>
      </c>
      <c r="BK231" s="308">
        <v>16707.385667999908</v>
      </c>
      <c r="BL231" s="362">
        <v>17198.355674999915</v>
      </c>
      <c r="BM231" s="370">
        <v>8881.5342189999737</v>
      </c>
      <c r="BN231" s="308">
        <v>11956.906062000051</v>
      </c>
      <c r="BO231" s="308">
        <v>13119.819842000023</v>
      </c>
      <c r="BP231" s="308">
        <v>14692.521835</v>
      </c>
      <c r="BQ231" s="362">
        <v>16501.080179000037</v>
      </c>
      <c r="BR231" s="370">
        <v>2527.8586390000014</v>
      </c>
      <c r="BS231" s="308">
        <v>2620.0435120000079</v>
      </c>
      <c r="BT231" s="308">
        <v>758.52562300000181</v>
      </c>
      <c r="BU231" s="308">
        <v>7070.6748240000143</v>
      </c>
      <c r="BV231" s="308">
        <v>1033.0676859999987</v>
      </c>
      <c r="BW231" s="308">
        <v>20716.672510999946</v>
      </c>
      <c r="BX231" s="308">
        <v>1269.2549860000004</v>
      </c>
      <c r="BY231" s="309">
        <v>1436.0172269999964</v>
      </c>
      <c r="BZ231" s="309">
        <v>23202.763486000134</v>
      </c>
      <c r="CA231" s="309">
        <v>2369.160475000001</v>
      </c>
      <c r="CB231" s="309">
        <v>2330.5453650000018</v>
      </c>
      <c r="CC231" s="309">
        <v>496.83333500000015</v>
      </c>
      <c r="CD231" s="309">
        <v>5751.2771769999863</v>
      </c>
      <c r="CE231" s="309">
        <v>1776.0834229999953</v>
      </c>
      <c r="CF231" s="309">
        <v>4654.1892929999913</v>
      </c>
      <c r="CG231" s="309">
        <v>617.99817800000017</v>
      </c>
      <c r="CH231" s="309">
        <v>398.11076999999915</v>
      </c>
      <c r="CI231" s="309">
        <v>1145.0477140000003</v>
      </c>
      <c r="CJ231" s="309">
        <v>6948.6463680000033</v>
      </c>
      <c r="CK231" s="309">
        <v>737.98589600000128</v>
      </c>
      <c r="CL231" s="309">
        <v>3336.6620379999999</v>
      </c>
      <c r="CM231" s="309">
        <v>872.59867700000098</v>
      </c>
      <c r="CN231" s="309">
        <v>2502.0587139999993</v>
      </c>
      <c r="CO231" s="309">
        <v>4501.1477389999927</v>
      </c>
      <c r="CP231" s="309">
        <v>3394.0637500000107</v>
      </c>
      <c r="CQ231" s="309">
        <v>1412.6706149999993</v>
      </c>
      <c r="CR231" s="309">
        <v>28616.431326000016</v>
      </c>
      <c r="CS231" s="309">
        <v>1952.654729000003</v>
      </c>
      <c r="CT231" s="309">
        <v>2490.4763869999992</v>
      </c>
      <c r="CU231" s="309">
        <v>294.86913800000025</v>
      </c>
      <c r="CV231" s="309">
        <v>596.81741400000158</v>
      </c>
      <c r="CW231" s="309">
        <v>2740.9140650000018</v>
      </c>
      <c r="CX231" s="309">
        <v>2489.7454200000043</v>
      </c>
      <c r="CY231" s="309"/>
      <c r="CZ231" s="386"/>
    </row>
    <row r="232" s="437" customFormat="true" ht="15" customHeight="true" x14ac:dyDescent="0.2">
      <c r="A232" s="1780"/>
      <c r="B232" s="1969"/>
      <c r="C232" s="1736"/>
      <c r="D232" s="1737"/>
      <c r="E232" s="1737"/>
      <c r="F232" s="1737"/>
      <c r="G232" s="1771"/>
      <c r="H232" s="1762"/>
      <c r="I232" s="1737"/>
      <c r="J232" s="1737"/>
      <c r="K232" s="1737"/>
      <c r="L232" s="1742"/>
      <c r="M232" s="1752"/>
      <c r="N232" s="1737"/>
      <c r="O232" s="1737"/>
      <c r="P232" s="1737"/>
      <c r="Q232" s="1771"/>
      <c r="R232" s="1762"/>
      <c r="S232" s="1737"/>
      <c r="T232" s="1737"/>
      <c r="U232" s="1737"/>
      <c r="V232" s="1737"/>
      <c r="W232" s="1737"/>
      <c r="X232" s="1737"/>
      <c r="Y232" s="1737"/>
      <c r="Z232" s="1737"/>
      <c r="AA232" s="1737"/>
      <c r="AB232" s="1737"/>
      <c r="AC232" s="1737"/>
      <c r="AD232" s="1737"/>
      <c r="AE232" s="1737"/>
      <c r="AF232" s="1737"/>
      <c r="AG232" s="1737"/>
      <c r="AH232" s="1737"/>
      <c r="AI232" s="1737"/>
      <c r="AJ232" s="1737"/>
      <c r="AK232" s="1737"/>
      <c r="AL232" s="1737"/>
      <c r="AM232" s="1737"/>
      <c r="AN232" s="1737"/>
      <c r="AO232" s="1737"/>
      <c r="AP232" s="1737"/>
      <c r="AQ232" s="1737"/>
      <c r="AR232" s="1737"/>
      <c r="AS232" s="1737"/>
      <c r="AT232" s="1737"/>
      <c r="AU232" s="1737"/>
      <c r="AV232" s="1737"/>
      <c r="AW232" s="1737"/>
      <c r="AX232" s="1738"/>
      <c r="AY232" s="1004"/>
      <c r="BA232" s="2749"/>
      <c r="BB232" s="161" t="s">
        <v>336</v>
      </c>
      <c r="BC232" s="361">
        <v>14038.146979000105</v>
      </c>
      <c r="BD232" s="308">
        <v>8180.4597340000018</v>
      </c>
      <c r="BE232" s="308">
        <v>4992.034528000001</v>
      </c>
      <c r="BF232" s="308">
        <v>2175.6208020000008</v>
      </c>
      <c r="BG232" s="362">
        <v>747.5133589999997</v>
      </c>
      <c r="BH232" s="370">
        <v>4344.0714879999978</v>
      </c>
      <c r="BI232" s="308">
        <v>2169.9727580000008</v>
      </c>
      <c r="BJ232" s="308">
        <v>1088.6601080000003</v>
      </c>
      <c r="BK232" s="308">
        <v>610.61206300000015</v>
      </c>
      <c r="BL232" s="362">
        <v>222.11538899999999</v>
      </c>
      <c r="BM232" s="370">
        <v>8239.2766809999939</v>
      </c>
      <c r="BN232" s="308">
        <v>5387.8918939999912</v>
      </c>
      <c r="BO232" s="308">
        <v>4250.085627999998</v>
      </c>
      <c r="BP232" s="308">
        <v>2806.5030049999978</v>
      </c>
      <c r="BQ232" s="362">
        <v>1014.5863879999993</v>
      </c>
      <c r="BR232" s="370">
        <v>686.22161699999992</v>
      </c>
      <c r="BS232" s="308">
        <v>416.4328660000001</v>
      </c>
      <c r="BT232" s="308">
        <v>192.08544899999998</v>
      </c>
      <c r="BU232" s="308">
        <v>786.56951100000083</v>
      </c>
      <c r="BV232" s="308">
        <v>174.08449800000002</v>
      </c>
      <c r="BW232" s="308">
        <v>2713.9431770000015</v>
      </c>
      <c r="BX232" s="308">
        <v>312.23001700000009</v>
      </c>
      <c r="BY232" s="309">
        <v>510.52011699999991</v>
      </c>
      <c r="BZ232" s="309">
        <v>5541.201587999999</v>
      </c>
      <c r="CA232" s="309">
        <v>122.82845400000001</v>
      </c>
      <c r="CB232" s="309">
        <v>1270.942158999999</v>
      </c>
      <c r="CC232" s="309">
        <v>284.07436800000033</v>
      </c>
      <c r="CD232" s="309">
        <v>632.681015</v>
      </c>
      <c r="CE232" s="309">
        <v>373.93434500000023</v>
      </c>
      <c r="CF232" s="309">
        <v>937.61078899999939</v>
      </c>
      <c r="CG232" s="309">
        <v>457.17732000000046</v>
      </c>
      <c r="CH232" s="309">
        <v>352.65642499999979</v>
      </c>
      <c r="CI232" s="309">
        <v>480.54506000000015</v>
      </c>
      <c r="CJ232" s="309">
        <v>1901.0188959999998</v>
      </c>
      <c r="CK232" s="309">
        <v>1198.3325060000006</v>
      </c>
      <c r="CL232" s="309">
        <v>688.89584200000047</v>
      </c>
      <c r="CM232" s="309">
        <v>232.03292199999993</v>
      </c>
      <c r="CN232" s="309">
        <v>196.80290799999995</v>
      </c>
      <c r="CO232" s="309">
        <v>812.59326999999985</v>
      </c>
      <c r="CP232" s="309">
        <v>1874.4926069999981</v>
      </c>
      <c r="CQ232" s="309">
        <v>144.03190700000002</v>
      </c>
      <c r="CR232" s="309">
        <v>3490.364251</v>
      </c>
      <c r="CS232" s="309">
        <v>1165.8945580000004</v>
      </c>
      <c r="CT232" s="309">
        <v>1057.9095450000009</v>
      </c>
      <c r="CU232" s="309">
        <v>224.27893</v>
      </c>
      <c r="CV232" s="309">
        <v>213.86731200000025</v>
      </c>
      <c r="CW232" s="309">
        <v>578.78378900000064</v>
      </c>
      <c r="CX232" s="309">
        <v>108.73738400000002</v>
      </c>
      <c r="CY232" s="309"/>
      <c r="CZ232" s="386"/>
    </row>
    <row r="233" s="437" customFormat="true" ht="15" customHeight="true" x14ac:dyDescent="0.2">
      <c r="A233" s="1781"/>
      <c r="B233" s="1970"/>
      <c r="C233" s="1923"/>
      <c r="D233" s="1924"/>
      <c r="E233" s="1924"/>
      <c r="F233" s="1924"/>
      <c r="G233" s="1925"/>
      <c r="H233" s="1926"/>
      <c r="I233" s="1924"/>
      <c r="J233" s="1924"/>
      <c r="K233" s="1924"/>
      <c r="L233" s="1927"/>
      <c r="M233" s="1928"/>
      <c r="N233" s="1924"/>
      <c r="O233" s="1924"/>
      <c r="P233" s="1924"/>
      <c r="Q233" s="1925"/>
      <c r="R233" s="1926"/>
      <c r="S233" s="1924"/>
      <c r="T233" s="1924"/>
      <c r="U233" s="1924"/>
      <c r="V233" s="1924"/>
      <c r="W233" s="1924"/>
      <c r="X233" s="1924"/>
      <c r="Y233" s="1924"/>
      <c r="Z233" s="1924"/>
      <c r="AA233" s="1924"/>
      <c r="AB233" s="1924"/>
      <c r="AC233" s="1924"/>
      <c r="AD233" s="1924"/>
      <c r="AE233" s="1924"/>
      <c r="AF233" s="1924"/>
      <c r="AG233" s="1924"/>
      <c r="AH233" s="1924"/>
      <c r="AI233" s="1924"/>
      <c r="AJ233" s="1924"/>
      <c r="AK233" s="1924"/>
      <c r="AL233" s="1924"/>
      <c r="AM233" s="1924"/>
      <c r="AN233" s="1924"/>
      <c r="AO233" s="1924"/>
      <c r="AP233" s="1924"/>
      <c r="AQ233" s="1924"/>
      <c r="AR233" s="1924"/>
      <c r="AS233" s="1924"/>
      <c r="AT233" s="1924"/>
      <c r="AU233" s="1924"/>
      <c r="AV233" s="1924"/>
      <c r="AW233" s="1924"/>
      <c r="AX233" s="1929"/>
      <c r="AY233" s="1004"/>
      <c r="BA233" s="2749"/>
      <c r="BB233" s="161" t="s">
        <v>337</v>
      </c>
      <c r="BC233" s="361">
        <v>441.86441900000023</v>
      </c>
      <c r="BD233" s="308">
        <v>609.06589499999939</v>
      </c>
      <c r="BE233" s="308">
        <v>513.53385300000014</v>
      </c>
      <c r="BF233" s="308">
        <v>475.13462700000014</v>
      </c>
      <c r="BG233" s="362">
        <v>388.11282300000005</v>
      </c>
      <c r="BH233" s="370">
        <v>347.81615100000027</v>
      </c>
      <c r="BI233" s="308">
        <v>233.53585999999999</v>
      </c>
      <c r="BJ233" s="308">
        <v>218.50159899999994</v>
      </c>
      <c r="BK233" s="308">
        <v>252.02692100000002</v>
      </c>
      <c r="BL233" s="362">
        <v>123.17804700000002</v>
      </c>
      <c r="BM233" s="370">
        <v>174.263451</v>
      </c>
      <c r="BN233" s="308">
        <v>220.40664299999997</v>
      </c>
      <c r="BO233" s="308">
        <v>328.00995100000011</v>
      </c>
      <c r="BP233" s="308">
        <v>263.18514500000003</v>
      </c>
      <c r="BQ233" s="362">
        <v>266.78784899999994</v>
      </c>
      <c r="BR233" s="370">
        <v>163.31171399999994</v>
      </c>
      <c r="BS233" s="308">
        <v>16.576633999999999</v>
      </c>
      <c r="BT233" s="308">
        <v>3.8661089999999998</v>
      </c>
      <c r="BU233" s="308">
        <v>6.7525619999999993</v>
      </c>
      <c r="BV233" s="308">
        <v>7.3841680000000007</v>
      </c>
      <c r="BW233" s="308">
        <v>38.363132000000007</v>
      </c>
      <c r="BX233" s="308">
        <v>24.398855999999999</v>
      </c>
      <c r="BY233" s="309">
        <v>38.381294999999994</v>
      </c>
      <c r="BZ233" s="309">
        <v>331.31599600000004</v>
      </c>
      <c r="CA233" s="309">
        <v>16.367269999999998</v>
      </c>
      <c r="CB233" s="309">
        <v>67.063863999999995</v>
      </c>
      <c r="CC233" s="309">
        <v>14.346147</v>
      </c>
      <c r="CD233" s="309">
        <v>180.80265699999998</v>
      </c>
      <c r="CE233" s="309">
        <v>4.5344040000000003</v>
      </c>
      <c r="CF233" s="309">
        <v>3.4424619999999999</v>
      </c>
      <c r="CG233" s="309">
        <v>89.414544000000006</v>
      </c>
      <c r="CH233" s="309">
        <v>1.4709620000000001</v>
      </c>
      <c r="CI233" s="309">
        <v>50.331578000000007</v>
      </c>
      <c r="CJ233" s="309">
        <v>263.78583600000002</v>
      </c>
      <c r="CK233" s="309">
        <v>12.24596</v>
      </c>
      <c r="CL233" s="309">
        <v>26.165413999999998</v>
      </c>
      <c r="CM233" s="309">
        <v>6.1963740000000005</v>
      </c>
      <c r="CN233" s="309">
        <v>14.114939999999999</v>
      </c>
      <c r="CO233" s="309">
        <v>685.30088499999999</v>
      </c>
      <c r="CP233" s="309">
        <v>67.640616000000023</v>
      </c>
      <c r="CQ233" s="309">
        <v>21.687503</v>
      </c>
      <c r="CR233" s="309">
        <v>125.63889599999999</v>
      </c>
      <c r="CS233" s="309">
        <v>15.530765000000001</v>
      </c>
      <c r="CT233" s="309">
        <v>2.8417659999999998</v>
      </c>
      <c r="CU233" s="309">
        <v>1.7549489999999999</v>
      </c>
      <c r="CV233" s="309">
        <v>10.984157</v>
      </c>
      <c r="CW233" s="309">
        <v>97.336950000000002</v>
      </c>
      <c r="CX233" s="309">
        <v>18.362252000000002</v>
      </c>
      <c r="CY233" s="309"/>
      <c r="CZ233" s="386"/>
    </row>
    <row r="234" s="437" customFormat="true" ht="15" customHeight="true" x14ac:dyDescent="0.2">
      <c r="A234" s="1782"/>
      <c r="B234" s="1971"/>
      <c r="C234" s="1930"/>
      <c r="D234" s="1931"/>
      <c r="E234" s="1931"/>
      <c r="F234" s="1931"/>
      <c r="G234" s="1932"/>
      <c r="H234" s="1933"/>
      <c r="I234" s="1931"/>
      <c r="J234" s="1931"/>
      <c r="K234" s="1931"/>
      <c r="L234" s="1934"/>
      <c r="M234" s="1935"/>
      <c r="N234" s="1931"/>
      <c r="O234" s="1931"/>
      <c r="P234" s="1931"/>
      <c r="Q234" s="1932"/>
      <c r="R234" s="1933"/>
      <c r="S234" s="1931"/>
      <c r="T234" s="1931"/>
      <c r="U234" s="1931"/>
      <c r="V234" s="1931"/>
      <c r="W234" s="1931"/>
      <c r="X234" s="1931"/>
      <c r="Y234" s="1931"/>
      <c r="Z234" s="1931"/>
      <c r="AA234" s="1931"/>
      <c r="AB234" s="1931"/>
      <c r="AC234" s="1931"/>
      <c r="AD234" s="1931"/>
      <c r="AE234" s="1931"/>
      <c r="AF234" s="1931"/>
      <c r="AG234" s="1931"/>
      <c r="AH234" s="1931"/>
      <c r="AI234" s="1931"/>
      <c r="AJ234" s="1931"/>
      <c r="AK234" s="1931"/>
      <c r="AL234" s="1931"/>
      <c r="AM234" s="1931"/>
      <c r="AN234" s="1931"/>
      <c r="AO234" s="1931"/>
      <c r="AP234" s="1931"/>
      <c r="AQ234" s="1931"/>
      <c r="AR234" s="1931"/>
      <c r="AS234" s="1931"/>
      <c r="AT234" s="1931"/>
      <c r="AU234" s="1931"/>
      <c r="AV234" s="1931"/>
      <c r="AW234" s="1931"/>
      <c r="AX234" s="1936"/>
      <c r="AY234" s="1004"/>
      <c r="BA234" s="2749"/>
      <c r="BB234" s="161" t="s">
        <v>338</v>
      </c>
      <c r="BC234" s="361">
        <v>809.87860500000033</v>
      </c>
      <c r="BD234" s="308">
        <v>378.67406499999976</v>
      </c>
      <c r="BE234" s="308">
        <v>269.09640999999993</v>
      </c>
      <c r="BF234" s="308">
        <v>241.54064000000005</v>
      </c>
      <c r="BG234" s="362">
        <v>223.77454899999995</v>
      </c>
      <c r="BH234" s="370">
        <v>273.44350900000001</v>
      </c>
      <c r="BI234" s="308">
        <v>189.008791</v>
      </c>
      <c r="BJ234" s="308">
        <v>144.52250800000002</v>
      </c>
      <c r="BK234" s="308">
        <v>105.348415</v>
      </c>
      <c r="BL234" s="362">
        <v>143.53003399999997</v>
      </c>
      <c r="BM234" s="370">
        <v>528.81187199999965</v>
      </c>
      <c r="BN234" s="308">
        <v>243.75572399999979</v>
      </c>
      <c r="BO234" s="308">
        <v>149.32905799999997</v>
      </c>
      <c r="BP234" s="308">
        <v>78.077289999999991</v>
      </c>
      <c r="BQ234" s="362">
        <v>67.137067999999985</v>
      </c>
      <c r="BR234" s="370">
        <v>44.992912000000004</v>
      </c>
      <c r="BS234" s="308">
        <v>4.9235670000000002</v>
      </c>
      <c r="BT234" s="308">
        <v>6.0699670000000001</v>
      </c>
      <c r="BU234" s="308">
        <v>14.369183</v>
      </c>
      <c r="BV234" s="308">
        <v>5.7728400000000004</v>
      </c>
      <c r="BW234" s="308">
        <v>128.94565999999998</v>
      </c>
      <c r="BX234" s="308">
        <v>42.96490699999999</v>
      </c>
      <c r="BY234" s="309">
        <v>23.422059000000001</v>
      </c>
      <c r="BZ234" s="309">
        <v>61.426325999999996</v>
      </c>
      <c r="CA234" s="309">
        <v>40.028979999999997</v>
      </c>
      <c r="CB234" s="309">
        <v>148.019192</v>
      </c>
      <c r="CC234" s="309">
        <v>8.6322950000000009</v>
      </c>
      <c r="CD234" s="309">
        <v>127.37407400000001</v>
      </c>
      <c r="CE234" s="309">
        <v>66.035476999999986</v>
      </c>
      <c r="CF234" s="309">
        <v>30.213987000000003</v>
      </c>
      <c r="CG234" s="309">
        <v>1.812484</v>
      </c>
      <c r="CH234" s="309">
        <v>6.1846320000000006</v>
      </c>
      <c r="CI234" s="309">
        <v>81.93856599999998</v>
      </c>
      <c r="CJ234" s="309">
        <v>230.92730600000004</v>
      </c>
      <c r="CK234" s="309">
        <v>34.178556000000007</v>
      </c>
      <c r="CL234" s="309">
        <v>33.041887000000003</v>
      </c>
      <c r="CM234" s="309">
        <v>42.860386999999996</v>
      </c>
      <c r="CN234" s="309">
        <v>2.1145260000000001</v>
      </c>
      <c r="CO234" s="309">
        <v>107.37406400000002</v>
      </c>
      <c r="CP234" s="309">
        <v>9.4995449999999995</v>
      </c>
      <c r="CQ234" s="309">
        <v>30.755007999999997</v>
      </c>
      <c r="CR234" s="309">
        <v>312.97260199999999</v>
      </c>
      <c r="CS234" s="309">
        <v>6.56548</v>
      </c>
      <c r="CT234" s="309">
        <v>141.99227999999994</v>
      </c>
      <c r="CU234" s="309">
        <v>5.0620000000000003</v>
      </c>
      <c r="CV234" s="309">
        <v>21.869505999999998</v>
      </c>
      <c r="CW234" s="309">
        <v>95.982342999999972</v>
      </c>
      <c r="CX234" s="309">
        <v>4.6416709999999997</v>
      </c>
      <c r="CY234" s="309"/>
      <c r="CZ234" s="386"/>
    </row>
    <row r="235" s="437" customFormat="true" ht="15" customHeight="true" x14ac:dyDescent="0.2">
      <c r="A235" s="1782"/>
      <c r="B235" s="1971"/>
      <c r="C235" s="1930"/>
      <c r="D235" s="1931"/>
      <c r="E235" s="1931"/>
      <c r="F235" s="1931"/>
      <c r="G235" s="1932"/>
      <c r="H235" s="1933"/>
      <c r="I235" s="1931"/>
      <c r="J235" s="1931"/>
      <c r="K235" s="1931"/>
      <c r="L235" s="1934"/>
      <c r="M235" s="1935"/>
      <c r="N235" s="1931"/>
      <c r="O235" s="1931"/>
      <c r="P235" s="1931"/>
      <c r="Q235" s="1932"/>
      <c r="R235" s="1933"/>
      <c r="S235" s="1931"/>
      <c r="T235" s="1931"/>
      <c r="U235" s="1931"/>
      <c r="V235" s="1931"/>
      <c r="W235" s="1931"/>
      <c r="X235" s="1931"/>
      <c r="Y235" s="1931"/>
      <c r="Z235" s="1931"/>
      <c r="AA235" s="1931"/>
      <c r="AB235" s="1931"/>
      <c r="AC235" s="1931"/>
      <c r="AD235" s="1931"/>
      <c r="AE235" s="1931"/>
      <c r="AF235" s="1931"/>
      <c r="AG235" s="1931"/>
      <c r="AH235" s="1931"/>
      <c r="AI235" s="1931"/>
      <c r="AJ235" s="1931"/>
      <c r="AK235" s="1931"/>
      <c r="AL235" s="1931"/>
      <c r="AM235" s="1931"/>
      <c r="AN235" s="1931"/>
      <c r="AO235" s="1931"/>
      <c r="AP235" s="1931"/>
      <c r="AQ235" s="1931"/>
      <c r="AR235" s="1931"/>
      <c r="AS235" s="1931"/>
      <c r="AT235" s="1931"/>
      <c r="AU235" s="1931"/>
      <c r="AV235" s="1931"/>
      <c r="AW235" s="1931"/>
      <c r="AX235" s="1936"/>
      <c r="AY235" s="1004"/>
      <c r="BA235" s="2749"/>
      <c r="BB235" s="161" t="s">
        <v>199</v>
      </c>
      <c r="BC235" s="361">
        <v>46.018183000000008</v>
      </c>
      <c r="BD235" s="308">
        <v>41.587225000000004</v>
      </c>
      <c r="BE235" s="308">
        <v>16.038334000000003</v>
      </c>
      <c r="BF235" s="308">
        <v>8.0216580000000004</v>
      </c>
      <c r="BG235" s="362">
        <v>3.2358440000000002</v>
      </c>
      <c r="BH235" s="370">
        <v>18.365332000000002</v>
      </c>
      <c r="BI235" s="308">
        <v>4.7939769999999999</v>
      </c>
      <c r="BJ235" s="308">
        <v>7.5137040000000006</v>
      </c>
      <c r="BK235" s="308">
        <v>3.2358440000000002</v>
      </c>
      <c r="BL235" s="362">
        <v>0</v>
      </c>
      <c r="BM235" s="370">
        <v>21.351174</v>
      </c>
      <c r="BN235" s="308">
        <v>44.136322000000007</v>
      </c>
      <c r="BO235" s="308">
        <v>3.75258</v>
      </c>
      <c r="BP235" s="308">
        <v>11.752311000000001</v>
      </c>
      <c r="BQ235" s="362">
        <v>0</v>
      </c>
      <c r="BR235" s="370">
        <v>0</v>
      </c>
      <c r="BS235" s="308">
        <v>0</v>
      </c>
      <c r="BT235" s="308">
        <v>0</v>
      </c>
      <c r="BU235" s="308">
        <v>0</v>
      </c>
      <c r="BV235" s="308">
        <v>0</v>
      </c>
      <c r="BW235" s="308">
        <v>0</v>
      </c>
      <c r="BX235" s="308">
        <v>0.50795400000000002</v>
      </c>
      <c r="BY235" s="309">
        <v>0</v>
      </c>
      <c r="BZ235" s="309">
        <v>24.643735</v>
      </c>
      <c r="CA235" s="309">
        <v>2.5136240000000001</v>
      </c>
      <c r="CB235" s="309">
        <v>0</v>
      </c>
      <c r="CC235" s="309">
        <v>0</v>
      </c>
      <c r="CD235" s="309">
        <v>0</v>
      </c>
      <c r="CE235" s="309">
        <v>0</v>
      </c>
      <c r="CF235" s="309">
        <v>0</v>
      </c>
      <c r="CG235" s="309">
        <v>1.7931000000000001</v>
      </c>
      <c r="CH235" s="309">
        <v>0</v>
      </c>
      <c r="CI235" s="309">
        <v>0.93460200000000004</v>
      </c>
      <c r="CJ235" s="309">
        <v>4.9168200000000004</v>
      </c>
      <c r="CK235" s="309">
        <v>52.292422000000009</v>
      </c>
      <c r="CL235" s="309">
        <v>6.2201409999999999</v>
      </c>
      <c r="CM235" s="309">
        <v>0</v>
      </c>
      <c r="CN235" s="309">
        <v>0</v>
      </c>
      <c r="CO235" s="309">
        <v>1.854012</v>
      </c>
      <c r="CP235" s="309">
        <v>0</v>
      </c>
      <c r="CQ235" s="309">
        <v>0</v>
      </c>
      <c r="CR235" s="309">
        <v>0</v>
      </c>
      <c r="CS235" s="309">
        <v>2.2414550000000002</v>
      </c>
      <c r="CT235" s="309">
        <v>6.0304000000000002</v>
      </c>
      <c r="CU235" s="309">
        <v>0.43934699999999999</v>
      </c>
      <c r="CV235" s="309">
        <v>0.72221999999999997</v>
      </c>
      <c r="CW235" s="309">
        <v>9.7914120000000011</v>
      </c>
      <c r="CX235" s="309">
        <v>0</v>
      </c>
      <c r="CY235" s="309"/>
      <c r="CZ235" s="386"/>
    </row>
    <row r="236" s="437" customFormat="true" ht="15" customHeight="true" x14ac:dyDescent="0.2">
      <c r="A236" s="1782"/>
      <c r="B236" s="1971"/>
      <c r="C236" s="1930"/>
      <c r="D236" s="1931"/>
      <c r="E236" s="1931"/>
      <c r="F236" s="1931"/>
      <c r="G236" s="1932"/>
      <c r="H236" s="1933"/>
      <c r="I236" s="1931"/>
      <c r="J236" s="1931"/>
      <c r="K236" s="1931"/>
      <c r="L236" s="1934"/>
      <c r="M236" s="1935"/>
      <c r="N236" s="1931"/>
      <c r="O236" s="1931"/>
      <c r="P236" s="1931"/>
      <c r="Q236" s="1932"/>
      <c r="R236" s="1933"/>
      <c r="S236" s="1931"/>
      <c r="T236" s="1931"/>
      <c r="U236" s="1931"/>
      <c r="V236" s="1931"/>
      <c r="W236" s="1931"/>
      <c r="X236" s="1931"/>
      <c r="Y236" s="1931"/>
      <c r="Z236" s="1931"/>
      <c r="AA236" s="1931"/>
      <c r="AB236" s="1931"/>
      <c r="AC236" s="1931"/>
      <c r="AD236" s="1931"/>
      <c r="AE236" s="1931"/>
      <c r="AF236" s="1931"/>
      <c r="AG236" s="1931"/>
      <c r="AH236" s="1931"/>
      <c r="AI236" s="1931"/>
      <c r="AJ236" s="1931"/>
      <c r="AK236" s="1931"/>
      <c r="AL236" s="1931"/>
      <c r="AM236" s="1931"/>
      <c r="AN236" s="1931"/>
      <c r="AO236" s="1931"/>
      <c r="AP236" s="1931"/>
      <c r="AQ236" s="1931"/>
      <c r="AR236" s="1931"/>
      <c r="AS236" s="1931"/>
      <c r="AT236" s="1931"/>
      <c r="AU236" s="1931"/>
      <c r="AV236" s="1931"/>
      <c r="AW236" s="1931"/>
      <c r="AX236" s="1936"/>
      <c r="AY236" s="1004"/>
      <c r="BA236" s="2750"/>
      <c r="BB236" s="161" t="s">
        <v>208</v>
      </c>
      <c r="BC236" s="361">
        <v>35533.382879999226</v>
      </c>
      <c r="BD236" s="308">
        <v>35530.526193999729</v>
      </c>
      <c r="BE236" s="308">
        <v>35534.588344000062</v>
      </c>
      <c r="BF236" s="308">
        <v>35535.216323000059</v>
      </c>
      <c r="BG236" s="362">
        <v>35527.505291000001</v>
      </c>
      <c r="BH236" s="370">
        <v>17681.755729999848</v>
      </c>
      <c r="BI236" s="308">
        <v>17682.595488999923</v>
      </c>
      <c r="BJ236" s="308">
        <v>17680.117585999888</v>
      </c>
      <c r="BK236" s="308">
        <v>17678.608910999908</v>
      </c>
      <c r="BL236" s="362">
        <v>17687.179144999904</v>
      </c>
      <c r="BM236" s="370">
        <v>17845.237396999841</v>
      </c>
      <c r="BN236" s="308">
        <v>17853.096645000001</v>
      </c>
      <c r="BO236" s="308">
        <v>17850.997059000016</v>
      </c>
      <c r="BP236" s="308">
        <v>17852.039585999933</v>
      </c>
      <c r="BQ236" s="362">
        <v>17849.591484000066</v>
      </c>
      <c r="BR236" s="370">
        <v>3422.3848819999989</v>
      </c>
      <c r="BS236" s="308">
        <v>3057.9765790000101</v>
      </c>
      <c r="BT236" s="308">
        <v>960.54714800000352</v>
      </c>
      <c r="BU236" s="308">
        <v>7878.3660800000043</v>
      </c>
      <c r="BV236" s="308">
        <v>1220.3091919999988</v>
      </c>
      <c r="BW236" s="308">
        <v>23597.924479999936</v>
      </c>
      <c r="BX236" s="308">
        <v>1649.3567200000036</v>
      </c>
      <c r="BY236" s="309">
        <v>2008.3406980000004</v>
      </c>
      <c r="BZ236" s="309">
        <v>29161.351131000178</v>
      </c>
      <c r="CA236" s="309">
        <v>2550.8988029999996</v>
      </c>
      <c r="CB236" s="309">
        <v>3816.5705800000019</v>
      </c>
      <c r="CC236" s="309">
        <v>803.8861450000029</v>
      </c>
      <c r="CD236" s="309">
        <v>6692.1349229999723</v>
      </c>
      <c r="CE236" s="309">
        <v>2220.5876489999955</v>
      </c>
      <c r="CF236" s="309">
        <v>5625.4565309999798</v>
      </c>
      <c r="CG236" s="309">
        <v>1168.1956259999977</v>
      </c>
      <c r="CH236" s="309">
        <v>758.42278899999974</v>
      </c>
      <c r="CI236" s="309">
        <v>1758.7975200000035</v>
      </c>
      <c r="CJ236" s="309">
        <v>9349.295226000002</v>
      </c>
      <c r="CK236" s="309">
        <v>2035.035340000012</v>
      </c>
      <c r="CL236" s="309">
        <v>4090.985322000005</v>
      </c>
      <c r="CM236" s="309">
        <v>1153.6883600000021</v>
      </c>
      <c r="CN236" s="309">
        <v>2715.0910879999992</v>
      </c>
      <c r="CO236" s="309">
        <v>6108.2699699999894</v>
      </c>
      <c r="CP236" s="309">
        <v>5345.6965180000088</v>
      </c>
      <c r="CQ236" s="309">
        <v>1609.145033</v>
      </c>
      <c r="CR236" s="309">
        <v>32545.407075000097</v>
      </c>
      <c r="CS236" s="309">
        <v>3142.8869870000094</v>
      </c>
      <c r="CT236" s="309">
        <v>3699.2503780000011</v>
      </c>
      <c r="CU236" s="309">
        <v>526.40436399999999</v>
      </c>
      <c r="CV236" s="309">
        <v>844.26060900000152</v>
      </c>
      <c r="CW236" s="309">
        <v>3522.8085589999987</v>
      </c>
      <c r="CX236" s="309">
        <v>2621.4867270000041</v>
      </c>
      <c r="CY236" s="309"/>
      <c r="CZ236" s="386"/>
    </row>
    <row r="237" s="437" customFormat="true" ht="15" customHeight="true" x14ac:dyDescent="0.2">
      <c r="A237" s="1782"/>
      <c r="B237" s="1971"/>
      <c r="C237" s="1930"/>
      <c r="D237" s="1931"/>
      <c r="E237" s="1931"/>
      <c r="F237" s="1931"/>
      <c r="G237" s="1932"/>
      <c r="H237" s="1933"/>
      <c r="I237" s="1931"/>
      <c r="J237" s="1931"/>
      <c r="K237" s="1931"/>
      <c r="L237" s="1934"/>
      <c r="M237" s="1935"/>
      <c r="N237" s="1931"/>
      <c r="O237" s="1931"/>
      <c r="P237" s="1931"/>
      <c r="Q237" s="1932"/>
      <c r="R237" s="1933"/>
      <c r="S237" s="1931"/>
      <c r="T237" s="1931"/>
      <c r="U237" s="1931"/>
      <c r="V237" s="1931"/>
      <c r="W237" s="1931"/>
      <c r="X237" s="1931"/>
      <c r="Y237" s="1931"/>
      <c r="Z237" s="1931"/>
      <c r="AA237" s="1931"/>
      <c r="AB237" s="1931"/>
      <c r="AC237" s="1931"/>
      <c r="AD237" s="1931"/>
      <c r="AE237" s="1931"/>
      <c r="AF237" s="1931"/>
      <c r="AG237" s="1931"/>
      <c r="AH237" s="1931"/>
      <c r="AI237" s="1931"/>
      <c r="AJ237" s="1931"/>
      <c r="AK237" s="1931"/>
      <c r="AL237" s="1931"/>
      <c r="AM237" s="1931"/>
      <c r="AN237" s="1931"/>
      <c r="AO237" s="1931"/>
      <c r="AP237" s="1931"/>
      <c r="AQ237" s="1931"/>
      <c r="AR237" s="1931"/>
      <c r="AS237" s="1931"/>
      <c r="AT237" s="1931"/>
      <c r="AU237" s="1931"/>
      <c r="AV237" s="1931"/>
      <c r="AW237" s="1931"/>
      <c r="AX237" s="1936"/>
      <c r="AY237" s="1004"/>
      <c r="BA237" s="517"/>
      <c r="BB237" s="161"/>
      <c r="BC237" s="361"/>
      <c r="BD237" s="308"/>
      <c r="BE237" s="308"/>
      <c r="BF237" s="308"/>
      <c r="BG237" s="362"/>
      <c r="BH237" s="370"/>
      <c r="BI237" s="308"/>
      <c r="BJ237" s="308"/>
      <c r="BK237" s="308"/>
      <c r="BL237" s="362"/>
      <c r="BM237" s="370"/>
      <c r="BN237" s="308"/>
      <c r="BO237" s="308"/>
      <c r="BP237" s="308"/>
      <c r="BQ237" s="362"/>
      <c r="BR237" s="370"/>
      <c r="BS237" s="308"/>
      <c r="BT237" s="308"/>
      <c r="BU237" s="308"/>
      <c r="BV237" s="308"/>
      <c r="BW237" s="308"/>
      <c r="BX237" s="308"/>
      <c r="BY237" s="309"/>
      <c r="BZ237" s="309"/>
      <c r="CA237" s="309"/>
      <c r="CB237" s="309"/>
      <c r="CC237" s="309"/>
      <c r="CD237" s="309"/>
      <c r="CE237" s="309"/>
      <c r="CF237" s="309"/>
      <c r="CG237" s="309"/>
      <c r="CH237" s="309"/>
      <c r="CI237" s="309"/>
      <c r="CJ237" s="309"/>
      <c r="CK237" s="309"/>
      <c r="CL237" s="309"/>
      <c r="CM237" s="309"/>
      <c r="CN237" s="309"/>
      <c r="CO237" s="309"/>
      <c r="CP237" s="309"/>
      <c r="CQ237" s="309"/>
      <c r="CR237" s="309"/>
      <c r="CS237" s="309"/>
      <c r="CT237" s="309"/>
      <c r="CU237" s="309"/>
      <c r="CV237" s="309"/>
      <c r="CW237" s="309"/>
      <c r="CX237" s="309"/>
      <c r="CY237" s="309"/>
      <c r="CZ237" s="386"/>
    </row>
    <row r="238" s="437" customFormat="true" ht="15" customHeight="true" x14ac:dyDescent="0.2">
      <c r="A238" s="1782"/>
      <c r="B238" s="1971"/>
      <c r="C238" s="1930"/>
      <c r="D238" s="1931"/>
      <c r="E238" s="1931"/>
      <c r="F238" s="1931"/>
      <c r="G238" s="1932"/>
      <c r="H238" s="1933"/>
      <c r="I238" s="1931"/>
      <c r="J238" s="1931"/>
      <c r="K238" s="1931"/>
      <c r="L238" s="1934"/>
      <c r="M238" s="1935"/>
      <c r="N238" s="1931"/>
      <c r="O238" s="1931"/>
      <c r="P238" s="1931"/>
      <c r="Q238" s="1932"/>
      <c r="R238" s="1933"/>
      <c r="S238" s="1931"/>
      <c r="T238" s="1931"/>
      <c r="U238" s="1931"/>
      <c r="V238" s="1931"/>
      <c r="W238" s="1931"/>
      <c r="X238" s="1931"/>
      <c r="Y238" s="1931"/>
      <c r="Z238" s="1931"/>
      <c r="AA238" s="1931"/>
      <c r="AB238" s="1931"/>
      <c r="AC238" s="1931"/>
      <c r="AD238" s="1931"/>
      <c r="AE238" s="1931"/>
      <c r="AF238" s="1931"/>
      <c r="AG238" s="1931"/>
      <c r="AH238" s="1931"/>
      <c r="AI238" s="1931"/>
      <c r="AJ238" s="1931"/>
      <c r="AK238" s="1931"/>
      <c r="AL238" s="1931"/>
      <c r="AM238" s="1931"/>
      <c r="AN238" s="1931"/>
      <c r="AO238" s="1931"/>
      <c r="AP238" s="1931"/>
      <c r="AQ238" s="1931"/>
      <c r="AR238" s="1931"/>
      <c r="AS238" s="1931"/>
      <c r="AT238" s="1931"/>
      <c r="AU238" s="1931"/>
      <c r="AV238" s="1931"/>
      <c r="AW238" s="1931"/>
      <c r="AX238" s="1936"/>
      <c r="AY238" s="1004"/>
      <c r="BA238" s="517"/>
      <c r="BB238" s="161"/>
      <c r="BC238" s="361"/>
      <c r="BD238" s="308"/>
      <c r="BE238" s="308"/>
      <c r="BF238" s="308"/>
      <c r="BG238" s="362"/>
      <c r="BH238" s="370"/>
      <c r="BI238" s="308"/>
      <c r="BJ238" s="308"/>
      <c r="BK238" s="308"/>
      <c r="BL238" s="362"/>
      <c r="BM238" s="370"/>
      <c r="BN238" s="308"/>
      <c r="BO238" s="308"/>
      <c r="BP238" s="308"/>
      <c r="BQ238" s="362"/>
      <c r="BR238" s="370"/>
      <c r="BS238" s="308"/>
      <c r="BT238" s="308"/>
      <c r="BU238" s="308"/>
      <c r="BV238" s="308"/>
      <c r="BW238" s="308"/>
      <c r="BX238" s="308"/>
      <c r="BY238" s="309"/>
      <c r="BZ238" s="309"/>
      <c r="CA238" s="309"/>
      <c r="CB238" s="309"/>
      <c r="CC238" s="309"/>
      <c r="CD238" s="309"/>
      <c r="CE238" s="309"/>
      <c r="CF238" s="309"/>
      <c r="CG238" s="309"/>
      <c r="CH238" s="309"/>
      <c r="CI238" s="309"/>
      <c r="CJ238" s="309"/>
      <c r="CK238" s="309"/>
      <c r="CL238" s="309"/>
      <c r="CM238" s="309"/>
      <c r="CN238" s="309"/>
      <c r="CO238" s="309"/>
      <c r="CP238" s="309"/>
      <c r="CQ238" s="309"/>
      <c r="CR238" s="309"/>
      <c r="CS238" s="309"/>
      <c r="CT238" s="309"/>
      <c r="CU238" s="309"/>
      <c r="CV238" s="309"/>
      <c r="CW238" s="309"/>
      <c r="CX238" s="309"/>
      <c r="CY238" s="309"/>
      <c r="CZ238" s="386"/>
    </row>
    <row r="239" s="437" customFormat="true" ht="15" customHeight="true" x14ac:dyDescent="0.2">
      <c r="A239" s="1782"/>
      <c r="B239" s="1971"/>
      <c r="C239" s="1930"/>
      <c r="D239" s="1931"/>
      <c r="E239" s="1931"/>
      <c r="F239" s="1931"/>
      <c r="G239" s="1932"/>
      <c r="H239" s="1933"/>
      <c r="I239" s="1931"/>
      <c r="J239" s="1931"/>
      <c r="K239" s="1931"/>
      <c r="L239" s="1934"/>
      <c r="M239" s="1935"/>
      <c r="N239" s="1931"/>
      <c r="O239" s="1931"/>
      <c r="P239" s="1931"/>
      <c r="Q239" s="1932"/>
      <c r="R239" s="1933"/>
      <c r="S239" s="1931"/>
      <c r="T239" s="1931"/>
      <c r="U239" s="1931"/>
      <c r="V239" s="1931"/>
      <c r="W239" s="1931"/>
      <c r="X239" s="1931"/>
      <c r="Y239" s="1931"/>
      <c r="Z239" s="1931"/>
      <c r="AA239" s="1931"/>
      <c r="AB239" s="1931"/>
      <c r="AC239" s="1931"/>
      <c r="AD239" s="1931"/>
      <c r="AE239" s="1931"/>
      <c r="AF239" s="1931"/>
      <c r="AG239" s="1931"/>
      <c r="AH239" s="1931"/>
      <c r="AI239" s="1931"/>
      <c r="AJ239" s="1931"/>
      <c r="AK239" s="1931"/>
      <c r="AL239" s="1931"/>
      <c r="AM239" s="1931"/>
      <c r="AN239" s="1931"/>
      <c r="AO239" s="1931"/>
      <c r="AP239" s="1931"/>
      <c r="AQ239" s="1931"/>
      <c r="AR239" s="1931"/>
      <c r="AS239" s="1931"/>
      <c r="AT239" s="1931"/>
      <c r="AU239" s="1931"/>
      <c r="AV239" s="1931"/>
      <c r="AW239" s="1931"/>
      <c r="AX239" s="1936"/>
      <c r="AY239" s="1004"/>
      <c r="BA239" s="517"/>
      <c r="BB239" s="161"/>
      <c r="BC239" s="361"/>
      <c r="BD239" s="308"/>
      <c r="BE239" s="308"/>
      <c r="BF239" s="308"/>
      <c r="BG239" s="362"/>
      <c r="BH239" s="370"/>
      <c r="BI239" s="308"/>
      <c r="BJ239" s="308"/>
      <c r="BK239" s="308"/>
      <c r="BL239" s="362"/>
      <c r="BM239" s="370"/>
      <c r="BN239" s="308"/>
      <c r="BO239" s="308"/>
      <c r="BP239" s="308"/>
      <c r="BQ239" s="362"/>
      <c r="BR239" s="370"/>
      <c r="BS239" s="308"/>
      <c r="BT239" s="308"/>
      <c r="BU239" s="308"/>
      <c r="BV239" s="308"/>
      <c r="BW239" s="308"/>
      <c r="BX239" s="308"/>
      <c r="BY239" s="309"/>
      <c r="BZ239" s="309"/>
      <c r="CA239" s="309"/>
      <c r="CB239" s="309"/>
      <c r="CC239" s="309"/>
      <c r="CD239" s="309"/>
      <c r="CE239" s="309"/>
      <c r="CF239" s="309"/>
      <c r="CG239" s="309"/>
      <c r="CH239" s="309"/>
      <c r="CI239" s="309"/>
      <c r="CJ239" s="309"/>
      <c r="CK239" s="309"/>
      <c r="CL239" s="309"/>
      <c r="CM239" s="309"/>
      <c r="CN239" s="309"/>
      <c r="CO239" s="309"/>
      <c r="CP239" s="309"/>
      <c r="CQ239" s="309"/>
      <c r="CR239" s="309"/>
      <c r="CS239" s="309"/>
      <c r="CT239" s="309"/>
      <c r="CU239" s="309"/>
      <c r="CV239" s="309"/>
      <c r="CW239" s="309"/>
      <c r="CX239" s="309"/>
      <c r="CY239" s="309"/>
      <c r="CZ239" s="386"/>
    </row>
    <row r="240" s="437" customFormat="true" ht="15" customHeight="true" x14ac:dyDescent="0.2">
      <c r="A240" s="1782"/>
      <c r="B240" s="1787"/>
      <c r="C240" s="1930"/>
      <c r="D240" s="1931"/>
      <c r="E240" s="1931"/>
      <c r="F240" s="1931"/>
      <c r="G240" s="1932"/>
      <c r="H240" s="1933"/>
      <c r="I240" s="1931"/>
      <c r="J240" s="1931"/>
      <c r="K240" s="1931"/>
      <c r="L240" s="1934"/>
      <c r="M240" s="1935"/>
      <c r="N240" s="1931"/>
      <c r="O240" s="1931"/>
      <c r="P240" s="1931"/>
      <c r="Q240" s="1932"/>
      <c r="R240" s="1933"/>
      <c r="S240" s="1931"/>
      <c r="T240" s="1931"/>
      <c r="U240" s="1931"/>
      <c r="V240" s="1931"/>
      <c r="W240" s="1931"/>
      <c r="X240" s="1931"/>
      <c r="Y240" s="1931"/>
      <c r="Z240" s="1931"/>
      <c r="AA240" s="1931"/>
      <c r="AB240" s="1931"/>
      <c r="AC240" s="1931"/>
      <c r="AD240" s="1931"/>
      <c r="AE240" s="1931"/>
      <c r="AF240" s="1931"/>
      <c r="AG240" s="1931"/>
      <c r="AH240" s="1931"/>
      <c r="AI240" s="1931"/>
      <c r="AJ240" s="1931"/>
      <c r="AK240" s="1931"/>
      <c r="AL240" s="1931"/>
      <c r="AM240" s="1931"/>
      <c r="AN240" s="1931"/>
      <c r="AO240" s="1931"/>
      <c r="AP240" s="1931"/>
      <c r="AQ240" s="1931"/>
      <c r="AR240" s="1931"/>
      <c r="AS240" s="1931"/>
      <c r="AT240" s="1931"/>
      <c r="AU240" s="1931"/>
      <c r="AV240" s="1931"/>
      <c r="AW240" s="1931"/>
      <c r="AX240" s="1936"/>
      <c r="AY240" s="1004"/>
      <c r="BA240" s="517"/>
      <c r="BB240" s="161"/>
      <c r="BC240" s="361"/>
      <c r="BD240" s="308"/>
      <c r="BE240" s="308"/>
      <c r="BF240" s="308"/>
      <c r="BG240" s="362"/>
      <c r="BH240" s="370"/>
      <c r="BI240" s="308"/>
      <c r="BJ240" s="308"/>
      <c r="BK240" s="308"/>
      <c r="BL240" s="362"/>
      <c r="BM240" s="370"/>
      <c r="BN240" s="308"/>
      <c r="BO240" s="308"/>
      <c r="BP240" s="308"/>
      <c r="BQ240" s="362"/>
      <c r="BR240" s="370"/>
      <c r="BS240" s="308"/>
      <c r="BT240" s="308"/>
      <c r="BU240" s="308"/>
      <c r="BV240" s="308"/>
      <c r="BW240" s="308"/>
      <c r="BX240" s="308"/>
      <c r="BY240" s="309"/>
      <c r="BZ240" s="309"/>
      <c r="CA240" s="309"/>
      <c r="CB240" s="309"/>
      <c r="CC240" s="309"/>
      <c r="CD240" s="309"/>
      <c r="CE240" s="309"/>
      <c r="CF240" s="309"/>
      <c r="CG240" s="309"/>
      <c r="CH240" s="309"/>
      <c r="CI240" s="309"/>
      <c r="CJ240" s="309"/>
      <c r="CK240" s="309"/>
      <c r="CL240" s="309"/>
      <c r="CM240" s="309"/>
      <c r="CN240" s="309"/>
      <c r="CO240" s="309"/>
      <c r="CP240" s="309"/>
      <c r="CQ240" s="309"/>
      <c r="CR240" s="309"/>
      <c r="CS240" s="309"/>
      <c r="CT240" s="309"/>
      <c r="CU240" s="309"/>
      <c r="CV240" s="309"/>
      <c r="CW240" s="309"/>
      <c r="CX240" s="309"/>
      <c r="CY240" s="309"/>
      <c r="CZ240" s="386"/>
    </row>
    <row r="241" s="437" customFormat="true" ht="15" customHeight="true" x14ac:dyDescent="0.2">
      <c r="A241" s="1783"/>
      <c r="B241" s="1972"/>
      <c r="C241" s="1937"/>
      <c r="D241" s="1938"/>
      <c r="E241" s="1938"/>
      <c r="F241" s="1938"/>
      <c r="G241" s="1939"/>
      <c r="H241" s="1940"/>
      <c r="I241" s="1938"/>
      <c r="J241" s="1938"/>
      <c r="K241" s="1938"/>
      <c r="L241" s="1941"/>
      <c r="M241" s="1942"/>
      <c r="N241" s="1938"/>
      <c r="O241" s="1938"/>
      <c r="P241" s="1938"/>
      <c r="Q241" s="1939"/>
      <c r="R241" s="1940"/>
      <c r="S241" s="1938"/>
      <c r="T241" s="1938"/>
      <c r="U241" s="1938"/>
      <c r="V241" s="1938"/>
      <c r="W241" s="1938"/>
      <c r="X241" s="1938"/>
      <c r="Y241" s="1938"/>
      <c r="Z241" s="1938"/>
      <c r="AA241" s="1938"/>
      <c r="AB241" s="1938"/>
      <c r="AC241" s="1938"/>
      <c r="AD241" s="1938"/>
      <c r="AE241" s="1938"/>
      <c r="AF241" s="1938"/>
      <c r="AG241" s="1938"/>
      <c r="AH241" s="1938"/>
      <c r="AI241" s="1938"/>
      <c r="AJ241" s="1938"/>
      <c r="AK241" s="1938"/>
      <c r="AL241" s="1938"/>
      <c r="AM241" s="1938"/>
      <c r="AN241" s="1938"/>
      <c r="AO241" s="1938"/>
      <c r="AP241" s="1938"/>
      <c r="AQ241" s="1938"/>
      <c r="AR241" s="1938"/>
      <c r="AS241" s="1938"/>
      <c r="AT241" s="1938"/>
      <c r="AU241" s="1938"/>
      <c r="AV241" s="1938"/>
      <c r="AW241" s="1938"/>
      <c r="AX241" s="1943"/>
      <c r="AY241" s="1004"/>
      <c r="BA241" s="517"/>
      <c r="BB241" s="161"/>
      <c r="BC241" s="361"/>
      <c r="BD241" s="308"/>
      <c r="BE241" s="308"/>
      <c r="BF241" s="308"/>
      <c r="BG241" s="362"/>
      <c r="BH241" s="370"/>
      <c r="BI241" s="308"/>
      <c r="BJ241" s="308"/>
      <c r="BK241" s="308"/>
      <c r="BL241" s="362"/>
      <c r="BM241" s="370"/>
      <c r="BN241" s="308"/>
      <c r="BO241" s="308"/>
      <c r="BP241" s="308"/>
      <c r="BQ241" s="362"/>
      <c r="BR241" s="370"/>
      <c r="BS241" s="308"/>
      <c r="BT241" s="308"/>
      <c r="BU241" s="308"/>
      <c r="BV241" s="308"/>
      <c r="BW241" s="308"/>
      <c r="BX241" s="308"/>
      <c r="BY241" s="309"/>
      <c r="BZ241" s="309"/>
      <c r="CA241" s="309"/>
      <c r="CB241" s="309"/>
      <c r="CC241" s="309"/>
      <c r="CD241" s="309"/>
      <c r="CE241" s="309"/>
      <c r="CF241" s="309"/>
      <c r="CG241" s="309"/>
      <c r="CH241" s="309"/>
      <c r="CI241" s="309"/>
      <c r="CJ241" s="309"/>
      <c r="CK241" s="309"/>
      <c r="CL241" s="309"/>
      <c r="CM241" s="309"/>
      <c r="CN241" s="309"/>
      <c r="CO241" s="309"/>
      <c r="CP241" s="309"/>
      <c r="CQ241" s="309"/>
      <c r="CR241" s="309"/>
      <c r="CS241" s="309"/>
      <c r="CT241" s="309"/>
      <c r="CU241" s="309"/>
      <c r="CV241" s="309"/>
      <c r="CW241" s="309"/>
      <c r="CX241" s="309"/>
      <c r="CY241" s="309"/>
      <c r="CZ241" s="386"/>
    </row>
    <row r="242" s="437" customFormat="true" ht="15" customHeight="true" x14ac:dyDescent="0.2">
      <c r="A242" s="822"/>
      <c r="B242" s="917"/>
      <c r="C242" s="1012"/>
      <c r="D242" s="1003"/>
      <c r="E242" s="1003"/>
      <c r="F242" s="1003"/>
      <c r="G242" s="1004"/>
      <c r="H242" s="1013"/>
      <c r="I242" s="1003"/>
      <c r="J242" s="1003"/>
      <c r="K242" s="1003"/>
      <c r="L242" s="1014"/>
      <c r="M242" s="1012"/>
      <c r="N242" s="1003"/>
      <c r="O242" s="1003"/>
      <c r="P242" s="1003"/>
      <c r="Q242" s="1004"/>
      <c r="R242" s="1013"/>
      <c r="S242" s="1003"/>
      <c r="T242" s="1003"/>
      <c r="U242" s="1003"/>
      <c r="V242" s="1003"/>
      <c r="W242" s="1003"/>
      <c r="X242" s="1003"/>
      <c r="Y242" s="1003"/>
      <c r="Z242" s="1003"/>
      <c r="AA242" s="1003"/>
      <c r="AB242" s="1003"/>
      <c r="AC242" s="1003"/>
      <c r="AD242" s="1003"/>
      <c r="AE242" s="1003"/>
      <c r="AF242" s="1003"/>
      <c r="AG242" s="1003"/>
      <c r="AH242" s="1003"/>
      <c r="AI242" s="1003"/>
      <c r="AJ242" s="1003"/>
      <c r="AK242" s="1003"/>
      <c r="AL242" s="1003"/>
      <c r="AM242" s="1003"/>
      <c r="AN242" s="1003"/>
      <c r="AO242" s="1003"/>
      <c r="AP242" s="1003"/>
      <c r="AQ242" s="1003"/>
      <c r="AR242" s="1003"/>
      <c r="AS242" s="1003"/>
      <c r="AT242" s="1003"/>
      <c r="AU242" s="1003"/>
      <c r="AV242" s="1003"/>
      <c r="AW242" s="1003"/>
      <c r="AX242" s="1003"/>
      <c r="AY242" s="1004"/>
      <c r="BA242" s="517"/>
      <c r="BB242" s="161"/>
      <c r="BC242" s="361"/>
      <c r="BD242" s="308"/>
      <c r="BE242" s="308"/>
      <c r="BF242" s="308"/>
      <c r="BG242" s="362"/>
      <c r="BH242" s="370"/>
      <c r="BI242" s="308"/>
      <c r="BJ242" s="308"/>
      <c r="BK242" s="308"/>
      <c r="BL242" s="362"/>
      <c r="BM242" s="370"/>
      <c r="BN242" s="308"/>
      <c r="BO242" s="308"/>
      <c r="BP242" s="308"/>
      <c r="BQ242" s="362"/>
      <c r="BR242" s="370"/>
      <c r="BS242" s="308"/>
      <c r="BT242" s="308"/>
      <c r="BU242" s="308"/>
      <c r="BV242" s="308"/>
      <c r="BW242" s="308"/>
      <c r="BX242" s="308"/>
      <c r="BY242" s="309"/>
      <c r="BZ242" s="309"/>
      <c r="CA242" s="309"/>
      <c r="CB242" s="309"/>
      <c r="CC242" s="309"/>
      <c r="CD242" s="309"/>
      <c r="CE242" s="309"/>
      <c r="CF242" s="309"/>
      <c r="CG242" s="309"/>
      <c r="CH242" s="309"/>
      <c r="CI242" s="309"/>
      <c r="CJ242" s="309"/>
      <c r="CK242" s="309"/>
      <c r="CL242" s="309"/>
      <c r="CM242" s="309"/>
      <c r="CN242" s="309"/>
      <c r="CO242" s="309"/>
      <c r="CP242" s="309"/>
      <c r="CQ242" s="309"/>
      <c r="CR242" s="309"/>
      <c r="CS242" s="309"/>
      <c r="CT242" s="309"/>
      <c r="CU242" s="309"/>
      <c r="CV242" s="309"/>
      <c r="CW242" s="309"/>
      <c r="CX242" s="309"/>
      <c r="CY242" s="309"/>
      <c r="CZ242" s="386"/>
    </row>
    <row r="243" s="437" customFormat="true" ht="15" customHeight="true" x14ac:dyDescent="0.2">
      <c r="A243" s="822"/>
      <c r="B243" s="917"/>
      <c r="C243" s="1012"/>
      <c r="D243" s="1003"/>
      <c r="E243" s="1003"/>
      <c r="F243" s="1003"/>
      <c r="G243" s="1004"/>
      <c r="H243" s="1013"/>
      <c r="I243" s="1003"/>
      <c r="J243" s="1003"/>
      <c r="K243" s="1003"/>
      <c r="L243" s="1014"/>
      <c r="M243" s="1012"/>
      <c r="N243" s="1003"/>
      <c r="O243" s="1003"/>
      <c r="P243" s="1003"/>
      <c r="Q243" s="1004"/>
      <c r="R243" s="1013"/>
      <c r="S243" s="1003"/>
      <c r="T243" s="1003"/>
      <c r="U243" s="1003"/>
      <c r="V243" s="1003"/>
      <c r="W243" s="1003"/>
      <c r="X243" s="1003"/>
      <c r="Y243" s="1003"/>
      <c r="Z243" s="1003"/>
      <c r="AA243" s="1003"/>
      <c r="AB243" s="1003"/>
      <c r="AC243" s="1003"/>
      <c r="AD243" s="1003"/>
      <c r="AE243" s="1003"/>
      <c r="AF243" s="1003"/>
      <c r="AG243" s="1003"/>
      <c r="AH243" s="1003"/>
      <c r="AI243" s="1003"/>
      <c r="AJ243" s="1003"/>
      <c r="AK243" s="1003"/>
      <c r="AL243" s="1003"/>
      <c r="AM243" s="1003"/>
      <c r="AN243" s="1003"/>
      <c r="AO243" s="1003"/>
      <c r="AP243" s="1003"/>
      <c r="AQ243" s="1003"/>
      <c r="AR243" s="1003"/>
      <c r="AS243" s="1003"/>
      <c r="AT243" s="1003"/>
      <c r="AU243" s="1003"/>
      <c r="AV243" s="1003"/>
      <c r="AW243" s="1003"/>
      <c r="AX243" s="1003"/>
      <c r="AY243" s="1004"/>
      <c r="BA243" s="517"/>
      <c r="BB243" s="161"/>
      <c r="BC243" s="361"/>
      <c r="BD243" s="308"/>
      <c r="BE243" s="308"/>
      <c r="BF243" s="308"/>
      <c r="BG243" s="362"/>
      <c r="BH243" s="370"/>
      <c r="BI243" s="308"/>
      <c r="BJ243" s="308"/>
      <c r="BK243" s="308"/>
      <c r="BL243" s="362"/>
      <c r="BM243" s="370"/>
      <c r="BN243" s="308"/>
      <c r="BO243" s="308"/>
      <c r="BP243" s="308"/>
      <c r="BQ243" s="362"/>
      <c r="BR243" s="370"/>
      <c r="BS243" s="308"/>
      <c r="BT243" s="308"/>
      <c r="BU243" s="308"/>
      <c r="BV243" s="308"/>
      <c r="BW243" s="308"/>
      <c r="BX243" s="308"/>
      <c r="BY243" s="309"/>
      <c r="BZ243" s="309"/>
      <c r="CA243" s="309"/>
      <c r="CB243" s="309"/>
      <c r="CC243" s="309"/>
      <c r="CD243" s="309"/>
      <c r="CE243" s="309"/>
      <c r="CF243" s="309"/>
      <c r="CG243" s="309"/>
      <c r="CH243" s="309"/>
      <c r="CI243" s="309"/>
      <c r="CJ243" s="309"/>
      <c r="CK243" s="309"/>
      <c r="CL243" s="309"/>
      <c r="CM243" s="309"/>
      <c r="CN243" s="309"/>
      <c r="CO243" s="309"/>
      <c r="CP243" s="309"/>
      <c r="CQ243" s="309"/>
      <c r="CR243" s="309"/>
      <c r="CS243" s="309"/>
      <c r="CT243" s="309"/>
      <c r="CU243" s="309"/>
      <c r="CV243" s="309"/>
      <c r="CW243" s="309"/>
      <c r="CX243" s="309"/>
      <c r="CY243" s="309"/>
      <c r="CZ243" s="386"/>
    </row>
    <row r="244" s="437" customFormat="true" ht="15" customHeight="true" x14ac:dyDescent="0.2">
      <c r="A244" s="822"/>
      <c r="B244" s="917"/>
      <c r="C244" s="1012"/>
      <c r="D244" s="1003"/>
      <c r="E244" s="1003"/>
      <c r="F244" s="1003"/>
      <c r="G244" s="1004"/>
      <c r="H244" s="1013"/>
      <c r="I244" s="1003"/>
      <c r="J244" s="1003"/>
      <c r="K244" s="1003"/>
      <c r="L244" s="1014"/>
      <c r="M244" s="1012"/>
      <c r="N244" s="1003"/>
      <c r="O244" s="1003"/>
      <c r="P244" s="1003"/>
      <c r="Q244" s="1004"/>
      <c r="R244" s="1013"/>
      <c r="S244" s="1003"/>
      <c r="T244" s="1003"/>
      <c r="U244" s="1003"/>
      <c r="V244" s="1003"/>
      <c r="W244" s="1003"/>
      <c r="X244" s="1003"/>
      <c r="Y244" s="1003"/>
      <c r="Z244" s="1003"/>
      <c r="AA244" s="1003"/>
      <c r="AB244" s="1003"/>
      <c r="AC244" s="1003"/>
      <c r="AD244" s="1003"/>
      <c r="AE244" s="1003"/>
      <c r="AF244" s="1003"/>
      <c r="AG244" s="1003"/>
      <c r="AH244" s="1003"/>
      <c r="AI244" s="1003"/>
      <c r="AJ244" s="1003"/>
      <c r="AK244" s="1003"/>
      <c r="AL244" s="1003"/>
      <c r="AM244" s="1003"/>
      <c r="AN244" s="1003"/>
      <c r="AO244" s="1003"/>
      <c r="AP244" s="1003"/>
      <c r="AQ244" s="1003"/>
      <c r="AR244" s="1003"/>
      <c r="AS244" s="1003"/>
      <c r="AT244" s="1003"/>
      <c r="AU244" s="1003"/>
      <c r="AV244" s="1003"/>
      <c r="AW244" s="1003"/>
      <c r="AX244" s="1003"/>
      <c r="AY244" s="1004"/>
      <c r="BA244" s="517"/>
      <c r="BB244" s="161"/>
      <c r="BC244" s="361"/>
      <c r="BD244" s="308"/>
      <c r="BE244" s="308"/>
      <c r="BF244" s="308"/>
      <c r="BG244" s="362"/>
      <c r="BH244" s="370"/>
      <c r="BI244" s="308"/>
      <c r="BJ244" s="308"/>
      <c r="BK244" s="308"/>
      <c r="BL244" s="362"/>
      <c r="BM244" s="370"/>
      <c r="BN244" s="308"/>
      <c r="BO244" s="308"/>
      <c r="BP244" s="308"/>
      <c r="BQ244" s="362"/>
      <c r="BR244" s="370"/>
      <c r="BS244" s="308"/>
      <c r="BT244" s="308"/>
      <c r="BU244" s="308"/>
      <c r="BV244" s="308"/>
      <c r="BW244" s="308"/>
      <c r="BX244" s="308"/>
      <c r="BY244" s="309"/>
      <c r="BZ244" s="309"/>
      <c r="CA244" s="309"/>
      <c r="CB244" s="309"/>
      <c r="CC244" s="309"/>
      <c r="CD244" s="309"/>
      <c r="CE244" s="309"/>
      <c r="CF244" s="309"/>
      <c r="CG244" s="309"/>
      <c r="CH244" s="309"/>
      <c r="CI244" s="309"/>
      <c r="CJ244" s="309"/>
      <c r="CK244" s="309"/>
      <c r="CL244" s="309"/>
      <c r="CM244" s="309"/>
      <c r="CN244" s="309"/>
      <c r="CO244" s="309"/>
      <c r="CP244" s="309"/>
      <c r="CQ244" s="309"/>
      <c r="CR244" s="309"/>
      <c r="CS244" s="309"/>
      <c r="CT244" s="309"/>
      <c r="CU244" s="309"/>
      <c r="CV244" s="309"/>
      <c r="CW244" s="309"/>
      <c r="CX244" s="309"/>
      <c r="CY244" s="309"/>
      <c r="CZ244" s="386"/>
    </row>
    <row r="245" s="437" customFormat="true" ht="15" customHeight="true" x14ac:dyDescent="0.2">
      <c r="A245" s="822"/>
      <c r="B245" s="917"/>
      <c r="C245" s="1012"/>
      <c r="D245" s="1003"/>
      <c r="E245" s="1003"/>
      <c r="F245" s="1003"/>
      <c r="G245" s="1004"/>
      <c r="H245" s="1013"/>
      <c r="I245" s="1003"/>
      <c r="J245" s="1003"/>
      <c r="K245" s="1003"/>
      <c r="L245" s="1014"/>
      <c r="M245" s="1012"/>
      <c r="N245" s="1003"/>
      <c r="O245" s="1003"/>
      <c r="P245" s="1003"/>
      <c r="Q245" s="1004"/>
      <c r="R245" s="1013"/>
      <c r="S245" s="1003"/>
      <c r="T245" s="1003"/>
      <c r="U245" s="1003"/>
      <c r="V245" s="1003"/>
      <c r="W245" s="1003"/>
      <c r="X245" s="1003"/>
      <c r="Y245" s="1003"/>
      <c r="Z245" s="1003"/>
      <c r="AA245" s="1003"/>
      <c r="AB245" s="1003"/>
      <c r="AC245" s="1003"/>
      <c r="AD245" s="1003"/>
      <c r="AE245" s="1003"/>
      <c r="AF245" s="1003"/>
      <c r="AG245" s="1003"/>
      <c r="AH245" s="1003"/>
      <c r="AI245" s="1003"/>
      <c r="AJ245" s="1003"/>
      <c r="AK245" s="1003"/>
      <c r="AL245" s="1003"/>
      <c r="AM245" s="1003"/>
      <c r="AN245" s="1003"/>
      <c r="AO245" s="1003"/>
      <c r="AP245" s="1003"/>
      <c r="AQ245" s="1003"/>
      <c r="AR245" s="1003"/>
      <c r="AS245" s="1003"/>
      <c r="AT245" s="1003"/>
      <c r="AU245" s="1003"/>
      <c r="AV245" s="1003"/>
      <c r="AW245" s="1003"/>
      <c r="AX245" s="1003"/>
      <c r="AY245" s="1004"/>
      <c r="BA245" s="517"/>
      <c r="BB245" s="161"/>
      <c r="BC245" s="361"/>
      <c r="BD245" s="308"/>
      <c r="BE245" s="308"/>
      <c r="BF245" s="308"/>
      <c r="BG245" s="362"/>
      <c r="BH245" s="370"/>
      <c r="BI245" s="308"/>
      <c r="BJ245" s="308"/>
      <c r="BK245" s="308"/>
      <c r="BL245" s="362"/>
      <c r="BM245" s="370"/>
      <c r="BN245" s="308"/>
      <c r="BO245" s="308"/>
      <c r="BP245" s="308"/>
      <c r="BQ245" s="362"/>
      <c r="BR245" s="370"/>
      <c r="BS245" s="308"/>
      <c r="BT245" s="308"/>
      <c r="BU245" s="308"/>
      <c r="BV245" s="308"/>
      <c r="BW245" s="308"/>
      <c r="BX245" s="308"/>
      <c r="BY245" s="309"/>
      <c r="BZ245" s="309"/>
      <c r="CA245" s="309"/>
      <c r="CB245" s="309"/>
      <c r="CC245" s="309"/>
      <c r="CD245" s="309"/>
      <c r="CE245" s="309"/>
      <c r="CF245" s="309"/>
      <c r="CG245" s="309"/>
      <c r="CH245" s="309"/>
      <c r="CI245" s="309"/>
      <c r="CJ245" s="309"/>
      <c r="CK245" s="309"/>
      <c r="CL245" s="309"/>
      <c r="CM245" s="309"/>
      <c r="CN245" s="309"/>
      <c r="CO245" s="309"/>
      <c r="CP245" s="309"/>
      <c r="CQ245" s="309"/>
      <c r="CR245" s="309"/>
      <c r="CS245" s="309"/>
      <c r="CT245" s="309"/>
      <c r="CU245" s="309"/>
      <c r="CV245" s="309"/>
      <c r="CW245" s="309"/>
      <c r="CX245" s="309"/>
      <c r="CY245" s="309"/>
      <c r="CZ245" s="386"/>
    </row>
    <row r="246" s="437" customFormat="true" ht="15" customHeight="true" x14ac:dyDescent="0.2">
      <c r="A246" s="822"/>
      <c r="B246" s="917"/>
      <c r="C246" s="1012"/>
      <c r="D246" s="1003"/>
      <c r="E246" s="1003"/>
      <c r="F246" s="1003"/>
      <c r="G246" s="1004"/>
      <c r="H246" s="1013"/>
      <c r="I246" s="1003"/>
      <c r="J246" s="1003"/>
      <c r="K246" s="1003"/>
      <c r="L246" s="1014"/>
      <c r="M246" s="1012"/>
      <c r="N246" s="1003"/>
      <c r="O246" s="1003"/>
      <c r="P246" s="1003"/>
      <c r="Q246" s="1004"/>
      <c r="R246" s="1013"/>
      <c r="S246" s="1003"/>
      <c r="T246" s="1003"/>
      <c r="U246" s="1003"/>
      <c r="V246" s="1003"/>
      <c r="W246" s="1003"/>
      <c r="X246" s="1003"/>
      <c r="Y246" s="1003"/>
      <c r="Z246" s="1003"/>
      <c r="AA246" s="1003"/>
      <c r="AB246" s="1003"/>
      <c r="AC246" s="1003"/>
      <c r="AD246" s="1003"/>
      <c r="AE246" s="1003"/>
      <c r="AF246" s="1003"/>
      <c r="AG246" s="1003"/>
      <c r="AH246" s="1003"/>
      <c r="AI246" s="1003"/>
      <c r="AJ246" s="1003"/>
      <c r="AK246" s="1003"/>
      <c r="AL246" s="1003"/>
      <c r="AM246" s="1003"/>
      <c r="AN246" s="1003"/>
      <c r="AO246" s="1003"/>
      <c r="AP246" s="1003"/>
      <c r="AQ246" s="1003"/>
      <c r="AR246" s="1003"/>
      <c r="AS246" s="1003"/>
      <c r="AT246" s="1003"/>
      <c r="AU246" s="1003"/>
      <c r="AV246" s="1003"/>
      <c r="AW246" s="1003"/>
      <c r="AX246" s="1003"/>
      <c r="AY246" s="1004"/>
      <c r="BA246" s="517"/>
      <c r="BB246" s="161"/>
      <c r="BC246" s="361"/>
      <c r="BD246" s="308"/>
      <c r="BE246" s="308"/>
      <c r="BF246" s="308"/>
      <c r="BG246" s="362"/>
      <c r="BH246" s="370"/>
      <c r="BI246" s="308"/>
      <c r="BJ246" s="308"/>
      <c r="BK246" s="308"/>
      <c r="BL246" s="362"/>
      <c r="BM246" s="370"/>
      <c r="BN246" s="308"/>
      <c r="BO246" s="308"/>
      <c r="BP246" s="308"/>
      <c r="BQ246" s="362"/>
      <c r="BR246" s="370"/>
      <c r="BS246" s="308"/>
      <c r="BT246" s="308"/>
      <c r="BU246" s="308"/>
      <c r="BV246" s="308"/>
      <c r="BW246" s="308"/>
      <c r="BX246" s="308"/>
      <c r="BY246" s="309"/>
      <c r="BZ246" s="309"/>
      <c r="CA246" s="309"/>
      <c r="CB246" s="309"/>
      <c r="CC246" s="309"/>
      <c r="CD246" s="309"/>
      <c r="CE246" s="309"/>
      <c r="CF246" s="309"/>
      <c r="CG246" s="309"/>
      <c r="CH246" s="309"/>
      <c r="CI246" s="309"/>
      <c r="CJ246" s="309"/>
      <c r="CK246" s="309"/>
      <c r="CL246" s="309"/>
      <c r="CM246" s="309"/>
      <c r="CN246" s="309"/>
      <c r="CO246" s="309"/>
      <c r="CP246" s="309"/>
      <c r="CQ246" s="309"/>
      <c r="CR246" s="309"/>
      <c r="CS246" s="309"/>
      <c r="CT246" s="309"/>
      <c r="CU246" s="309"/>
      <c r="CV246" s="309"/>
      <c r="CW246" s="309"/>
      <c r="CX246" s="309"/>
      <c r="CY246" s="309"/>
      <c r="CZ246" s="386"/>
    </row>
    <row r="247" s="437" customFormat="true" ht="15" customHeight="true" x14ac:dyDescent="0.2">
      <c r="A247" s="822"/>
      <c r="B247" s="917"/>
      <c r="C247" s="1012"/>
      <c r="D247" s="1003"/>
      <c r="E247" s="1003"/>
      <c r="F247" s="1003"/>
      <c r="G247" s="1004"/>
      <c r="H247" s="1013"/>
      <c r="I247" s="1003"/>
      <c r="J247" s="1003"/>
      <c r="K247" s="1003"/>
      <c r="L247" s="1014"/>
      <c r="M247" s="1012"/>
      <c r="N247" s="1003"/>
      <c r="O247" s="1003"/>
      <c r="P247" s="1003"/>
      <c r="Q247" s="1004"/>
      <c r="R247" s="1013"/>
      <c r="S247" s="1003"/>
      <c r="T247" s="1003"/>
      <c r="U247" s="1003"/>
      <c r="V247" s="1003"/>
      <c r="W247" s="1003"/>
      <c r="X247" s="1003"/>
      <c r="Y247" s="1003"/>
      <c r="Z247" s="1003"/>
      <c r="AA247" s="1003"/>
      <c r="AB247" s="1003"/>
      <c r="AC247" s="1003"/>
      <c r="AD247" s="1003"/>
      <c r="AE247" s="1003"/>
      <c r="AF247" s="1003"/>
      <c r="AG247" s="1003"/>
      <c r="AH247" s="1003"/>
      <c r="AI247" s="1003"/>
      <c r="AJ247" s="1003"/>
      <c r="AK247" s="1003"/>
      <c r="AL247" s="1003"/>
      <c r="AM247" s="1003"/>
      <c r="AN247" s="1003"/>
      <c r="AO247" s="1003"/>
      <c r="AP247" s="1003"/>
      <c r="AQ247" s="1003"/>
      <c r="AR247" s="1003"/>
      <c r="AS247" s="1003"/>
      <c r="AT247" s="1003"/>
      <c r="AU247" s="1003"/>
      <c r="AV247" s="1003"/>
      <c r="AW247" s="1003"/>
      <c r="AX247" s="1003"/>
      <c r="AY247" s="1004"/>
      <c r="BA247" s="517"/>
      <c r="BB247" s="161"/>
      <c r="BC247" s="361"/>
      <c r="BD247" s="308"/>
      <c r="BE247" s="308"/>
      <c r="BF247" s="308"/>
      <c r="BG247" s="362"/>
      <c r="BH247" s="370"/>
      <c r="BI247" s="308"/>
      <c r="BJ247" s="308"/>
      <c r="BK247" s="308"/>
      <c r="BL247" s="362"/>
      <c r="BM247" s="370"/>
      <c r="BN247" s="308"/>
      <c r="BO247" s="308"/>
      <c r="BP247" s="308"/>
      <c r="BQ247" s="362"/>
      <c r="BR247" s="370"/>
      <c r="BS247" s="308"/>
      <c r="BT247" s="308"/>
      <c r="BU247" s="308"/>
      <c r="BV247" s="308"/>
      <c r="BW247" s="308"/>
      <c r="BX247" s="308"/>
      <c r="BY247" s="309"/>
      <c r="BZ247" s="309"/>
      <c r="CA247" s="309"/>
      <c r="CB247" s="309"/>
      <c r="CC247" s="309"/>
      <c r="CD247" s="309"/>
      <c r="CE247" s="309"/>
      <c r="CF247" s="309"/>
      <c r="CG247" s="309"/>
      <c r="CH247" s="309"/>
      <c r="CI247" s="309"/>
      <c r="CJ247" s="309"/>
      <c r="CK247" s="309"/>
      <c r="CL247" s="309"/>
      <c r="CM247" s="309"/>
      <c r="CN247" s="309"/>
      <c r="CO247" s="309"/>
      <c r="CP247" s="309"/>
      <c r="CQ247" s="309"/>
      <c r="CR247" s="309"/>
      <c r="CS247" s="309"/>
      <c r="CT247" s="309"/>
      <c r="CU247" s="309"/>
      <c r="CV247" s="309"/>
      <c r="CW247" s="309"/>
      <c r="CX247" s="309"/>
      <c r="CY247" s="309"/>
      <c r="CZ247" s="386"/>
    </row>
    <row r="248" s="437" customFormat="true" ht="15" customHeight="true" x14ac:dyDescent="0.2">
      <c r="A248" s="1108"/>
      <c r="B248" s="929"/>
      <c r="C248" s="1086"/>
      <c r="D248" s="1025"/>
      <c r="E248" s="1025"/>
      <c r="F248" s="1025"/>
      <c r="G248" s="1026"/>
      <c r="H248" s="1087"/>
      <c r="I248" s="1025"/>
      <c r="J248" s="1025"/>
      <c r="K248" s="1025"/>
      <c r="L248" s="1088"/>
      <c r="M248" s="1086"/>
      <c r="N248" s="1025"/>
      <c r="O248" s="1025"/>
      <c r="P248" s="1025"/>
      <c r="Q248" s="1026"/>
      <c r="R248" s="1087"/>
      <c r="S248" s="1025"/>
      <c r="T248" s="1025"/>
      <c r="U248" s="1025"/>
      <c r="V248" s="1025"/>
      <c r="W248" s="1025"/>
      <c r="X248" s="1025"/>
      <c r="Y248" s="1025"/>
      <c r="Z248" s="1025"/>
      <c r="AA248" s="1025"/>
      <c r="AB248" s="1025"/>
      <c r="AC248" s="1025"/>
      <c r="AD248" s="1025"/>
      <c r="AE248" s="1025"/>
      <c r="AF248" s="1025"/>
      <c r="AG248" s="1025"/>
      <c r="AH248" s="1025"/>
      <c r="AI248" s="1025"/>
      <c r="AJ248" s="1025"/>
      <c r="AK248" s="1025"/>
      <c r="AL248" s="1025"/>
      <c r="AM248" s="1025"/>
      <c r="AN248" s="1025"/>
      <c r="AO248" s="1025"/>
      <c r="AP248" s="1025"/>
      <c r="AQ248" s="1025"/>
      <c r="AR248" s="1025"/>
      <c r="AS248" s="1025"/>
      <c r="AT248" s="1025"/>
      <c r="AU248" s="1025"/>
      <c r="AV248" s="1025"/>
      <c r="AW248" s="1025"/>
      <c r="AX248" s="1025"/>
      <c r="AY248" s="1026"/>
      <c r="BA248" s="517"/>
      <c r="BB248" s="161"/>
      <c r="BC248" s="363"/>
      <c r="BD248" s="364"/>
      <c r="BE248" s="364"/>
      <c r="BF248" s="364"/>
      <c r="BG248" s="365"/>
      <c r="BH248" s="371"/>
      <c r="BI248" s="364"/>
      <c r="BJ248" s="364"/>
      <c r="BK248" s="364"/>
      <c r="BL248" s="365"/>
      <c r="BM248" s="371"/>
      <c r="BN248" s="364"/>
      <c r="BO248" s="364"/>
      <c r="BP248" s="364"/>
      <c r="BQ248" s="365"/>
      <c r="BR248" s="371"/>
      <c r="BS248" s="364"/>
      <c r="BT248" s="364"/>
      <c r="BU248" s="364"/>
      <c r="BV248" s="364"/>
      <c r="BW248" s="364"/>
      <c r="BX248" s="364"/>
      <c r="BY248" s="387"/>
      <c r="BZ248" s="387"/>
      <c r="CA248" s="387"/>
      <c r="CB248" s="387"/>
      <c r="CC248" s="387"/>
      <c r="CD248" s="387"/>
      <c r="CE248" s="387"/>
      <c r="CF248" s="387"/>
      <c r="CG248" s="387"/>
      <c r="CH248" s="387"/>
      <c r="CI248" s="387"/>
      <c r="CJ248" s="387"/>
      <c r="CK248" s="387"/>
      <c r="CL248" s="387"/>
      <c r="CM248" s="387"/>
      <c r="CN248" s="387"/>
      <c r="CO248" s="387"/>
      <c r="CP248" s="387"/>
      <c r="CQ248" s="387"/>
      <c r="CR248" s="387"/>
      <c r="CS248" s="387"/>
      <c r="CT248" s="387"/>
      <c r="CU248" s="387"/>
      <c r="CV248" s="387"/>
      <c r="CW248" s="387"/>
      <c r="CX248" s="387"/>
      <c r="CY248" s="387"/>
      <c r="CZ248" s="388"/>
    </row>
    <row r="249" s="437" customFormat="true" ht="250.15" customHeight="true" x14ac:dyDescent="0.2">
      <c r="B249" s="460"/>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218" customFormat="true" ht="19.15" customHeight="true" x14ac:dyDescent="0.2">
      <c r="B250" s="432"/>
      <c r="BA250" s="520"/>
      <c r="BB250" s="237"/>
      <c r="BC250" s="520"/>
      <c r="BD250" s="520"/>
      <c r="BE250" s="520"/>
      <c r="BF250" s="520"/>
      <c r="BG250" s="520"/>
      <c r="BH250" s="520"/>
      <c r="BI250" s="520"/>
      <c r="BJ250" s="520"/>
      <c r="BK250" s="520"/>
      <c r="BL250" s="520"/>
      <c r="BM250" s="520"/>
      <c r="BN250" s="520"/>
      <c r="BO250" s="520"/>
      <c r="BP250" s="520"/>
      <c r="BQ250" s="520"/>
      <c r="BR250" s="520"/>
      <c r="BS250" s="520"/>
      <c r="BT250" s="520"/>
      <c r="BU250" s="520"/>
      <c r="BV250" s="520"/>
      <c r="BW250" s="520"/>
      <c r="BX250" s="520"/>
      <c r="BY250" s="520"/>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218" customFormat="true" ht="15" customHeight="true" x14ac:dyDescent="0.2">
      <c r="B251" s="432"/>
      <c r="BA251" s="520"/>
      <c r="BB251" s="237"/>
      <c r="BC251" s="520"/>
      <c r="BD251" s="520"/>
      <c r="BE251" s="520"/>
      <c r="BF251" s="520"/>
      <c r="BG251" s="520"/>
      <c r="BH251" s="520"/>
      <c r="BI251" s="520"/>
      <c r="BJ251" s="520"/>
      <c r="BK251" s="520"/>
      <c r="BL251" s="520"/>
      <c r="BM251" s="520"/>
      <c r="BN251" s="520"/>
      <c r="BO251" s="520"/>
      <c r="BP251" s="520"/>
      <c r="BQ251" s="520"/>
      <c r="BR251" s="520"/>
      <c r="BS251" s="520"/>
      <c r="BT251" s="520"/>
      <c r="BU251" s="520"/>
      <c r="BV251" s="520"/>
      <c r="BW251" s="520"/>
      <c r="BX251" s="520"/>
      <c r="BY251" s="520"/>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218" customFormat="true" ht="15" customHeight="true" x14ac:dyDescent="0.2">
      <c r="B252" s="432"/>
      <c r="BA252" s="520"/>
      <c r="BB252" s="237"/>
      <c r="BC252" s="520"/>
      <c r="BD252" s="520"/>
      <c r="BE252" s="520"/>
      <c r="BF252" s="520"/>
      <c r="BG252" s="520"/>
      <c r="BH252" s="520"/>
      <c r="BI252" s="520"/>
      <c r="BJ252" s="520"/>
      <c r="BK252" s="520"/>
      <c r="BL252" s="520"/>
      <c r="BM252" s="520"/>
      <c r="BN252" s="520"/>
      <c r="BO252" s="520"/>
      <c r="BP252" s="520"/>
      <c r="BQ252" s="520"/>
      <c r="BR252" s="520"/>
      <c r="BS252" s="520"/>
      <c r="BT252" s="520"/>
      <c r="BU252" s="520"/>
      <c r="BV252" s="520"/>
      <c r="BW252" s="520"/>
      <c r="BX252" s="520"/>
      <c r="BY252" s="520"/>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218" customFormat="true" ht="15" customHeight="true" x14ac:dyDescent="0.2">
      <c r="B253" s="432"/>
      <c r="BA253" s="520"/>
      <c r="BB253" s="237"/>
      <c r="BC253" s="520"/>
      <c r="BD253" s="520"/>
      <c r="BE253" s="520"/>
      <c r="BF253" s="520"/>
      <c r="BG253" s="520"/>
      <c r="BH253" s="520"/>
      <c r="BI253" s="520"/>
      <c r="BJ253" s="520"/>
      <c r="BK253" s="520"/>
      <c r="BL253" s="520"/>
      <c r="BM253" s="520"/>
      <c r="BN253" s="520"/>
      <c r="BO253" s="520"/>
      <c r="BP253" s="520"/>
      <c r="BQ253" s="520"/>
      <c r="BR253" s="520"/>
      <c r="BS253" s="520"/>
      <c r="BT253" s="520"/>
      <c r="BU253" s="520"/>
      <c r="BV253" s="520"/>
      <c r="BW253" s="520"/>
      <c r="BX253" s="520"/>
      <c r="BY253" s="520"/>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218" customFormat="true" ht="15" customHeight="true" x14ac:dyDescent="0.2">
      <c r="B254" s="432"/>
      <c r="BA254" s="520"/>
      <c r="BB254" s="237"/>
      <c r="BC254" s="520"/>
      <c r="BD254" s="520"/>
      <c r="BE254" s="520"/>
      <c r="BF254" s="520"/>
      <c r="BG254" s="520"/>
      <c r="BH254" s="520"/>
      <c r="BI254" s="520"/>
      <c r="BJ254" s="520"/>
      <c r="BK254" s="520"/>
      <c r="BL254" s="520"/>
      <c r="BM254" s="520"/>
      <c r="BN254" s="520"/>
      <c r="BO254" s="520"/>
      <c r="BP254" s="520"/>
      <c r="BQ254" s="520"/>
      <c r="BR254" s="520"/>
      <c r="BS254" s="520"/>
      <c r="BT254" s="520"/>
      <c r="BU254" s="520"/>
      <c r="BV254" s="520"/>
      <c r="BW254" s="520"/>
      <c r="BX254" s="520"/>
      <c r="BY254" s="520"/>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218" customFormat="true" ht="15" customHeight="true" x14ac:dyDescent="0.2">
      <c r="B255" s="432"/>
      <c r="BA255" s="520"/>
      <c r="BB255" s="237"/>
      <c r="BC255" s="520"/>
      <c r="BD255" s="520"/>
      <c r="BE255" s="520"/>
      <c r="BF255" s="520"/>
      <c r="BG255" s="520"/>
      <c r="BH255" s="520"/>
      <c r="BI255" s="520"/>
      <c r="BJ255" s="520"/>
      <c r="BK255" s="520"/>
      <c r="BL255" s="520"/>
      <c r="BM255" s="520"/>
      <c r="BN255" s="520"/>
      <c r="BO255" s="520"/>
      <c r="BP255" s="520"/>
      <c r="BQ255" s="520"/>
      <c r="BR255" s="520"/>
      <c r="BS255" s="520"/>
      <c r="BT255" s="520"/>
      <c r="BU255" s="520"/>
      <c r="BV255" s="520"/>
      <c r="BW255" s="520"/>
      <c r="BX255" s="520"/>
      <c r="BY255" s="520"/>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218" customFormat="true" ht="15" customHeight="true" x14ac:dyDescent="0.2">
      <c r="B256" s="432"/>
      <c r="BA256" s="520"/>
      <c r="BB256" s="237"/>
      <c r="BC256" s="520"/>
      <c r="BD256" s="520"/>
      <c r="BE256" s="520"/>
      <c r="BF256" s="520"/>
      <c r="BG256" s="520"/>
      <c r="BH256" s="520"/>
      <c r="BI256" s="520"/>
      <c r="BJ256" s="520"/>
      <c r="BK256" s="520"/>
      <c r="BL256" s="520"/>
      <c r="BM256" s="520"/>
      <c r="BN256" s="520"/>
      <c r="BO256" s="520"/>
      <c r="BP256" s="520"/>
      <c r="BQ256" s="520"/>
      <c r="BR256" s="520"/>
      <c r="BS256" s="520"/>
      <c r="BT256" s="520"/>
      <c r="BU256" s="520"/>
      <c r="BV256" s="520"/>
      <c r="BW256" s="520"/>
      <c r="BX256" s="520"/>
      <c r="BY256" s="520"/>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218" customFormat="true" ht="18" customHeight="true" x14ac:dyDescent="0.2">
      <c r="B257" s="432"/>
      <c r="BA257" s="520"/>
      <c r="BB257" s="237"/>
      <c r="BC257" s="520"/>
      <c r="BD257" s="520"/>
      <c r="BE257" s="520"/>
      <c r="BF257" s="520"/>
      <c r="BG257" s="520"/>
      <c r="BH257" s="520"/>
      <c r="BI257" s="520"/>
      <c r="BJ257" s="520"/>
      <c r="BK257" s="520"/>
      <c r="BL257" s="520"/>
      <c r="BM257" s="520"/>
      <c r="BN257" s="520"/>
      <c r="BO257" s="520"/>
      <c r="BP257" s="520"/>
      <c r="BQ257" s="520"/>
      <c r="BR257" s="520"/>
      <c r="BS257" s="520"/>
      <c r="BT257" s="520"/>
      <c r="BU257" s="520"/>
      <c r="BV257" s="520"/>
      <c r="BW257" s="520"/>
      <c r="BX257" s="520"/>
      <c r="BY257" s="520"/>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218" customFormat="true" ht="18" customHeight="true" x14ac:dyDescent="0.2">
      <c r="B258" s="432"/>
      <c r="BA258" s="520"/>
      <c r="BB258" s="237"/>
      <c r="BC258" s="520"/>
      <c r="BD258" s="520"/>
      <c r="BE258" s="520"/>
      <c r="BF258" s="520"/>
      <c r="BG258" s="520"/>
      <c r="BH258" s="520"/>
      <c r="BI258" s="520"/>
      <c r="BJ258" s="520"/>
      <c r="BK258" s="520"/>
      <c r="BL258" s="520"/>
      <c r="BM258" s="520"/>
      <c r="BN258" s="520"/>
      <c r="BO258" s="520"/>
      <c r="BP258" s="520"/>
      <c r="BQ258" s="520"/>
      <c r="BR258" s="520"/>
      <c r="BS258" s="520"/>
      <c r="BT258" s="520"/>
      <c r="BU258" s="520"/>
      <c r="BV258" s="520"/>
      <c r="BW258" s="520"/>
      <c r="BX258" s="520"/>
      <c r="BY258" s="520"/>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437" customFormat="true" ht="15" customHeight="true" x14ac:dyDescent="0.2">
      <c r="B259" s="460"/>
      <c r="BA259" s="217" t="s">
        <v>128</v>
      </c>
      <c r="BB259" s="137" t="s">
        <v>85</v>
      </c>
      <c r="BC259" s="2535" t="s">
        <v>114</v>
      </c>
      <c r="BD259" s="2536"/>
      <c r="BE259" s="2536"/>
      <c r="BF259" s="2536"/>
      <c r="BG259" s="2537"/>
      <c r="BH259" s="2538" t="s">
        <v>38</v>
      </c>
      <c r="BI259" s="2536"/>
      <c r="BJ259" s="2536"/>
      <c r="BK259" s="2536"/>
      <c r="BL259" s="2537"/>
      <c r="BM259" s="2538" t="s">
        <v>37</v>
      </c>
      <c r="BN259" s="2536"/>
      <c r="BO259" s="2536"/>
      <c r="BP259" s="2536"/>
      <c r="BQ259" s="2537"/>
      <c r="BR259" s="420" t="s">
        <v>137</v>
      </c>
      <c r="BS259" s="392"/>
      <c r="BT259" s="392"/>
      <c r="BU259" s="392"/>
      <c r="BV259" s="392"/>
      <c r="BW259" s="392"/>
      <c r="BX259" s="392"/>
      <c r="BY259" s="393"/>
      <c r="BZ259" s="314"/>
      <c r="CA259" s="314"/>
      <c r="CB259" s="314"/>
      <c r="CC259" s="314"/>
      <c r="CD259" s="314"/>
      <c r="CE259" s="314"/>
      <c r="CF259" s="314"/>
      <c r="CG259" s="314"/>
      <c r="CH259" s="314"/>
      <c r="CI259" s="314"/>
      <c r="CJ259" s="314"/>
      <c r="CK259" s="314"/>
      <c r="CL259" s="314"/>
      <c r="CM259" s="314"/>
      <c r="CN259" s="314"/>
      <c r="CO259" s="314"/>
      <c r="CP259" s="314"/>
      <c r="CQ259" s="314"/>
      <c r="CR259" s="314"/>
      <c r="CS259" s="314"/>
      <c r="CT259" s="314"/>
      <c r="CU259" s="314"/>
      <c r="CV259" s="314"/>
      <c r="CW259" s="314"/>
      <c r="CX259" s="314"/>
      <c r="CY259" s="314"/>
      <c r="CZ259" s="315"/>
    </row>
    <row r="260" s="437" customFormat="true" ht="12.75" x14ac:dyDescent="0.2">
      <c r="B260" s="460"/>
      <c r="BA260" s="204" t="s">
        <v>118</v>
      </c>
      <c r="BB260" s="203"/>
      <c r="BC260" s="389" t="s">
        <v>0</v>
      </c>
      <c r="BD260" s="178" t="s">
        <v>1</v>
      </c>
      <c r="BE260" s="178" t="s">
        <v>2</v>
      </c>
      <c r="BF260" s="178" t="s">
        <v>3</v>
      </c>
      <c r="BG260" s="390" t="s">
        <v>4</v>
      </c>
      <c r="BH260" s="391" t="s">
        <v>0</v>
      </c>
      <c r="BI260" s="178" t="s">
        <v>1</v>
      </c>
      <c r="BJ260" s="178" t="s">
        <v>2</v>
      </c>
      <c r="BK260" s="178" t="s">
        <v>3</v>
      </c>
      <c r="BL260" s="390" t="s">
        <v>4</v>
      </c>
      <c r="BM260" s="391" t="s">
        <v>0</v>
      </c>
      <c r="BN260" s="178" t="s">
        <v>1</v>
      </c>
      <c r="BO260" s="178" t="s">
        <v>2</v>
      </c>
      <c r="BP260" s="178" t="s">
        <v>3</v>
      </c>
      <c r="BQ260" s="390" t="s">
        <v>4</v>
      </c>
      <c r="BR260" s="391"/>
      <c r="BS260" s="178"/>
      <c r="BT260" s="178"/>
      <c r="BU260" s="178"/>
      <c r="BV260" s="178"/>
      <c r="BW260" s="178"/>
      <c r="BX260" s="178"/>
      <c r="BY260" s="179"/>
      <c r="BZ260" s="179"/>
      <c r="CA260" s="179"/>
      <c r="CB260" s="179"/>
      <c r="CC260" s="179"/>
      <c r="CD260" s="179"/>
      <c r="CE260" s="179"/>
      <c r="CF260" s="179"/>
      <c r="CG260" s="179"/>
      <c r="CH260" s="179"/>
      <c r="CI260" s="179"/>
      <c r="CJ260" s="179"/>
      <c r="CK260" s="179"/>
      <c r="CL260" s="179"/>
      <c r="CM260" s="179"/>
      <c r="CN260" s="179"/>
      <c r="CO260" s="179"/>
      <c r="CP260" s="179"/>
      <c r="CQ260" s="179"/>
      <c r="CR260" s="179"/>
      <c r="CS260" s="179"/>
      <c r="CT260" s="179"/>
      <c r="CU260" s="179"/>
      <c r="CV260" s="179"/>
      <c r="CW260" s="179"/>
      <c r="CX260" s="179"/>
      <c r="CY260" s="179"/>
      <c r="CZ260" s="394"/>
    </row>
    <row r="261" s="437" customFormat="true" ht="15" customHeight="true" x14ac:dyDescent="0.2">
      <c r="B261" s="460"/>
      <c r="BA261" s="2539" t="s">
        <v>73</v>
      </c>
      <c r="BB261" s="293" t="s">
        <v>49</v>
      </c>
      <c r="BC261" s="1241" t="s">
        <v>35</v>
      </c>
      <c r="BD261" s="1261" t="s">
        <v>35</v>
      </c>
      <c r="BE261" s="1261" t="s">
        <v>35</v>
      </c>
      <c r="BF261" s="1261" t="s">
        <v>35</v>
      </c>
      <c r="BG261" s="1282" t="s">
        <v>35</v>
      </c>
      <c r="BH261" s="1303" t="s">
        <v>35</v>
      </c>
      <c r="BI261" s="1261" t="s">
        <v>35</v>
      </c>
      <c r="BJ261" s="1261" t="s">
        <v>35</v>
      </c>
      <c r="BK261" s="1261" t="s">
        <v>35</v>
      </c>
      <c r="BL261" s="1282" t="s">
        <v>35</v>
      </c>
      <c r="BM261" s="1303" t="s">
        <v>35</v>
      </c>
      <c r="BN261" s="1261" t="s">
        <v>35</v>
      </c>
      <c r="BO261" s="1261" t="s">
        <v>35</v>
      </c>
      <c r="BP261" s="1261" t="s">
        <v>35</v>
      </c>
      <c r="BQ261" s="1282" t="s">
        <v>35</v>
      </c>
      <c r="BR261" s="1303" t="s">
        <v>35</v>
      </c>
      <c r="BS261" s="1261" t="s">
        <v>35</v>
      </c>
      <c r="BT261" s="1261" t="s">
        <v>35</v>
      </c>
      <c r="BU261" s="1261" t="s">
        <v>35</v>
      </c>
      <c r="BV261" s="1261" t="s">
        <v>35</v>
      </c>
      <c r="BW261" s="1261" t="s">
        <v>35</v>
      </c>
      <c r="BX261" s="1261" t="s">
        <v>35</v>
      </c>
      <c r="BY261" s="1324" t="s">
        <v>35</v>
      </c>
      <c r="BZ261" s="1324" t="s">
        <v>35</v>
      </c>
      <c r="CA261" s="1324" t="s">
        <v>35</v>
      </c>
      <c r="CB261" s="1324" t="s">
        <v>35</v>
      </c>
      <c r="CC261" s="1324" t="s">
        <v>35</v>
      </c>
      <c r="CD261" s="1324" t="s">
        <v>35</v>
      </c>
      <c r="CE261" s="1324" t="s">
        <v>35</v>
      </c>
      <c r="CF261" s="1324" t="s">
        <v>35</v>
      </c>
      <c r="CG261" s="1324" t="s">
        <v>35</v>
      </c>
      <c r="CH261" s="1324" t="s">
        <v>35</v>
      </c>
      <c r="CI261" s="1324" t="s">
        <v>35</v>
      </c>
      <c r="CJ261" s="1324" t="s">
        <v>35</v>
      </c>
      <c r="CK261" s="1324" t="s">
        <v>35</v>
      </c>
      <c r="CL261" s="1324" t="s">
        <v>35</v>
      </c>
      <c r="CM261" s="1324" t="s">
        <v>35</v>
      </c>
      <c r="CN261" s="1324" t="s">
        <v>35</v>
      </c>
      <c r="CO261" s="1324" t="s">
        <v>35</v>
      </c>
      <c r="CP261" s="1324" t="s">
        <v>35</v>
      </c>
      <c r="CQ261" s="1324" t="s">
        <v>35</v>
      </c>
      <c r="CR261" s="1324" t="s">
        <v>35</v>
      </c>
      <c r="CS261" s="1324" t="s">
        <v>35</v>
      </c>
      <c r="CT261" s="1324" t="s">
        <v>35</v>
      </c>
      <c r="CU261" s="1324" t="s">
        <v>35</v>
      </c>
      <c r="CV261" s="1324" t="s">
        <v>35</v>
      </c>
      <c r="CW261" s="1324" t="s">
        <v>35</v>
      </c>
      <c r="CX261" s="1324" t="s">
        <v>35</v>
      </c>
      <c r="CY261" s="1324" t="s">
        <v>35</v>
      </c>
      <c r="CZ261" s="1346" t="s">
        <v>35</v>
      </c>
    </row>
    <row r="262" s="437" customFormat="true" ht="15" customHeight="true" x14ac:dyDescent="0.2">
      <c r="B262" s="460"/>
      <c r="BA262" s="2514"/>
      <c r="BB262" s="294" t="s">
        <v>48</v>
      </c>
      <c r="BC262" s="1242" t="s">
        <v>35</v>
      </c>
      <c r="BD262" s="1262" t="s">
        <v>35</v>
      </c>
      <c r="BE262" s="1262" t="s">
        <v>35</v>
      </c>
      <c r="BF262" s="1262" t="s">
        <v>35</v>
      </c>
      <c r="BG262" s="1283" t="s">
        <v>35</v>
      </c>
      <c r="BH262" s="1304" t="s">
        <v>35</v>
      </c>
      <c r="BI262" s="1262" t="s">
        <v>35</v>
      </c>
      <c r="BJ262" s="1262" t="s">
        <v>35</v>
      </c>
      <c r="BK262" s="1262" t="s">
        <v>35</v>
      </c>
      <c r="BL262" s="1283" t="s">
        <v>35</v>
      </c>
      <c r="BM262" s="1304" t="s">
        <v>35</v>
      </c>
      <c r="BN262" s="1262" t="s">
        <v>35</v>
      </c>
      <c r="BO262" s="1262" t="s">
        <v>35</v>
      </c>
      <c r="BP262" s="1262" t="s">
        <v>35</v>
      </c>
      <c r="BQ262" s="1283" t="s">
        <v>35</v>
      </c>
      <c r="BR262" s="1304" t="s">
        <v>35</v>
      </c>
      <c r="BS262" s="1262" t="s">
        <v>35</v>
      </c>
      <c r="BT262" s="1262" t="s">
        <v>35</v>
      </c>
      <c r="BU262" s="1262" t="s">
        <v>35</v>
      </c>
      <c r="BV262" s="1262" t="s">
        <v>35</v>
      </c>
      <c r="BW262" s="1262" t="s">
        <v>35</v>
      </c>
      <c r="BX262" s="1262" t="s">
        <v>35</v>
      </c>
      <c r="BY262" s="1325" t="s">
        <v>35</v>
      </c>
      <c r="BZ262" s="1325" t="s">
        <v>35</v>
      </c>
      <c r="CA262" s="1325" t="s">
        <v>35</v>
      </c>
      <c r="CB262" s="1325" t="s">
        <v>35</v>
      </c>
      <c r="CC262" s="1325" t="s">
        <v>35</v>
      </c>
      <c r="CD262" s="1325" t="s">
        <v>35</v>
      </c>
      <c r="CE262" s="1325" t="s">
        <v>35</v>
      </c>
      <c r="CF262" s="1325" t="s">
        <v>35</v>
      </c>
      <c r="CG262" s="1325" t="s">
        <v>35</v>
      </c>
      <c r="CH262" s="1325" t="s">
        <v>35</v>
      </c>
      <c r="CI262" s="1325" t="s">
        <v>35</v>
      </c>
      <c r="CJ262" s="1325" t="s">
        <v>35</v>
      </c>
      <c r="CK262" s="1325" t="s">
        <v>35</v>
      </c>
      <c r="CL262" s="1325" t="s">
        <v>35</v>
      </c>
      <c r="CM262" s="1325" t="s">
        <v>35</v>
      </c>
      <c r="CN262" s="1325" t="s">
        <v>35</v>
      </c>
      <c r="CO262" s="1325" t="s">
        <v>35</v>
      </c>
      <c r="CP262" s="1325" t="s">
        <v>35</v>
      </c>
      <c r="CQ262" s="1325" t="s">
        <v>35</v>
      </c>
      <c r="CR262" s="1325" t="s">
        <v>35</v>
      </c>
      <c r="CS262" s="1325" t="s">
        <v>35</v>
      </c>
      <c r="CT262" s="1325" t="s">
        <v>35</v>
      </c>
      <c r="CU262" s="1325" t="s">
        <v>35</v>
      </c>
      <c r="CV262" s="1325" t="s">
        <v>35</v>
      </c>
      <c r="CW262" s="1325" t="s">
        <v>35</v>
      </c>
      <c r="CX262" s="1325" t="s">
        <v>35</v>
      </c>
      <c r="CY262" s="1325" t="s">
        <v>35</v>
      </c>
      <c r="CZ262" s="1347" t="s">
        <v>35</v>
      </c>
    </row>
    <row r="263" s="437" customFormat="true" ht="15" customHeight="true" x14ac:dyDescent="0.2">
      <c r="B263" s="460"/>
      <c r="BA263" s="2514"/>
      <c r="BB263" s="294" t="s">
        <v>112</v>
      </c>
      <c r="BC263" s="1242" t="s">
        <v>35</v>
      </c>
      <c r="BD263" s="1262" t="s">
        <v>35</v>
      </c>
      <c r="BE263" s="1262" t="s">
        <v>35</v>
      </c>
      <c r="BF263" s="1262" t="s">
        <v>35</v>
      </c>
      <c r="BG263" s="1283" t="s">
        <v>35</v>
      </c>
      <c r="BH263" s="1304" t="s">
        <v>35</v>
      </c>
      <c r="BI263" s="1262" t="s">
        <v>35</v>
      </c>
      <c r="BJ263" s="1262" t="s">
        <v>35</v>
      </c>
      <c r="BK263" s="1262" t="s">
        <v>35</v>
      </c>
      <c r="BL263" s="1283" t="s">
        <v>35</v>
      </c>
      <c r="BM263" s="1304" t="s">
        <v>35</v>
      </c>
      <c r="BN263" s="1262" t="s">
        <v>35</v>
      </c>
      <c r="BO263" s="1262" t="s">
        <v>35</v>
      </c>
      <c r="BP263" s="1262" t="s">
        <v>35</v>
      </c>
      <c r="BQ263" s="1283" t="s">
        <v>35</v>
      </c>
      <c r="BR263" s="1304" t="s">
        <v>35</v>
      </c>
      <c r="BS263" s="1262" t="s">
        <v>35</v>
      </c>
      <c r="BT263" s="1262" t="s">
        <v>35</v>
      </c>
      <c r="BU263" s="1262" t="s">
        <v>35</v>
      </c>
      <c r="BV263" s="1262" t="s">
        <v>35</v>
      </c>
      <c r="BW263" s="1262" t="s">
        <v>35</v>
      </c>
      <c r="BX263" s="1262" t="s">
        <v>35</v>
      </c>
      <c r="BY263" s="1325" t="s">
        <v>35</v>
      </c>
      <c r="BZ263" s="1325" t="s">
        <v>35</v>
      </c>
      <c r="CA263" s="1325" t="s">
        <v>35</v>
      </c>
      <c r="CB263" s="1325" t="s">
        <v>35</v>
      </c>
      <c r="CC263" s="1325" t="s">
        <v>35</v>
      </c>
      <c r="CD263" s="1325" t="s">
        <v>35</v>
      </c>
      <c r="CE263" s="1325" t="s">
        <v>35</v>
      </c>
      <c r="CF263" s="1325" t="s">
        <v>35</v>
      </c>
      <c r="CG263" s="1325" t="s">
        <v>35</v>
      </c>
      <c r="CH263" s="1325" t="s">
        <v>35</v>
      </c>
      <c r="CI263" s="1325" t="s">
        <v>35</v>
      </c>
      <c r="CJ263" s="1325" t="s">
        <v>35</v>
      </c>
      <c r="CK263" s="1325" t="s">
        <v>35</v>
      </c>
      <c r="CL263" s="1325" t="s">
        <v>35</v>
      </c>
      <c r="CM263" s="1325" t="s">
        <v>35</v>
      </c>
      <c r="CN263" s="1325" t="s">
        <v>35</v>
      </c>
      <c r="CO263" s="1325" t="s">
        <v>35</v>
      </c>
      <c r="CP263" s="1325" t="s">
        <v>35</v>
      </c>
      <c r="CQ263" s="1325" t="s">
        <v>35</v>
      </c>
      <c r="CR263" s="1325" t="s">
        <v>35</v>
      </c>
      <c r="CS263" s="1325" t="s">
        <v>35</v>
      </c>
      <c r="CT263" s="1325" t="s">
        <v>35</v>
      </c>
      <c r="CU263" s="1325" t="s">
        <v>35</v>
      </c>
      <c r="CV263" s="1325" t="s">
        <v>35</v>
      </c>
      <c r="CW263" s="1325" t="s">
        <v>35</v>
      </c>
      <c r="CX263" s="1325" t="s">
        <v>35</v>
      </c>
      <c r="CY263" s="1325" t="s">
        <v>35</v>
      </c>
      <c r="CZ263" s="1347" t="s">
        <v>35</v>
      </c>
    </row>
    <row r="264" s="437" customFormat="true" ht="15" customHeight="true" x14ac:dyDescent="0.2">
      <c r="B264" s="460"/>
      <c r="BA264" s="2514" t="s">
        <v>74</v>
      </c>
      <c r="BB264" s="294" t="s">
        <v>88</v>
      </c>
      <c r="BC264" s="1242" t="s">
        <v>35</v>
      </c>
      <c r="BD264" s="1262" t="s">
        <v>35</v>
      </c>
      <c r="BE264" s="1262" t="s">
        <v>35</v>
      </c>
      <c r="BF264" s="1262" t="s">
        <v>35</v>
      </c>
      <c r="BG264" s="1283" t="s">
        <v>35</v>
      </c>
      <c r="BH264" s="1304" t="s">
        <v>35</v>
      </c>
      <c r="BI264" s="1262" t="s">
        <v>35</v>
      </c>
      <c r="BJ264" s="1262" t="s">
        <v>35</v>
      </c>
      <c r="BK264" s="1262" t="s">
        <v>35</v>
      </c>
      <c r="BL264" s="1283" t="s">
        <v>35</v>
      </c>
      <c r="BM264" s="1304" t="s">
        <v>35</v>
      </c>
      <c r="BN264" s="1262" t="s">
        <v>35</v>
      </c>
      <c r="BO264" s="1262" t="s">
        <v>35</v>
      </c>
      <c r="BP264" s="1262" t="s">
        <v>35</v>
      </c>
      <c r="BQ264" s="1283" t="s">
        <v>35</v>
      </c>
      <c r="BR264" s="1304" t="s">
        <v>35</v>
      </c>
      <c r="BS264" s="1262" t="s">
        <v>35</v>
      </c>
      <c r="BT264" s="1262" t="s">
        <v>35</v>
      </c>
      <c r="BU264" s="1262" t="s">
        <v>35</v>
      </c>
      <c r="BV264" s="1262" t="s">
        <v>35</v>
      </c>
      <c r="BW264" s="1262" t="s">
        <v>35</v>
      </c>
      <c r="BX264" s="1262" t="s">
        <v>35</v>
      </c>
      <c r="BY264" s="1325" t="s">
        <v>35</v>
      </c>
      <c r="BZ264" s="1325" t="s">
        <v>35</v>
      </c>
      <c r="CA264" s="1325" t="s">
        <v>35</v>
      </c>
      <c r="CB264" s="1325" t="s">
        <v>35</v>
      </c>
      <c r="CC264" s="1325" t="s">
        <v>35</v>
      </c>
      <c r="CD264" s="1325" t="s">
        <v>35</v>
      </c>
      <c r="CE264" s="1325" t="s">
        <v>35</v>
      </c>
      <c r="CF264" s="1325" t="s">
        <v>35</v>
      </c>
      <c r="CG264" s="1325" t="s">
        <v>35</v>
      </c>
      <c r="CH264" s="1325" t="s">
        <v>35</v>
      </c>
      <c r="CI264" s="1325" t="s">
        <v>35</v>
      </c>
      <c r="CJ264" s="1325" t="s">
        <v>35</v>
      </c>
      <c r="CK264" s="1325" t="s">
        <v>35</v>
      </c>
      <c r="CL264" s="1325" t="s">
        <v>35</v>
      </c>
      <c r="CM264" s="1325" t="s">
        <v>35</v>
      </c>
      <c r="CN264" s="1325" t="s">
        <v>35</v>
      </c>
      <c r="CO264" s="1325" t="s">
        <v>35</v>
      </c>
      <c r="CP264" s="1325" t="s">
        <v>35</v>
      </c>
      <c r="CQ264" s="1325" t="s">
        <v>35</v>
      </c>
      <c r="CR264" s="1325" t="s">
        <v>35</v>
      </c>
      <c r="CS264" s="1325" t="s">
        <v>35</v>
      </c>
      <c r="CT264" s="1325" t="s">
        <v>35</v>
      </c>
      <c r="CU264" s="1325" t="s">
        <v>35</v>
      </c>
      <c r="CV264" s="1325" t="s">
        <v>35</v>
      </c>
      <c r="CW264" s="1325" t="s">
        <v>35</v>
      </c>
      <c r="CX264" s="1325" t="s">
        <v>35</v>
      </c>
      <c r="CY264" s="1325" t="s">
        <v>35</v>
      </c>
      <c r="CZ264" s="1347" t="s">
        <v>35</v>
      </c>
    </row>
    <row r="265" s="437" customFormat="true" ht="15" customHeight="true" x14ac:dyDescent="0.2">
      <c r="B265" s="460"/>
      <c r="BA265" s="2514"/>
      <c r="BB265" s="294" t="s">
        <v>89</v>
      </c>
      <c r="BC265" s="1242" t="s">
        <v>35</v>
      </c>
      <c r="BD265" s="1262" t="s">
        <v>35</v>
      </c>
      <c r="BE265" s="1262" t="s">
        <v>35</v>
      </c>
      <c r="BF265" s="1262" t="s">
        <v>35</v>
      </c>
      <c r="BG265" s="1283" t="s">
        <v>35</v>
      </c>
      <c r="BH265" s="1304" t="s">
        <v>35</v>
      </c>
      <c r="BI265" s="1262" t="s">
        <v>35</v>
      </c>
      <c r="BJ265" s="1262" t="s">
        <v>35</v>
      </c>
      <c r="BK265" s="1262" t="s">
        <v>35</v>
      </c>
      <c r="BL265" s="1283" t="s">
        <v>35</v>
      </c>
      <c r="BM265" s="1304" t="s">
        <v>35</v>
      </c>
      <c r="BN265" s="1262" t="s">
        <v>35</v>
      </c>
      <c r="BO265" s="1262" t="s">
        <v>35</v>
      </c>
      <c r="BP265" s="1262" t="s">
        <v>35</v>
      </c>
      <c r="BQ265" s="1283" t="s">
        <v>35</v>
      </c>
      <c r="BR265" s="1304" t="s">
        <v>35</v>
      </c>
      <c r="BS265" s="1262" t="s">
        <v>35</v>
      </c>
      <c r="BT265" s="1262" t="s">
        <v>35</v>
      </c>
      <c r="BU265" s="1262" t="s">
        <v>35</v>
      </c>
      <c r="BV265" s="1262" t="s">
        <v>35</v>
      </c>
      <c r="BW265" s="1262" t="s">
        <v>35</v>
      </c>
      <c r="BX265" s="1262" t="s">
        <v>35</v>
      </c>
      <c r="BY265" s="1325" t="s">
        <v>35</v>
      </c>
      <c r="BZ265" s="1325" t="s">
        <v>35</v>
      </c>
      <c r="CA265" s="1325" t="s">
        <v>35</v>
      </c>
      <c r="CB265" s="1325" t="s">
        <v>35</v>
      </c>
      <c r="CC265" s="1325" t="s">
        <v>35</v>
      </c>
      <c r="CD265" s="1325" t="s">
        <v>35</v>
      </c>
      <c r="CE265" s="1325" t="s">
        <v>35</v>
      </c>
      <c r="CF265" s="1325" t="s">
        <v>35</v>
      </c>
      <c r="CG265" s="1325" t="s">
        <v>35</v>
      </c>
      <c r="CH265" s="1325" t="s">
        <v>35</v>
      </c>
      <c r="CI265" s="1325" t="s">
        <v>35</v>
      </c>
      <c r="CJ265" s="1325" t="s">
        <v>35</v>
      </c>
      <c r="CK265" s="1325" t="s">
        <v>35</v>
      </c>
      <c r="CL265" s="1325" t="s">
        <v>35</v>
      </c>
      <c r="CM265" s="1325" t="s">
        <v>35</v>
      </c>
      <c r="CN265" s="1325" t="s">
        <v>35</v>
      </c>
      <c r="CO265" s="1325" t="s">
        <v>35</v>
      </c>
      <c r="CP265" s="1325" t="s">
        <v>35</v>
      </c>
      <c r="CQ265" s="1325" t="s">
        <v>35</v>
      </c>
      <c r="CR265" s="1325" t="s">
        <v>35</v>
      </c>
      <c r="CS265" s="1325" t="s">
        <v>35</v>
      </c>
      <c r="CT265" s="1325" t="s">
        <v>35</v>
      </c>
      <c r="CU265" s="1325" t="s">
        <v>35</v>
      </c>
      <c r="CV265" s="1325" t="s">
        <v>35</v>
      </c>
      <c r="CW265" s="1325" t="s">
        <v>35</v>
      </c>
      <c r="CX265" s="1325" t="s">
        <v>35</v>
      </c>
      <c r="CY265" s="1325" t="s">
        <v>35</v>
      </c>
      <c r="CZ265" s="1347" t="s">
        <v>35</v>
      </c>
    </row>
    <row r="266" s="437" customFormat="true" ht="15" customHeight="true" x14ac:dyDescent="0.2">
      <c r="B266" s="460"/>
      <c r="BA266" s="2514"/>
      <c r="BB266" s="294" t="s">
        <v>90</v>
      </c>
      <c r="BC266" s="1242" t="s">
        <v>35</v>
      </c>
      <c r="BD266" s="1262" t="s">
        <v>35</v>
      </c>
      <c r="BE266" s="1262" t="s">
        <v>35</v>
      </c>
      <c r="BF266" s="1262" t="s">
        <v>35</v>
      </c>
      <c r="BG266" s="1283" t="s">
        <v>35</v>
      </c>
      <c r="BH266" s="1304" t="s">
        <v>35</v>
      </c>
      <c r="BI266" s="1262" t="s">
        <v>35</v>
      </c>
      <c r="BJ266" s="1262" t="s">
        <v>35</v>
      </c>
      <c r="BK266" s="1262" t="s">
        <v>35</v>
      </c>
      <c r="BL266" s="1283" t="s">
        <v>35</v>
      </c>
      <c r="BM266" s="1304" t="s">
        <v>35</v>
      </c>
      <c r="BN266" s="1262" t="s">
        <v>35</v>
      </c>
      <c r="BO266" s="1262" t="s">
        <v>35</v>
      </c>
      <c r="BP266" s="1262" t="s">
        <v>35</v>
      </c>
      <c r="BQ266" s="1283" t="s">
        <v>35</v>
      </c>
      <c r="BR266" s="1304" t="s">
        <v>35</v>
      </c>
      <c r="BS266" s="1262" t="s">
        <v>35</v>
      </c>
      <c r="BT266" s="1262" t="s">
        <v>35</v>
      </c>
      <c r="BU266" s="1262" t="s">
        <v>35</v>
      </c>
      <c r="BV266" s="1262" t="s">
        <v>35</v>
      </c>
      <c r="BW266" s="1262" t="s">
        <v>35</v>
      </c>
      <c r="BX266" s="1262" t="s">
        <v>35</v>
      </c>
      <c r="BY266" s="1325" t="s">
        <v>35</v>
      </c>
      <c r="BZ266" s="1325" t="s">
        <v>35</v>
      </c>
      <c r="CA266" s="1325" t="s">
        <v>35</v>
      </c>
      <c r="CB266" s="1325" t="s">
        <v>35</v>
      </c>
      <c r="CC266" s="1325" t="s">
        <v>35</v>
      </c>
      <c r="CD266" s="1325" t="s">
        <v>35</v>
      </c>
      <c r="CE266" s="1325" t="s">
        <v>35</v>
      </c>
      <c r="CF266" s="1325" t="s">
        <v>35</v>
      </c>
      <c r="CG266" s="1325" t="s">
        <v>35</v>
      </c>
      <c r="CH266" s="1325" t="s">
        <v>35</v>
      </c>
      <c r="CI266" s="1325" t="s">
        <v>35</v>
      </c>
      <c r="CJ266" s="1325" t="s">
        <v>35</v>
      </c>
      <c r="CK266" s="1325" t="s">
        <v>35</v>
      </c>
      <c r="CL266" s="1325" t="s">
        <v>35</v>
      </c>
      <c r="CM266" s="1325" t="s">
        <v>35</v>
      </c>
      <c r="CN266" s="1325" t="s">
        <v>35</v>
      </c>
      <c r="CO266" s="1325" t="s">
        <v>35</v>
      </c>
      <c r="CP266" s="1325" t="s">
        <v>35</v>
      </c>
      <c r="CQ266" s="1325" t="s">
        <v>35</v>
      </c>
      <c r="CR266" s="1325" t="s">
        <v>35</v>
      </c>
      <c r="CS266" s="1325" t="s">
        <v>35</v>
      </c>
      <c r="CT266" s="1325" t="s">
        <v>35</v>
      </c>
      <c r="CU266" s="1325" t="s">
        <v>35</v>
      </c>
      <c r="CV266" s="1325" t="s">
        <v>35</v>
      </c>
      <c r="CW266" s="1325" t="s">
        <v>35</v>
      </c>
      <c r="CX266" s="1325" t="s">
        <v>35</v>
      </c>
      <c r="CY266" s="1325" t="s">
        <v>35</v>
      </c>
      <c r="CZ266" s="1347" t="s">
        <v>35</v>
      </c>
    </row>
    <row r="267" s="437" customFormat="true" ht="15" customHeight="true" x14ac:dyDescent="0.2">
      <c r="B267" s="460"/>
      <c r="BA267" s="2514"/>
      <c r="BB267" s="294" t="s">
        <v>112</v>
      </c>
      <c r="BC267" s="1242" t="s">
        <v>35</v>
      </c>
      <c r="BD267" s="1262" t="s">
        <v>35</v>
      </c>
      <c r="BE267" s="1262" t="s">
        <v>35</v>
      </c>
      <c r="BF267" s="1262" t="s">
        <v>35</v>
      </c>
      <c r="BG267" s="1283" t="s">
        <v>35</v>
      </c>
      <c r="BH267" s="1304" t="s">
        <v>35</v>
      </c>
      <c r="BI267" s="1262" t="s">
        <v>35</v>
      </c>
      <c r="BJ267" s="1262" t="s">
        <v>35</v>
      </c>
      <c r="BK267" s="1262" t="s">
        <v>35</v>
      </c>
      <c r="BL267" s="1283" t="s">
        <v>35</v>
      </c>
      <c r="BM267" s="1304" t="s">
        <v>35</v>
      </c>
      <c r="BN267" s="1262" t="s">
        <v>35</v>
      </c>
      <c r="BO267" s="1262" t="s">
        <v>35</v>
      </c>
      <c r="BP267" s="1262" t="s">
        <v>35</v>
      </c>
      <c r="BQ267" s="1283" t="s">
        <v>35</v>
      </c>
      <c r="BR267" s="1304" t="s">
        <v>35</v>
      </c>
      <c r="BS267" s="1262" t="s">
        <v>35</v>
      </c>
      <c r="BT267" s="1262" t="s">
        <v>35</v>
      </c>
      <c r="BU267" s="1262" t="s">
        <v>35</v>
      </c>
      <c r="BV267" s="1262" t="s">
        <v>35</v>
      </c>
      <c r="BW267" s="1262" t="s">
        <v>35</v>
      </c>
      <c r="BX267" s="1262" t="s">
        <v>35</v>
      </c>
      <c r="BY267" s="1325" t="s">
        <v>35</v>
      </c>
      <c r="BZ267" s="1325" t="s">
        <v>35</v>
      </c>
      <c r="CA267" s="1325" t="s">
        <v>35</v>
      </c>
      <c r="CB267" s="1325" t="s">
        <v>35</v>
      </c>
      <c r="CC267" s="1325" t="s">
        <v>35</v>
      </c>
      <c r="CD267" s="1325" t="s">
        <v>35</v>
      </c>
      <c r="CE267" s="1325" t="s">
        <v>35</v>
      </c>
      <c r="CF267" s="1325" t="s">
        <v>35</v>
      </c>
      <c r="CG267" s="1325" t="s">
        <v>35</v>
      </c>
      <c r="CH267" s="1325" t="s">
        <v>35</v>
      </c>
      <c r="CI267" s="1325" t="s">
        <v>35</v>
      </c>
      <c r="CJ267" s="1325" t="s">
        <v>35</v>
      </c>
      <c r="CK267" s="1325" t="s">
        <v>35</v>
      </c>
      <c r="CL267" s="1325" t="s">
        <v>35</v>
      </c>
      <c r="CM267" s="1325" t="s">
        <v>35</v>
      </c>
      <c r="CN267" s="1325" t="s">
        <v>35</v>
      </c>
      <c r="CO267" s="1325" t="s">
        <v>35</v>
      </c>
      <c r="CP267" s="1325" t="s">
        <v>35</v>
      </c>
      <c r="CQ267" s="1325" t="s">
        <v>35</v>
      </c>
      <c r="CR267" s="1325" t="s">
        <v>35</v>
      </c>
      <c r="CS267" s="1325" t="s">
        <v>35</v>
      </c>
      <c r="CT267" s="1325" t="s">
        <v>35</v>
      </c>
      <c r="CU267" s="1325" t="s">
        <v>35</v>
      </c>
      <c r="CV267" s="1325" t="s">
        <v>35</v>
      </c>
      <c r="CW267" s="1325" t="s">
        <v>35</v>
      </c>
      <c r="CX267" s="1325" t="s">
        <v>35</v>
      </c>
      <c r="CY267" s="1325" t="s">
        <v>35</v>
      </c>
      <c r="CZ267" s="1347" t="s">
        <v>35</v>
      </c>
    </row>
    <row r="268" s="437" customFormat="true" ht="15" customHeight="true" x14ac:dyDescent="0.2">
      <c r="B268" s="460"/>
      <c r="BA268" s="2514" t="s">
        <v>115</v>
      </c>
      <c r="BB268" s="294" t="s">
        <v>88</v>
      </c>
      <c r="BC268" s="1242" t="s">
        <v>35</v>
      </c>
      <c r="BD268" s="1262" t="s">
        <v>35</v>
      </c>
      <c r="BE268" s="1262" t="s">
        <v>35</v>
      </c>
      <c r="BF268" s="1262" t="s">
        <v>35</v>
      </c>
      <c r="BG268" s="1283" t="s">
        <v>35</v>
      </c>
      <c r="BH268" s="1304" t="s">
        <v>35</v>
      </c>
      <c r="BI268" s="1262" t="s">
        <v>35</v>
      </c>
      <c r="BJ268" s="1262" t="s">
        <v>35</v>
      </c>
      <c r="BK268" s="1262" t="s">
        <v>35</v>
      </c>
      <c r="BL268" s="1283" t="s">
        <v>35</v>
      </c>
      <c r="BM268" s="1304" t="s">
        <v>35</v>
      </c>
      <c r="BN268" s="1262" t="s">
        <v>35</v>
      </c>
      <c r="BO268" s="1262" t="s">
        <v>35</v>
      </c>
      <c r="BP268" s="1262" t="s">
        <v>35</v>
      </c>
      <c r="BQ268" s="1283" t="s">
        <v>35</v>
      </c>
      <c r="BR268" s="1304" t="s">
        <v>35</v>
      </c>
      <c r="BS268" s="1262" t="s">
        <v>35</v>
      </c>
      <c r="BT268" s="1262" t="s">
        <v>35</v>
      </c>
      <c r="BU268" s="1262" t="s">
        <v>35</v>
      </c>
      <c r="BV268" s="1262" t="s">
        <v>35</v>
      </c>
      <c r="BW268" s="1262" t="s">
        <v>35</v>
      </c>
      <c r="BX268" s="1262" t="s">
        <v>35</v>
      </c>
      <c r="BY268" s="1325" t="s">
        <v>35</v>
      </c>
      <c r="BZ268" s="1325" t="s">
        <v>35</v>
      </c>
      <c r="CA268" s="1325" t="s">
        <v>35</v>
      </c>
      <c r="CB268" s="1325" t="s">
        <v>35</v>
      </c>
      <c r="CC268" s="1325" t="s">
        <v>35</v>
      </c>
      <c r="CD268" s="1325" t="s">
        <v>35</v>
      </c>
      <c r="CE268" s="1325" t="s">
        <v>35</v>
      </c>
      <c r="CF268" s="1325" t="s">
        <v>35</v>
      </c>
      <c r="CG268" s="1325" t="s">
        <v>35</v>
      </c>
      <c r="CH268" s="1325" t="s">
        <v>35</v>
      </c>
      <c r="CI268" s="1325" t="s">
        <v>35</v>
      </c>
      <c r="CJ268" s="1325" t="s">
        <v>35</v>
      </c>
      <c r="CK268" s="1325" t="s">
        <v>35</v>
      </c>
      <c r="CL268" s="1325" t="s">
        <v>35</v>
      </c>
      <c r="CM268" s="1325" t="s">
        <v>35</v>
      </c>
      <c r="CN268" s="1325" t="s">
        <v>35</v>
      </c>
      <c r="CO268" s="1325" t="s">
        <v>35</v>
      </c>
      <c r="CP268" s="1325" t="s">
        <v>35</v>
      </c>
      <c r="CQ268" s="1325" t="s">
        <v>35</v>
      </c>
      <c r="CR268" s="1325" t="s">
        <v>35</v>
      </c>
      <c r="CS268" s="1325" t="s">
        <v>35</v>
      </c>
      <c r="CT268" s="1325" t="s">
        <v>35</v>
      </c>
      <c r="CU268" s="1325" t="s">
        <v>35</v>
      </c>
      <c r="CV268" s="1325" t="s">
        <v>35</v>
      </c>
      <c r="CW268" s="1325" t="s">
        <v>35</v>
      </c>
      <c r="CX268" s="1325" t="s">
        <v>35</v>
      </c>
      <c r="CY268" s="1325" t="s">
        <v>35</v>
      </c>
      <c r="CZ268" s="1347" t="s">
        <v>35</v>
      </c>
    </row>
    <row r="269" s="437" customFormat="true" ht="15" customHeight="true" x14ac:dyDescent="0.2">
      <c r="B269" s="460"/>
      <c r="BA269" s="2514"/>
      <c r="BB269" s="294" t="s">
        <v>89</v>
      </c>
      <c r="BC269" s="1242" t="s">
        <v>35</v>
      </c>
      <c r="BD269" s="1262" t="s">
        <v>35</v>
      </c>
      <c r="BE269" s="1262" t="s">
        <v>35</v>
      </c>
      <c r="BF269" s="1262" t="s">
        <v>35</v>
      </c>
      <c r="BG269" s="1283" t="s">
        <v>35</v>
      </c>
      <c r="BH269" s="1304" t="s">
        <v>35</v>
      </c>
      <c r="BI269" s="1262" t="s">
        <v>35</v>
      </c>
      <c r="BJ269" s="1262" t="s">
        <v>35</v>
      </c>
      <c r="BK269" s="1262" t="s">
        <v>35</v>
      </c>
      <c r="BL269" s="1283" t="s">
        <v>35</v>
      </c>
      <c r="BM269" s="1304" t="s">
        <v>35</v>
      </c>
      <c r="BN269" s="1262" t="s">
        <v>35</v>
      </c>
      <c r="BO269" s="1262" t="s">
        <v>35</v>
      </c>
      <c r="BP269" s="1262" t="s">
        <v>35</v>
      </c>
      <c r="BQ269" s="1283" t="s">
        <v>35</v>
      </c>
      <c r="BR269" s="1304" t="s">
        <v>35</v>
      </c>
      <c r="BS269" s="1262" t="s">
        <v>35</v>
      </c>
      <c r="BT269" s="1262" t="s">
        <v>35</v>
      </c>
      <c r="BU269" s="1262" t="s">
        <v>35</v>
      </c>
      <c r="BV269" s="1262" t="s">
        <v>35</v>
      </c>
      <c r="BW269" s="1262" t="s">
        <v>35</v>
      </c>
      <c r="BX269" s="1262" t="s">
        <v>35</v>
      </c>
      <c r="BY269" s="1325" t="s">
        <v>35</v>
      </c>
      <c r="BZ269" s="1325" t="s">
        <v>35</v>
      </c>
      <c r="CA269" s="1325" t="s">
        <v>35</v>
      </c>
      <c r="CB269" s="1325" t="s">
        <v>35</v>
      </c>
      <c r="CC269" s="1325" t="s">
        <v>35</v>
      </c>
      <c r="CD269" s="1325" t="s">
        <v>35</v>
      </c>
      <c r="CE269" s="1325" t="s">
        <v>35</v>
      </c>
      <c r="CF269" s="1325" t="s">
        <v>35</v>
      </c>
      <c r="CG269" s="1325" t="s">
        <v>35</v>
      </c>
      <c r="CH269" s="1325" t="s">
        <v>35</v>
      </c>
      <c r="CI269" s="1325" t="s">
        <v>35</v>
      </c>
      <c r="CJ269" s="1325" t="s">
        <v>35</v>
      </c>
      <c r="CK269" s="1325" t="s">
        <v>35</v>
      </c>
      <c r="CL269" s="1325" t="s">
        <v>35</v>
      </c>
      <c r="CM269" s="1325" t="s">
        <v>35</v>
      </c>
      <c r="CN269" s="1325" t="s">
        <v>35</v>
      </c>
      <c r="CO269" s="1325" t="s">
        <v>35</v>
      </c>
      <c r="CP269" s="1325" t="s">
        <v>35</v>
      </c>
      <c r="CQ269" s="1325" t="s">
        <v>35</v>
      </c>
      <c r="CR269" s="1325" t="s">
        <v>35</v>
      </c>
      <c r="CS269" s="1325" t="s">
        <v>35</v>
      </c>
      <c r="CT269" s="1325" t="s">
        <v>35</v>
      </c>
      <c r="CU269" s="1325" t="s">
        <v>35</v>
      </c>
      <c r="CV269" s="1325" t="s">
        <v>35</v>
      </c>
      <c r="CW269" s="1325" t="s">
        <v>35</v>
      </c>
      <c r="CX269" s="1325" t="s">
        <v>35</v>
      </c>
      <c r="CY269" s="1325" t="s">
        <v>35</v>
      </c>
      <c r="CZ269" s="1347" t="s">
        <v>35</v>
      </c>
    </row>
    <row r="270" s="437" customFormat="true" ht="15" customHeight="true" x14ac:dyDescent="0.2">
      <c r="B270" s="460"/>
      <c r="BA270" s="2514"/>
      <c r="BB270" s="294" t="s">
        <v>90</v>
      </c>
      <c r="BC270" s="1242" t="s">
        <v>35</v>
      </c>
      <c r="BD270" s="1262" t="s">
        <v>35</v>
      </c>
      <c r="BE270" s="1262" t="s">
        <v>35</v>
      </c>
      <c r="BF270" s="1262" t="s">
        <v>35</v>
      </c>
      <c r="BG270" s="1283" t="s">
        <v>35</v>
      </c>
      <c r="BH270" s="1304" t="s">
        <v>35</v>
      </c>
      <c r="BI270" s="1262" t="s">
        <v>35</v>
      </c>
      <c r="BJ270" s="1262" t="s">
        <v>35</v>
      </c>
      <c r="BK270" s="1262" t="s">
        <v>35</v>
      </c>
      <c r="BL270" s="1283" t="s">
        <v>35</v>
      </c>
      <c r="BM270" s="1304" t="s">
        <v>35</v>
      </c>
      <c r="BN270" s="1262" t="s">
        <v>35</v>
      </c>
      <c r="BO270" s="1262" t="s">
        <v>35</v>
      </c>
      <c r="BP270" s="1262" t="s">
        <v>35</v>
      </c>
      <c r="BQ270" s="1283" t="s">
        <v>35</v>
      </c>
      <c r="BR270" s="1304" t="s">
        <v>35</v>
      </c>
      <c r="BS270" s="1262" t="s">
        <v>35</v>
      </c>
      <c r="BT270" s="1262" t="s">
        <v>35</v>
      </c>
      <c r="BU270" s="1262" t="s">
        <v>35</v>
      </c>
      <c r="BV270" s="1262" t="s">
        <v>35</v>
      </c>
      <c r="BW270" s="1262" t="s">
        <v>35</v>
      </c>
      <c r="BX270" s="1262" t="s">
        <v>35</v>
      </c>
      <c r="BY270" s="1325" t="s">
        <v>35</v>
      </c>
      <c r="BZ270" s="1325" t="s">
        <v>35</v>
      </c>
      <c r="CA270" s="1325" t="s">
        <v>35</v>
      </c>
      <c r="CB270" s="1325" t="s">
        <v>35</v>
      </c>
      <c r="CC270" s="1325" t="s">
        <v>35</v>
      </c>
      <c r="CD270" s="1325" t="s">
        <v>35</v>
      </c>
      <c r="CE270" s="1325" t="s">
        <v>35</v>
      </c>
      <c r="CF270" s="1325" t="s">
        <v>35</v>
      </c>
      <c r="CG270" s="1325" t="s">
        <v>35</v>
      </c>
      <c r="CH270" s="1325" t="s">
        <v>35</v>
      </c>
      <c r="CI270" s="1325" t="s">
        <v>35</v>
      </c>
      <c r="CJ270" s="1325" t="s">
        <v>35</v>
      </c>
      <c r="CK270" s="1325" t="s">
        <v>35</v>
      </c>
      <c r="CL270" s="1325" t="s">
        <v>35</v>
      </c>
      <c r="CM270" s="1325" t="s">
        <v>35</v>
      </c>
      <c r="CN270" s="1325" t="s">
        <v>35</v>
      </c>
      <c r="CO270" s="1325" t="s">
        <v>35</v>
      </c>
      <c r="CP270" s="1325" t="s">
        <v>35</v>
      </c>
      <c r="CQ270" s="1325" t="s">
        <v>35</v>
      </c>
      <c r="CR270" s="1325" t="s">
        <v>35</v>
      </c>
      <c r="CS270" s="1325" t="s">
        <v>35</v>
      </c>
      <c r="CT270" s="1325" t="s">
        <v>35</v>
      </c>
      <c r="CU270" s="1325" t="s">
        <v>35</v>
      </c>
      <c r="CV270" s="1325" t="s">
        <v>35</v>
      </c>
      <c r="CW270" s="1325" t="s">
        <v>35</v>
      </c>
      <c r="CX270" s="1325" t="s">
        <v>35</v>
      </c>
      <c r="CY270" s="1325" t="s">
        <v>35</v>
      </c>
      <c r="CZ270" s="1347" t="s">
        <v>35</v>
      </c>
    </row>
    <row r="271" s="437" customFormat="true" ht="15" customHeight="true" x14ac:dyDescent="0.2">
      <c r="B271" s="460"/>
      <c r="BA271" s="2514" t="s">
        <v>75</v>
      </c>
      <c r="BB271" s="294" t="s">
        <v>49</v>
      </c>
      <c r="BC271" s="1242" t="s">
        <v>35</v>
      </c>
      <c r="BD271" s="1263" t="s">
        <v>35</v>
      </c>
      <c r="BE271" s="1263" t="s">
        <v>35</v>
      </c>
      <c r="BF271" s="1263" t="s">
        <v>35</v>
      </c>
      <c r="BG271" s="1284" t="s">
        <v>35</v>
      </c>
      <c r="BH271" s="1242" t="s">
        <v>35</v>
      </c>
      <c r="BI271" s="1263" t="s">
        <v>35</v>
      </c>
      <c r="BJ271" s="1263" t="s">
        <v>35</v>
      </c>
      <c r="BK271" s="1263" t="s">
        <v>35</v>
      </c>
      <c r="BL271" s="1284" t="s">
        <v>35</v>
      </c>
      <c r="BM271" s="1242" t="s">
        <v>35</v>
      </c>
      <c r="BN271" s="1263" t="s">
        <v>35</v>
      </c>
      <c r="BO271" s="1263" t="s">
        <v>35</v>
      </c>
      <c r="BP271" s="1263" t="s">
        <v>35</v>
      </c>
      <c r="BQ271" s="1284" t="s">
        <v>35</v>
      </c>
      <c r="BR271" s="1242" t="s">
        <v>35</v>
      </c>
      <c r="BS271" s="1263" t="s">
        <v>35</v>
      </c>
      <c r="BT271" s="1263" t="s">
        <v>35</v>
      </c>
      <c r="BU271" s="1263" t="s">
        <v>35</v>
      </c>
      <c r="BV271" s="1263" t="s">
        <v>35</v>
      </c>
      <c r="BW271" s="1263" t="s">
        <v>35</v>
      </c>
      <c r="BX271" s="1263" t="s">
        <v>35</v>
      </c>
      <c r="BY271" s="1326" t="s">
        <v>35</v>
      </c>
      <c r="BZ271" s="1326" t="s">
        <v>35</v>
      </c>
      <c r="CA271" s="1326" t="s">
        <v>35</v>
      </c>
      <c r="CB271" s="1326" t="s">
        <v>35</v>
      </c>
      <c r="CC271" s="1326" t="s">
        <v>35</v>
      </c>
      <c r="CD271" s="1326" t="s">
        <v>35</v>
      </c>
      <c r="CE271" s="1326" t="s">
        <v>35</v>
      </c>
      <c r="CF271" s="1326" t="s">
        <v>35</v>
      </c>
      <c r="CG271" s="1326" t="s">
        <v>35</v>
      </c>
      <c r="CH271" s="1326" t="s">
        <v>35</v>
      </c>
      <c r="CI271" s="1326" t="s">
        <v>35</v>
      </c>
      <c r="CJ271" s="1326" t="s">
        <v>35</v>
      </c>
      <c r="CK271" s="1326" t="s">
        <v>35</v>
      </c>
      <c r="CL271" s="1326" t="s">
        <v>35</v>
      </c>
      <c r="CM271" s="1326" t="s">
        <v>35</v>
      </c>
      <c r="CN271" s="1326" t="s">
        <v>35</v>
      </c>
      <c r="CO271" s="1326" t="s">
        <v>35</v>
      </c>
      <c r="CP271" s="1326" t="s">
        <v>35</v>
      </c>
      <c r="CQ271" s="1326" t="s">
        <v>35</v>
      </c>
      <c r="CR271" s="1326" t="s">
        <v>35</v>
      </c>
      <c r="CS271" s="1326" t="s">
        <v>35</v>
      </c>
      <c r="CT271" s="1326" t="s">
        <v>35</v>
      </c>
      <c r="CU271" s="1326" t="s">
        <v>35</v>
      </c>
      <c r="CV271" s="1326" t="s">
        <v>35</v>
      </c>
      <c r="CW271" s="1326" t="s">
        <v>35</v>
      </c>
      <c r="CX271" s="1326" t="s">
        <v>35</v>
      </c>
      <c r="CY271" s="1326" t="s">
        <v>35</v>
      </c>
      <c r="CZ271" s="1284" t="s">
        <v>35</v>
      </c>
    </row>
    <row r="272" s="437" customFormat="true" ht="15" customHeight="true" x14ac:dyDescent="0.2">
      <c r="B272" s="460"/>
      <c r="BA272" s="2514"/>
      <c r="BB272" s="294" t="s">
        <v>48</v>
      </c>
      <c r="BC272" s="1242" t="s">
        <v>35</v>
      </c>
      <c r="BD272" s="1263" t="s">
        <v>35</v>
      </c>
      <c r="BE272" s="1263" t="s">
        <v>35</v>
      </c>
      <c r="BF272" s="1263" t="s">
        <v>35</v>
      </c>
      <c r="BG272" s="1284" t="s">
        <v>35</v>
      </c>
      <c r="BH272" s="1242" t="s">
        <v>35</v>
      </c>
      <c r="BI272" s="1263" t="s">
        <v>35</v>
      </c>
      <c r="BJ272" s="1263" t="s">
        <v>35</v>
      </c>
      <c r="BK272" s="1263" t="s">
        <v>35</v>
      </c>
      <c r="BL272" s="1284" t="s">
        <v>35</v>
      </c>
      <c r="BM272" s="1242" t="s">
        <v>35</v>
      </c>
      <c r="BN272" s="1263" t="s">
        <v>35</v>
      </c>
      <c r="BO272" s="1263" t="s">
        <v>35</v>
      </c>
      <c r="BP272" s="1263" t="s">
        <v>35</v>
      </c>
      <c r="BQ272" s="1284" t="s">
        <v>35</v>
      </c>
      <c r="BR272" s="1242" t="s">
        <v>35</v>
      </c>
      <c r="BS272" s="1263" t="s">
        <v>35</v>
      </c>
      <c r="BT272" s="1263" t="s">
        <v>35</v>
      </c>
      <c r="BU272" s="1263" t="s">
        <v>35</v>
      </c>
      <c r="BV272" s="1263" t="s">
        <v>35</v>
      </c>
      <c r="BW272" s="1263" t="s">
        <v>35</v>
      </c>
      <c r="BX272" s="1263" t="s">
        <v>35</v>
      </c>
      <c r="BY272" s="1326" t="s">
        <v>35</v>
      </c>
      <c r="BZ272" s="1326" t="s">
        <v>35</v>
      </c>
      <c r="CA272" s="1326" t="s">
        <v>35</v>
      </c>
      <c r="CB272" s="1326" t="s">
        <v>35</v>
      </c>
      <c r="CC272" s="1326" t="s">
        <v>35</v>
      </c>
      <c r="CD272" s="1326" t="s">
        <v>35</v>
      </c>
      <c r="CE272" s="1326" t="s">
        <v>35</v>
      </c>
      <c r="CF272" s="1326" t="s">
        <v>35</v>
      </c>
      <c r="CG272" s="1326" t="s">
        <v>35</v>
      </c>
      <c r="CH272" s="1326" t="s">
        <v>35</v>
      </c>
      <c r="CI272" s="1326" t="s">
        <v>35</v>
      </c>
      <c r="CJ272" s="1326" t="s">
        <v>35</v>
      </c>
      <c r="CK272" s="1326" t="s">
        <v>35</v>
      </c>
      <c r="CL272" s="1326" t="s">
        <v>35</v>
      </c>
      <c r="CM272" s="1326" t="s">
        <v>35</v>
      </c>
      <c r="CN272" s="1326" t="s">
        <v>35</v>
      </c>
      <c r="CO272" s="1326" t="s">
        <v>35</v>
      </c>
      <c r="CP272" s="1326" t="s">
        <v>35</v>
      </c>
      <c r="CQ272" s="1326" t="s">
        <v>35</v>
      </c>
      <c r="CR272" s="1326" t="s">
        <v>35</v>
      </c>
      <c r="CS272" s="1326" t="s">
        <v>35</v>
      </c>
      <c r="CT272" s="1326" t="s">
        <v>35</v>
      </c>
      <c r="CU272" s="1326" t="s">
        <v>35</v>
      </c>
      <c r="CV272" s="1326" t="s">
        <v>35</v>
      </c>
      <c r="CW272" s="1326" t="s">
        <v>35</v>
      </c>
      <c r="CX272" s="1326" t="s">
        <v>35</v>
      </c>
      <c r="CY272" s="1326" t="s">
        <v>35</v>
      </c>
      <c r="CZ272" s="1284" t="s">
        <v>35</v>
      </c>
    </row>
    <row r="273" s="437" customFormat="true" ht="15" customHeight="true" x14ac:dyDescent="0.2">
      <c r="B273" s="460"/>
      <c r="BA273" s="2514"/>
      <c r="BB273" s="294" t="s">
        <v>112</v>
      </c>
      <c r="BC273" s="1242" t="s">
        <v>35</v>
      </c>
      <c r="BD273" s="1263" t="s">
        <v>35</v>
      </c>
      <c r="BE273" s="1263" t="s">
        <v>35</v>
      </c>
      <c r="BF273" s="1263" t="s">
        <v>35</v>
      </c>
      <c r="BG273" s="1284" t="s">
        <v>35</v>
      </c>
      <c r="BH273" s="1242" t="s">
        <v>35</v>
      </c>
      <c r="BI273" s="1263" t="s">
        <v>35</v>
      </c>
      <c r="BJ273" s="1263" t="s">
        <v>35</v>
      </c>
      <c r="BK273" s="1263" t="s">
        <v>35</v>
      </c>
      <c r="BL273" s="1284" t="s">
        <v>35</v>
      </c>
      <c r="BM273" s="1242" t="s">
        <v>35</v>
      </c>
      <c r="BN273" s="1263" t="s">
        <v>35</v>
      </c>
      <c r="BO273" s="1263" t="s">
        <v>35</v>
      </c>
      <c r="BP273" s="1263" t="s">
        <v>35</v>
      </c>
      <c r="BQ273" s="1284" t="s">
        <v>35</v>
      </c>
      <c r="BR273" s="1242" t="s">
        <v>35</v>
      </c>
      <c r="BS273" s="1263" t="s">
        <v>35</v>
      </c>
      <c r="BT273" s="1263" t="s">
        <v>35</v>
      </c>
      <c r="BU273" s="1263" t="s">
        <v>35</v>
      </c>
      <c r="BV273" s="1263" t="s">
        <v>35</v>
      </c>
      <c r="BW273" s="1263" t="s">
        <v>35</v>
      </c>
      <c r="BX273" s="1263" t="s">
        <v>35</v>
      </c>
      <c r="BY273" s="1326" t="s">
        <v>35</v>
      </c>
      <c r="BZ273" s="1326" t="s">
        <v>35</v>
      </c>
      <c r="CA273" s="1326" t="s">
        <v>35</v>
      </c>
      <c r="CB273" s="1326" t="s">
        <v>35</v>
      </c>
      <c r="CC273" s="1326" t="s">
        <v>35</v>
      </c>
      <c r="CD273" s="1326" t="s">
        <v>35</v>
      </c>
      <c r="CE273" s="1326" t="s">
        <v>35</v>
      </c>
      <c r="CF273" s="1326" t="s">
        <v>35</v>
      </c>
      <c r="CG273" s="1326" t="s">
        <v>35</v>
      </c>
      <c r="CH273" s="1326" t="s">
        <v>35</v>
      </c>
      <c r="CI273" s="1326" t="s">
        <v>35</v>
      </c>
      <c r="CJ273" s="1326" t="s">
        <v>35</v>
      </c>
      <c r="CK273" s="1326" t="s">
        <v>35</v>
      </c>
      <c r="CL273" s="1326" t="s">
        <v>35</v>
      </c>
      <c r="CM273" s="1326" t="s">
        <v>35</v>
      </c>
      <c r="CN273" s="1326" t="s">
        <v>35</v>
      </c>
      <c r="CO273" s="1326" t="s">
        <v>35</v>
      </c>
      <c r="CP273" s="1326" t="s">
        <v>35</v>
      </c>
      <c r="CQ273" s="1326" t="s">
        <v>35</v>
      </c>
      <c r="CR273" s="1326" t="s">
        <v>35</v>
      </c>
      <c r="CS273" s="1326" t="s">
        <v>35</v>
      </c>
      <c r="CT273" s="1326" t="s">
        <v>35</v>
      </c>
      <c r="CU273" s="1326" t="s">
        <v>35</v>
      </c>
      <c r="CV273" s="1326" t="s">
        <v>35</v>
      </c>
      <c r="CW273" s="1326" t="s">
        <v>35</v>
      </c>
      <c r="CX273" s="1326" t="s">
        <v>35</v>
      </c>
      <c r="CY273" s="1326" t="s">
        <v>35</v>
      </c>
      <c r="CZ273" s="1284" t="s">
        <v>35</v>
      </c>
    </row>
    <row r="274" s="437" customFormat="true" ht="15" customHeight="true" x14ac:dyDescent="0.2">
      <c r="B274" s="460"/>
      <c r="BA274" s="2514" t="s">
        <v>76</v>
      </c>
      <c r="BB274" s="294" t="s">
        <v>49</v>
      </c>
      <c r="BC274" s="1242" t="s">
        <v>35</v>
      </c>
      <c r="BD274" s="1262" t="s">
        <v>35</v>
      </c>
      <c r="BE274" s="1262" t="s">
        <v>35</v>
      </c>
      <c r="BF274" s="1262" t="s">
        <v>35</v>
      </c>
      <c r="BG274" s="1283" t="s">
        <v>35</v>
      </c>
      <c r="BH274" s="1304" t="s">
        <v>35</v>
      </c>
      <c r="BI274" s="1262" t="s">
        <v>35</v>
      </c>
      <c r="BJ274" s="1262" t="s">
        <v>35</v>
      </c>
      <c r="BK274" s="1262" t="s">
        <v>35</v>
      </c>
      <c r="BL274" s="1283" t="s">
        <v>35</v>
      </c>
      <c r="BM274" s="1304" t="s">
        <v>35</v>
      </c>
      <c r="BN274" s="1262" t="s">
        <v>35</v>
      </c>
      <c r="BO274" s="1262" t="s">
        <v>35</v>
      </c>
      <c r="BP274" s="1262" t="s">
        <v>35</v>
      </c>
      <c r="BQ274" s="1283" t="s">
        <v>35</v>
      </c>
      <c r="BR274" s="1304" t="s">
        <v>35</v>
      </c>
      <c r="BS274" s="1262" t="s">
        <v>35</v>
      </c>
      <c r="BT274" s="1262" t="s">
        <v>35</v>
      </c>
      <c r="BU274" s="1262" t="s">
        <v>35</v>
      </c>
      <c r="BV274" s="1262" t="s">
        <v>35</v>
      </c>
      <c r="BW274" s="1262" t="s">
        <v>35</v>
      </c>
      <c r="BX274" s="1262" t="s">
        <v>35</v>
      </c>
      <c r="BY274" s="1325" t="s">
        <v>35</v>
      </c>
      <c r="BZ274" s="1325" t="s">
        <v>35</v>
      </c>
      <c r="CA274" s="1325" t="s">
        <v>35</v>
      </c>
      <c r="CB274" s="1325" t="s">
        <v>35</v>
      </c>
      <c r="CC274" s="1325" t="s">
        <v>35</v>
      </c>
      <c r="CD274" s="1325" t="s">
        <v>35</v>
      </c>
      <c r="CE274" s="1325" t="s">
        <v>35</v>
      </c>
      <c r="CF274" s="1325" t="s">
        <v>35</v>
      </c>
      <c r="CG274" s="1325" t="s">
        <v>35</v>
      </c>
      <c r="CH274" s="1325" t="s">
        <v>35</v>
      </c>
      <c r="CI274" s="1325" t="s">
        <v>35</v>
      </c>
      <c r="CJ274" s="1325" t="s">
        <v>35</v>
      </c>
      <c r="CK274" s="1325" t="s">
        <v>35</v>
      </c>
      <c r="CL274" s="1325" t="s">
        <v>35</v>
      </c>
      <c r="CM274" s="1325" t="s">
        <v>35</v>
      </c>
      <c r="CN274" s="1325" t="s">
        <v>35</v>
      </c>
      <c r="CO274" s="1325" t="s">
        <v>35</v>
      </c>
      <c r="CP274" s="1325" t="s">
        <v>35</v>
      </c>
      <c r="CQ274" s="1325" t="s">
        <v>35</v>
      </c>
      <c r="CR274" s="1325" t="s">
        <v>35</v>
      </c>
      <c r="CS274" s="1325" t="s">
        <v>35</v>
      </c>
      <c r="CT274" s="1325" t="s">
        <v>35</v>
      </c>
      <c r="CU274" s="1325" t="s">
        <v>35</v>
      </c>
      <c r="CV274" s="1325" t="s">
        <v>35</v>
      </c>
      <c r="CW274" s="1325" t="s">
        <v>35</v>
      </c>
      <c r="CX274" s="1325" t="s">
        <v>35</v>
      </c>
      <c r="CY274" s="1325" t="s">
        <v>35</v>
      </c>
      <c r="CZ274" s="1347" t="s">
        <v>35</v>
      </c>
    </row>
    <row r="275" s="437" customFormat="true" ht="15" customHeight="true" x14ac:dyDescent="0.2">
      <c r="B275" s="460"/>
      <c r="BA275" s="2514"/>
      <c r="BB275" s="294" t="s">
        <v>48</v>
      </c>
      <c r="BC275" s="1242" t="s">
        <v>35</v>
      </c>
      <c r="BD275" s="1262" t="s">
        <v>35</v>
      </c>
      <c r="BE275" s="1262" t="s">
        <v>35</v>
      </c>
      <c r="BF275" s="1262" t="s">
        <v>35</v>
      </c>
      <c r="BG275" s="1283" t="s">
        <v>35</v>
      </c>
      <c r="BH275" s="1304" t="s">
        <v>35</v>
      </c>
      <c r="BI275" s="1262" t="s">
        <v>35</v>
      </c>
      <c r="BJ275" s="1262" t="s">
        <v>35</v>
      </c>
      <c r="BK275" s="1262" t="s">
        <v>35</v>
      </c>
      <c r="BL275" s="1283" t="s">
        <v>35</v>
      </c>
      <c r="BM275" s="1304" t="s">
        <v>35</v>
      </c>
      <c r="BN275" s="1262" t="s">
        <v>35</v>
      </c>
      <c r="BO275" s="1262" t="s">
        <v>35</v>
      </c>
      <c r="BP275" s="1262" t="s">
        <v>35</v>
      </c>
      <c r="BQ275" s="1283" t="s">
        <v>35</v>
      </c>
      <c r="BR275" s="1304" t="s">
        <v>35</v>
      </c>
      <c r="BS275" s="1262" t="s">
        <v>35</v>
      </c>
      <c r="BT275" s="1262" t="s">
        <v>35</v>
      </c>
      <c r="BU275" s="1262" t="s">
        <v>35</v>
      </c>
      <c r="BV275" s="1262" t="s">
        <v>35</v>
      </c>
      <c r="BW275" s="1262" t="s">
        <v>35</v>
      </c>
      <c r="BX275" s="1262" t="s">
        <v>35</v>
      </c>
      <c r="BY275" s="1325" t="s">
        <v>35</v>
      </c>
      <c r="BZ275" s="1325" t="s">
        <v>35</v>
      </c>
      <c r="CA275" s="1325" t="s">
        <v>35</v>
      </c>
      <c r="CB275" s="1325" t="s">
        <v>35</v>
      </c>
      <c r="CC275" s="1325" t="s">
        <v>35</v>
      </c>
      <c r="CD275" s="1325" t="s">
        <v>35</v>
      </c>
      <c r="CE275" s="1325" t="s">
        <v>35</v>
      </c>
      <c r="CF275" s="1325" t="s">
        <v>35</v>
      </c>
      <c r="CG275" s="1325" t="s">
        <v>35</v>
      </c>
      <c r="CH275" s="1325" t="s">
        <v>35</v>
      </c>
      <c r="CI275" s="1325" t="s">
        <v>35</v>
      </c>
      <c r="CJ275" s="1325" t="s">
        <v>35</v>
      </c>
      <c r="CK275" s="1325" t="s">
        <v>35</v>
      </c>
      <c r="CL275" s="1325" t="s">
        <v>35</v>
      </c>
      <c r="CM275" s="1325" t="s">
        <v>35</v>
      </c>
      <c r="CN275" s="1325" t="s">
        <v>35</v>
      </c>
      <c r="CO275" s="1325" t="s">
        <v>35</v>
      </c>
      <c r="CP275" s="1325" t="s">
        <v>35</v>
      </c>
      <c r="CQ275" s="1325" t="s">
        <v>35</v>
      </c>
      <c r="CR275" s="1325" t="s">
        <v>35</v>
      </c>
      <c r="CS275" s="1325" t="s">
        <v>35</v>
      </c>
      <c r="CT275" s="1325" t="s">
        <v>35</v>
      </c>
      <c r="CU275" s="1325" t="s">
        <v>35</v>
      </c>
      <c r="CV275" s="1325" t="s">
        <v>35</v>
      </c>
      <c r="CW275" s="1325" t="s">
        <v>35</v>
      </c>
      <c r="CX275" s="1325" t="s">
        <v>35</v>
      </c>
      <c r="CY275" s="1325" t="s">
        <v>35</v>
      </c>
      <c r="CZ275" s="1347" t="s">
        <v>35</v>
      </c>
    </row>
    <row r="276" s="437" customFormat="true" ht="15" customHeight="true" x14ac:dyDescent="0.2">
      <c r="B276" s="460"/>
      <c r="BA276" s="2514"/>
      <c r="BB276" s="294" t="s">
        <v>113</v>
      </c>
      <c r="BC276" s="1242" t="s">
        <v>35</v>
      </c>
      <c r="BD276" s="1262" t="s">
        <v>35</v>
      </c>
      <c r="BE276" s="1262" t="s">
        <v>35</v>
      </c>
      <c r="BF276" s="1262" t="s">
        <v>35</v>
      </c>
      <c r="BG276" s="1283" t="s">
        <v>35</v>
      </c>
      <c r="BH276" s="1304" t="s">
        <v>35</v>
      </c>
      <c r="BI276" s="1262" t="s">
        <v>35</v>
      </c>
      <c r="BJ276" s="1262" t="s">
        <v>35</v>
      </c>
      <c r="BK276" s="1262" t="s">
        <v>35</v>
      </c>
      <c r="BL276" s="1283" t="s">
        <v>35</v>
      </c>
      <c r="BM276" s="1304" t="s">
        <v>35</v>
      </c>
      <c r="BN276" s="1262" t="s">
        <v>35</v>
      </c>
      <c r="BO276" s="1262" t="s">
        <v>35</v>
      </c>
      <c r="BP276" s="1262" t="s">
        <v>35</v>
      </c>
      <c r="BQ276" s="1283" t="s">
        <v>35</v>
      </c>
      <c r="BR276" s="1304" t="s">
        <v>35</v>
      </c>
      <c r="BS276" s="1262" t="s">
        <v>35</v>
      </c>
      <c r="BT276" s="1262" t="s">
        <v>35</v>
      </c>
      <c r="BU276" s="1262" t="s">
        <v>35</v>
      </c>
      <c r="BV276" s="1262" t="s">
        <v>35</v>
      </c>
      <c r="BW276" s="1262" t="s">
        <v>35</v>
      </c>
      <c r="BX276" s="1262" t="s">
        <v>35</v>
      </c>
      <c r="BY276" s="1325" t="s">
        <v>35</v>
      </c>
      <c r="BZ276" s="1325" t="s">
        <v>35</v>
      </c>
      <c r="CA276" s="1325" t="s">
        <v>35</v>
      </c>
      <c r="CB276" s="1325" t="s">
        <v>35</v>
      </c>
      <c r="CC276" s="1325" t="s">
        <v>35</v>
      </c>
      <c r="CD276" s="1325" t="s">
        <v>35</v>
      </c>
      <c r="CE276" s="1325" t="s">
        <v>35</v>
      </c>
      <c r="CF276" s="1325" t="s">
        <v>35</v>
      </c>
      <c r="CG276" s="1325" t="s">
        <v>35</v>
      </c>
      <c r="CH276" s="1325" t="s">
        <v>35</v>
      </c>
      <c r="CI276" s="1325" t="s">
        <v>35</v>
      </c>
      <c r="CJ276" s="1325" t="s">
        <v>35</v>
      </c>
      <c r="CK276" s="1325" t="s">
        <v>35</v>
      </c>
      <c r="CL276" s="1325" t="s">
        <v>35</v>
      </c>
      <c r="CM276" s="1325" t="s">
        <v>35</v>
      </c>
      <c r="CN276" s="1325" t="s">
        <v>35</v>
      </c>
      <c r="CO276" s="1325" t="s">
        <v>35</v>
      </c>
      <c r="CP276" s="1325" t="s">
        <v>35</v>
      </c>
      <c r="CQ276" s="1325" t="s">
        <v>35</v>
      </c>
      <c r="CR276" s="1325" t="s">
        <v>35</v>
      </c>
      <c r="CS276" s="1325" t="s">
        <v>35</v>
      </c>
      <c r="CT276" s="1325" t="s">
        <v>35</v>
      </c>
      <c r="CU276" s="1325" t="s">
        <v>35</v>
      </c>
      <c r="CV276" s="1325" t="s">
        <v>35</v>
      </c>
      <c r="CW276" s="1325" t="s">
        <v>35</v>
      </c>
      <c r="CX276" s="1325" t="s">
        <v>35</v>
      </c>
      <c r="CY276" s="1325" t="s">
        <v>35</v>
      </c>
      <c r="CZ276" s="1347" t="s">
        <v>35</v>
      </c>
    </row>
    <row r="277" s="437" customFormat="true" ht="15" customHeight="true" x14ac:dyDescent="0.2">
      <c r="B277" s="460"/>
      <c r="BA277" s="2514" t="s">
        <v>77</v>
      </c>
      <c r="BB277" s="294" t="s">
        <v>78</v>
      </c>
      <c r="BC277" s="1242" t="s">
        <v>35</v>
      </c>
      <c r="BD277" s="1262" t="s">
        <v>35</v>
      </c>
      <c r="BE277" s="1262" t="s">
        <v>35</v>
      </c>
      <c r="BF277" s="1262" t="s">
        <v>35</v>
      </c>
      <c r="BG277" s="1283" t="s">
        <v>35</v>
      </c>
      <c r="BH277" s="1304" t="s">
        <v>35</v>
      </c>
      <c r="BI277" s="1262" t="s">
        <v>35</v>
      </c>
      <c r="BJ277" s="1262" t="s">
        <v>35</v>
      </c>
      <c r="BK277" s="1262" t="s">
        <v>35</v>
      </c>
      <c r="BL277" s="1283" t="s">
        <v>35</v>
      </c>
      <c r="BM277" s="1304" t="s">
        <v>35</v>
      </c>
      <c r="BN277" s="1262" t="s">
        <v>35</v>
      </c>
      <c r="BO277" s="1262" t="s">
        <v>35</v>
      </c>
      <c r="BP277" s="1262" t="s">
        <v>35</v>
      </c>
      <c r="BQ277" s="1283" t="s">
        <v>35</v>
      </c>
      <c r="BR277" s="1304" t="s">
        <v>35</v>
      </c>
      <c r="BS277" s="1262" t="s">
        <v>35</v>
      </c>
      <c r="BT277" s="1262" t="s">
        <v>35</v>
      </c>
      <c r="BU277" s="1262" t="s">
        <v>35</v>
      </c>
      <c r="BV277" s="1262" t="s">
        <v>35</v>
      </c>
      <c r="BW277" s="1262" t="s">
        <v>35</v>
      </c>
      <c r="BX277" s="1262" t="s">
        <v>35</v>
      </c>
      <c r="BY277" s="1325" t="s">
        <v>35</v>
      </c>
      <c r="BZ277" s="1325" t="s">
        <v>35</v>
      </c>
      <c r="CA277" s="1325" t="s">
        <v>35</v>
      </c>
      <c r="CB277" s="1325" t="s">
        <v>35</v>
      </c>
      <c r="CC277" s="1325" t="s">
        <v>35</v>
      </c>
      <c r="CD277" s="1325" t="s">
        <v>35</v>
      </c>
      <c r="CE277" s="1325" t="s">
        <v>35</v>
      </c>
      <c r="CF277" s="1325" t="s">
        <v>35</v>
      </c>
      <c r="CG277" s="1325" t="s">
        <v>35</v>
      </c>
      <c r="CH277" s="1325" t="s">
        <v>35</v>
      </c>
      <c r="CI277" s="1325" t="s">
        <v>35</v>
      </c>
      <c r="CJ277" s="1325" t="s">
        <v>35</v>
      </c>
      <c r="CK277" s="1325" t="s">
        <v>35</v>
      </c>
      <c r="CL277" s="1325" t="s">
        <v>35</v>
      </c>
      <c r="CM277" s="1325" t="s">
        <v>35</v>
      </c>
      <c r="CN277" s="1325" t="s">
        <v>35</v>
      </c>
      <c r="CO277" s="1325" t="s">
        <v>35</v>
      </c>
      <c r="CP277" s="1325" t="s">
        <v>35</v>
      </c>
      <c r="CQ277" s="1325" t="s">
        <v>35</v>
      </c>
      <c r="CR277" s="1325" t="s">
        <v>35</v>
      </c>
      <c r="CS277" s="1325" t="s">
        <v>35</v>
      </c>
      <c r="CT277" s="1325" t="s">
        <v>35</v>
      </c>
      <c r="CU277" s="1325" t="s">
        <v>35</v>
      </c>
      <c r="CV277" s="1325" t="s">
        <v>35</v>
      </c>
      <c r="CW277" s="1325" t="s">
        <v>35</v>
      </c>
      <c r="CX277" s="1325" t="s">
        <v>35</v>
      </c>
      <c r="CY277" s="1325" t="s">
        <v>35</v>
      </c>
      <c r="CZ277" s="1347" t="s">
        <v>35</v>
      </c>
    </row>
    <row r="278" s="437" customFormat="true" ht="15" customHeight="true" x14ac:dyDescent="0.2">
      <c r="B278" s="460"/>
      <c r="BA278" s="2514"/>
      <c r="BB278" s="294" t="s">
        <v>79</v>
      </c>
      <c r="BC278" s="1242" t="s">
        <v>35</v>
      </c>
      <c r="BD278" s="1262" t="s">
        <v>35</v>
      </c>
      <c r="BE278" s="1262" t="s">
        <v>35</v>
      </c>
      <c r="BF278" s="1262" t="s">
        <v>35</v>
      </c>
      <c r="BG278" s="1283" t="s">
        <v>35</v>
      </c>
      <c r="BH278" s="1304" t="s">
        <v>35</v>
      </c>
      <c r="BI278" s="1262" t="s">
        <v>35</v>
      </c>
      <c r="BJ278" s="1262" t="s">
        <v>35</v>
      </c>
      <c r="BK278" s="1262" t="s">
        <v>35</v>
      </c>
      <c r="BL278" s="1283" t="s">
        <v>35</v>
      </c>
      <c r="BM278" s="1304" t="s">
        <v>35</v>
      </c>
      <c r="BN278" s="1262" t="s">
        <v>35</v>
      </c>
      <c r="BO278" s="1262" t="s">
        <v>35</v>
      </c>
      <c r="BP278" s="1262" t="s">
        <v>35</v>
      </c>
      <c r="BQ278" s="1283" t="s">
        <v>35</v>
      </c>
      <c r="BR278" s="1304" t="s">
        <v>35</v>
      </c>
      <c r="BS278" s="1262" t="s">
        <v>35</v>
      </c>
      <c r="BT278" s="1262" t="s">
        <v>35</v>
      </c>
      <c r="BU278" s="1262" t="s">
        <v>35</v>
      </c>
      <c r="BV278" s="1262" t="s">
        <v>35</v>
      </c>
      <c r="BW278" s="1262" t="s">
        <v>35</v>
      </c>
      <c r="BX278" s="1262" t="s">
        <v>35</v>
      </c>
      <c r="BY278" s="1325" t="s">
        <v>35</v>
      </c>
      <c r="BZ278" s="1325" t="s">
        <v>35</v>
      </c>
      <c r="CA278" s="1325" t="s">
        <v>35</v>
      </c>
      <c r="CB278" s="1325" t="s">
        <v>35</v>
      </c>
      <c r="CC278" s="1325" t="s">
        <v>35</v>
      </c>
      <c r="CD278" s="1325" t="s">
        <v>35</v>
      </c>
      <c r="CE278" s="1325" t="s">
        <v>35</v>
      </c>
      <c r="CF278" s="1325" t="s">
        <v>35</v>
      </c>
      <c r="CG278" s="1325" t="s">
        <v>35</v>
      </c>
      <c r="CH278" s="1325" t="s">
        <v>35</v>
      </c>
      <c r="CI278" s="1325" t="s">
        <v>35</v>
      </c>
      <c r="CJ278" s="1325" t="s">
        <v>35</v>
      </c>
      <c r="CK278" s="1325" t="s">
        <v>35</v>
      </c>
      <c r="CL278" s="1325" t="s">
        <v>35</v>
      </c>
      <c r="CM278" s="1325" t="s">
        <v>35</v>
      </c>
      <c r="CN278" s="1325" t="s">
        <v>35</v>
      </c>
      <c r="CO278" s="1325" t="s">
        <v>35</v>
      </c>
      <c r="CP278" s="1325" t="s">
        <v>35</v>
      </c>
      <c r="CQ278" s="1325" t="s">
        <v>35</v>
      </c>
      <c r="CR278" s="1325" t="s">
        <v>35</v>
      </c>
      <c r="CS278" s="1325" t="s">
        <v>35</v>
      </c>
      <c r="CT278" s="1325" t="s">
        <v>35</v>
      </c>
      <c r="CU278" s="1325" t="s">
        <v>35</v>
      </c>
      <c r="CV278" s="1325" t="s">
        <v>35</v>
      </c>
      <c r="CW278" s="1325" t="s">
        <v>35</v>
      </c>
      <c r="CX278" s="1325" t="s">
        <v>35</v>
      </c>
      <c r="CY278" s="1325" t="s">
        <v>35</v>
      </c>
      <c r="CZ278" s="1347" t="s">
        <v>35</v>
      </c>
    </row>
    <row r="279" s="437" customFormat="true" ht="15" customHeight="true" x14ac:dyDescent="0.2">
      <c r="B279" s="460"/>
      <c r="BA279" s="2514"/>
      <c r="BB279" s="294" t="s">
        <v>80</v>
      </c>
      <c r="BC279" s="1242" t="s">
        <v>35</v>
      </c>
      <c r="BD279" s="1263" t="s">
        <v>35</v>
      </c>
      <c r="BE279" s="1263" t="s">
        <v>35</v>
      </c>
      <c r="BF279" s="1263" t="s">
        <v>35</v>
      </c>
      <c r="BG279" s="1284" t="s">
        <v>35</v>
      </c>
      <c r="BH279" s="1242" t="s">
        <v>35</v>
      </c>
      <c r="BI279" s="1263" t="s">
        <v>35</v>
      </c>
      <c r="BJ279" s="1263" t="s">
        <v>35</v>
      </c>
      <c r="BK279" s="1263" t="s">
        <v>35</v>
      </c>
      <c r="BL279" s="1284" t="s">
        <v>35</v>
      </c>
      <c r="BM279" s="1242" t="s">
        <v>35</v>
      </c>
      <c r="BN279" s="1263" t="s">
        <v>35</v>
      </c>
      <c r="BO279" s="1263" t="s">
        <v>35</v>
      </c>
      <c r="BP279" s="1263" t="s">
        <v>35</v>
      </c>
      <c r="BQ279" s="1284" t="s">
        <v>35</v>
      </c>
      <c r="BR279" s="1242" t="s">
        <v>35</v>
      </c>
      <c r="BS279" s="1263" t="s">
        <v>35</v>
      </c>
      <c r="BT279" s="1263" t="s">
        <v>35</v>
      </c>
      <c r="BU279" s="1263" t="s">
        <v>35</v>
      </c>
      <c r="BV279" s="1263" t="s">
        <v>35</v>
      </c>
      <c r="BW279" s="1263" t="s">
        <v>35</v>
      </c>
      <c r="BX279" s="1263" t="s">
        <v>35</v>
      </c>
      <c r="BY279" s="1326" t="s">
        <v>35</v>
      </c>
      <c r="BZ279" s="1326" t="s">
        <v>35</v>
      </c>
      <c r="CA279" s="1326" t="s">
        <v>35</v>
      </c>
      <c r="CB279" s="1326" t="s">
        <v>35</v>
      </c>
      <c r="CC279" s="1326" t="s">
        <v>35</v>
      </c>
      <c r="CD279" s="1326" t="s">
        <v>35</v>
      </c>
      <c r="CE279" s="1326" t="s">
        <v>35</v>
      </c>
      <c r="CF279" s="1326" t="s">
        <v>35</v>
      </c>
      <c r="CG279" s="1326" t="s">
        <v>35</v>
      </c>
      <c r="CH279" s="1326" t="s">
        <v>35</v>
      </c>
      <c r="CI279" s="1326" t="s">
        <v>35</v>
      </c>
      <c r="CJ279" s="1326" t="s">
        <v>35</v>
      </c>
      <c r="CK279" s="1326" t="s">
        <v>35</v>
      </c>
      <c r="CL279" s="1326" t="s">
        <v>35</v>
      </c>
      <c r="CM279" s="1326" t="s">
        <v>35</v>
      </c>
      <c r="CN279" s="1326" t="s">
        <v>35</v>
      </c>
      <c r="CO279" s="1326" t="s">
        <v>35</v>
      </c>
      <c r="CP279" s="1326" t="s">
        <v>35</v>
      </c>
      <c r="CQ279" s="1326" t="s">
        <v>35</v>
      </c>
      <c r="CR279" s="1326" t="s">
        <v>35</v>
      </c>
      <c r="CS279" s="1326" t="s">
        <v>35</v>
      </c>
      <c r="CT279" s="1326" t="s">
        <v>35</v>
      </c>
      <c r="CU279" s="1326" t="s">
        <v>35</v>
      </c>
      <c r="CV279" s="1326" t="s">
        <v>35</v>
      </c>
      <c r="CW279" s="1326" t="s">
        <v>35</v>
      </c>
      <c r="CX279" s="1326" t="s">
        <v>35</v>
      </c>
      <c r="CY279" s="1326" t="s">
        <v>35</v>
      </c>
      <c r="CZ279" s="1284" t="s">
        <v>35</v>
      </c>
    </row>
    <row r="280" s="437" customFormat="true" ht="15" customHeight="true" x14ac:dyDescent="0.2">
      <c r="B280" s="460"/>
      <c r="BA280" s="2514"/>
      <c r="BB280" s="294" t="s">
        <v>81</v>
      </c>
      <c r="BC280" s="1242" t="s">
        <v>35</v>
      </c>
      <c r="BD280" s="1263" t="s">
        <v>35</v>
      </c>
      <c r="BE280" s="1263" t="s">
        <v>35</v>
      </c>
      <c r="BF280" s="1263" t="s">
        <v>35</v>
      </c>
      <c r="BG280" s="1284" t="s">
        <v>35</v>
      </c>
      <c r="BH280" s="1242" t="s">
        <v>35</v>
      </c>
      <c r="BI280" s="1263" t="s">
        <v>35</v>
      </c>
      <c r="BJ280" s="1263" t="s">
        <v>35</v>
      </c>
      <c r="BK280" s="1263" t="s">
        <v>35</v>
      </c>
      <c r="BL280" s="1284" t="s">
        <v>35</v>
      </c>
      <c r="BM280" s="1242" t="s">
        <v>35</v>
      </c>
      <c r="BN280" s="1263" t="s">
        <v>35</v>
      </c>
      <c r="BO280" s="1263" t="s">
        <v>35</v>
      </c>
      <c r="BP280" s="1263" t="s">
        <v>35</v>
      </c>
      <c r="BQ280" s="1284" t="s">
        <v>35</v>
      </c>
      <c r="BR280" s="1242" t="s">
        <v>35</v>
      </c>
      <c r="BS280" s="1263" t="s">
        <v>35</v>
      </c>
      <c r="BT280" s="1263" t="s">
        <v>35</v>
      </c>
      <c r="BU280" s="1263" t="s">
        <v>35</v>
      </c>
      <c r="BV280" s="1263" t="s">
        <v>35</v>
      </c>
      <c r="BW280" s="1263" t="s">
        <v>35</v>
      </c>
      <c r="BX280" s="1263" t="s">
        <v>35</v>
      </c>
      <c r="BY280" s="1326" t="s">
        <v>35</v>
      </c>
      <c r="BZ280" s="1326" t="s">
        <v>35</v>
      </c>
      <c r="CA280" s="1326" t="s">
        <v>35</v>
      </c>
      <c r="CB280" s="1326" t="s">
        <v>35</v>
      </c>
      <c r="CC280" s="1326" t="s">
        <v>35</v>
      </c>
      <c r="CD280" s="1326" t="s">
        <v>35</v>
      </c>
      <c r="CE280" s="1326" t="s">
        <v>35</v>
      </c>
      <c r="CF280" s="1326" t="s">
        <v>35</v>
      </c>
      <c r="CG280" s="1326" t="s">
        <v>35</v>
      </c>
      <c r="CH280" s="1326" t="s">
        <v>35</v>
      </c>
      <c r="CI280" s="1326" t="s">
        <v>35</v>
      </c>
      <c r="CJ280" s="1326" t="s">
        <v>35</v>
      </c>
      <c r="CK280" s="1326" t="s">
        <v>35</v>
      </c>
      <c r="CL280" s="1326" t="s">
        <v>35</v>
      </c>
      <c r="CM280" s="1326" t="s">
        <v>35</v>
      </c>
      <c r="CN280" s="1326" t="s">
        <v>35</v>
      </c>
      <c r="CO280" s="1326" t="s">
        <v>35</v>
      </c>
      <c r="CP280" s="1326" t="s">
        <v>35</v>
      </c>
      <c r="CQ280" s="1326" t="s">
        <v>35</v>
      </c>
      <c r="CR280" s="1326" t="s">
        <v>35</v>
      </c>
      <c r="CS280" s="1326" t="s">
        <v>35</v>
      </c>
      <c r="CT280" s="1326" t="s">
        <v>35</v>
      </c>
      <c r="CU280" s="1326" t="s">
        <v>35</v>
      </c>
      <c r="CV280" s="1326" t="s">
        <v>35</v>
      </c>
      <c r="CW280" s="1326" t="s">
        <v>35</v>
      </c>
      <c r="CX280" s="1326" t="s">
        <v>35</v>
      </c>
      <c r="CY280" s="1326" t="s">
        <v>35</v>
      </c>
      <c r="CZ280" s="1284" t="s">
        <v>35</v>
      </c>
    </row>
    <row r="281" s="437" customFormat="true" ht="15" customHeight="true" x14ac:dyDescent="0.2">
      <c r="B281" s="460"/>
      <c r="BA281" s="2514"/>
      <c r="BB281" s="294" t="s">
        <v>82</v>
      </c>
      <c r="BC281" s="1242" t="s">
        <v>35</v>
      </c>
      <c r="BD281" s="1263" t="s">
        <v>35</v>
      </c>
      <c r="BE281" s="1263" t="s">
        <v>35</v>
      </c>
      <c r="BF281" s="1263" t="s">
        <v>35</v>
      </c>
      <c r="BG281" s="1284" t="s">
        <v>35</v>
      </c>
      <c r="BH281" s="1242" t="s">
        <v>35</v>
      </c>
      <c r="BI281" s="1263" t="s">
        <v>35</v>
      </c>
      <c r="BJ281" s="1263" t="s">
        <v>35</v>
      </c>
      <c r="BK281" s="1263" t="s">
        <v>35</v>
      </c>
      <c r="BL281" s="1284" t="s">
        <v>35</v>
      </c>
      <c r="BM281" s="1242" t="s">
        <v>35</v>
      </c>
      <c r="BN281" s="1263" t="s">
        <v>35</v>
      </c>
      <c r="BO281" s="1263" t="s">
        <v>35</v>
      </c>
      <c r="BP281" s="1263" t="s">
        <v>35</v>
      </c>
      <c r="BQ281" s="1284" t="s">
        <v>35</v>
      </c>
      <c r="BR281" s="1242" t="s">
        <v>35</v>
      </c>
      <c r="BS281" s="1263" t="s">
        <v>35</v>
      </c>
      <c r="BT281" s="1263" t="s">
        <v>35</v>
      </c>
      <c r="BU281" s="1263" t="s">
        <v>35</v>
      </c>
      <c r="BV281" s="1263" t="s">
        <v>35</v>
      </c>
      <c r="BW281" s="1263" t="s">
        <v>35</v>
      </c>
      <c r="BX281" s="1263" t="s">
        <v>35</v>
      </c>
      <c r="BY281" s="1326" t="s">
        <v>35</v>
      </c>
      <c r="BZ281" s="1326" t="s">
        <v>35</v>
      </c>
      <c r="CA281" s="1326" t="s">
        <v>35</v>
      </c>
      <c r="CB281" s="1326" t="s">
        <v>35</v>
      </c>
      <c r="CC281" s="1326" t="s">
        <v>35</v>
      </c>
      <c r="CD281" s="1326" t="s">
        <v>35</v>
      </c>
      <c r="CE281" s="1326" t="s">
        <v>35</v>
      </c>
      <c r="CF281" s="1326" t="s">
        <v>35</v>
      </c>
      <c r="CG281" s="1326" t="s">
        <v>35</v>
      </c>
      <c r="CH281" s="1326" t="s">
        <v>35</v>
      </c>
      <c r="CI281" s="1326" t="s">
        <v>35</v>
      </c>
      <c r="CJ281" s="1326" t="s">
        <v>35</v>
      </c>
      <c r="CK281" s="1326" t="s">
        <v>35</v>
      </c>
      <c r="CL281" s="1326" t="s">
        <v>35</v>
      </c>
      <c r="CM281" s="1326" t="s">
        <v>35</v>
      </c>
      <c r="CN281" s="1326" t="s">
        <v>35</v>
      </c>
      <c r="CO281" s="1326" t="s">
        <v>35</v>
      </c>
      <c r="CP281" s="1326" t="s">
        <v>35</v>
      </c>
      <c r="CQ281" s="1326" t="s">
        <v>35</v>
      </c>
      <c r="CR281" s="1326" t="s">
        <v>35</v>
      </c>
      <c r="CS281" s="1326" t="s">
        <v>35</v>
      </c>
      <c r="CT281" s="1326" t="s">
        <v>35</v>
      </c>
      <c r="CU281" s="1326" t="s">
        <v>35</v>
      </c>
      <c r="CV281" s="1326" t="s">
        <v>35</v>
      </c>
      <c r="CW281" s="1326" t="s">
        <v>35</v>
      </c>
      <c r="CX281" s="1326" t="s">
        <v>35</v>
      </c>
      <c r="CY281" s="1326" t="s">
        <v>35</v>
      </c>
      <c r="CZ281" s="1284" t="s">
        <v>35</v>
      </c>
    </row>
    <row r="282" s="437" customFormat="true" ht="15" customHeight="true" x14ac:dyDescent="0.2">
      <c r="B282" s="460"/>
      <c r="BA282" s="2514"/>
      <c r="BB282" s="294" t="s">
        <v>83</v>
      </c>
      <c r="BC282" s="1242" t="s">
        <v>35</v>
      </c>
      <c r="BD282" s="1263" t="s">
        <v>35</v>
      </c>
      <c r="BE282" s="1263" t="s">
        <v>35</v>
      </c>
      <c r="BF282" s="1263" t="s">
        <v>35</v>
      </c>
      <c r="BG282" s="1284" t="s">
        <v>35</v>
      </c>
      <c r="BH282" s="1242" t="s">
        <v>35</v>
      </c>
      <c r="BI282" s="1263" t="s">
        <v>35</v>
      </c>
      <c r="BJ282" s="1263" t="s">
        <v>35</v>
      </c>
      <c r="BK282" s="1263" t="s">
        <v>35</v>
      </c>
      <c r="BL282" s="1284" t="s">
        <v>35</v>
      </c>
      <c r="BM282" s="1242" t="s">
        <v>35</v>
      </c>
      <c r="BN282" s="1263" t="s">
        <v>35</v>
      </c>
      <c r="BO282" s="1263" t="s">
        <v>35</v>
      </c>
      <c r="BP282" s="1263" t="s">
        <v>35</v>
      </c>
      <c r="BQ282" s="1284" t="s">
        <v>35</v>
      </c>
      <c r="BR282" s="1242" t="s">
        <v>35</v>
      </c>
      <c r="BS282" s="1263" t="s">
        <v>35</v>
      </c>
      <c r="BT282" s="1263" t="s">
        <v>35</v>
      </c>
      <c r="BU282" s="1263" t="s">
        <v>35</v>
      </c>
      <c r="BV282" s="1263" t="s">
        <v>35</v>
      </c>
      <c r="BW282" s="1263" t="s">
        <v>35</v>
      </c>
      <c r="BX282" s="1263" t="s">
        <v>35</v>
      </c>
      <c r="BY282" s="1326" t="s">
        <v>35</v>
      </c>
      <c r="BZ282" s="1326" t="s">
        <v>35</v>
      </c>
      <c r="CA282" s="1326" t="s">
        <v>35</v>
      </c>
      <c r="CB282" s="1326" t="s">
        <v>35</v>
      </c>
      <c r="CC282" s="1326" t="s">
        <v>35</v>
      </c>
      <c r="CD282" s="1326" t="s">
        <v>35</v>
      </c>
      <c r="CE282" s="1326" t="s">
        <v>35</v>
      </c>
      <c r="CF282" s="1326" t="s">
        <v>35</v>
      </c>
      <c r="CG282" s="1326" t="s">
        <v>35</v>
      </c>
      <c r="CH282" s="1326" t="s">
        <v>35</v>
      </c>
      <c r="CI282" s="1326" t="s">
        <v>35</v>
      </c>
      <c r="CJ282" s="1326" t="s">
        <v>35</v>
      </c>
      <c r="CK282" s="1326" t="s">
        <v>35</v>
      </c>
      <c r="CL282" s="1326" t="s">
        <v>35</v>
      </c>
      <c r="CM282" s="1326" t="s">
        <v>35</v>
      </c>
      <c r="CN282" s="1326" t="s">
        <v>35</v>
      </c>
      <c r="CO282" s="1326" t="s">
        <v>35</v>
      </c>
      <c r="CP282" s="1326" t="s">
        <v>35</v>
      </c>
      <c r="CQ282" s="1326" t="s">
        <v>35</v>
      </c>
      <c r="CR282" s="1326" t="s">
        <v>35</v>
      </c>
      <c r="CS282" s="1326" t="s">
        <v>35</v>
      </c>
      <c r="CT282" s="1326" t="s">
        <v>35</v>
      </c>
      <c r="CU282" s="1326" t="s">
        <v>35</v>
      </c>
      <c r="CV282" s="1326" t="s">
        <v>35</v>
      </c>
      <c r="CW282" s="1326" t="s">
        <v>35</v>
      </c>
      <c r="CX282" s="1326" t="s">
        <v>35</v>
      </c>
      <c r="CY282" s="1326" t="s">
        <v>35</v>
      </c>
      <c r="CZ282" s="1284" t="s">
        <v>35</v>
      </c>
    </row>
    <row r="283" s="437" customFormat="true" ht="15" customHeight="true" x14ac:dyDescent="0.2">
      <c r="B283" s="460"/>
      <c r="BA283" s="2514"/>
      <c r="BB283" s="294" t="s">
        <v>84</v>
      </c>
      <c r="BC283" s="1242" t="s">
        <v>35</v>
      </c>
      <c r="BD283" s="1263" t="s">
        <v>35</v>
      </c>
      <c r="BE283" s="1263" t="s">
        <v>35</v>
      </c>
      <c r="BF283" s="1263" t="s">
        <v>35</v>
      </c>
      <c r="BG283" s="1284" t="s">
        <v>35</v>
      </c>
      <c r="BH283" s="1242" t="s">
        <v>35</v>
      </c>
      <c r="BI283" s="1263" t="s">
        <v>35</v>
      </c>
      <c r="BJ283" s="1263" t="s">
        <v>35</v>
      </c>
      <c r="BK283" s="1263" t="s">
        <v>35</v>
      </c>
      <c r="BL283" s="1284" t="s">
        <v>35</v>
      </c>
      <c r="BM283" s="1242" t="s">
        <v>35</v>
      </c>
      <c r="BN283" s="1263" t="s">
        <v>35</v>
      </c>
      <c r="BO283" s="1263" t="s">
        <v>35</v>
      </c>
      <c r="BP283" s="1263" t="s">
        <v>35</v>
      </c>
      <c r="BQ283" s="1284" t="s">
        <v>35</v>
      </c>
      <c r="BR283" s="1242" t="s">
        <v>35</v>
      </c>
      <c r="BS283" s="1263" t="s">
        <v>35</v>
      </c>
      <c r="BT283" s="1263" t="s">
        <v>35</v>
      </c>
      <c r="BU283" s="1263" t="s">
        <v>35</v>
      </c>
      <c r="BV283" s="1263" t="s">
        <v>35</v>
      </c>
      <c r="BW283" s="1263" t="s">
        <v>35</v>
      </c>
      <c r="BX283" s="1263" t="s">
        <v>35</v>
      </c>
      <c r="BY283" s="1326" t="s">
        <v>35</v>
      </c>
      <c r="BZ283" s="1326" t="s">
        <v>35</v>
      </c>
      <c r="CA283" s="1326" t="s">
        <v>35</v>
      </c>
      <c r="CB283" s="1326" t="s">
        <v>35</v>
      </c>
      <c r="CC283" s="1326" t="s">
        <v>35</v>
      </c>
      <c r="CD283" s="1326" t="s">
        <v>35</v>
      </c>
      <c r="CE283" s="1326" t="s">
        <v>35</v>
      </c>
      <c r="CF283" s="1326" t="s">
        <v>35</v>
      </c>
      <c r="CG283" s="1326" t="s">
        <v>35</v>
      </c>
      <c r="CH283" s="1326" t="s">
        <v>35</v>
      </c>
      <c r="CI283" s="1326" t="s">
        <v>35</v>
      </c>
      <c r="CJ283" s="1326" t="s">
        <v>35</v>
      </c>
      <c r="CK283" s="1326" t="s">
        <v>35</v>
      </c>
      <c r="CL283" s="1326" t="s">
        <v>35</v>
      </c>
      <c r="CM283" s="1326" t="s">
        <v>35</v>
      </c>
      <c r="CN283" s="1326" t="s">
        <v>35</v>
      </c>
      <c r="CO283" s="1326" t="s">
        <v>35</v>
      </c>
      <c r="CP283" s="1326" t="s">
        <v>35</v>
      </c>
      <c r="CQ283" s="1326" t="s">
        <v>35</v>
      </c>
      <c r="CR283" s="1326" t="s">
        <v>35</v>
      </c>
      <c r="CS283" s="1326" t="s">
        <v>35</v>
      </c>
      <c r="CT283" s="1326" t="s">
        <v>35</v>
      </c>
      <c r="CU283" s="1326" t="s">
        <v>35</v>
      </c>
      <c r="CV283" s="1326" t="s">
        <v>35</v>
      </c>
      <c r="CW283" s="1326" t="s">
        <v>35</v>
      </c>
      <c r="CX283" s="1326" t="s">
        <v>35</v>
      </c>
      <c r="CY283" s="1326" t="s">
        <v>35</v>
      </c>
      <c r="CZ283" s="1284" t="s">
        <v>35</v>
      </c>
    </row>
    <row r="284" s="437" customFormat="true" ht="15" customHeight="true" x14ac:dyDescent="0.2">
      <c r="B284" s="460"/>
      <c r="BA284" s="2515"/>
      <c r="BB284" s="295" t="s">
        <v>113</v>
      </c>
      <c r="BC284" s="1243" t="s">
        <v>35</v>
      </c>
      <c r="BD284" s="1264" t="s">
        <v>35</v>
      </c>
      <c r="BE284" s="1264" t="s">
        <v>35</v>
      </c>
      <c r="BF284" s="1264" t="s">
        <v>35</v>
      </c>
      <c r="BG284" s="1285" t="s">
        <v>35</v>
      </c>
      <c r="BH284" s="1305" t="s">
        <v>35</v>
      </c>
      <c r="BI284" s="1264" t="s">
        <v>35</v>
      </c>
      <c r="BJ284" s="1264" t="s">
        <v>35</v>
      </c>
      <c r="BK284" s="1264" t="s">
        <v>35</v>
      </c>
      <c r="BL284" s="1285" t="s">
        <v>35</v>
      </c>
      <c r="BM284" s="1305" t="s">
        <v>35</v>
      </c>
      <c r="BN284" s="1264" t="s">
        <v>35</v>
      </c>
      <c r="BO284" s="1264" t="s">
        <v>35</v>
      </c>
      <c r="BP284" s="1264" t="s">
        <v>35</v>
      </c>
      <c r="BQ284" s="1285" t="s">
        <v>35</v>
      </c>
      <c r="BR284" s="1305" t="s">
        <v>35</v>
      </c>
      <c r="BS284" s="1264" t="s">
        <v>35</v>
      </c>
      <c r="BT284" s="1264" t="s">
        <v>35</v>
      </c>
      <c r="BU284" s="1264" t="s">
        <v>35</v>
      </c>
      <c r="BV284" s="1264" t="s">
        <v>35</v>
      </c>
      <c r="BW284" s="1264" t="s">
        <v>35</v>
      </c>
      <c r="BX284" s="1264" t="s">
        <v>35</v>
      </c>
      <c r="BY284" s="1327" t="s">
        <v>35</v>
      </c>
      <c r="BZ284" s="1327" t="s">
        <v>35</v>
      </c>
      <c r="CA284" s="1327" t="s">
        <v>35</v>
      </c>
      <c r="CB284" s="1327" t="s">
        <v>35</v>
      </c>
      <c r="CC284" s="1327" t="s">
        <v>35</v>
      </c>
      <c r="CD284" s="1327" t="s">
        <v>35</v>
      </c>
      <c r="CE284" s="1327" t="s">
        <v>35</v>
      </c>
      <c r="CF284" s="1327" t="s">
        <v>35</v>
      </c>
      <c r="CG284" s="1327" t="s">
        <v>35</v>
      </c>
      <c r="CH284" s="1327" t="s">
        <v>35</v>
      </c>
      <c r="CI284" s="1327" t="s">
        <v>35</v>
      </c>
      <c r="CJ284" s="1327" t="s">
        <v>35</v>
      </c>
      <c r="CK284" s="1327" t="s">
        <v>35</v>
      </c>
      <c r="CL284" s="1327" t="s">
        <v>35</v>
      </c>
      <c r="CM284" s="1327" t="s">
        <v>35</v>
      </c>
      <c r="CN284" s="1327" t="s">
        <v>35</v>
      </c>
      <c r="CO284" s="1327" t="s">
        <v>35</v>
      </c>
      <c r="CP284" s="1327" t="s">
        <v>35</v>
      </c>
      <c r="CQ284" s="1327" t="s">
        <v>35</v>
      </c>
      <c r="CR284" s="1327" t="s">
        <v>35</v>
      </c>
      <c r="CS284" s="1327" t="s">
        <v>35</v>
      </c>
      <c r="CT284" s="1327" t="s">
        <v>35</v>
      </c>
      <c r="CU284" s="1327" t="s">
        <v>35</v>
      </c>
      <c r="CV284" s="1327" t="s">
        <v>35</v>
      </c>
      <c r="CW284" s="1327" t="s">
        <v>35</v>
      </c>
      <c r="CX284" s="1327" t="s">
        <v>35</v>
      </c>
      <c r="CY284" s="1327" t="s">
        <v>35</v>
      </c>
      <c r="CZ284" s="1348" t="s">
        <v>35</v>
      </c>
    </row>
    <row r="285" s="437" customFormat="true" ht="15" customHeight="true" x14ac:dyDescent="0.2">
      <c r="B285" s="460"/>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437" customFormat="true" ht="15" customHeight="true" x14ac:dyDescent="0.2">
      <c r="B286" s="460"/>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437" customFormat="true" ht="15" customHeight="true" x14ac:dyDescent="0.2">
      <c r="B287" s="460"/>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437" customFormat="true" ht="15" customHeight="true" x14ac:dyDescent="0.2">
      <c r="B288" s="460"/>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437" customFormat="true" ht="15" customHeight="true" x14ac:dyDescent="0.2">
      <c r="A289" s="447"/>
      <c r="B289" s="448"/>
      <c r="C289" s="449"/>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437" customFormat="true" ht="15" customHeight="true" x14ac:dyDescent="0.2">
      <c r="A290" s="761"/>
      <c r="B290" s="762"/>
      <c r="C290" s="763"/>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437" customFormat="true" ht="15" customHeight="true" x14ac:dyDescent="0.2">
      <c r="A291" s="764"/>
      <c r="B291" s="765"/>
      <c r="C291" s="76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437" customFormat="true" ht="15" customHeight="true" x14ac:dyDescent="0.2">
      <c r="A292" s="767"/>
      <c r="B292" s="768"/>
      <c r="C292" s="769"/>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437" customFormat="true" ht="15" customHeight="true" x14ac:dyDescent="0.2">
      <c r="A293" s="770"/>
      <c r="B293" s="771"/>
      <c r="C293" s="772"/>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437" customFormat="true" ht="15" customHeight="true" x14ac:dyDescent="0.2">
      <c r="A294" s="773"/>
      <c r="B294" s="774"/>
      <c r="C294" s="775"/>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437" customFormat="true" ht="15" customHeight="true" x14ac:dyDescent="0.2">
      <c r="A295" s="773"/>
      <c r="B295" s="774"/>
      <c r="C295" s="775"/>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437" customFormat="true" ht="15" customHeight="true" x14ac:dyDescent="0.2">
      <c r="A296" s="773"/>
      <c r="B296" s="776"/>
      <c r="C296" s="775"/>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437" customFormat="true" ht="15" customHeight="true" x14ac:dyDescent="0.2">
      <c r="A297" s="777"/>
      <c r="B297" s="778"/>
      <c r="C297" s="779"/>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437" customFormat="true" ht="15" customHeight="true" x14ac:dyDescent="0.2">
      <c r="B298" s="460"/>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437" customFormat="true" ht="15" customHeight="true" x14ac:dyDescent="0.2">
      <c r="A299" s="450"/>
      <c r="B299" s="451"/>
      <c r="C299" s="452"/>
      <c r="D299" s="453"/>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437" customFormat="true" ht="15" customHeight="true" x14ac:dyDescent="0.2">
      <c r="A300" s="780"/>
      <c r="B300" s="781"/>
      <c r="C300" s="782"/>
      <c r="D300" s="783"/>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437" customFormat="true" ht="15" customHeight="true" x14ac:dyDescent="0.2">
      <c r="A301" s="784"/>
      <c r="B301" s="785"/>
      <c r="C301" s="786"/>
      <c r="D301" s="787"/>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437" customFormat="true" ht="15" customHeight="true" x14ac:dyDescent="0.2">
      <c r="A302" s="788"/>
      <c r="B302" s="789"/>
      <c r="C302" s="790"/>
      <c r="D302" s="791"/>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437" customFormat="true" ht="15" customHeight="true" x14ac:dyDescent="0.2">
      <c r="A303" s="792"/>
      <c r="B303" s="793"/>
      <c r="C303" s="794"/>
      <c r="D303" s="795"/>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437" customFormat="true" ht="15" customHeight="true" x14ac:dyDescent="0.2">
      <c r="A304" s="796"/>
      <c r="B304" s="797"/>
      <c r="C304" s="798"/>
      <c r="D304" s="799"/>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437" customFormat="true" ht="15" customHeight="true" x14ac:dyDescent="0.2">
      <c r="A305" s="800"/>
      <c r="B305" s="801"/>
      <c r="C305" s="802"/>
      <c r="D305" s="803"/>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437" customFormat="true" ht="15" customHeight="true" x14ac:dyDescent="0.2">
      <c r="B306" s="460"/>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437" customFormat="true" ht="15" customHeight="true" x14ac:dyDescent="0.2">
      <c r="B307" s="460"/>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437" customFormat="true" ht="15" customHeight="true" x14ac:dyDescent="0.2">
      <c r="B308" s="460"/>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437" customFormat="true" ht="15" customHeight="true" x14ac:dyDescent="0.2">
      <c r="B309" s="460"/>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437" customFormat="true" ht="15" customHeight="true" x14ac:dyDescent="0.2">
      <c r="B310" s="460"/>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437" customFormat="true" ht="15" customHeight="true" x14ac:dyDescent="0.2">
      <c r="B311" s="460"/>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437" customFormat="true" ht="15" customHeight="true" x14ac:dyDescent="0.2">
      <c r="B312" s="460"/>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437" customFormat="true" ht="15" customHeight="true" x14ac:dyDescent="0.2">
      <c r="B313" s="460"/>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437" customFormat="true" ht="15" customHeight="true" x14ac:dyDescent="0.2">
      <c r="B314" s="460"/>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437" customFormat="true" ht="15" customHeight="true" x14ac:dyDescent="0.2">
      <c r="B315" s="460"/>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437" customFormat="true" ht="15" customHeight="true" x14ac:dyDescent="0.2">
      <c r="B316" s="460"/>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437" customFormat="true" ht="15" customHeight="true" x14ac:dyDescent="0.2">
      <c r="B317" s="460"/>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437" customFormat="true" ht="15" customHeight="true" x14ac:dyDescent="0.2">
      <c r="B318" s="460"/>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437" customFormat="true" ht="15" customHeight="true" x14ac:dyDescent="0.2">
      <c r="B319" s="460"/>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437" customFormat="true" ht="15" customHeight="true" x14ac:dyDescent="0.2">
      <c r="B320" s="460"/>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437" customFormat="true" ht="15" customHeight="true" x14ac:dyDescent="0.2">
      <c r="B321" s="460"/>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437" customFormat="true" ht="15" customHeight="true" x14ac:dyDescent="0.2">
      <c r="B322" s="460"/>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437" customFormat="true" ht="15" customHeight="true" x14ac:dyDescent="0.2">
      <c r="B323" s="460"/>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437" customFormat="true" ht="15" customHeight="true" x14ac:dyDescent="0.2">
      <c r="B324" s="460"/>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437" customFormat="true" ht="15" customHeight="true" x14ac:dyDescent="0.2">
      <c r="B325" s="460"/>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437" customFormat="true" ht="15" customHeight="true" x14ac:dyDescent="0.2">
      <c r="B326" s="460"/>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437" customFormat="true" ht="15" customHeight="true" x14ac:dyDescent="0.2">
      <c r="B327" s="460"/>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437" customFormat="true" ht="15" customHeight="true" x14ac:dyDescent="0.2">
      <c r="B328" s="460"/>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437" customFormat="true" ht="250.15" customHeight="true" x14ac:dyDescent="0.2">
      <c r="B329" s="460"/>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432"/>
      <c r="BA330" s="135"/>
      <c r="BB330" s="135"/>
      <c r="BC330" s="520"/>
      <c r="BD330" s="520"/>
      <c r="BE330" s="520"/>
      <c r="BF330" s="520"/>
      <c r="BG330" s="520"/>
      <c r="BH330" s="520"/>
      <c r="BI330" s="520"/>
      <c r="BJ330" s="520"/>
      <c r="BK330" s="520"/>
      <c r="BL330" s="520"/>
      <c r="BM330" s="520"/>
      <c r="BN330" s="520"/>
      <c r="BO330" s="520"/>
      <c r="BP330" s="520"/>
      <c r="BQ330" s="520"/>
      <c r="BR330" s="520"/>
      <c r="BS330" s="520"/>
      <c r="BT330" s="520"/>
      <c r="BU330" s="520"/>
      <c r="BV330" s="520"/>
      <c r="BW330" s="520"/>
      <c r="BX330" s="520"/>
      <c r="BY330" s="520"/>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432"/>
      <c r="BA331" s="135"/>
      <c r="BB331" s="135"/>
      <c r="BC331" s="520"/>
      <c r="BD331" s="520"/>
      <c r="BE331" s="520"/>
      <c r="BF331" s="520"/>
      <c r="BG331" s="520"/>
      <c r="BH331" s="520"/>
      <c r="BI331" s="520"/>
      <c r="BJ331" s="520"/>
      <c r="BK331" s="520"/>
      <c r="BL331" s="520"/>
      <c r="BM331" s="520"/>
      <c r="BN331" s="520"/>
      <c r="BO331" s="520"/>
      <c r="BP331" s="520"/>
      <c r="BQ331" s="520"/>
      <c r="BR331" s="520"/>
      <c r="BS331" s="520"/>
      <c r="BT331" s="520"/>
      <c r="BU331" s="520"/>
      <c r="BV331" s="520"/>
      <c r="BW331" s="520"/>
      <c r="BX331" s="520"/>
      <c r="BY331" s="520"/>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432"/>
      <c r="BA332" s="135"/>
      <c r="BB332" s="135"/>
      <c r="BC332" s="520"/>
      <c r="BD332" s="520"/>
      <c r="BE332" s="520"/>
      <c r="BF332" s="520"/>
      <c r="BG332" s="520"/>
      <c r="BH332" s="520"/>
      <c r="BI332" s="520"/>
      <c r="BJ332" s="520"/>
      <c r="BK332" s="520"/>
      <c r="BL332" s="520"/>
      <c r="BM332" s="520"/>
      <c r="BN332" s="520"/>
      <c r="BO332" s="520"/>
      <c r="BP332" s="520"/>
      <c r="BQ332" s="520"/>
      <c r="BR332" s="520"/>
      <c r="BS332" s="520"/>
      <c r="BT332" s="520"/>
      <c r="BU332" s="520"/>
      <c r="BV332" s="520"/>
      <c r="BW332" s="520"/>
      <c r="BX332" s="520"/>
      <c r="BY332" s="520"/>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432"/>
      <c r="BA333" s="135"/>
      <c r="BB333" s="135"/>
      <c r="BC333" s="520"/>
      <c r="BD333" s="520"/>
      <c r="BE333" s="520"/>
      <c r="BF333" s="520"/>
      <c r="BG333" s="520"/>
      <c r="BH333" s="520"/>
      <c r="BI333" s="520"/>
      <c r="BJ333" s="520"/>
      <c r="BK333" s="520"/>
      <c r="BL333" s="520"/>
      <c r="BM333" s="520"/>
      <c r="BN333" s="520"/>
      <c r="BO333" s="520"/>
      <c r="BP333" s="520"/>
      <c r="BQ333" s="520"/>
      <c r="BR333" s="520"/>
      <c r="BS333" s="520"/>
      <c r="BT333" s="520"/>
      <c r="BU333" s="520"/>
      <c r="BV333" s="520"/>
      <c r="BW333" s="520"/>
      <c r="BX333" s="520"/>
      <c r="BY333" s="520"/>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432"/>
      <c r="BA334" s="135"/>
      <c r="BB334" s="135"/>
      <c r="BC334" s="520"/>
      <c r="BD334" s="520"/>
      <c r="BE334" s="520"/>
      <c r="BF334" s="520"/>
      <c r="BG334" s="520"/>
      <c r="BH334" s="520"/>
      <c r="BI334" s="520"/>
      <c r="BJ334" s="520"/>
      <c r="BK334" s="520"/>
      <c r="BL334" s="520"/>
      <c r="BM334" s="520"/>
      <c r="BN334" s="520"/>
      <c r="BO334" s="520"/>
      <c r="BP334" s="520"/>
      <c r="BQ334" s="520"/>
      <c r="BR334" s="520"/>
      <c r="BS334" s="520"/>
      <c r="BT334" s="520"/>
      <c r="BU334" s="520"/>
      <c r="BV334" s="520"/>
      <c r="BW334" s="520"/>
      <c r="BX334" s="520"/>
      <c r="BY334" s="520"/>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432"/>
      <c r="BA335" s="135"/>
      <c r="BB335" s="135"/>
      <c r="BC335" s="520"/>
      <c r="BD335" s="520"/>
      <c r="BE335" s="520"/>
      <c r="BF335" s="520"/>
      <c r="BG335" s="520"/>
      <c r="BH335" s="520"/>
      <c r="BI335" s="520"/>
      <c r="BJ335" s="520"/>
      <c r="BK335" s="520"/>
      <c r="BL335" s="520"/>
      <c r="BM335" s="520"/>
      <c r="BN335" s="520"/>
      <c r="BO335" s="520"/>
      <c r="BP335" s="520"/>
      <c r="BQ335" s="520"/>
      <c r="BR335" s="520"/>
      <c r="BS335" s="520"/>
      <c r="BT335" s="520"/>
      <c r="BU335" s="520"/>
      <c r="BV335" s="520"/>
      <c r="BW335" s="520"/>
      <c r="BX335" s="520"/>
      <c r="BY335" s="520"/>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432"/>
      <c r="BA336" s="135"/>
      <c r="BB336" s="135"/>
      <c r="BC336" s="520"/>
      <c r="BD336" s="520"/>
      <c r="BE336" s="520"/>
      <c r="BF336" s="520"/>
      <c r="BG336" s="520"/>
      <c r="BH336" s="520"/>
      <c r="BI336" s="520"/>
      <c r="BJ336" s="520"/>
      <c r="BK336" s="520"/>
      <c r="BL336" s="520"/>
      <c r="BM336" s="520"/>
      <c r="BN336" s="520"/>
      <c r="BO336" s="520"/>
      <c r="BP336" s="520"/>
      <c r="BQ336" s="520"/>
      <c r="BR336" s="520"/>
      <c r="BS336" s="520"/>
      <c r="BT336" s="520"/>
      <c r="BU336" s="520"/>
      <c r="BV336" s="520"/>
      <c r="BW336" s="520"/>
      <c r="BX336" s="520"/>
      <c r="BY336" s="520"/>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432"/>
      <c r="BA337" s="135"/>
      <c r="BB337" s="135"/>
      <c r="BC337" s="520"/>
      <c r="BD337" s="520"/>
      <c r="BE337" s="520"/>
      <c r="BF337" s="520"/>
      <c r="BG337" s="520"/>
      <c r="BH337" s="520"/>
      <c r="BI337" s="520"/>
      <c r="BJ337" s="520"/>
      <c r="BK337" s="520"/>
      <c r="BL337" s="520"/>
      <c r="BM337" s="520"/>
      <c r="BN337" s="520"/>
      <c r="BO337" s="520"/>
      <c r="BP337" s="520"/>
      <c r="BQ337" s="520"/>
      <c r="BR337" s="520"/>
      <c r="BS337" s="520"/>
      <c r="BT337" s="520"/>
      <c r="BU337" s="520"/>
      <c r="BV337" s="520"/>
      <c r="BW337" s="520"/>
      <c r="BX337" s="520"/>
      <c r="BY337" s="520"/>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432"/>
      <c r="BA338" s="135"/>
      <c r="BB338" s="135"/>
      <c r="BC338" s="520"/>
      <c r="BD338" s="520"/>
      <c r="BE338" s="520"/>
      <c r="BF338" s="520"/>
      <c r="BG338" s="520"/>
      <c r="BH338" s="520"/>
      <c r="BI338" s="520"/>
      <c r="BJ338" s="520"/>
      <c r="BK338" s="520"/>
      <c r="BL338" s="520"/>
      <c r="BM338" s="520"/>
      <c r="BN338" s="520"/>
      <c r="BO338" s="520"/>
      <c r="BP338" s="520"/>
      <c r="BQ338" s="520"/>
      <c r="BR338" s="520"/>
      <c r="BS338" s="520"/>
      <c r="BT338" s="520"/>
      <c r="BU338" s="520"/>
      <c r="BV338" s="520"/>
      <c r="BW338" s="520"/>
      <c r="BX338" s="520"/>
      <c r="BY338" s="520"/>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437" customFormat="true" ht="15" customHeight="true" x14ac:dyDescent="0.2">
      <c r="B339" s="460"/>
      <c r="BA339" s="217" t="s">
        <v>128</v>
      </c>
      <c r="BB339" s="117" t="s">
        <v>127</v>
      </c>
      <c r="BC339" s="2516" t="s">
        <v>114</v>
      </c>
      <c r="BD339" s="2517"/>
      <c r="BE339" s="2517"/>
      <c r="BF339" s="2517"/>
      <c r="BG339" s="2518"/>
      <c r="BH339" s="2519" t="s">
        <v>38</v>
      </c>
      <c r="BI339" s="2517"/>
      <c r="BJ339" s="2517"/>
      <c r="BK339" s="2517"/>
      <c r="BL339" s="2518"/>
      <c r="BM339" s="2519" t="s">
        <v>37</v>
      </c>
      <c r="BN339" s="2517"/>
      <c r="BO339" s="2517"/>
      <c r="BP339" s="2517"/>
      <c r="BQ339" s="2518"/>
      <c r="BR339" s="419" t="s">
        <v>137</v>
      </c>
      <c r="BS339" s="312"/>
      <c r="BT339" s="312"/>
      <c r="BU339" s="312"/>
      <c r="BV339" s="312"/>
      <c r="BW339" s="312"/>
      <c r="BX339" s="312"/>
      <c r="BY339" s="313"/>
      <c r="BZ339" s="314"/>
      <c r="CA339" s="314"/>
      <c r="CB339" s="314"/>
      <c r="CC339" s="314"/>
      <c r="CD339" s="314"/>
      <c r="CE339" s="314"/>
      <c r="CF339" s="314"/>
      <c r="CG339" s="314"/>
      <c r="CH339" s="314"/>
      <c r="CI339" s="314"/>
      <c r="CJ339" s="314"/>
      <c r="CK339" s="314"/>
      <c r="CL339" s="314"/>
      <c r="CM339" s="314"/>
      <c r="CN339" s="314"/>
      <c r="CO339" s="314"/>
      <c r="CP339" s="314"/>
      <c r="CQ339" s="314"/>
      <c r="CR339" s="314"/>
      <c r="CS339" s="314"/>
      <c r="CT339" s="314"/>
      <c r="CU339" s="314"/>
      <c r="CV339" s="314"/>
      <c r="CW339" s="314"/>
      <c r="CX339" s="314"/>
      <c r="CY339" s="314"/>
      <c r="CZ339" s="315"/>
    </row>
    <row r="340" s="437" customFormat="true" ht="12.75" x14ac:dyDescent="0.2">
      <c r="B340" s="460"/>
      <c r="BA340" s="205" t="s">
        <v>126</v>
      </c>
      <c r="BB340" s="165"/>
      <c r="BC340" s="395" t="s">
        <v>0</v>
      </c>
      <c r="BD340" s="180" t="s">
        <v>1</v>
      </c>
      <c r="BE340" s="180" t="s">
        <v>2</v>
      </c>
      <c r="BF340" s="180" t="s">
        <v>3</v>
      </c>
      <c r="BG340" s="396" t="s">
        <v>4</v>
      </c>
      <c r="BH340" s="397" t="s">
        <v>0</v>
      </c>
      <c r="BI340" s="180" t="s">
        <v>1</v>
      </c>
      <c r="BJ340" s="180" t="s">
        <v>2</v>
      </c>
      <c r="BK340" s="180" t="s">
        <v>3</v>
      </c>
      <c r="BL340" s="396" t="s">
        <v>4</v>
      </c>
      <c r="BM340" s="397" t="s">
        <v>0</v>
      </c>
      <c r="BN340" s="180" t="s">
        <v>1</v>
      </c>
      <c r="BO340" s="180" t="s">
        <v>2</v>
      </c>
      <c r="BP340" s="180" t="s">
        <v>3</v>
      </c>
      <c r="BQ340" s="396" t="s">
        <v>4</v>
      </c>
      <c r="BR340" s="397"/>
      <c r="BS340" s="180"/>
      <c r="BT340" s="180"/>
      <c r="BU340" s="180"/>
      <c r="BV340" s="180"/>
      <c r="BW340" s="180"/>
      <c r="BX340" s="180"/>
      <c r="BY340" s="181"/>
      <c r="BZ340" s="181"/>
      <c r="CA340" s="181"/>
      <c r="CB340" s="181"/>
      <c r="CC340" s="181"/>
      <c r="CD340" s="181"/>
      <c r="CE340" s="181"/>
      <c r="CF340" s="181"/>
      <c r="CG340" s="181"/>
      <c r="CH340" s="181"/>
      <c r="CI340" s="181"/>
      <c r="CJ340" s="181"/>
      <c r="CK340" s="181"/>
      <c r="CL340" s="181"/>
      <c r="CM340" s="181"/>
      <c r="CN340" s="181"/>
      <c r="CO340" s="181"/>
      <c r="CP340" s="181"/>
      <c r="CQ340" s="181"/>
      <c r="CR340" s="181"/>
      <c r="CS340" s="181"/>
      <c r="CT340" s="181"/>
      <c r="CU340" s="181"/>
      <c r="CV340" s="181"/>
      <c r="CW340" s="181"/>
      <c r="CX340" s="181"/>
      <c r="CY340" s="181"/>
      <c r="CZ340" s="398"/>
    </row>
    <row r="341" s="437" customFormat="true" ht="15" customHeight="true" x14ac:dyDescent="0.2">
      <c r="B341" s="460"/>
      <c r="BA341" s="2520" t="s">
        <v>144</v>
      </c>
      <c r="BB341" s="162" t="s">
        <v>49</v>
      </c>
      <c r="BC341" s="1244" t="s">
        <v>35</v>
      </c>
      <c r="BD341" s="1265" t="s">
        <v>35</v>
      </c>
      <c r="BE341" s="1265" t="s">
        <v>35</v>
      </c>
      <c r="BF341" s="1265" t="s">
        <v>35</v>
      </c>
      <c r="BG341" s="1286" t="s">
        <v>35</v>
      </c>
      <c r="BH341" s="1306" t="s">
        <v>35</v>
      </c>
      <c r="BI341" s="1265" t="s">
        <v>35</v>
      </c>
      <c r="BJ341" s="1265" t="s">
        <v>35</v>
      </c>
      <c r="BK341" s="1265" t="s">
        <v>35</v>
      </c>
      <c r="BL341" s="1286" t="s">
        <v>35</v>
      </c>
      <c r="BM341" s="1306" t="s">
        <v>35</v>
      </c>
      <c r="BN341" s="1265" t="s">
        <v>35</v>
      </c>
      <c r="BO341" s="1265" t="s">
        <v>35</v>
      </c>
      <c r="BP341" s="1265" t="s">
        <v>35</v>
      </c>
      <c r="BQ341" s="1286" t="s">
        <v>35</v>
      </c>
      <c r="BR341" s="1306" t="s">
        <v>35</v>
      </c>
      <c r="BS341" s="1265" t="s">
        <v>35</v>
      </c>
      <c r="BT341" s="1265" t="s">
        <v>35</v>
      </c>
      <c r="BU341" s="1265" t="s">
        <v>35</v>
      </c>
      <c r="BV341" s="1265" t="s">
        <v>35</v>
      </c>
      <c r="BW341" s="1265" t="s">
        <v>35</v>
      </c>
      <c r="BX341" s="1265" t="s">
        <v>35</v>
      </c>
      <c r="BY341" s="1328" t="s">
        <v>35</v>
      </c>
      <c r="BZ341" s="1328" t="s">
        <v>35</v>
      </c>
      <c r="CA341" s="1328" t="s">
        <v>35</v>
      </c>
      <c r="CB341" s="1328" t="s">
        <v>35</v>
      </c>
      <c r="CC341" s="1328" t="s">
        <v>35</v>
      </c>
      <c r="CD341" s="1328" t="s">
        <v>35</v>
      </c>
      <c r="CE341" s="1328" t="s">
        <v>35</v>
      </c>
      <c r="CF341" s="1328" t="s">
        <v>35</v>
      </c>
      <c r="CG341" s="1328" t="s">
        <v>35</v>
      </c>
      <c r="CH341" s="1328" t="s">
        <v>35</v>
      </c>
      <c r="CI341" s="1328" t="s">
        <v>35</v>
      </c>
      <c r="CJ341" s="1328" t="s">
        <v>35</v>
      </c>
      <c r="CK341" s="1328" t="s">
        <v>35</v>
      </c>
      <c r="CL341" s="1328" t="s">
        <v>35</v>
      </c>
      <c r="CM341" s="1328" t="s">
        <v>35</v>
      </c>
      <c r="CN341" s="1328" t="s">
        <v>35</v>
      </c>
      <c r="CO341" s="1328" t="s">
        <v>35</v>
      </c>
      <c r="CP341" s="1328" t="s">
        <v>35</v>
      </c>
      <c r="CQ341" s="1328" t="s">
        <v>35</v>
      </c>
      <c r="CR341" s="1328" t="s">
        <v>35</v>
      </c>
      <c r="CS341" s="1328" t="s">
        <v>35</v>
      </c>
      <c r="CT341" s="1328" t="s">
        <v>35</v>
      </c>
      <c r="CU341" s="1328" t="s">
        <v>35</v>
      </c>
      <c r="CV341" s="1328" t="s">
        <v>35</v>
      </c>
      <c r="CW341" s="1328" t="s">
        <v>35</v>
      </c>
      <c r="CX341" s="1328" t="s">
        <v>35</v>
      </c>
      <c r="CY341" s="1328" t="s">
        <v>35</v>
      </c>
      <c r="CZ341" s="1349" t="s">
        <v>35</v>
      </c>
    </row>
    <row r="342" s="437" customFormat="true" ht="15" customHeight="true" x14ac:dyDescent="0.2">
      <c r="B342" s="460"/>
      <c r="BA342" s="2521"/>
      <c r="BB342" s="163" t="s">
        <v>48</v>
      </c>
      <c r="BC342" s="1245" t="s">
        <v>35</v>
      </c>
      <c r="BD342" s="1266" t="s">
        <v>35</v>
      </c>
      <c r="BE342" s="1266" t="s">
        <v>35</v>
      </c>
      <c r="BF342" s="1266" t="s">
        <v>35</v>
      </c>
      <c r="BG342" s="1287" t="s">
        <v>35</v>
      </c>
      <c r="BH342" s="1307" t="s">
        <v>35</v>
      </c>
      <c r="BI342" s="1266" t="s">
        <v>35</v>
      </c>
      <c r="BJ342" s="1266" t="s">
        <v>35</v>
      </c>
      <c r="BK342" s="1266" t="s">
        <v>35</v>
      </c>
      <c r="BL342" s="1287" t="s">
        <v>35</v>
      </c>
      <c r="BM342" s="1307" t="s">
        <v>35</v>
      </c>
      <c r="BN342" s="1266" t="s">
        <v>35</v>
      </c>
      <c r="BO342" s="1266" t="s">
        <v>35</v>
      </c>
      <c r="BP342" s="1266" t="s">
        <v>35</v>
      </c>
      <c r="BQ342" s="1287" t="s">
        <v>35</v>
      </c>
      <c r="BR342" s="1307" t="s">
        <v>35</v>
      </c>
      <c r="BS342" s="1266" t="s">
        <v>35</v>
      </c>
      <c r="BT342" s="1266" t="s">
        <v>35</v>
      </c>
      <c r="BU342" s="1266" t="s">
        <v>35</v>
      </c>
      <c r="BV342" s="1266" t="s">
        <v>35</v>
      </c>
      <c r="BW342" s="1266" t="s">
        <v>35</v>
      </c>
      <c r="BX342" s="1266" t="s">
        <v>35</v>
      </c>
      <c r="BY342" s="1329" t="s">
        <v>35</v>
      </c>
      <c r="BZ342" s="1329" t="s">
        <v>35</v>
      </c>
      <c r="CA342" s="1329" t="s">
        <v>35</v>
      </c>
      <c r="CB342" s="1329" t="s">
        <v>35</v>
      </c>
      <c r="CC342" s="1329" t="s">
        <v>35</v>
      </c>
      <c r="CD342" s="1329" t="s">
        <v>35</v>
      </c>
      <c r="CE342" s="1329" t="s">
        <v>35</v>
      </c>
      <c r="CF342" s="1329" t="s">
        <v>35</v>
      </c>
      <c r="CG342" s="1329" t="s">
        <v>35</v>
      </c>
      <c r="CH342" s="1329" t="s">
        <v>35</v>
      </c>
      <c r="CI342" s="1329" t="s">
        <v>35</v>
      </c>
      <c r="CJ342" s="1329" t="s">
        <v>35</v>
      </c>
      <c r="CK342" s="1329" t="s">
        <v>35</v>
      </c>
      <c r="CL342" s="1329" t="s">
        <v>35</v>
      </c>
      <c r="CM342" s="1329" t="s">
        <v>35</v>
      </c>
      <c r="CN342" s="1329" t="s">
        <v>35</v>
      </c>
      <c r="CO342" s="1329" t="s">
        <v>35</v>
      </c>
      <c r="CP342" s="1329" t="s">
        <v>35</v>
      </c>
      <c r="CQ342" s="1329" t="s">
        <v>35</v>
      </c>
      <c r="CR342" s="1329" t="s">
        <v>35</v>
      </c>
      <c r="CS342" s="1329" t="s">
        <v>35</v>
      </c>
      <c r="CT342" s="1329" t="s">
        <v>35</v>
      </c>
      <c r="CU342" s="1329" t="s">
        <v>35</v>
      </c>
      <c r="CV342" s="1329" t="s">
        <v>35</v>
      </c>
      <c r="CW342" s="1329" t="s">
        <v>35</v>
      </c>
      <c r="CX342" s="1329" t="s">
        <v>35</v>
      </c>
      <c r="CY342" s="1329" t="s">
        <v>35</v>
      </c>
      <c r="CZ342" s="1350" t="s">
        <v>35</v>
      </c>
    </row>
    <row r="343" s="437" customFormat="true" ht="15" customHeight="true" x14ac:dyDescent="0.2">
      <c r="B343" s="460"/>
      <c r="BA343" s="2522" t="s">
        <v>139</v>
      </c>
      <c r="BB343" s="163" t="s">
        <v>49</v>
      </c>
      <c r="BC343" s="1245" t="s">
        <v>35</v>
      </c>
      <c r="BD343" s="1266" t="s">
        <v>35</v>
      </c>
      <c r="BE343" s="1266" t="s">
        <v>35</v>
      </c>
      <c r="BF343" s="1266" t="s">
        <v>35</v>
      </c>
      <c r="BG343" s="1287" t="s">
        <v>35</v>
      </c>
      <c r="BH343" s="1307" t="s">
        <v>35</v>
      </c>
      <c r="BI343" s="1266" t="s">
        <v>35</v>
      </c>
      <c r="BJ343" s="1266" t="s">
        <v>35</v>
      </c>
      <c r="BK343" s="1266" t="s">
        <v>35</v>
      </c>
      <c r="BL343" s="1287" t="s">
        <v>35</v>
      </c>
      <c r="BM343" s="1307" t="s">
        <v>35</v>
      </c>
      <c r="BN343" s="1266" t="s">
        <v>35</v>
      </c>
      <c r="BO343" s="1266" t="s">
        <v>35</v>
      </c>
      <c r="BP343" s="1266" t="s">
        <v>35</v>
      </c>
      <c r="BQ343" s="1287" t="s">
        <v>35</v>
      </c>
      <c r="BR343" s="1307" t="s">
        <v>35</v>
      </c>
      <c r="BS343" s="1266" t="s">
        <v>35</v>
      </c>
      <c r="BT343" s="1266" t="s">
        <v>35</v>
      </c>
      <c r="BU343" s="1266" t="s">
        <v>35</v>
      </c>
      <c r="BV343" s="1266" t="s">
        <v>35</v>
      </c>
      <c r="BW343" s="1266" t="s">
        <v>35</v>
      </c>
      <c r="BX343" s="1266" t="s">
        <v>35</v>
      </c>
      <c r="BY343" s="1329" t="s">
        <v>35</v>
      </c>
      <c r="BZ343" s="1329" t="s">
        <v>35</v>
      </c>
      <c r="CA343" s="1329" t="s">
        <v>35</v>
      </c>
      <c r="CB343" s="1329" t="s">
        <v>35</v>
      </c>
      <c r="CC343" s="1329" t="s">
        <v>35</v>
      </c>
      <c r="CD343" s="1329" t="s">
        <v>35</v>
      </c>
      <c r="CE343" s="1329" t="s">
        <v>35</v>
      </c>
      <c r="CF343" s="1329" t="s">
        <v>35</v>
      </c>
      <c r="CG343" s="1329" t="s">
        <v>35</v>
      </c>
      <c r="CH343" s="1329" t="s">
        <v>35</v>
      </c>
      <c r="CI343" s="1329" t="s">
        <v>35</v>
      </c>
      <c r="CJ343" s="1329" t="s">
        <v>35</v>
      </c>
      <c r="CK343" s="1329" t="s">
        <v>35</v>
      </c>
      <c r="CL343" s="1329" t="s">
        <v>35</v>
      </c>
      <c r="CM343" s="1329" t="s">
        <v>35</v>
      </c>
      <c r="CN343" s="1329" t="s">
        <v>35</v>
      </c>
      <c r="CO343" s="1329" t="s">
        <v>35</v>
      </c>
      <c r="CP343" s="1329" t="s">
        <v>35</v>
      </c>
      <c r="CQ343" s="1329" t="s">
        <v>35</v>
      </c>
      <c r="CR343" s="1329" t="s">
        <v>35</v>
      </c>
      <c r="CS343" s="1329" t="s">
        <v>35</v>
      </c>
      <c r="CT343" s="1329" t="s">
        <v>35</v>
      </c>
      <c r="CU343" s="1329" t="s">
        <v>35</v>
      </c>
      <c r="CV343" s="1329" t="s">
        <v>35</v>
      </c>
      <c r="CW343" s="1329" t="s">
        <v>35</v>
      </c>
      <c r="CX343" s="1329" t="s">
        <v>35</v>
      </c>
      <c r="CY343" s="1329" t="s">
        <v>35</v>
      </c>
      <c r="CZ343" s="1350" t="s">
        <v>35</v>
      </c>
    </row>
    <row r="344" s="437" customFormat="true" ht="15" customHeight="true" x14ac:dyDescent="0.2">
      <c r="B344" s="460"/>
      <c r="BA344" s="2521"/>
      <c r="BB344" s="163" t="s">
        <v>48</v>
      </c>
      <c r="BC344" s="1245" t="s">
        <v>35</v>
      </c>
      <c r="BD344" s="1266" t="s">
        <v>35</v>
      </c>
      <c r="BE344" s="1266" t="s">
        <v>35</v>
      </c>
      <c r="BF344" s="1266" t="s">
        <v>35</v>
      </c>
      <c r="BG344" s="1287" t="s">
        <v>35</v>
      </c>
      <c r="BH344" s="1307" t="s">
        <v>35</v>
      </c>
      <c r="BI344" s="1266" t="s">
        <v>35</v>
      </c>
      <c r="BJ344" s="1266" t="s">
        <v>35</v>
      </c>
      <c r="BK344" s="1266" t="s">
        <v>35</v>
      </c>
      <c r="BL344" s="1287" t="s">
        <v>35</v>
      </c>
      <c r="BM344" s="1307" t="s">
        <v>35</v>
      </c>
      <c r="BN344" s="1266" t="s">
        <v>35</v>
      </c>
      <c r="BO344" s="1266" t="s">
        <v>35</v>
      </c>
      <c r="BP344" s="1266" t="s">
        <v>35</v>
      </c>
      <c r="BQ344" s="1287" t="s">
        <v>35</v>
      </c>
      <c r="BR344" s="1307" t="s">
        <v>35</v>
      </c>
      <c r="BS344" s="1266" t="s">
        <v>35</v>
      </c>
      <c r="BT344" s="1266" t="s">
        <v>35</v>
      </c>
      <c r="BU344" s="1266" t="s">
        <v>35</v>
      </c>
      <c r="BV344" s="1266" t="s">
        <v>35</v>
      </c>
      <c r="BW344" s="1266" t="s">
        <v>35</v>
      </c>
      <c r="BX344" s="1266" t="s">
        <v>35</v>
      </c>
      <c r="BY344" s="1329" t="s">
        <v>35</v>
      </c>
      <c r="BZ344" s="1329" t="s">
        <v>35</v>
      </c>
      <c r="CA344" s="1329" t="s">
        <v>35</v>
      </c>
      <c r="CB344" s="1329" t="s">
        <v>35</v>
      </c>
      <c r="CC344" s="1329" t="s">
        <v>35</v>
      </c>
      <c r="CD344" s="1329" t="s">
        <v>35</v>
      </c>
      <c r="CE344" s="1329" t="s">
        <v>35</v>
      </c>
      <c r="CF344" s="1329" t="s">
        <v>35</v>
      </c>
      <c r="CG344" s="1329" t="s">
        <v>35</v>
      </c>
      <c r="CH344" s="1329" t="s">
        <v>35</v>
      </c>
      <c r="CI344" s="1329" t="s">
        <v>35</v>
      </c>
      <c r="CJ344" s="1329" t="s">
        <v>35</v>
      </c>
      <c r="CK344" s="1329" t="s">
        <v>35</v>
      </c>
      <c r="CL344" s="1329" t="s">
        <v>35</v>
      </c>
      <c r="CM344" s="1329" t="s">
        <v>35</v>
      </c>
      <c r="CN344" s="1329" t="s">
        <v>35</v>
      </c>
      <c r="CO344" s="1329" t="s">
        <v>35</v>
      </c>
      <c r="CP344" s="1329" t="s">
        <v>35</v>
      </c>
      <c r="CQ344" s="1329" t="s">
        <v>35</v>
      </c>
      <c r="CR344" s="1329" t="s">
        <v>35</v>
      </c>
      <c r="CS344" s="1329" t="s">
        <v>35</v>
      </c>
      <c r="CT344" s="1329" t="s">
        <v>35</v>
      </c>
      <c r="CU344" s="1329" t="s">
        <v>35</v>
      </c>
      <c r="CV344" s="1329" t="s">
        <v>35</v>
      </c>
      <c r="CW344" s="1329" t="s">
        <v>35</v>
      </c>
      <c r="CX344" s="1329" t="s">
        <v>35</v>
      </c>
      <c r="CY344" s="1329" t="s">
        <v>35</v>
      </c>
      <c r="CZ344" s="1350" t="s">
        <v>35</v>
      </c>
    </row>
    <row r="345" s="437" customFormat="true" ht="15" customHeight="true" x14ac:dyDescent="0.2">
      <c r="B345" s="460"/>
      <c r="BA345" s="2522" t="s">
        <v>140</v>
      </c>
      <c r="BB345" s="163" t="s">
        <v>49</v>
      </c>
      <c r="BC345" s="1245" t="s">
        <v>35</v>
      </c>
      <c r="BD345" s="1266" t="s">
        <v>35</v>
      </c>
      <c r="BE345" s="1266" t="s">
        <v>35</v>
      </c>
      <c r="BF345" s="1266" t="s">
        <v>35</v>
      </c>
      <c r="BG345" s="1287" t="s">
        <v>35</v>
      </c>
      <c r="BH345" s="1307" t="s">
        <v>35</v>
      </c>
      <c r="BI345" s="1266" t="s">
        <v>35</v>
      </c>
      <c r="BJ345" s="1266" t="s">
        <v>35</v>
      </c>
      <c r="BK345" s="1266" t="s">
        <v>35</v>
      </c>
      <c r="BL345" s="1287" t="s">
        <v>35</v>
      </c>
      <c r="BM345" s="1307" t="s">
        <v>35</v>
      </c>
      <c r="BN345" s="1266" t="s">
        <v>35</v>
      </c>
      <c r="BO345" s="1266" t="s">
        <v>35</v>
      </c>
      <c r="BP345" s="1266" t="s">
        <v>35</v>
      </c>
      <c r="BQ345" s="1287" t="s">
        <v>35</v>
      </c>
      <c r="BR345" s="1307" t="s">
        <v>35</v>
      </c>
      <c r="BS345" s="1266" t="s">
        <v>35</v>
      </c>
      <c r="BT345" s="1266" t="s">
        <v>35</v>
      </c>
      <c r="BU345" s="1266" t="s">
        <v>35</v>
      </c>
      <c r="BV345" s="1266" t="s">
        <v>35</v>
      </c>
      <c r="BW345" s="1266" t="s">
        <v>35</v>
      </c>
      <c r="BX345" s="1266" t="s">
        <v>35</v>
      </c>
      <c r="BY345" s="1329" t="s">
        <v>35</v>
      </c>
      <c r="BZ345" s="1329" t="s">
        <v>35</v>
      </c>
      <c r="CA345" s="1329" t="s">
        <v>35</v>
      </c>
      <c r="CB345" s="1329" t="s">
        <v>35</v>
      </c>
      <c r="CC345" s="1329" t="s">
        <v>35</v>
      </c>
      <c r="CD345" s="1329" t="s">
        <v>35</v>
      </c>
      <c r="CE345" s="1329" t="s">
        <v>35</v>
      </c>
      <c r="CF345" s="1329" t="s">
        <v>35</v>
      </c>
      <c r="CG345" s="1329" t="s">
        <v>35</v>
      </c>
      <c r="CH345" s="1329" t="s">
        <v>35</v>
      </c>
      <c r="CI345" s="1329" t="s">
        <v>35</v>
      </c>
      <c r="CJ345" s="1329" t="s">
        <v>35</v>
      </c>
      <c r="CK345" s="1329" t="s">
        <v>35</v>
      </c>
      <c r="CL345" s="1329" t="s">
        <v>35</v>
      </c>
      <c r="CM345" s="1329" t="s">
        <v>35</v>
      </c>
      <c r="CN345" s="1329" t="s">
        <v>35</v>
      </c>
      <c r="CO345" s="1329" t="s">
        <v>35</v>
      </c>
      <c r="CP345" s="1329" t="s">
        <v>35</v>
      </c>
      <c r="CQ345" s="1329" t="s">
        <v>35</v>
      </c>
      <c r="CR345" s="1329" t="s">
        <v>35</v>
      </c>
      <c r="CS345" s="1329" t="s">
        <v>35</v>
      </c>
      <c r="CT345" s="1329" t="s">
        <v>35</v>
      </c>
      <c r="CU345" s="1329" t="s">
        <v>35</v>
      </c>
      <c r="CV345" s="1329" t="s">
        <v>35</v>
      </c>
      <c r="CW345" s="1329" t="s">
        <v>35</v>
      </c>
      <c r="CX345" s="1329" t="s">
        <v>35</v>
      </c>
      <c r="CY345" s="1329" t="s">
        <v>35</v>
      </c>
      <c r="CZ345" s="1350" t="s">
        <v>35</v>
      </c>
    </row>
    <row r="346" s="437" customFormat="true" ht="15" customHeight="true" x14ac:dyDescent="0.2">
      <c r="B346" s="460"/>
      <c r="BA346" s="2521"/>
      <c r="BB346" s="163" t="s">
        <v>48</v>
      </c>
      <c r="BC346" s="1245" t="s">
        <v>35</v>
      </c>
      <c r="BD346" s="1266" t="s">
        <v>35</v>
      </c>
      <c r="BE346" s="1266" t="s">
        <v>35</v>
      </c>
      <c r="BF346" s="1266" t="s">
        <v>35</v>
      </c>
      <c r="BG346" s="1287" t="s">
        <v>35</v>
      </c>
      <c r="BH346" s="1307" t="s">
        <v>35</v>
      </c>
      <c r="BI346" s="1266" t="s">
        <v>35</v>
      </c>
      <c r="BJ346" s="1266" t="s">
        <v>35</v>
      </c>
      <c r="BK346" s="1266" t="s">
        <v>35</v>
      </c>
      <c r="BL346" s="1287" t="s">
        <v>35</v>
      </c>
      <c r="BM346" s="1307" t="s">
        <v>35</v>
      </c>
      <c r="BN346" s="1266" t="s">
        <v>35</v>
      </c>
      <c r="BO346" s="1266" t="s">
        <v>35</v>
      </c>
      <c r="BP346" s="1266" t="s">
        <v>35</v>
      </c>
      <c r="BQ346" s="1287" t="s">
        <v>35</v>
      </c>
      <c r="BR346" s="1307" t="s">
        <v>35</v>
      </c>
      <c r="BS346" s="1266" t="s">
        <v>35</v>
      </c>
      <c r="BT346" s="1266" t="s">
        <v>35</v>
      </c>
      <c r="BU346" s="1266" t="s">
        <v>35</v>
      </c>
      <c r="BV346" s="1266" t="s">
        <v>35</v>
      </c>
      <c r="BW346" s="1266" t="s">
        <v>35</v>
      </c>
      <c r="BX346" s="1266" t="s">
        <v>35</v>
      </c>
      <c r="BY346" s="1329" t="s">
        <v>35</v>
      </c>
      <c r="BZ346" s="1329" t="s">
        <v>35</v>
      </c>
      <c r="CA346" s="1329" t="s">
        <v>35</v>
      </c>
      <c r="CB346" s="1329" t="s">
        <v>35</v>
      </c>
      <c r="CC346" s="1329" t="s">
        <v>35</v>
      </c>
      <c r="CD346" s="1329" t="s">
        <v>35</v>
      </c>
      <c r="CE346" s="1329" t="s">
        <v>35</v>
      </c>
      <c r="CF346" s="1329" t="s">
        <v>35</v>
      </c>
      <c r="CG346" s="1329" t="s">
        <v>35</v>
      </c>
      <c r="CH346" s="1329" t="s">
        <v>35</v>
      </c>
      <c r="CI346" s="1329" t="s">
        <v>35</v>
      </c>
      <c r="CJ346" s="1329" t="s">
        <v>35</v>
      </c>
      <c r="CK346" s="1329" t="s">
        <v>35</v>
      </c>
      <c r="CL346" s="1329" t="s">
        <v>35</v>
      </c>
      <c r="CM346" s="1329" t="s">
        <v>35</v>
      </c>
      <c r="CN346" s="1329" t="s">
        <v>35</v>
      </c>
      <c r="CO346" s="1329" t="s">
        <v>35</v>
      </c>
      <c r="CP346" s="1329" t="s">
        <v>35</v>
      </c>
      <c r="CQ346" s="1329" t="s">
        <v>35</v>
      </c>
      <c r="CR346" s="1329" t="s">
        <v>35</v>
      </c>
      <c r="CS346" s="1329" t="s">
        <v>35</v>
      </c>
      <c r="CT346" s="1329" t="s">
        <v>35</v>
      </c>
      <c r="CU346" s="1329" t="s">
        <v>35</v>
      </c>
      <c r="CV346" s="1329" t="s">
        <v>35</v>
      </c>
      <c r="CW346" s="1329" t="s">
        <v>35</v>
      </c>
      <c r="CX346" s="1329" t="s">
        <v>35</v>
      </c>
      <c r="CY346" s="1329" t="s">
        <v>35</v>
      </c>
      <c r="CZ346" s="1350" t="s">
        <v>35</v>
      </c>
    </row>
    <row r="347" s="437" customFormat="true" ht="15" customHeight="true" x14ac:dyDescent="0.2">
      <c r="B347" s="460"/>
      <c r="BA347" s="2522" t="s">
        <v>141</v>
      </c>
      <c r="BB347" s="163" t="s">
        <v>49</v>
      </c>
      <c r="BC347" s="1245" t="s">
        <v>35</v>
      </c>
      <c r="BD347" s="1266" t="s">
        <v>35</v>
      </c>
      <c r="BE347" s="1266" t="s">
        <v>35</v>
      </c>
      <c r="BF347" s="1266" t="s">
        <v>35</v>
      </c>
      <c r="BG347" s="1287" t="s">
        <v>35</v>
      </c>
      <c r="BH347" s="1307" t="s">
        <v>35</v>
      </c>
      <c r="BI347" s="1266" t="s">
        <v>35</v>
      </c>
      <c r="BJ347" s="1266" t="s">
        <v>35</v>
      </c>
      <c r="BK347" s="1266" t="s">
        <v>35</v>
      </c>
      <c r="BL347" s="1287" t="s">
        <v>35</v>
      </c>
      <c r="BM347" s="1307" t="s">
        <v>35</v>
      </c>
      <c r="BN347" s="1266" t="s">
        <v>35</v>
      </c>
      <c r="BO347" s="1266" t="s">
        <v>35</v>
      </c>
      <c r="BP347" s="1266" t="s">
        <v>35</v>
      </c>
      <c r="BQ347" s="1287" t="s">
        <v>35</v>
      </c>
      <c r="BR347" s="1307" t="s">
        <v>35</v>
      </c>
      <c r="BS347" s="1266" t="s">
        <v>35</v>
      </c>
      <c r="BT347" s="1266" t="s">
        <v>35</v>
      </c>
      <c r="BU347" s="1266" t="s">
        <v>35</v>
      </c>
      <c r="BV347" s="1266" t="s">
        <v>35</v>
      </c>
      <c r="BW347" s="1266" t="s">
        <v>35</v>
      </c>
      <c r="BX347" s="1266" t="s">
        <v>35</v>
      </c>
      <c r="BY347" s="1329" t="s">
        <v>35</v>
      </c>
      <c r="BZ347" s="1329" t="s">
        <v>35</v>
      </c>
      <c r="CA347" s="1329" t="s">
        <v>35</v>
      </c>
      <c r="CB347" s="1329" t="s">
        <v>35</v>
      </c>
      <c r="CC347" s="1329" t="s">
        <v>35</v>
      </c>
      <c r="CD347" s="1329" t="s">
        <v>35</v>
      </c>
      <c r="CE347" s="1329" t="s">
        <v>35</v>
      </c>
      <c r="CF347" s="1329" t="s">
        <v>35</v>
      </c>
      <c r="CG347" s="1329" t="s">
        <v>35</v>
      </c>
      <c r="CH347" s="1329" t="s">
        <v>35</v>
      </c>
      <c r="CI347" s="1329" t="s">
        <v>35</v>
      </c>
      <c r="CJ347" s="1329" t="s">
        <v>35</v>
      </c>
      <c r="CK347" s="1329" t="s">
        <v>35</v>
      </c>
      <c r="CL347" s="1329" t="s">
        <v>35</v>
      </c>
      <c r="CM347" s="1329" t="s">
        <v>35</v>
      </c>
      <c r="CN347" s="1329" t="s">
        <v>35</v>
      </c>
      <c r="CO347" s="1329" t="s">
        <v>35</v>
      </c>
      <c r="CP347" s="1329" t="s">
        <v>35</v>
      </c>
      <c r="CQ347" s="1329" t="s">
        <v>35</v>
      </c>
      <c r="CR347" s="1329" t="s">
        <v>35</v>
      </c>
      <c r="CS347" s="1329" t="s">
        <v>35</v>
      </c>
      <c r="CT347" s="1329" t="s">
        <v>35</v>
      </c>
      <c r="CU347" s="1329" t="s">
        <v>35</v>
      </c>
      <c r="CV347" s="1329" t="s">
        <v>35</v>
      </c>
      <c r="CW347" s="1329" t="s">
        <v>35</v>
      </c>
      <c r="CX347" s="1329" t="s">
        <v>35</v>
      </c>
      <c r="CY347" s="1329" t="s">
        <v>35</v>
      </c>
      <c r="CZ347" s="1350" t="s">
        <v>35</v>
      </c>
    </row>
    <row r="348" s="437" customFormat="true" ht="15" customHeight="true" x14ac:dyDescent="0.2">
      <c r="B348" s="460"/>
      <c r="BA348" s="2521"/>
      <c r="BB348" s="163" t="s">
        <v>48</v>
      </c>
      <c r="BC348" s="1245" t="s">
        <v>35</v>
      </c>
      <c r="BD348" s="1266" t="s">
        <v>35</v>
      </c>
      <c r="BE348" s="1266" t="s">
        <v>35</v>
      </c>
      <c r="BF348" s="1266" t="s">
        <v>35</v>
      </c>
      <c r="BG348" s="1287" t="s">
        <v>35</v>
      </c>
      <c r="BH348" s="1307" t="s">
        <v>35</v>
      </c>
      <c r="BI348" s="1266" t="s">
        <v>35</v>
      </c>
      <c r="BJ348" s="1266" t="s">
        <v>35</v>
      </c>
      <c r="BK348" s="1266" t="s">
        <v>35</v>
      </c>
      <c r="BL348" s="1287" t="s">
        <v>35</v>
      </c>
      <c r="BM348" s="1307" t="s">
        <v>35</v>
      </c>
      <c r="BN348" s="1266" t="s">
        <v>35</v>
      </c>
      <c r="BO348" s="1266" t="s">
        <v>35</v>
      </c>
      <c r="BP348" s="1266" t="s">
        <v>35</v>
      </c>
      <c r="BQ348" s="1287" t="s">
        <v>35</v>
      </c>
      <c r="BR348" s="1307" t="s">
        <v>35</v>
      </c>
      <c r="BS348" s="1266" t="s">
        <v>35</v>
      </c>
      <c r="BT348" s="1266" t="s">
        <v>35</v>
      </c>
      <c r="BU348" s="1266" t="s">
        <v>35</v>
      </c>
      <c r="BV348" s="1266" t="s">
        <v>35</v>
      </c>
      <c r="BW348" s="1266" t="s">
        <v>35</v>
      </c>
      <c r="BX348" s="1266" t="s">
        <v>35</v>
      </c>
      <c r="BY348" s="1329" t="s">
        <v>35</v>
      </c>
      <c r="BZ348" s="1329" t="s">
        <v>35</v>
      </c>
      <c r="CA348" s="1329" t="s">
        <v>35</v>
      </c>
      <c r="CB348" s="1329" t="s">
        <v>35</v>
      </c>
      <c r="CC348" s="1329" t="s">
        <v>35</v>
      </c>
      <c r="CD348" s="1329" t="s">
        <v>35</v>
      </c>
      <c r="CE348" s="1329" t="s">
        <v>35</v>
      </c>
      <c r="CF348" s="1329" t="s">
        <v>35</v>
      </c>
      <c r="CG348" s="1329" t="s">
        <v>35</v>
      </c>
      <c r="CH348" s="1329" t="s">
        <v>35</v>
      </c>
      <c r="CI348" s="1329" t="s">
        <v>35</v>
      </c>
      <c r="CJ348" s="1329" t="s">
        <v>35</v>
      </c>
      <c r="CK348" s="1329" t="s">
        <v>35</v>
      </c>
      <c r="CL348" s="1329" t="s">
        <v>35</v>
      </c>
      <c r="CM348" s="1329" t="s">
        <v>35</v>
      </c>
      <c r="CN348" s="1329" t="s">
        <v>35</v>
      </c>
      <c r="CO348" s="1329" t="s">
        <v>35</v>
      </c>
      <c r="CP348" s="1329" t="s">
        <v>35</v>
      </c>
      <c r="CQ348" s="1329" t="s">
        <v>35</v>
      </c>
      <c r="CR348" s="1329" t="s">
        <v>35</v>
      </c>
      <c r="CS348" s="1329" t="s">
        <v>35</v>
      </c>
      <c r="CT348" s="1329" t="s">
        <v>35</v>
      </c>
      <c r="CU348" s="1329" t="s">
        <v>35</v>
      </c>
      <c r="CV348" s="1329" t="s">
        <v>35</v>
      </c>
      <c r="CW348" s="1329" t="s">
        <v>35</v>
      </c>
      <c r="CX348" s="1329" t="s">
        <v>35</v>
      </c>
      <c r="CY348" s="1329" t="s">
        <v>35</v>
      </c>
      <c r="CZ348" s="1350" t="s">
        <v>35</v>
      </c>
    </row>
    <row r="349" s="437" customFormat="true" ht="15" customHeight="true" x14ac:dyDescent="0.2">
      <c r="B349" s="460"/>
      <c r="BA349" s="2522" t="s">
        <v>142</v>
      </c>
      <c r="BB349" s="163" t="s">
        <v>49</v>
      </c>
      <c r="BC349" s="1245" t="s">
        <v>35</v>
      </c>
      <c r="BD349" s="1266" t="s">
        <v>35</v>
      </c>
      <c r="BE349" s="1266" t="s">
        <v>35</v>
      </c>
      <c r="BF349" s="1266" t="s">
        <v>35</v>
      </c>
      <c r="BG349" s="1287" t="s">
        <v>35</v>
      </c>
      <c r="BH349" s="1307" t="s">
        <v>35</v>
      </c>
      <c r="BI349" s="1266" t="s">
        <v>35</v>
      </c>
      <c r="BJ349" s="1266" t="s">
        <v>35</v>
      </c>
      <c r="BK349" s="1266" t="s">
        <v>35</v>
      </c>
      <c r="BL349" s="1287" t="s">
        <v>35</v>
      </c>
      <c r="BM349" s="1307" t="s">
        <v>35</v>
      </c>
      <c r="BN349" s="1266" t="s">
        <v>35</v>
      </c>
      <c r="BO349" s="1266" t="s">
        <v>35</v>
      </c>
      <c r="BP349" s="1266" t="s">
        <v>35</v>
      </c>
      <c r="BQ349" s="1287" t="s">
        <v>35</v>
      </c>
      <c r="BR349" s="1307" t="s">
        <v>35</v>
      </c>
      <c r="BS349" s="1266" t="s">
        <v>35</v>
      </c>
      <c r="BT349" s="1266" t="s">
        <v>35</v>
      </c>
      <c r="BU349" s="1266" t="s">
        <v>35</v>
      </c>
      <c r="BV349" s="1266" t="s">
        <v>35</v>
      </c>
      <c r="BW349" s="1266" t="s">
        <v>35</v>
      </c>
      <c r="BX349" s="1266" t="s">
        <v>35</v>
      </c>
      <c r="BY349" s="1329" t="s">
        <v>35</v>
      </c>
      <c r="BZ349" s="1329" t="s">
        <v>35</v>
      </c>
      <c r="CA349" s="1329" t="s">
        <v>35</v>
      </c>
      <c r="CB349" s="1329" t="s">
        <v>35</v>
      </c>
      <c r="CC349" s="1329" t="s">
        <v>35</v>
      </c>
      <c r="CD349" s="1329" t="s">
        <v>35</v>
      </c>
      <c r="CE349" s="1329" t="s">
        <v>35</v>
      </c>
      <c r="CF349" s="1329" t="s">
        <v>35</v>
      </c>
      <c r="CG349" s="1329" t="s">
        <v>35</v>
      </c>
      <c r="CH349" s="1329" t="s">
        <v>35</v>
      </c>
      <c r="CI349" s="1329" t="s">
        <v>35</v>
      </c>
      <c r="CJ349" s="1329" t="s">
        <v>35</v>
      </c>
      <c r="CK349" s="1329" t="s">
        <v>35</v>
      </c>
      <c r="CL349" s="1329" t="s">
        <v>35</v>
      </c>
      <c r="CM349" s="1329" t="s">
        <v>35</v>
      </c>
      <c r="CN349" s="1329" t="s">
        <v>35</v>
      </c>
      <c r="CO349" s="1329" t="s">
        <v>35</v>
      </c>
      <c r="CP349" s="1329" t="s">
        <v>35</v>
      </c>
      <c r="CQ349" s="1329" t="s">
        <v>35</v>
      </c>
      <c r="CR349" s="1329" t="s">
        <v>35</v>
      </c>
      <c r="CS349" s="1329" t="s">
        <v>35</v>
      </c>
      <c r="CT349" s="1329" t="s">
        <v>35</v>
      </c>
      <c r="CU349" s="1329" t="s">
        <v>35</v>
      </c>
      <c r="CV349" s="1329" t="s">
        <v>35</v>
      </c>
      <c r="CW349" s="1329" t="s">
        <v>35</v>
      </c>
      <c r="CX349" s="1329" t="s">
        <v>35</v>
      </c>
      <c r="CY349" s="1329" t="s">
        <v>35</v>
      </c>
      <c r="CZ349" s="1350" t="s">
        <v>35</v>
      </c>
    </row>
    <row r="350" s="437" customFormat="true" ht="15" customHeight="true" x14ac:dyDescent="0.2">
      <c r="B350" s="460"/>
      <c r="BA350" s="2521"/>
      <c r="BB350" s="163" t="s">
        <v>48</v>
      </c>
      <c r="BC350" s="1245" t="s">
        <v>35</v>
      </c>
      <c r="BD350" s="1266" t="s">
        <v>35</v>
      </c>
      <c r="BE350" s="1266" t="s">
        <v>35</v>
      </c>
      <c r="BF350" s="1266" t="s">
        <v>35</v>
      </c>
      <c r="BG350" s="1287" t="s">
        <v>35</v>
      </c>
      <c r="BH350" s="1307" t="s">
        <v>35</v>
      </c>
      <c r="BI350" s="1266" t="s">
        <v>35</v>
      </c>
      <c r="BJ350" s="1266" t="s">
        <v>35</v>
      </c>
      <c r="BK350" s="1266" t="s">
        <v>35</v>
      </c>
      <c r="BL350" s="1287" t="s">
        <v>35</v>
      </c>
      <c r="BM350" s="1307" t="s">
        <v>35</v>
      </c>
      <c r="BN350" s="1266" t="s">
        <v>35</v>
      </c>
      <c r="BO350" s="1266" t="s">
        <v>35</v>
      </c>
      <c r="BP350" s="1266" t="s">
        <v>35</v>
      </c>
      <c r="BQ350" s="1287" t="s">
        <v>35</v>
      </c>
      <c r="BR350" s="1307" t="s">
        <v>35</v>
      </c>
      <c r="BS350" s="1266" t="s">
        <v>35</v>
      </c>
      <c r="BT350" s="1266" t="s">
        <v>35</v>
      </c>
      <c r="BU350" s="1266" t="s">
        <v>35</v>
      </c>
      <c r="BV350" s="1266" t="s">
        <v>35</v>
      </c>
      <c r="BW350" s="1266" t="s">
        <v>35</v>
      </c>
      <c r="BX350" s="1266" t="s">
        <v>35</v>
      </c>
      <c r="BY350" s="1329" t="s">
        <v>35</v>
      </c>
      <c r="BZ350" s="1329" t="s">
        <v>35</v>
      </c>
      <c r="CA350" s="1329" t="s">
        <v>35</v>
      </c>
      <c r="CB350" s="1329" t="s">
        <v>35</v>
      </c>
      <c r="CC350" s="1329" t="s">
        <v>35</v>
      </c>
      <c r="CD350" s="1329" t="s">
        <v>35</v>
      </c>
      <c r="CE350" s="1329" t="s">
        <v>35</v>
      </c>
      <c r="CF350" s="1329" t="s">
        <v>35</v>
      </c>
      <c r="CG350" s="1329" t="s">
        <v>35</v>
      </c>
      <c r="CH350" s="1329" t="s">
        <v>35</v>
      </c>
      <c r="CI350" s="1329" t="s">
        <v>35</v>
      </c>
      <c r="CJ350" s="1329" t="s">
        <v>35</v>
      </c>
      <c r="CK350" s="1329" t="s">
        <v>35</v>
      </c>
      <c r="CL350" s="1329" t="s">
        <v>35</v>
      </c>
      <c r="CM350" s="1329" t="s">
        <v>35</v>
      </c>
      <c r="CN350" s="1329" t="s">
        <v>35</v>
      </c>
      <c r="CO350" s="1329" t="s">
        <v>35</v>
      </c>
      <c r="CP350" s="1329" t="s">
        <v>35</v>
      </c>
      <c r="CQ350" s="1329" t="s">
        <v>35</v>
      </c>
      <c r="CR350" s="1329" t="s">
        <v>35</v>
      </c>
      <c r="CS350" s="1329" t="s">
        <v>35</v>
      </c>
      <c r="CT350" s="1329" t="s">
        <v>35</v>
      </c>
      <c r="CU350" s="1329" t="s">
        <v>35</v>
      </c>
      <c r="CV350" s="1329" t="s">
        <v>35</v>
      </c>
      <c r="CW350" s="1329" t="s">
        <v>35</v>
      </c>
      <c r="CX350" s="1329" t="s">
        <v>35</v>
      </c>
      <c r="CY350" s="1329" t="s">
        <v>35</v>
      </c>
      <c r="CZ350" s="1350" t="s">
        <v>35</v>
      </c>
    </row>
    <row r="351" s="437" customFormat="true" ht="15" customHeight="true" x14ac:dyDescent="0.2">
      <c r="B351" s="460"/>
      <c r="BA351" s="2522" t="s">
        <v>143</v>
      </c>
      <c r="BB351" s="163" t="s">
        <v>49</v>
      </c>
      <c r="BC351" s="1245" t="s">
        <v>35</v>
      </c>
      <c r="BD351" s="1266" t="s">
        <v>35</v>
      </c>
      <c r="BE351" s="1266" t="s">
        <v>35</v>
      </c>
      <c r="BF351" s="1266" t="s">
        <v>35</v>
      </c>
      <c r="BG351" s="1287" t="s">
        <v>35</v>
      </c>
      <c r="BH351" s="1307" t="s">
        <v>35</v>
      </c>
      <c r="BI351" s="1266" t="s">
        <v>35</v>
      </c>
      <c r="BJ351" s="1266" t="s">
        <v>35</v>
      </c>
      <c r="BK351" s="1266" t="s">
        <v>35</v>
      </c>
      <c r="BL351" s="1287" t="s">
        <v>35</v>
      </c>
      <c r="BM351" s="1307" t="s">
        <v>35</v>
      </c>
      <c r="BN351" s="1266" t="s">
        <v>35</v>
      </c>
      <c r="BO351" s="1266" t="s">
        <v>35</v>
      </c>
      <c r="BP351" s="1266" t="s">
        <v>35</v>
      </c>
      <c r="BQ351" s="1287" t="s">
        <v>35</v>
      </c>
      <c r="BR351" s="1307" t="s">
        <v>35</v>
      </c>
      <c r="BS351" s="1266" t="s">
        <v>35</v>
      </c>
      <c r="BT351" s="1266" t="s">
        <v>35</v>
      </c>
      <c r="BU351" s="1266" t="s">
        <v>35</v>
      </c>
      <c r="BV351" s="1266" t="s">
        <v>35</v>
      </c>
      <c r="BW351" s="1266" t="s">
        <v>35</v>
      </c>
      <c r="BX351" s="1266" t="s">
        <v>35</v>
      </c>
      <c r="BY351" s="1329" t="s">
        <v>35</v>
      </c>
      <c r="BZ351" s="1329" t="s">
        <v>35</v>
      </c>
      <c r="CA351" s="1329" t="s">
        <v>35</v>
      </c>
      <c r="CB351" s="1329" t="s">
        <v>35</v>
      </c>
      <c r="CC351" s="1329" t="s">
        <v>35</v>
      </c>
      <c r="CD351" s="1329" t="s">
        <v>35</v>
      </c>
      <c r="CE351" s="1329" t="s">
        <v>35</v>
      </c>
      <c r="CF351" s="1329" t="s">
        <v>35</v>
      </c>
      <c r="CG351" s="1329" t="s">
        <v>35</v>
      </c>
      <c r="CH351" s="1329" t="s">
        <v>35</v>
      </c>
      <c r="CI351" s="1329" t="s">
        <v>35</v>
      </c>
      <c r="CJ351" s="1329" t="s">
        <v>35</v>
      </c>
      <c r="CK351" s="1329" t="s">
        <v>35</v>
      </c>
      <c r="CL351" s="1329" t="s">
        <v>35</v>
      </c>
      <c r="CM351" s="1329" t="s">
        <v>35</v>
      </c>
      <c r="CN351" s="1329" t="s">
        <v>35</v>
      </c>
      <c r="CO351" s="1329" t="s">
        <v>35</v>
      </c>
      <c r="CP351" s="1329" t="s">
        <v>35</v>
      </c>
      <c r="CQ351" s="1329" t="s">
        <v>35</v>
      </c>
      <c r="CR351" s="1329" t="s">
        <v>35</v>
      </c>
      <c r="CS351" s="1329" t="s">
        <v>35</v>
      </c>
      <c r="CT351" s="1329" t="s">
        <v>35</v>
      </c>
      <c r="CU351" s="1329" t="s">
        <v>35</v>
      </c>
      <c r="CV351" s="1329" t="s">
        <v>35</v>
      </c>
      <c r="CW351" s="1329" t="s">
        <v>35</v>
      </c>
      <c r="CX351" s="1329" t="s">
        <v>35</v>
      </c>
      <c r="CY351" s="1329" t="s">
        <v>35</v>
      </c>
      <c r="CZ351" s="1350" t="s">
        <v>35</v>
      </c>
    </row>
    <row r="352" s="437" customFormat="true" ht="15" customHeight="true" x14ac:dyDescent="0.2">
      <c r="B352" s="460"/>
      <c r="BA352" s="2521"/>
      <c r="BB352" s="163" t="s">
        <v>48</v>
      </c>
      <c r="BC352" s="1245" t="s">
        <v>35</v>
      </c>
      <c r="BD352" s="1266" t="s">
        <v>35</v>
      </c>
      <c r="BE352" s="1266" t="s">
        <v>35</v>
      </c>
      <c r="BF352" s="1266" t="s">
        <v>35</v>
      </c>
      <c r="BG352" s="1287" t="s">
        <v>35</v>
      </c>
      <c r="BH352" s="1307" t="s">
        <v>35</v>
      </c>
      <c r="BI352" s="1266" t="s">
        <v>35</v>
      </c>
      <c r="BJ352" s="1266" t="s">
        <v>35</v>
      </c>
      <c r="BK352" s="1266" t="s">
        <v>35</v>
      </c>
      <c r="BL352" s="1287" t="s">
        <v>35</v>
      </c>
      <c r="BM352" s="1307" t="s">
        <v>35</v>
      </c>
      <c r="BN352" s="1266" t="s">
        <v>35</v>
      </c>
      <c r="BO352" s="1266" t="s">
        <v>35</v>
      </c>
      <c r="BP352" s="1266" t="s">
        <v>35</v>
      </c>
      <c r="BQ352" s="1287" t="s">
        <v>35</v>
      </c>
      <c r="BR352" s="1307" t="s">
        <v>35</v>
      </c>
      <c r="BS352" s="1266" t="s">
        <v>35</v>
      </c>
      <c r="BT352" s="1266" t="s">
        <v>35</v>
      </c>
      <c r="BU352" s="1266" t="s">
        <v>35</v>
      </c>
      <c r="BV352" s="1266" t="s">
        <v>35</v>
      </c>
      <c r="BW352" s="1266" t="s">
        <v>35</v>
      </c>
      <c r="BX352" s="1266" t="s">
        <v>35</v>
      </c>
      <c r="BY352" s="1329" t="s">
        <v>35</v>
      </c>
      <c r="BZ352" s="1329" t="s">
        <v>35</v>
      </c>
      <c r="CA352" s="1329" t="s">
        <v>35</v>
      </c>
      <c r="CB352" s="1329" t="s">
        <v>35</v>
      </c>
      <c r="CC352" s="1329" t="s">
        <v>35</v>
      </c>
      <c r="CD352" s="1329" t="s">
        <v>35</v>
      </c>
      <c r="CE352" s="1329" t="s">
        <v>35</v>
      </c>
      <c r="CF352" s="1329" t="s">
        <v>35</v>
      </c>
      <c r="CG352" s="1329" t="s">
        <v>35</v>
      </c>
      <c r="CH352" s="1329" t="s">
        <v>35</v>
      </c>
      <c r="CI352" s="1329" t="s">
        <v>35</v>
      </c>
      <c r="CJ352" s="1329" t="s">
        <v>35</v>
      </c>
      <c r="CK352" s="1329" t="s">
        <v>35</v>
      </c>
      <c r="CL352" s="1329" t="s">
        <v>35</v>
      </c>
      <c r="CM352" s="1329" t="s">
        <v>35</v>
      </c>
      <c r="CN352" s="1329" t="s">
        <v>35</v>
      </c>
      <c r="CO352" s="1329" t="s">
        <v>35</v>
      </c>
      <c r="CP352" s="1329" t="s">
        <v>35</v>
      </c>
      <c r="CQ352" s="1329" t="s">
        <v>35</v>
      </c>
      <c r="CR352" s="1329" t="s">
        <v>35</v>
      </c>
      <c r="CS352" s="1329" t="s">
        <v>35</v>
      </c>
      <c r="CT352" s="1329" t="s">
        <v>35</v>
      </c>
      <c r="CU352" s="1329" t="s">
        <v>35</v>
      </c>
      <c r="CV352" s="1329" t="s">
        <v>35</v>
      </c>
      <c r="CW352" s="1329" t="s">
        <v>35</v>
      </c>
      <c r="CX352" s="1329" t="s">
        <v>35</v>
      </c>
      <c r="CY352" s="1329" t="s">
        <v>35</v>
      </c>
      <c r="CZ352" s="1350" t="s">
        <v>35</v>
      </c>
    </row>
    <row r="353" s="437" customFormat="true" ht="15" customHeight="true" x14ac:dyDescent="0.2">
      <c r="B353" s="460"/>
      <c r="BA353" s="2522" t="s">
        <v>138</v>
      </c>
      <c r="BB353" s="163" t="s">
        <v>49</v>
      </c>
      <c r="BC353" s="1245" t="s">
        <v>35</v>
      </c>
      <c r="BD353" s="1266" t="s">
        <v>35</v>
      </c>
      <c r="BE353" s="1266" t="s">
        <v>35</v>
      </c>
      <c r="BF353" s="1266" t="s">
        <v>35</v>
      </c>
      <c r="BG353" s="1287" t="s">
        <v>35</v>
      </c>
      <c r="BH353" s="1307" t="s">
        <v>35</v>
      </c>
      <c r="BI353" s="1266" t="s">
        <v>35</v>
      </c>
      <c r="BJ353" s="1266" t="s">
        <v>35</v>
      </c>
      <c r="BK353" s="1266" t="s">
        <v>35</v>
      </c>
      <c r="BL353" s="1287" t="s">
        <v>35</v>
      </c>
      <c r="BM353" s="1307" t="s">
        <v>35</v>
      </c>
      <c r="BN353" s="1266" t="s">
        <v>35</v>
      </c>
      <c r="BO353" s="1266" t="s">
        <v>35</v>
      </c>
      <c r="BP353" s="1266" t="s">
        <v>35</v>
      </c>
      <c r="BQ353" s="1287" t="s">
        <v>35</v>
      </c>
      <c r="BR353" s="1307" t="s">
        <v>35</v>
      </c>
      <c r="BS353" s="1266" t="s">
        <v>35</v>
      </c>
      <c r="BT353" s="1266" t="s">
        <v>35</v>
      </c>
      <c r="BU353" s="1266" t="s">
        <v>35</v>
      </c>
      <c r="BV353" s="1266" t="s">
        <v>35</v>
      </c>
      <c r="BW353" s="1266" t="s">
        <v>35</v>
      </c>
      <c r="BX353" s="1266" t="s">
        <v>35</v>
      </c>
      <c r="BY353" s="1329" t="s">
        <v>35</v>
      </c>
      <c r="BZ353" s="1329" t="s">
        <v>35</v>
      </c>
      <c r="CA353" s="1329" t="s">
        <v>35</v>
      </c>
      <c r="CB353" s="1329" t="s">
        <v>35</v>
      </c>
      <c r="CC353" s="1329" t="s">
        <v>35</v>
      </c>
      <c r="CD353" s="1329" t="s">
        <v>35</v>
      </c>
      <c r="CE353" s="1329" t="s">
        <v>35</v>
      </c>
      <c r="CF353" s="1329" t="s">
        <v>35</v>
      </c>
      <c r="CG353" s="1329" t="s">
        <v>35</v>
      </c>
      <c r="CH353" s="1329" t="s">
        <v>35</v>
      </c>
      <c r="CI353" s="1329" t="s">
        <v>35</v>
      </c>
      <c r="CJ353" s="1329" t="s">
        <v>35</v>
      </c>
      <c r="CK353" s="1329" t="s">
        <v>35</v>
      </c>
      <c r="CL353" s="1329" t="s">
        <v>35</v>
      </c>
      <c r="CM353" s="1329" t="s">
        <v>35</v>
      </c>
      <c r="CN353" s="1329" t="s">
        <v>35</v>
      </c>
      <c r="CO353" s="1329" t="s">
        <v>35</v>
      </c>
      <c r="CP353" s="1329" t="s">
        <v>35</v>
      </c>
      <c r="CQ353" s="1329" t="s">
        <v>35</v>
      </c>
      <c r="CR353" s="1329" t="s">
        <v>35</v>
      </c>
      <c r="CS353" s="1329" t="s">
        <v>35</v>
      </c>
      <c r="CT353" s="1329" t="s">
        <v>35</v>
      </c>
      <c r="CU353" s="1329" t="s">
        <v>35</v>
      </c>
      <c r="CV353" s="1329" t="s">
        <v>35</v>
      </c>
      <c r="CW353" s="1329" t="s">
        <v>35</v>
      </c>
      <c r="CX353" s="1329" t="s">
        <v>35</v>
      </c>
      <c r="CY353" s="1329" t="s">
        <v>35</v>
      </c>
      <c r="CZ353" s="1350" t="s">
        <v>35</v>
      </c>
    </row>
    <row r="354" s="437" customFormat="true" ht="15" customHeight="true" x14ac:dyDescent="0.2">
      <c r="B354" s="460"/>
      <c r="BA354" s="2523"/>
      <c r="BB354" s="164" t="s">
        <v>48</v>
      </c>
      <c r="BC354" s="1246" t="s">
        <v>35</v>
      </c>
      <c r="BD354" s="1267" t="s">
        <v>35</v>
      </c>
      <c r="BE354" s="1267" t="s">
        <v>35</v>
      </c>
      <c r="BF354" s="1267" t="s">
        <v>35</v>
      </c>
      <c r="BG354" s="1288" t="s">
        <v>35</v>
      </c>
      <c r="BH354" s="1308" t="s">
        <v>35</v>
      </c>
      <c r="BI354" s="1267" t="s">
        <v>35</v>
      </c>
      <c r="BJ354" s="1267" t="s">
        <v>35</v>
      </c>
      <c r="BK354" s="1267" t="s">
        <v>35</v>
      </c>
      <c r="BL354" s="1288" t="s">
        <v>35</v>
      </c>
      <c r="BM354" s="1308" t="s">
        <v>35</v>
      </c>
      <c r="BN354" s="1267" t="s">
        <v>35</v>
      </c>
      <c r="BO354" s="1267" t="s">
        <v>35</v>
      </c>
      <c r="BP354" s="1267" t="s">
        <v>35</v>
      </c>
      <c r="BQ354" s="1288" t="s">
        <v>35</v>
      </c>
      <c r="BR354" s="1308" t="s">
        <v>35</v>
      </c>
      <c r="BS354" s="1267" t="s">
        <v>35</v>
      </c>
      <c r="BT354" s="1267" t="s">
        <v>35</v>
      </c>
      <c r="BU354" s="1267" t="s">
        <v>35</v>
      </c>
      <c r="BV354" s="1267" t="s">
        <v>35</v>
      </c>
      <c r="BW354" s="1267" t="s">
        <v>35</v>
      </c>
      <c r="BX354" s="1267" t="s">
        <v>35</v>
      </c>
      <c r="BY354" s="1330" t="s">
        <v>35</v>
      </c>
      <c r="BZ354" s="1330" t="s">
        <v>35</v>
      </c>
      <c r="CA354" s="1330" t="s">
        <v>35</v>
      </c>
      <c r="CB354" s="1330" t="s">
        <v>35</v>
      </c>
      <c r="CC354" s="1330" t="s">
        <v>35</v>
      </c>
      <c r="CD354" s="1330" t="s">
        <v>35</v>
      </c>
      <c r="CE354" s="1330" t="s">
        <v>35</v>
      </c>
      <c r="CF354" s="1330" t="s">
        <v>35</v>
      </c>
      <c r="CG354" s="1330" t="s">
        <v>35</v>
      </c>
      <c r="CH354" s="1330" t="s">
        <v>35</v>
      </c>
      <c r="CI354" s="1330" t="s">
        <v>35</v>
      </c>
      <c r="CJ354" s="1330" t="s">
        <v>35</v>
      </c>
      <c r="CK354" s="1330" t="s">
        <v>35</v>
      </c>
      <c r="CL354" s="1330" t="s">
        <v>35</v>
      </c>
      <c r="CM354" s="1330" t="s">
        <v>35</v>
      </c>
      <c r="CN354" s="1330" t="s">
        <v>35</v>
      </c>
      <c r="CO354" s="1330" t="s">
        <v>35</v>
      </c>
      <c r="CP354" s="1330" t="s">
        <v>35</v>
      </c>
      <c r="CQ354" s="1330" t="s">
        <v>35</v>
      </c>
      <c r="CR354" s="1330" t="s">
        <v>35</v>
      </c>
      <c r="CS354" s="1330" t="s">
        <v>35</v>
      </c>
      <c r="CT354" s="1330" t="s">
        <v>35</v>
      </c>
      <c r="CU354" s="1330" t="s">
        <v>35</v>
      </c>
      <c r="CV354" s="1330" t="s">
        <v>35</v>
      </c>
      <c r="CW354" s="1330" t="s">
        <v>35</v>
      </c>
      <c r="CX354" s="1330" t="s">
        <v>35</v>
      </c>
      <c r="CY354" s="1330" t="s">
        <v>35</v>
      </c>
      <c r="CZ354" s="1351" t="s">
        <v>35</v>
      </c>
    </row>
    <row r="355" s="437" customFormat="true" ht="15" customHeight="true" x14ac:dyDescent="0.2">
      <c r="B355" s="460"/>
      <c r="BA355" s="238"/>
      <c r="BB355" s="135"/>
      <c r="BC355" s="310"/>
      <c r="BD355" s="310"/>
      <c r="BE355" s="310"/>
      <c r="BF355" s="310"/>
      <c r="BG355" s="310"/>
      <c r="BH355" s="310"/>
      <c r="BI355" s="310"/>
      <c r="BJ355" s="310"/>
      <c r="BK355" s="310"/>
      <c r="BL355" s="310"/>
      <c r="BM355" s="310"/>
      <c r="BN355" s="310"/>
      <c r="BO355" s="310"/>
      <c r="BP355" s="310"/>
      <c r="BQ355" s="310"/>
      <c r="BR355" s="310"/>
      <c r="BS355" s="310"/>
      <c r="BT355" s="310"/>
      <c r="BU355" s="310"/>
      <c r="BV355" s="310"/>
      <c r="BW355" s="310"/>
      <c r="BX355" s="310"/>
      <c r="BY355" s="310"/>
      <c r="BZ355" s="311"/>
      <c r="CA355" s="311"/>
      <c r="CB355" s="311"/>
      <c r="CC355" s="311"/>
      <c r="CD355" s="311"/>
      <c r="CE355" s="311"/>
      <c r="CF355" s="311"/>
      <c r="CG355" s="311"/>
      <c r="CH355" s="311"/>
      <c r="CI355" s="311"/>
      <c r="CJ355" s="311"/>
      <c r="CK355" s="311"/>
      <c r="CL355" s="311"/>
      <c r="CM355" s="311"/>
      <c r="CN355" s="311"/>
      <c r="CO355" s="311"/>
      <c r="CP355" s="311"/>
      <c r="CQ355" s="311"/>
      <c r="CR355" s="311"/>
      <c r="CS355" s="311"/>
      <c r="CT355" s="311"/>
      <c r="CU355" s="311"/>
      <c r="CV355" s="311"/>
      <c r="CW355" s="311"/>
      <c r="CX355" s="311"/>
      <c r="CY355" s="311"/>
      <c r="CZ355" s="311"/>
    </row>
    <row r="356" s="437" customFormat="true" ht="15" customHeight="true" x14ac:dyDescent="0.2">
      <c r="B356" s="460"/>
      <c r="BA356" s="238"/>
      <c r="BB356" s="135"/>
      <c r="BC356" s="238"/>
      <c r="BD356" s="238"/>
      <c r="BE356" s="238"/>
      <c r="BF356" s="238"/>
      <c r="BG356" s="238"/>
      <c r="BH356" s="238"/>
      <c r="BI356" s="238"/>
      <c r="BJ356" s="238"/>
      <c r="BK356" s="238"/>
      <c r="BL356" s="238"/>
      <c r="BM356" s="238"/>
      <c r="BN356" s="238"/>
      <c r="BO356" s="238"/>
      <c r="BP356" s="238"/>
      <c r="BQ356" s="238"/>
      <c r="BR356" s="238"/>
      <c r="BS356" s="238"/>
      <c r="BT356" s="238"/>
      <c r="BU356" s="238"/>
      <c r="BV356" s="238"/>
      <c r="BW356" s="238"/>
      <c r="BX356" s="238"/>
      <c r="BY356" s="238"/>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BA357" s="238"/>
      <c r="BB357" s="135"/>
      <c r="BC357" s="238"/>
      <c r="BD357" s="238"/>
      <c r="BE357" s="238"/>
      <c r="BF357" s="238"/>
      <c r="BG357" s="238"/>
      <c r="BH357" s="238"/>
      <c r="BI357" s="238"/>
      <c r="BJ357" s="238"/>
      <c r="BK357" s="238"/>
      <c r="BL357" s="238"/>
      <c r="BM357" s="238"/>
      <c r="BN357" s="238"/>
      <c r="BO357" s="238"/>
      <c r="BP357" s="238"/>
      <c r="BQ357" s="238"/>
      <c r="BR357" s="238"/>
      <c r="BS357" s="238"/>
      <c r="BT357" s="238"/>
      <c r="BU357" s="238"/>
      <c r="BV357" s="238"/>
      <c r="BW357" s="238"/>
      <c r="BX357" s="238"/>
      <c r="BY357" s="238"/>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BA358" s="238"/>
      <c r="BB358" s="135"/>
      <c r="BC358" s="238"/>
      <c r="BD358" s="238"/>
      <c r="BE358" s="238"/>
      <c r="BF358" s="238"/>
      <c r="BG358" s="238"/>
      <c r="BH358" s="238"/>
      <c r="BI358" s="238"/>
      <c r="BJ358" s="238"/>
      <c r="BK358" s="238"/>
      <c r="BL358" s="238"/>
      <c r="BM358" s="238"/>
      <c r="BN358" s="238"/>
      <c r="BO358" s="238"/>
      <c r="BP358" s="238"/>
      <c r="BQ358" s="238"/>
      <c r="BR358" s="238"/>
      <c r="BS358" s="238"/>
      <c r="BT358" s="238"/>
      <c r="BU358" s="238"/>
      <c r="BV358" s="238"/>
      <c r="BW358" s="238"/>
      <c r="BX358" s="238"/>
      <c r="BY358" s="238"/>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BA359" s="238"/>
      <c r="BB359" s="135"/>
      <c r="BC359" s="238"/>
      <c r="BD359" s="238"/>
      <c r="BE359" s="238"/>
      <c r="BF359" s="238"/>
      <c r="BG359" s="238"/>
      <c r="BH359" s="238"/>
      <c r="BI359" s="238"/>
      <c r="BJ359" s="238"/>
      <c r="BK359" s="238"/>
      <c r="BL359" s="238"/>
      <c r="BM359" s="238"/>
      <c r="BN359" s="238"/>
      <c r="BO359" s="238"/>
      <c r="BP359" s="238"/>
      <c r="BQ359" s="238"/>
      <c r="BR359" s="238"/>
      <c r="BS359" s="238"/>
      <c r="BT359" s="238"/>
      <c r="BU359" s="238"/>
      <c r="BV359" s="238"/>
      <c r="BW359" s="238"/>
      <c r="BX359" s="238"/>
      <c r="BY359" s="238"/>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BA360" s="238"/>
      <c r="BB360" s="135"/>
      <c r="BC360" s="238"/>
      <c r="BD360" s="238"/>
      <c r="BE360" s="238"/>
      <c r="BF360" s="238"/>
      <c r="BG360" s="238"/>
      <c r="BH360" s="238"/>
      <c r="BI360" s="238"/>
      <c r="BJ360" s="238"/>
      <c r="BK360" s="238"/>
      <c r="BL360" s="238"/>
      <c r="BM360" s="238"/>
      <c r="BN360" s="238"/>
      <c r="BO360" s="238"/>
      <c r="BP360" s="238"/>
      <c r="BQ360" s="238"/>
      <c r="BR360" s="238"/>
      <c r="BS360" s="238"/>
      <c r="BT360" s="238"/>
      <c r="BU360" s="238"/>
      <c r="BV360" s="238"/>
      <c r="BW360" s="238"/>
      <c r="BX360" s="238"/>
      <c r="BY360" s="238"/>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BA361" s="238"/>
      <c r="BB361" s="135"/>
      <c r="BC361" s="238"/>
      <c r="BD361" s="238"/>
      <c r="BE361" s="238"/>
      <c r="BF361" s="238"/>
      <c r="BG361" s="238"/>
      <c r="BH361" s="238"/>
      <c r="BI361" s="238"/>
      <c r="BJ361" s="238"/>
      <c r="BK361" s="238"/>
      <c r="BL361" s="238"/>
      <c r="BM361" s="238"/>
      <c r="BN361" s="238"/>
      <c r="BO361" s="238"/>
      <c r="BP361" s="238"/>
      <c r="BQ361" s="238"/>
      <c r="BR361" s="238"/>
      <c r="BS361" s="238"/>
      <c r="BT361" s="238"/>
      <c r="BU361" s="238"/>
      <c r="BV361" s="238"/>
      <c r="BW361" s="238"/>
      <c r="BX361" s="238"/>
      <c r="BY361" s="238"/>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BA362" s="238"/>
      <c r="BB362" s="135"/>
      <c r="BC362" s="238"/>
      <c r="BD362" s="238"/>
      <c r="BE362" s="238"/>
      <c r="BF362" s="238"/>
      <c r="BG362" s="238"/>
      <c r="BH362" s="238"/>
      <c r="BI362" s="238"/>
      <c r="BJ362" s="238"/>
      <c r="BK362" s="238"/>
      <c r="BL362" s="238"/>
      <c r="BM362" s="238"/>
      <c r="BN362" s="238"/>
      <c r="BO362" s="238"/>
      <c r="BP362" s="238"/>
      <c r="BQ362" s="238"/>
      <c r="BR362" s="238"/>
      <c r="BS362" s="238"/>
      <c r="BT362" s="238"/>
      <c r="BU362" s="238"/>
      <c r="BV362" s="238"/>
      <c r="BW362" s="238"/>
      <c r="BX362" s="238"/>
      <c r="BY362" s="238"/>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BA363" s="238"/>
      <c r="BB363" s="135"/>
      <c r="BC363" s="238"/>
      <c r="BD363" s="238"/>
      <c r="BE363" s="238"/>
      <c r="BF363" s="238"/>
      <c r="BG363" s="238"/>
      <c r="BH363" s="238"/>
      <c r="BI363" s="238"/>
      <c r="BJ363" s="238"/>
      <c r="BK363" s="238"/>
      <c r="BL363" s="238"/>
      <c r="BM363" s="238"/>
      <c r="BN363" s="238"/>
      <c r="BO363" s="238"/>
      <c r="BP363" s="238"/>
      <c r="BQ363" s="238"/>
      <c r="BR363" s="238"/>
      <c r="BS363" s="238"/>
      <c r="BT363" s="238"/>
      <c r="BU363" s="238"/>
      <c r="BV363" s="238"/>
      <c r="BW363" s="238"/>
      <c r="BX363" s="238"/>
      <c r="BY363" s="238"/>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BA364" s="238"/>
      <c r="BB364" s="135"/>
      <c r="BC364" s="238"/>
      <c r="BD364" s="238"/>
      <c r="BE364" s="238"/>
      <c r="BF364" s="238"/>
      <c r="BG364" s="238"/>
      <c r="BH364" s="238"/>
      <c r="BI364" s="238"/>
      <c r="BJ364" s="238"/>
      <c r="BK364" s="238"/>
      <c r="BL364" s="238"/>
      <c r="BM364" s="238"/>
      <c r="BN364" s="238"/>
      <c r="BO364" s="238"/>
      <c r="BP364" s="238"/>
      <c r="BQ364" s="238"/>
      <c r="BR364" s="238"/>
      <c r="BS364" s="238"/>
      <c r="BT364" s="238"/>
      <c r="BU364" s="238"/>
      <c r="BV364" s="238"/>
      <c r="BW364" s="238"/>
      <c r="BX364" s="238"/>
      <c r="BY364" s="238"/>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BA365" s="238"/>
      <c r="BB365" s="135"/>
      <c r="BC365" s="238"/>
      <c r="BD365" s="238"/>
      <c r="BE365" s="238"/>
      <c r="BF365" s="238"/>
      <c r="BG365" s="238"/>
      <c r="BH365" s="238"/>
      <c r="BI365" s="238"/>
      <c r="BJ365" s="238"/>
      <c r="BK365" s="238"/>
      <c r="BL365" s="238"/>
      <c r="BM365" s="238"/>
      <c r="BN365" s="238"/>
      <c r="BO365" s="238"/>
      <c r="BP365" s="238"/>
      <c r="BQ365" s="238"/>
      <c r="BR365" s="238"/>
      <c r="BS365" s="238"/>
      <c r="BT365" s="238"/>
      <c r="BU365" s="238"/>
      <c r="BV365" s="238"/>
      <c r="BW365" s="238"/>
      <c r="BX365" s="238"/>
      <c r="BY365" s="238"/>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BA366" s="238"/>
      <c r="BB366" s="135"/>
      <c r="BC366" s="238"/>
      <c r="BD366" s="238"/>
      <c r="BE366" s="238"/>
      <c r="BF366" s="238"/>
      <c r="BG366" s="238"/>
      <c r="BH366" s="238"/>
      <c r="BI366" s="238"/>
      <c r="BJ366" s="238"/>
      <c r="BK366" s="238"/>
      <c r="BL366" s="238"/>
      <c r="BM366" s="238"/>
      <c r="BN366" s="238"/>
      <c r="BO366" s="238"/>
      <c r="BP366" s="238"/>
      <c r="BQ366" s="238"/>
      <c r="BR366" s="238"/>
      <c r="BS366" s="238"/>
      <c r="BT366" s="238"/>
      <c r="BU366" s="238"/>
      <c r="BV366" s="238"/>
      <c r="BW366" s="238"/>
      <c r="BX366" s="238"/>
      <c r="BY366" s="238"/>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BA367" s="238"/>
      <c r="BB367" s="135"/>
      <c r="BC367" s="238"/>
      <c r="BD367" s="238"/>
      <c r="BE367" s="238"/>
      <c r="BF367" s="238"/>
      <c r="BG367" s="238"/>
      <c r="BH367" s="238"/>
      <c r="BI367" s="238"/>
      <c r="BJ367" s="238"/>
      <c r="BK367" s="238"/>
      <c r="BL367" s="238"/>
      <c r="BM367" s="238"/>
      <c r="BN367" s="238"/>
      <c r="BO367" s="238"/>
      <c r="BP367" s="238"/>
      <c r="BQ367" s="238"/>
      <c r="BR367" s="238"/>
      <c r="BS367" s="238"/>
      <c r="BT367" s="238"/>
      <c r="BU367" s="238"/>
      <c r="BV367" s="238"/>
      <c r="BW367" s="238"/>
      <c r="BX367" s="238"/>
      <c r="BY367" s="238"/>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BA368" s="238"/>
      <c r="BB368" s="135"/>
      <c r="BC368" s="238"/>
      <c r="BD368" s="238"/>
      <c r="BE368" s="238"/>
      <c r="BF368" s="238"/>
      <c r="BG368" s="238"/>
      <c r="BH368" s="238"/>
      <c r="BI368" s="238"/>
      <c r="BJ368" s="238"/>
      <c r="BK368" s="238"/>
      <c r="BL368" s="238"/>
      <c r="BM368" s="238"/>
      <c r="BN368" s="238"/>
      <c r="BO368" s="238"/>
      <c r="BP368" s="238"/>
      <c r="BQ368" s="238"/>
      <c r="BR368" s="238"/>
      <c r="BS368" s="238"/>
      <c r="BT368" s="238"/>
      <c r="BU368" s="238"/>
      <c r="BV368" s="238"/>
      <c r="BW368" s="238"/>
      <c r="BX368" s="238"/>
      <c r="BY368" s="238"/>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BA369" s="238"/>
      <c r="BB369" s="135"/>
      <c r="BC369" s="238"/>
      <c r="BD369" s="238"/>
      <c r="BE369" s="238"/>
      <c r="BF369" s="238"/>
      <c r="BG369" s="238"/>
      <c r="BH369" s="238"/>
      <c r="BI369" s="238"/>
      <c r="BJ369" s="238"/>
      <c r="BK369" s="238"/>
      <c r="BL369" s="238"/>
      <c r="BM369" s="238"/>
      <c r="BN369" s="238"/>
      <c r="BO369" s="238"/>
      <c r="BP369" s="238"/>
      <c r="BQ369" s="238"/>
      <c r="BR369" s="238"/>
      <c r="BS369" s="238"/>
      <c r="BT369" s="238"/>
      <c r="BU369" s="238"/>
      <c r="BV369" s="238"/>
      <c r="BW369" s="238"/>
      <c r="BX369" s="238"/>
      <c r="BY369" s="238"/>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BA370" s="238"/>
      <c r="BB370" s="135"/>
      <c r="BC370" s="238"/>
      <c r="BD370" s="238"/>
      <c r="BE370" s="238"/>
      <c r="BF370" s="238"/>
      <c r="BG370" s="238"/>
      <c r="BH370" s="238"/>
      <c r="BI370" s="238"/>
      <c r="BJ370" s="238"/>
      <c r="BK370" s="238"/>
      <c r="BL370" s="238"/>
      <c r="BM370" s="238"/>
      <c r="BN370" s="238"/>
      <c r="BO370" s="238"/>
      <c r="BP370" s="238"/>
      <c r="BQ370" s="238"/>
      <c r="BR370" s="238"/>
      <c r="BS370" s="238"/>
      <c r="BT370" s="238"/>
      <c r="BU370" s="238"/>
      <c r="BV370" s="238"/>
      <c r="BW370" s="238"/>
      <c r="BX370" s="238"/>
      <c r="BY370" s="238"/>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BA371" s="238"/>
      <c r="BB371" s="135"/>
      <c r="BC371" s="238"/>
      <c r="BD371" s="238"/>
      <c r="BE371" s="238"/>
      <c r="BF371" s="238"/>
      <c r="BG371" s="238"/>
      <c r="BH371" s="238"/>
      <c r="BI371" s="238"/>
      <c r="BJ371" s="238"/>
      <c r="BK371" s="238"/>
      <c r="BL371" s="238"/>
      <c r="BM371" s="238"/>
      <c r="BN371" s="238"/>
      <c r="BO371" s="238"/>
      <c r="BP371" s="238"/>
      <c r="BQ371" s="238"/>
      <c r="BR371" s="238"/>
      <c r="BS371" s="238"/>
      <c r="BT371" s="238"/>
      <c r="BU371" s="238"/>
      <c r="BV371" s="238"/>
      <c r="BW371" s="238"/>
      <c r="BX371" s="238"/>
      <c r="BY371" s="238"/>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BA372" s="238"/>
      <c r="BB372" s="135"/>
      <c r="BC372" s="238"/>
      <c r="BD372" s="238"/>
      <c r="BE372" s="238"/>
      <c r="BF372" s="238"/>
      <c r="BG372" s="238"/>
      <c r="BH372" s="238"/>
      <c r="BI372" s="238"/>
      <c r="BJ372" s="238"/>
      <c r="BK372" s="238"/>
      <c r="BL372" s="238"/>
      <c r="BM372" s="238"/>
      <c r="BN372" s="238"/>
      <c r="BO372" s="238"/>
      <c r="BP372" s="238"/>
      <c r="BQ372" s="238"/>
      <c r="BR372" s="238"/>
      <c r="BS372" s="238"/>
      <c r="BT372" s="238"/>
      <c r="BU372" s="238"/>
      <c r="BV372" s="238"/>
      <c r="BW372" s="238"/>
      <c r="BX372" s="238"/>
      <c r="BY372" s="238"/>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BA373" s="238"/>
      <c r="BB373" s="135"/>
      <c r="BC373" s="238"/>
      <c r="BD373" s="238"/>
      <c r="BE373" s="238"/>
      <c r="BF373" s="238"/>
      <c r="BG373" s="238"/>
      <c r="BH373" s="238"/>
      <c r="BI373" s="238"/>
      <c r="BJ373" s="238"/>
      <c r="BK373" s="238"/>
      <c r="BL373" s="238"/>
      <c r="BM373" s="238"/>
      <c r="BN373" s="238"/>
      <c r="BO373" s="238"/>
      <c r="BP373" s="238"/>
      <c r="BQ373" s="238"/>
      <c r="BR373" s="238"/>
      <c r="BS373" s="238"/>
      <c r="BT373" s="238"/>
      <c r="BU373" s="238"/>
      <c r="BV373" s="238"/>
      <c r="BW373" s="238"/>
      <c r="BX373" s="238"/>
      <c r="BY373" s="238"/>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BA374" s="238"/>
      <c r="BB374" s="135"/>
      <c r="BC374" s="238"/>
      <c r="BD374" s="238"/>
      <c r="BE374" s="238"/>
      <c r="BF374" s="238"/>
      <c r="BG374" s="238"/>
      <c r="BH374" s="238"/>
      <c r="BI374" s="238"/>
      <c r="BJ374" s="238"/>
      <c r="BK374" s="238"/>
      <c r="BL374" s="238"/>
      <c r="BM374" s="238"/>
      <c r="BN374" s="238"/>
      <c r="BO374" s="238"/>
      <c r="BP374" s="238"/>
      <c r="BQ374" s="238"/>
      <c r="BR374" s="238"/>
      <c r="BS374" s="238"/>
      <c r="BT374" s="238"/>
      <c r="BU374" s="238"/>
      <c r="BV374" s="238"/>
      <c r="BW374" s="238"/>
      <c r="BX374" s="238"/>
      <c r="BY374" s="238"/>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437" customFormat="true" ht="15" customHeight="true" x14ac:dyDescent="0.2">
      <c r="B390" s="460"/>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437" customFormat="true" ht="15" customHeight="true" x14ac:dyDescent="0.2">
      <c r="B391" s="460"/>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437" customFormat="true" ht="15" customHeight="true" x14ac:dyDescent="0.2">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437" customFormat="true" ht="15" customHeight="true" x14ac:dyDescent="0.2">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437" customFormat="true" ht="15" customHeight="true" x14ac:dyDescent="0.2">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437" customFormat="true" ht="15" customHeight="true" x14ac:dyDescent="0.2">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437" customFormat="true" ht="15" customHeight="true" x14ac:dyDescent="0.2">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437" customFormat="true" ht="15" customHeight="true" x14ac:dyDescent="0.2">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437" customFormat="true" ht="15" customHeight="true" x14ac:dyDescent="0.2">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521" customFormat="true" ht="15" customHeight="true" x14ac:dyDescent="0.25">
      <c r="A399" s="136"/>
      <c r="B399" s="136"/>
      <c r="C399" s="2449" t="s">
        <v>129</v>
      </c>
      <c r="D399" s="2450"/>
      <c r="E399" s="2450"/>
      <c r="F399" s="2450"/>
      <c r="G399" s="136"/>
      <c r="H399" s="2468" t="s">
        <v>130</v>
      </c>
      <c r="I399" s="2469"/>
      <c r="J399" s="2469"/>
      <c r="K399" s="2469"/>
      <c r="M399" s="2468" t="s">
        <v>131</v>
      </c>
      <c r="N399" s="2469"/>
      <c r="O399" s="2469"/>
      <c r="P399" s="2469"/>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24" customHeight="true" x14ac:dyDescent="0.2">
      <c r="C400" s="2710" t="s">
        <v>224</v>
      </c>
      <c r="D400" s="2467"/>
      <c r="E400" s="2467"/>
      <c r="H400" s="2711" t="s">
        <v>224</v>
      </c>
      <c r="I400" s="2467"/>
      <c r="J400" s="2467"/>
      <c r="M400" s="2712" t="s">
        <v>224</v>
      </c>
      <c r="N400" s="2467"/>
      <c r="O400" s="2467"/>
      <c r="BA400" s="521"/>
      <c r="BB400" s="136"/>
      <c r="BC400" s="521"/>
      <c r="BD400" s="521"/>
      <c r="BE400" s="521"/>
      <c r="BF400" s="521"/>
      <c r="BG400" s="521"/>
      <c r="BH400" s="521"/>
      <c r="BI400" s="521"/>
      <c r="BJ400" s="521"/>
      <c r="BK400" s="521"/>
      <c r="BL400" s="521"/>
      <c r="BM400" s="521"/>
      <c r="BN400" s="521"/>
      <c r="BO400" s="521"/>
      <c r="BP400" s="521"/>
      <c r="BQ400" s="521"/>
      <c r="BR400" s="521"/>
      <c r="BS400" s="521"/>
      <c r="BT400" s="521"/>
      <c r="BU400" s="521"/>
      <c r="BV400" s="521"/>
      <c r="BW400" s="521"/>
      <c r="BX400" s="521"/>
      <c r="BY400" s="521"/>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2470"/>
      <c r="D401" s="2467"/>
      <c r="E401" s="486" t="s">
        <v>225</v>
      </c>
      <c r="H401" s="2470"/>
      <c r="I401" s="2467"/>
      <c r="J401" s="487" t="s">
        <v>225</v>
      </c>
      <c r="M401" s="2470"/>
      <c r="N401" s="2467"/>
      <c r="O401" s="488" t="s">
        <v>225</v>
      </c>
      <c r="BA401" s="521"/>
      <c r="BB401" s="136"/>
      <c r="BC401" s="521"/>
      <c r="BD401" s="521"/>
      <c r="BE401" s="521"/>
      <c r="BF401" s="521"/>
      <c r="BG401" s="521"/>
      <c r="BH401" s="521"/>
      <c r="BI401" s="521"/>
      <c r="BJ401" s="521"/>
      <c r="BK401" s="521"/>
      <c r="BL401" s="521"/>
      <c r="BM401" s="521"/>
      <c r="BN401" s="521"/>
      <c r="BO401" s="521"/>
      <c r="BP401" s="521"/>
      <c r="BQ401" s="521"/>
      <c r="BR401" s="521"/>
      <c r="BS401" s="521"/>
      <c r="BT401" s="521"/>
      <c r="BU401" s="521"/>
      <c r="BV401" s="521"/>
      <c r="BW401" s="521"/>
      <c r="BX401" s="521"/>
      <c r="BY401" s="521"/>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2466" t="s">
        <v>135</v>
      </c>
      <c r="C402" s="2467"/>
      <c r="D402" s="2467"/>
      <c r="E402" s="489" t="s">
        <v>226</v>
      </c>
      <c r="H402" s="2467"/>
      <c r="I402" s="2467"/>
      <c r="J402" s="490" t="s">
        <v>226</v>
      </c>
      <c r="M402" s="2467"/>
      <c r="N402" s="2467"/>
      <c r="O402" s="491" t="s">
        <v>226</v>
      </c>
      <c r="BA402" s="521"/>
      <c r="BB402" s="136"/>
      <c r="BC402" s="521"/>
      <c r="BD402" s="521"/>
      <c r="BE402" s="521"/>
      <c r="BF402" s="521"/>
      <c r="BG402" s="521"/>
      <c r="BH402" s="521"/>
      <c r="BI402" s="521"/>
      <c r="BJ402" s="521"/>
      <c r="BK402" s="521"/>
      <c r="BL402" s="521"/>
      <c r="BM402" s="521"/>
      <c r="BN402" s="521"/>
      <c r="BO402" s="521"/>
      <c r="BP402" s="521"/>
      <c r="BQ402" s="521"/>
      <c r="BR402" s="521"/>
      <c r="BS402" s="521"/>
      <c r="BT402" s="521"/>
      <c r="BU402" s="521"/>
      <c r="BV402" s="521"/>
      <c r="BW402" s="521"/>
      <c r="BX402" s="521"/>
      <c r="BY402" s="521"/>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2467"/>
      <c r="C403" s="2704" t="s">
        <v>341</v>
      </c>
      <c r="D403" s="2465"/>
      <c r="E403" s="626">
        <v>-0.68213586138672655</v>
      </c>
      <c r="F403" s="537"/>
      <c r="G403" s="537"/>
      <c r="H403" s="2705" t="s">
        <v>342</v>
      </c>
      <c r="I403" s="2465"/>
      <c r="J403" s="627">
        <v>0.66801852429989128</v>
      </c>
      <c r="K403" s="537"/>
      <c r="L403" s="537"/>
      <c r="M403" s="2706" t="s">
        <v>229</v>
      </c>
      <c r="N403" s="2465"/>
      <c r="O403" s="628">
        <v>0.65731726176863892</v>
      </c>
      <c r="P403" s="537"/>
      <c r="Q403" s="537"/>
      <c r="BA403" s="213"/>
      <c r="BB403" s="287"/>
      <c r="BC403" s="213"/>
      <c r="BD403" s="213"/>
      <c r="BE403" s="213"/>
      <c r="BF403" s="213"/>
      <c r="BG403" s="213"/>
      <c r="BH403" s="213"/>
      <c r="BI403" s="213"/>
      <c r="BJ403" s="213"/>
      <c r="BK403" s="213"/>
      <c r="BL403" s="213"/>
      <c r="BM403" s="213"/>
      <c r="BN403" s="213"/>
      <c r="BO403" s="213"/>
      <c r="BP403" s="213"/>
      <c r="BQ403" s="213"/>
      <c r="BR403" s="213"/>
      <c r="BS403" s="213"/>
      <c r="BT403" s="213"/>
      <c r="BU403" s="213"/>
      <c r="BV403" s="213"/>
      <c r="BW403" s="213"/>
      <c r="BX403" s="213"/>
      <c r="BY403" s="213"/>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2467"/>
      <c r="C404" s="2707" t="s">
        <v>343</v>
      </c>
      <c r="D404" s="2465"/>
      <c r="E404" s="629">
        <v>0.67582250144437073</v>
      </c>
      <c r="F404" s="537"/>
      <c r="G404" s="537"/>
      <c r="H404" s="2708" t="s">
        <v>343</v>
      </c>
      <c r="I404" s="2465"/>
      <c r="J404" s="630">
        <v>0.65980251510691235</v>
      </c>
      <c r="K404" s="537"/>
      <c r="L404" s="537"/>
      <c r="M404" s="2709" t="s">
        <v>341</v>
      </c>
      <c r="N404" s="2465"/>
      <c r="O404" s="631">
        <v>-0.6411599793477728</v>
      </c>
      <c r="P404" s="537"/>
      <c r="Q404" s="537"/>
      <c r="BA404" s="213"/>
      <c r="BB404" s="287"/>
      <c r="BC404" s="213"/>
      <c r="BD404" s="213"/>
      <c r="BE404" s="213"/>
      <c r="BF404" s="213"/>
      <c r="BG404" s="213"/>
      <c r="BH404" s="213"/>
      <c r="BI404" s="213"/>
      <c r="BJ404" s="213"/>
      <c r="BK404" s="213"/>
      <c r="BL404" s="213"/>
      <c r="BM404" s="213"/>
      <c r="BN404" s="213"/>
      <c r="BO404" s="213"/>
      <c r="BP404" s="213"/>
      <c r="BQ404" s="213"/>
      <c r="BR404" s="213"/>
      <c r="BS404" s="213"/>
      <c r="BT404" s="213"/>
      <c r="BU404" s="213"/>
      <c r="BV404" s="213"/>
      <c r="BW404" s="213"/>
      <c r="BX404" s="213"/>
      <c r="BY404" s="213"/>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2467"/>
      <c r="C405" s="2707" t="s">
        <v>228</v>
      </c>
      <c r="D405" s="2465"/>
      <c r="E405" s="629">
        <v>0.65619109121960439</v>
      </c>
      <c r="F405" s="537"/>
      <c r="G405" s="537"/>
      <c r="H405" s="2708" t="s">
        <v>344</v>
      </c>
      <c r="I405" s="2465"/>
      <c r="J405" s="630">
        <v>0.61517374934590097</v>
      </c>
      <c r="K405" s="537"/>
      <c r="L405" s="537"/>
      <c r="M405" s="2709" t="s">
        <v>343</v>
      </c>
      <c r="N405" s="2465"/>
      <c r="O405" s="631">
        <v>0.61702152339944139</v>
      </c>
      <c r="P405" s="537"/>
      <c r="Q405" s="537"/>
      <c r="BA405" s="213"/>
      <c r="BB405" s="287"/>
      <c r="BC405" s="213"/>
      <c r="BD405" s="213"/>
      <c r="BE405" s="213"/>
      <c r="BF405" s="213"/>
      <c r="BG405" s="213"/>
      <c r="BH405" s="213"/>
      <c r="BI405" s="213"/>
      <c r="BJ405" s="213"/>
      <c r="BK405" s="213"/>
      <c r="BL405" s="213"/>
      <c r="BM405" s="213"/>
      <c r="BN405" s="213"/>
      <c r="BO405" s="213"/>
      <c r="BP405" s="213"/>
      <c r="BQ405" s="213"/>
      <c r="BR405" s="213"/>
      <c r="BS405" s="213"/>
      <c r="BT405" s="213"/>
      <c r="BU405" s="213"/>
      <c r="BV405" s="213"/>
      <c r="BW405" s="213"/>
      <c r="BX405" s="213"/>
      <c r="BY405" s="213"/>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2467"/>
      <c r="C406" s="2707" t="s">
        <v>342</v>
      </c>
      <c r="D406" s="2465"/>
      <c r="E406" s="629">
        <v>0.6447487652606031</v>
      </c>
      <c r="F406" s="537"/>
      <c r="G406" s="537"/>
      <c r="H406" s="2708" t="s">
        <v>228</v>
      </c>
      <c r="I406" s="2465"/>
      <c r="J406" s="630">
        <v>0.5987683230988603</v>
      </c>
      <c r="K406" s="537"/>
      <c r="L406" s="537"/>
      <c r="M406" s="2709" t="s">
        <v>228</v>
      </c>
      <c r="N406" s="2465"/>
      <c r="O406" s="631">
        <v>0.60120065714543336</v>
      </c>
      <c r="P406" s="537"/>
      <c r="Q406" s="537"/>
      <c r="BA406" s="213"/>
      <c r="BB406" s="287"/>
      <c r="BC406" s="213"/>
      <c r="BD406" s="213"/>
      <c r="BE406" s="213"/>
      <c r="BF406" s="213"/>
      <c r="BG406" s="213"/>
      <c r="BH406" s="213"/>
      <c r="BI406" s="213"/>
      <c r="BJ406" s="213"/>
      <c r="BK406" s="213"/>
      <c r="BL406" s="213"/>
      <c r="BM406" s="213"/>
      <c r="BN406" s="213"/>
      <c r="BO406" s="213"/>
      <c r="BP406" s="213"/>
      <c r="BQ406" s="213"/>
      <c r="BR406" s="213"/>
      <c r="BS406" s="213"/>
      <c r="BT406" s="213"/>
      <c r="BU406" s="213"/>
      <c r="BV406" s="213"/>
      <c r="BW406" s="213"/>
      <c r="BX406" s="213"/>
      <c r="BY406" s="213"/>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2467"/>
      <c r="C407" s="2707" t="s">
        <v>344</v>
      </c>
      <c r="D407" s="2465"/>
      <c r="E407" s="629">
        <v>0.62942596129873263</v>
      </c>
      <c r="F407" s="537"/>
      <c r="G407" s="537"/>
      <c r="H407" s="2708" t="s">
        <v>345</v>
      </c>
      <c r="I407" s="2465"/>
      <c r="J407" s="630">
        <v>-0.51745290480091377</v>
      </c>
      <c r="K407" s="537"/>
      <c r="L407" s="537"/>
      <c r="M407" s="2709" t="s">
        <v>346</v>
      </c>
      <c r="N407" s="2465"/>
      <c r="O407" s="631">
        <v>0.59085657996739138</v>
      </c>
      <c r="P407" s="537"/>
      <c r="Q407" s="537"/>
      <c r="BA407" s="213"/>
      <c r="BB407" s="287"/>
      <c r="BC407" s="213"/>
      <c r="BD407" s="213"/>
      <c r="BE407" s="213"/>
      <c r="BF407" s="213"/>
      <c r="BG407" s="213"/>
      <c r="BH407" s="213"/>
      <c r="BI407" s="213"/>
      <c r="BJ407" s="213"/>
      <c r="BK407" s="213"/>
      <c r="BL407" s="213"/>
      <c r="BM407" s="213"/>
      <c r="BN407" s="213"/>
      <c r="BO407" s="213"/>
      <c r="BP407" s="213"/>
      <c r="BQ407" s="213"/>
      <c r="BR407" s="213"/>
      <c r="BS407" s="213"/>
      <c r="BT407" s="213"/>
      <c r="BU407" s="213"/>
      <c r="BV407" s="213"/>
      <c r="BW407" s="213"/>
      <c r="BX407" s="213"/>
      <c r="BY407" s="213"/>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2467"/>
      <c r="C408" s="2707" t="s">
        <v>229</v>
      </c>
      <c r="D408" s="2465"/>
      <c r="E408" s="629">
        <v>0.62142018670349153</v>
      </c>
      <c r="F408" s="537"/>
      <c r="G408" s="537"/>
      <c r="H408" s="2708" t="s">
        <v>347</v>
      </c>
      <c r="I408" s="2465"/>
      <c r="J408" s="630">
        <v>0.51529885583226909</v>
      </c>
      <c r="K408" s="537"/>
      <c r="L408" s="537"/>
      <c r="M408" s="2709" t="s">
        <v>344</v>
      </c>
      <c r="N408" s="2465"/>
      <c r="O408" s="631">
        <v>0.55762834026094787</v>
      </c>
      <c r="P408" s="537"/>
      <c r="Q408" s="537"/>
      <c r="BA408" s="213"/>
      <c r="BB408" s="287"/>
      <c r="BC408" s="213"/>
      <c r="BD408" s="213"/>
      <c r="BE408" s="213"/>
      <c r="BF408" s="213"/>
      <c r="BG408" s="213"/>
      <c r="BH408" s="213"/>
      <c r="BI408" s="213"/>
      <c r="BJ408" s="213"/>
      <c r="BK408" s="213"/>
      <c r="BL408" s="213"/>
      <c r="BM408" s="213"/>
      <c r="BN408" s="213"/>
      <c r="BO408" s="213"/>
      <c r="BP408" s="213"/>
      <c r="BQ408" s="213"/>
      <c r="BR408" s="213"/>
      <c r="BS408" s="213"/>
      <c r="BT408" s="213"/>
      <c r="BU408" s="213"/>
      <c r="BV408" s="213"/>
      <c r="BW408" s="213"/>
      <c r="BX408" s="213"/>
      <c r="BY408" s="213"/>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2467"/>
      <c r="C409" s="2707" t="s">
        <v>347</v>
      </c>
      <c r="D409" s="2465"/>
      <c r="E409" s="629">
        <v>0.57701651136560295</v>
      </c>
      <c r="F409" s="537"/>
      <c r="G409" s="537"/>
      <c r="H409" s="2708" t="s">
        <v>341</v>
      </c>
      <c r="I409" s="2465"/>
      <c r="J409" s="630">
        <v>-0.49896453718786332</v>
      </c>
      <c r="K409" s="537"/>
      <c r="L409" s="537"/>
      <c r="M409" s="2709" t="s">
        <v>342</v>
      </c>
      <c r="N409" s="2465"/>
      <c r="O409" s="631">
        <v>0.54010424479028407</v>
      </c>
      <c r="P409" s="537"/>
      <c r="Q409" s="537"/>
      <c r="BA409" s="213"/>
      <c r="BB409" s="287"/>
      <c r="BC409" s="213"/>
      <c r="BD409" s="213"/>
      <c r="BE409" s="213"/>
      <c r="BF409" s="213"/>
      <c r="BG409" s="213"/>
      <c r="BH409" s="213"/>
      <c r="BI409" s="213"/>
      <c r="BJ409" s="213"/>
      <c r="BK409" s="213"/>
      <c r="BL409" s="213"/>
      <c r="BM409" s="213"/>
      <c r="BN409" s="213"/>
      <c r="BO409" s="213"/>
      <c r="BP409" s="213"/>
      <c r="BQ409" s="213"/>
      <c r="BR409" s="213"/>
      <c r="BS409" s="213"/>
      <c r="BT409" s="213"/>
      <c r="BU409" s="213"/>
      <c r="BV409" s="213"/>
      <c r="BW409" s="213"/>
      <c r="BX409" s="213"/>
      <c r="BY409" s="213"/>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2467"/>
      <c r="C410" s="2707" t="s">
        <v>346</v>
      </c>
      <c r="D410" s="2465"/>
      <c r="E410" s="629">
        <v>0.54961539528792136</v>
      </c>
      <c r="F410" s="537"/>
      <c r="G410" s="537"/>
      <c r="H410" s="2708" t="s">
        <v>346</v>
      </c>
      <c r="I410" s="2465"/>
      <c r="J410" s="630">
        <v>0.48009235672974648</v>
      </c>
      <c r="K410" s="537"/>
      <c r="L410" s="537"/>
      <c r="M410" s="2709" t="s">
        <v>348</v>
      </c>
      <c r="N410" s="2465"/>
      <c r="O410" s="631">
        <v>0.52145923232036195</v>
      </c>
      <c r="P410" s="537"/>
      <c r="Q410" s="537"/>
      <c r="BA410" s="213"/>
      <c r="BB410" s="287"/>
      <c r="BC410" s="213"/>
      <c r="BD410" s="213"/>
      <c r="BE410" s="213"/>
      <c r="BF410" s="213"/>
      <c r="BG410" s="213"/>
      <c r="BH410" s="213"/>
      <c r="BI410" s="213"/>
      <c r="BJ410" s="213"/>
      <c r="BK410" s="213"/>
      <c r="BL410" s="213"/>
      <c r="BM410" s="213"/>
      <c r="BN410" s="213"/>
      <c r="BO410" s="213"/>
      <c r="BP410" s="213"/>
      <c r="BQ410" s="213"/>
      <c r="BR410" s="213"/>
      <c r="BS410" s="213"/>
      <c r="BT410" s="213"/>
      <c r="BU410" s="213"/>
      <c r="BV410" s="213"/>
      <c r="BW410" s="213"/>
      <c r="BX410" s="213"/>
      <c r="BY410" s="213"/>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2467"/>
      <c r="C411" s="2707" t="s">
        <v>348</v>
      </c>
      <c r="D411" s="2465"/>
      <c r="E411" s="629">
        <v>0.50743084290985396</v>
      </c>
      <c r="F411" s="537"/>
      <c r="G411" s="537"/>
      <c r="H411" s="2708" t="s">
        <v>229</v>
      </c>
      <c r="I411" s="2465"/>
      <c r="J411" s="630">
        <v>0.46214562880028104</v>
      </c>
      <c r="K411" s="537"/>
      <c r="L411" s="537"/>
      <c r="M411" s="2709" t="s">
        <v>233</v>
      </c>
      <c r="N411" s="2465"/>
      <c r="O411" s="631">
        <v>0.52062374173399795</v>
      </c>
      <c r="P411" s="537"/>
      <c r="Q411" s="537"/>
      <c r="BA411" s="213"/>
      <c r="BB411" s="287"/>
      <c r="BC411" s="213"/>
      <c r="BD411" s="213"/>
      <c r="BE411" s="213"/>
      <c r="BF411" s="213"/>
      <c r="BG411" s="213"/>
      <c r="BH411" s="213"/>
      <c r="BI411" s="213"/>
      <c r="BJ411" s="213"/>
      <c r="BK411" s="213"/>
      <c r="BL411" s="213"/>
      <c r="BM411" s="213"/>
      <c r="BN411" s="213"/>
      <c r="BO411" s="213"/>
      <c r="BP411" s="213"/>
      <c r="BQ411" s="213"/>
      <c r="BR411" s="213"/>
      <c r="BS411" s="213"/>
      <c r="BT411" s="213"/>
      <c r="BU411" s="213"/>
      <c r="BV411" s="213"/>
      <c r="BW411" s="213"/>
      <c r="BX411" s="213"/>
      <c r="BY411" s="213"/>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2467"/>
      <c r="C412" s="2707" t="s">
        <v>345</v>
      </c>
      <c r="D412" s="2465"/>
      <c r="E412" s="629">
        <v>-0.49060979518789294</v>
      </c>
      <c r="F412" s="537"/>
      <c r="G412" s="537"/>
      <c r="H412" s="2708" t="s">
        <v>237</v>
      </c>
      <c r="I412" s="2465"/>
      <c r="J412" s="630">
        <v>0.42414342004955119</v>
      </c>
      <c r="K412" s="537"/>
      <c r="L412" s="537"/>
      <c r="M412" s="2709" t="s">
        <v>347</v>
      </c>
      <c r="N412" s="2465"/>
      <c r="O412" s="631">
        <v>0.50922777631325111</v>
      </c>
      <c r="P412" s="537"/>
      <c r="Q412" s="537"/>
      <c r="BA412" s="213"/>
      <c r="BB412" s="287"/>
      <c r="BC412" s="213"/>
      <c r="BD412" s="213"/>
      <c r="BE412" s="213"/>
      <c r="BF412" s="213"/>
      <c r="BG412" s="213"/>
      <c r="BH412" s="213"/>
      <c r="BI412" s="213"/>
      <c r="BJ412" s="213"/>
      <c r="BK412" s="213"/>
      <c r="BL412" s="213"/>
      <c r="BM412" s="213"/>
      <c r="BN412" s="213"/>
      <c r="BO412" s="213"/>
      <c r="BP412" s="213"/>
      <c r="BQ412" s="213"/>
      <c r="BR412" s="213"/>
      <c r="BS412" s="213"/>
      <c r="BT412" s="213"/>
      <c r="BU412" s="213"/>
      <c r="BV412" s="213"/>
      <c r="BW412" s="213"/>
      <c r="BX412" s="213"/>
      <c r="BY412" s="213"/>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2467"/>
      <c r="C413" s="2707" t="s">
        <v>233</v>
      </c>
      <c r="D413" s="2465"/>
      <c r="E413" s="629">
        <v>0.47469105985892568</v>
      </c>
      <c r="F413" s="537"/>
      <c r="G413" s="537"/>
      <c r="H413" s="2708" t="s">
        <v>349</v>
      </c>
      <c r="I413" s="2465"/>
      <c r="J413" s="630">
        <v>-0.41044391735289465</v>
      </c>
      <c r="K413" s="537"/>
      <c r="L413" s="537"/>
      <c r="M413" s="2709" t="s">
        <v>350</v>
      </c>
      <c r="N413" s="2465"/>
      <c r="O413" s="631">
        <v>-0.43830717518587409</v>
      </c>
      <c r="P413" s="537"/>
      <c r="Q413" s="537"/>
      <c r="BA413" s="213"/>
      <c r="BB413" s="287"/>
      <c r="BC413" s="213"/>
      <c r="BD413" s="213"/>
      <c r="BE413" s="213"/>
      <c r="BF413" s="213"/>
      <c r="BG413" s="213"/>
      <c r="BH413" s="213"/>
      <c r="BI413" s="213"/>
      <c r="BJ413" s="213"/>
      <c r="BK413" s="213"/>
      <c r="BL413" s="213"/>
      <c r="BM413" s="213"/>
      <c r="BN413" s="213"/>
      <c r="BO413" s="213"/>
      <c r="BP413" s="213"/>
      <c r="BQ413" s="213"/>
      <c r="BR413" s="213"/>
      <c r="BS413" s="213"/>
      <c r="BT413" s="213"/>
      <c r="BU413" s="213"/>
      <c r="BV413" s="213"/>
      <c r="BW413" s="213"/>
      <c r="BX413" s="213"/>
      <c r="BY413" s="213"/>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2467"/>
      <c r="C414" s="2707" t="s">
        <v>237</v>
      </c>
      <c r="D414" s="2465"/>
      <c r="E414" s="629">
        <v>0.40437841898388738</v>
      </c>
      <c r="F414" s="537"/>
      <c r="G414" s="537"/>
      <c r="H414" s="2708" t="s">
        <v>351</v>
      </c>
      <c r="I414" s="2465"/>
      <c r="J414" s="630">
        <v>0.41002774865367669</v>
      </c>
      <c r="K414" s="537"/>
      <c r="L414" s="537"/>
      <c r="M414" s="2709" t="s">
        <v>345</v>
      </c>
      <c r="N414" s="2465"/>
      <c r="O414" s="631">
        <v>-0.39268942730108103</v>
      </c>
      <c r="P414" s="537"/>
      <c r="Q414" s="537"/>
      <c r="BA414" s="213"/>
      <c r="BB414" s="287"/>
      <c r="BC414" s="213"/>
      <c r="BD414" s="213"/>
      <c r="BE414" s="213"/>
      <c r="BF414" s="213"/>
      <c r="BG414" s="213"/>
      <c r="BH414" s="213"/>
      <c r="BI414" s="213"/>
      <c r="BJ414" s="213"/>
      <c r="BK414" s="213"/>
      <c r="BL414" s="213"/>
      <c r="BM414" s="213"/>
      <c r="BN414" s="213"/>
      <c r="BO414" s="213"/>
      <c r="BP414" s="213"/>
      <c r="BQ414" s="213"/>
      <c r="BR414" s="213"/>
      <c r="BS414" s="213"/>
      <c r="BT414" s="213"/>
      <c r="BU414" s="213"/>
      <c r="BV414" s="213"/>
      <c r="BW414" s="213"/>
      <c r="BX414" s="213"/>
      <c r="BY414" s="213"/>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2467"/>
      <c r="C415" s="2707" t="s">
        <v>350</v>
      </c>
      <c r="D415" s="2465"/>
      <c r="E415" s="629">
        <v>-0.39913092451267079</v>
      </c>
      <c r="F415" s="537"/>
      <c r="G415" s="537"/>
      <c r="H415" s="2708" t="s">
        <v>352</v>
      </c>
      <c r="I415" s="2465"/>
      <c r="J415" s="630">
        <v>-0.40304024289732993</v>
      </c>
      <c r="K415" s="537"/>
      <c r="L415" s="537"/>
      <c r="M415" s="2709" t="s">
        <v>353</v>
      </c>
      <c r="N415" s="2465"/>
      <c r="O415" s="631">
        <v>-0.36398810804468923</v>
      </c>
      <c r="P415" s="537"/>
      <c r="Q415" s="537"/>
      <c r="BA415" s="213"/>
      <c r="BB415" s="287"/>
      <c r="BC415" s="213"/>
      <c r="BD415" s="213"/>
      <c r="BE415" s="213"/>
      <c r="BF415" s="213"/>
      <c r="BG415" s="213"/>
      <c r="BH415" s="213"/>
      <c r="BI415" s="213"/>
      <c r="BJ415" s="213"/>
      <c r="BK415" s="213"/>
      <c r="BL415" s="213"/>
      <c r="BM415" s="213"/>
      <c r="BN415" s="213"/>
      <c r="BO415" s="213"/>
      <c r="BP415" s="213"/>
      <c r="BQ415" s="213"/>
      <c r="BR415" s="213"/>
      <c r="BS415" s="213"/>
      <c r="BT415" s="213"/>
      <c r="BU415" s="213"/>
      <c r="BV415" s="213"/>
      <c r="BW415" s="213"/>
      <c r="BX415" s="213"/>
      <c r="BY415" s="213"/>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2467"/>
      <c r="C416" s="2707" t="s">
        <v>352</v>
      </c>
      <c r="D416" s="2465"/>
      <c r="E416" s="629">
        <v>-0.39110147284573815</v>
      </c>
      <c r="F416" s="537"/>
      <c r="G416" s="537"/>
      <c r="H416" s="2708" t="s">
        <v>348</v>
      </c>
      <c r="I416" s="2465"/>
      <c r="J416" s="630">
        <v>0.35921746033105295</v>
      </c>
      <c r="K416" s="537"/>
      <c r="L416" s="537"/>
      <c r="M416" s="2709" t="s">
        <v>237</v>
      </c>
      <c r="N416" s="2465"/>
      <c r="O416" s="631">
        <v>0.35343688934323714</v>
      </c>
      <c r="P416" s="537"/>
      <c r="Q416" s="537"/>
      <c r="BA416" s="213"/>
      <c r="BB416" s="287"/>
      <c r="BC416" s="213"/>
      <c r="BD416" s="213"/>
      <c r="BE416" s="213"/>
      <c r="BF416" s="213"/>
      <c r="BG416" s="213"/>
      <c r="BH416" s="213"/>
      <c r="BI416" s="213"/>
      <c r="BJ416" s="213"/>
      <c r="BK416" s="213"/>
      <c r="BL416" s="213"/>
      <c r="BM416" s="213"/>
      <c r="BN416" s="213"/>
      <c r="BO416" s="213"/>
      <c r="BP416" s="213"/>
      <c r="BQ416" s="213"/>
      <c r="BR416" s="213"/>
      <c r="BS416" s="213"/>
      <c r="BT416" s="213"/>
      <c r="BU416" s="213"/>
      <c r="BV416" s="213"/>
      <c r="BW416" s="213"/>
      <c r="BX416" s="213"/>
      <c r="BY416" s="213"/>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2467"/>
      <c r="C417" s="2707" t="s">
        <v>351</v>
      </c>
      <c r="D417" s="2465"/>
      <c r="E417" s="629">
        <v>0.36864386309309266</v>
      </c>
      <c r="F417" s="537"/>
      <c r="G417" s="537"/>
      <c r="H417" s="2708" t="s">
        <v>354</v>
      </c>
      <c r="I417" s="2465"/>
      <c r="J417" s="630">
        <v>-0.32339841860573565</v>
      </c>
      <c r="K417" s="537"/>
      <c r="L417" s="537"/>
      <c r="M417" s="2709" t="s">
        <v>355</v>
      </c>
      <c r="N417" s="2465"/>
      <c r="O417" s="631">
        <v>0.34906383977275551</v>
      </c>
      <c r="P417" s="537"/>
      <c r="Q417" s="537"/>
      <c r="BA417" s="213"/>
      <c r="BB417" s="287"/>
      <c r="BC417" s="213"/>
      <c r="BD417" s="213"/>
      <c r="BE417" s="213"/>
      <c r="BF417" s="213"/>
      <c r="BG417" s="213"/>
      <c r="BH417" s="213"/>
      <c r="BI417" s="213"/>
      <c r="BJ417" s="213"/>
      <c r="BK417" s="213"/>
      <c r="BL417" s="213"/>
      <c r="BM417" s="213"/>
      <c r="BN417" s="213"/>
      <c r="BO417" s="213"/>
      <c r="BP417" s="213"/>
      <c r="BQ417" s="213"/>
      <c r="BR417" s="213"/>
      <c r="BS417" s="213"/>
      <c r="BT417" s="213"/>
      <c r="BU417" s="213"/>
      <c r="BV417" s="213"/>
      <c r="BW417" s="213"/>
      <c r="BX417" s="213"/>
      <c r="BY417" s="213"/>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2467"/>
      <c r="C418" s="2707" t="s">
        <v>239</v>
      </c>
      <c r="D418" s="2465"/>
      <c r="E418" s="629">
        <v>0.32558092799055821</v>
      </c>
      <c r="F418" s="537"/>
      <c r="G418" s="537"/>
      <c r="H418" s="2708" t="s">
        <v>239</v>
      </c>
      <c r="I418" s="2465"/>
      <c r="J418" s="630">
        <v>0.32241400509074869</v>
      </c>
      <c r="K418" s="537"/>
      <c r="L418" s="537"/>
      <c r="M418" s="2709" t="s">
        <v>352</v>
      </c>
      <c r="N418" s="2465"/>
      <c r="O418" s="631">
        <v>-0.33039233965394138</v>
      </c>
      <c r="P418" s="537"/>
      <c r="Q418" s="537"/>
      <c r="BA418" s="213"/>
      <c r="BB418" s="287"/>
      <c r="BC418" s="213"/>
      <c r="BD418" s="213"/>
      <c r="BE418" s="213"/>
      <c r="BF418" s="213"/>
      <c r="BG418" s="213"/>
      <c r="BH418" s="213"/>
      <c r="BI418" s="213"/>
      <c r="BJ418" s="213"/>
      <c r="BK418" s="213"/>
      <c r="BL418" s="213"/>
      <c r="BM418" s="213"/>
      <c r="BN418" s="213"/>
      <c r="BO418" s="213"/>
      <c r="BP418" s="213"/>
      <c r="BQ418" s="213"/>
      <c r="BR418" s="213"/>
      <c r="BS418" s="213"/>
      <c r="BT418" s="213"/>
      <c r="BU418" s="213"/>
      <c r="BV418" s="213"/>
      <c r="BW418" s="213"/>
      <c r="BX418" s="213"/>
      <c r="BY418" s="213"/>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2467"/>
      <c r="C419" s="2707" t="s">
        <v>355</v>
      </c>
      <c r="D419" s="2465"/>
      <c r="E419" s="629">
        <v>0.32152689888810315</v>
      </c>
      <c r="F419" s="537"/>
      <c r="G419" s="537"/>
      <c r="H419" s="2708" t="s">
        <v>355</v>
      </c>
      <c r="I419" s="2465"/>
      <c r="J419" s="630">
        <v>0.2989956647657665</v>
      </c>
      <c r="K419" s="537"/>
      <c r="L419" s="537"/>
      <c r="M419" s="2709" t="s">
        <v>356</v>
      </c>
      <c r="N419" s="2465"/>
      <c r="O419" s="631">
        <v>-0.29437579358507748</v>
      </c>
      <c r="P419" s="537"/>
      <c r="Q419" s="537"/>
      <c r="BA419" s="213"/>
      <c r="BB419" s="287"/>
      <c r="BC419" s="213"/>
      <c r="BD419" s="213"/>
      <c r="BE419" s="213"/>
      <c r="BF419" s="213"/>
      <c r="BG419" s="213"/>
      <c r="BH419" s="213"/>
      <c r="BI419" s="213"/>
      <c r="BJ419" s="213"/>
      <c r="BK419" s="213"/>
      <c r="BL419" s="213"/>
      <c r="BM419" s="213"/>
      <c r="BN419" s="213"/>
      <c r="BO419" s="213"/>
      <c r="BP419" s="213"/>
      <c r="BQ419" s="213"/>
      <c r="BR419" s="213"/>
      <c r="BS419" s="213"/>
      <c r="BT419" s="213"/>
      <c r="BU419" s="213"/>
      <c r="BV419" s="213"/>
      <c r="BW419" s="213"/>
      <c r="BX419" s="213"/>
      <c r="BY419" s="213"/>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2467"/>
      <c r="C420" s="2707" t="s">
        <v>353</v>
      </c>
      <c r="D420" s="2465"/>
      <c r="E420" s="629">
        <v>-0.31455704069192592</v>
      </c>
      <c r="F420" s="537"/>
      <c r="G420" s="537"/>
      <c r="H420" s="2708" t="s">
        <v>357</v>
      </c>
      <c r="I420" s="2465"/>
      <c r="J420" s="630">
        <v>0.29823002867722537</v>
      </c>
      <c r="K420" s="537"/>
      <c r="L420" s="537"/>
      <c r="M420" s="2709" t="s">
        <v>357</v>
      </c>
      <c r="N420" s="2465"/>
      <c r="O420" s="631">
        <v>0.27820435346107819</v>
      </c>
      <c r="P420" s="537"/>
      <c r="Q420" s="537"/>
      <c r="BA420" s="213"/>
      <c r="BB420" s="287"/>
      <c r="BC420" s="213"/>
      <c r="BD420" s="213"/>
      <c r="BE420" s="213"/>
      <c r="BF420" s="213"/>
      <c r="BG420" s="213"/>
      <c r="BH420" s="213"/>
      <c r="BI420" s="213"/>
      <c r="BJ420" s="213"/>
      <c r="BK420" s="213"/>
      <c r="BL420" s="213"/>
      <c r="BM420" s="213"/>
      <c r="BN420" s="213"/>
      <c r="BO420" s="213"/>
      <c r="BP420" s="213"/>
      <c r="BQ420" s="213"/>
      <c r="BR420" s="213"/>
      <c r="BS420" s="213"/>
      <c r="BT420" s="213"/>
      <c r="BU420" s="213"/>
      <c r="BV420" s="213"/>
      <c r="BW420" s="213"/>
      <c r="BX420" s="213"/>
      <c r="BY420" s="213"/>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2467"/>
      <c r="C421" s="2707" t="s">
        <v>356</v>
      </c>
      <c r="D421" s="2465"/>
      <c r="E421" s="629">
        <v>-0.2922335353825708</v>
      </c>
      <c r="F421" s="537"/>
      <c r="G421" s="537"/>
      <c r="H421" s="2708" t="s">
        <v>353</v>
      </c>
      <c r="I421" s="2465"/>
      <c r="J421" s="630">
        <v>-0.29170354905924556</v>
      </c>
      <c r="K421" s="537"/>
      <c r="L421" s="537"/>
      <c r="M421" s="2709" t="s">
        <v>239</v>
      </c>
      <c r="N421" s="2465"/>
      <c r="O421" s="631">
        <v>0.25714517166280687</v>
      </c>
      <c r="P421" s="537"/>
      <c r="Q421" s="537"/>
      <c r="BA421" s="213"/>
      <c r="BB421" s="287"/>
      <c r="BC421" s="213"/>
      <c r="BD421" s="213"/>
      <c r="BE421" s="213"/>
      <c r="BF421" s="213"/>
      <c r="BG421" s="213"/>
      <c r="BH421" s="213"/>
      <c r="BI421" s="213"/>
      <c r="BJ421" s="213"/>
      <c r="BK421" s="213"/>
      <c r="BL421" s="213"/>
      <c r="BM421" s="213"/>
      <c r="BN421" s="213"/>
      <c r="BO421" s="213"/>
      <c r="BP421" s="213"/>
      <c r="BQ421" s="213"/>
      <c r="BR421" s="213"/>
      <c r="BS421" s="213"/>
      <c r="BT421" s="213"/>
      <c r="BU421" s="213"/>
      <c r="BV421" s="213"/>
      <c r="BW421" s="213"/>
      <c r="BX421" s="213"/>
      <c r="BY421" s="213"/>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2467"/>
      <c r="C422" s="2707" t="s">
        <v>357</v>
      </c>
      <c r="D422" s="2465"/>
      <c r="E422" s="629">
        <v>0.28842725218108711</v>
      </c>
      <c r="F422" s="537"/>
      <c r="G422" s="537"/>
      <c r="H422" s="2708" t="s">
        <v>233</v>
      </c>
      <c r="I422" s="2465"/>
      <c r="J422" s="630">
        <v>0.26830102020219215</v>
      </c>
      <c r="K422" s="537"/>
      <c r="L422" s="537"/>
      <c r="M422" s="2709" t="s">
        <v>358</v>
      </c>
      <c r="N422" s="2465"/>
      <c r="O422" s="631">
        <v>0.22628207087961855</v>
      </c>
      <c r="P422" s="537"/>
      <c r="Q422" s="537"/>
      <c r="BA422" s="213"/>
      <c r="BB422" s="287"/>
      <c r="BC422" s="213"/>
      <c r="BD422" s="213"/>
      <c r="BE422" s="213"/>
      <c r="BF422" s="213"/>
      <c r="BG422" s="213"/>
      <c r="BH422" s="213"/>
      <c r="BI422" s="213"/>
      <c r="BJ422" s="213"/>
      <c r="BK422" s="213"/>
      <c r="BL422" s="213"/>
      <c r="BM422" s="213"/>
      <c r="BN422" s="213"/>
      <c r="BO422" s="213"/>
      <c r="BP422" s="213"/>
      <c r="BQ422" s="213"/>
      <c r="BR422" s="213"/>
      <c r="BS422" s="213"/>
      <c r="BT422" s="213"/>
      <c r="BU422" s="213"/>
      <c r="BV422" s="213"/>
      <c r="BW422" s="213"/>
      <c r="BX422" s="213"/>
      <c r="BY422" s="213"/>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2467"/>
      <c r="C423" s="2707" t="s">
        <v>359</v>
      </c>
      <c r="D423" s="2465"/>
      <c r="E423" s="629">
        <v>-0.21899229806623313</v>
      </c>
      <c r="F423" s="537"/>
      <c r="G423" s="537"/>
      <c r="H423" s="2708" t="s">
        <v>350</v>
      </c>
      <c r="I423" s="2465"/>
      <c r="J423" s="630">
        <v>-0.26291872393364002</v>
      </c>
      <c r="K423" s="537"/>
      <c r="L423" s="537"/>
      <c r="M423" s="2709" t="s">
        <v>360</v>
      </c>
      <c r="N423" s="2465"/>
      <c r="O423" s="631">
        <v>-0.20204858238592641</v>
      </c>
      <c r="P423" s="537"/>
      <c r="Q423" s="537"/>
      <c r="BA423" s="213"/>
      <c r="BB423" s="287"/>
      <c r="BC423" s="213"/>
      <c r="BD423" s="213"/>
      <c r="BE423" s="213"/>
      <c r="BF423" s="213"/>
      <c r="BG423" s="213"/>
      <c r="BH423" s="213"/>
      <c r="BI423" s="213"/>
      <c r="BJ423" s="213"/>
      <c r="BK423" s="213"/>
      <c r="BL423" s="213"/>
      <c r="BM423" s="213"/>
      <c r="BN423" s="213"/>
      <c r="BO423" s="213"/>
      <c r="BP423" s="213"/>
      <c r="BQ423" s="213"/>
      <c r="BR423" s="213"/>
      <c r="BS423" s="213"/>
      <c r="BT423" s="213"/>
      <c r="BU423" s="213"/>
      <c r="BV423" s="213"/>
      <c r="BW423" s="213"/>
      <c r="BX423" s="213"/>
      <c r="BY423" s="213"/>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2467"/>
      <c r="C424" s="2707" t="s">
        <v>360</v>
      </c>
      <c r="D424" s="2465"/>
      <c r="E424" s="629">
        <v>-0.19146842913902767</v>
      </c>
      <c r="F424" s="537"/>
      <c r="G424" s="537"/>
      <c r="H424" s="2708" t="s">
        <v>359</v>
      </c>
      <c r="I424" s="2465"/>
      <c r="J424" s="630">
        <v>-0.24822428873490959</v>
      </c>
      <c r="K424" s="537"/>
      <c r="L424" s="537"/>
      <c r="M424" s="2709" t="s">
        <v>359</v>
      </c>
      <c r="N424" s="2465"/>
      <c r="O424" s="631">
        <v>-0.18967422158967295</v>
      </c>
      <c r="P424" s="537"/>
      <c r="Q424" s="537"/>
      <c r="BA424" s="213"/>
      <c r="BB424" s="287"/>
      <c r="BC424" s="213"/>
      <c r="BD424" s="213"/>
      <c r="BE424" s="213"/>
      <c r="BF424" s="213"/>
      <c r="BG424" s="213"/>
      <c r="BH424" s="213"/>
      <c r="BI424" s="213"/>
      <c r="BJ424" s="213"/>
      <c r="BK424" s="213"/>
      <c r="BL424" s="213"/>
      <c r="BM424" s="213"/>
      <c r="BN424" s="213"/>
      <c r="BO424" s="213"/>
      <c r="BP424" s="213"/>
      <c r="BQ424" s="213"/>
      <c r="BR424" s="213"/>
      <c r="BS424" s="213"/>
      <c r="BT424" s="213"/>
      <c r="BU424" s="213"/>
      <c r="BV424" s="213"/>
      <c r="BW424" s="213"/>
      <c r="BX424" s="213"/>
      <c r="BY424" s="213"/>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2467"/>
      <c r="C425" s="2707" t="s">
        <v>354</v>
      </c>
      <c r="D425" s="2465"/>
      <c r="E425" s="629">
        <v>-0.19133543254982571</v>
      </c>
      <c r="F425" s="537"/>
      <c r="G425" s="537"/>
      <c r="H425" s="2708" t="s">
        <v>358</v>
      </c>
      <c r="I425" s="2465"/>
      <c r="J425" s="630">
        <v>-0.24369901040413067</v>
      </c>
      <c r="K425" s="537"/>
      <c r="L425" s="537"/>
      <c r="M425" s="2709" t="s">
        <v>361</v>
      </c>
      <c r="N425" s="2465"/>
      <c r="O425" s="631">
        <v>-0.18965964502398638</v>
      </c>
      <c r="P425" s="537"/>
      <c r="Q425" s="537"/>
      <c r="BA425" s="213"/>
      <c r="BB425" s="287"/>
      <c r="BC425" s="213"/>
      <c r="BD425" s="213"/>
      <c r="BE425" s="213"/>
      <c r="BF425" s="213"/>
      <c r="BG425" s="213"/>
      <c r="BH425" s="213"/>
      <c r="BI425" s="213"/>
      <c r="BJ425" s="213"/>
      <c r="BK425" s="213"/>
      <c r="BL425" s="213"/>
      <c r="BM425" s="213"/>
      <c r="BN425" s="213"/>
      <c r="BO425" s="213"/>
      <c r="BP425" s="213"/>
      <c r="BQ425" s="213"/>
      <c r="BR425" s="213"/>
      <c r="BS425" s="213"/>
      <c r="BT425" s="213"/>
      <c r="BU425" s="213"/>
      <c r="BV425" s="213"/>
      <c r="BW425" s="213"/>
      <c r="BX425" s="213"/>
      <c r="BY425" s="213"/>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2467"/>
      <c r="C426" s="2707" t="s">
        <v>362</v>
      </c>
      <c r="D426" s="2465"/>
      <c r="E426" s="629">
        <v>0.19107349056335565</v>
      </c>
      <c r="F426" s="537"/>
      <c r="G426" s="537"/>
      <c r="H426" s="2708" t="s">
        <v>362</v>
      </c>
      <c r="I426" s="2465"/>
      <c r="J426" s="630">
        <v>0.23681099148102239</v>
      </c>
      <c r="K426" s="537"/>
      <c r="L426" s="537"/>
      <c r="M426" s="2709" t="s">
        <v>362</v>
      </c>
      <c r="N426" s="2465"/>
      <c r="O426" s="631">
        <v>0.16323346614021275</v>
      </c>
      <c r="P426" s="537"/>
      <c r="Q426" s="537"/>
      <c r="BA426" s="213"/>
      <c r="BB426" s="287"/>
      <c r="BC426" s="213"/>
      <c r="BD426" s="213"/>
      <c r="BE426" s="213"/>
      <c r="BF426" s="213"/>
      <c r="BG426" s="213"/>
      <c r="BH426" s="213"/>
      <c r="BI426" s="213"/>
      <c r="BJ426" s="213"/>
      <c r="BK426" s="213"/>
      <c r="BL426" s="213"/>
      <c r="BM426" s="213"/>
      <c r="BN426" s="213"/>
      <c r="BO426" s="213"/>
      <c r="BP426" s="213"/>
      <c r="BQ426" s="213"/>
      <c r="BR426" s="213"/>
      <c r="BS426" s="213"/>
      <c r="BT426" s="213"/>
      <c r="BU426" s="213"/>
      <c r="BV426" s="213"/>
      <c r="BW426" s="213"/>
      <c r="BX426" s="213"/>
      <c r="BY426" s="213"/>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2467"/>
      <c r="C427" s="2707" t="s">
        <v>349</v>
      </c>
      <c r="D427" s="2465"/>
      <c r="E427" s="629">
        <v>-0.18303147236823319</v>
      </c>
      <c r="F427" s="537"/>
      <c r="G427" s="537"/>
      <c r="H427" s="2708" t="s">
        <v>363</v>
      </c>
      <c r="I427" s="2465"/>
      <c r="J427" s="630">
        <v>-0.19894742369381976</v>
      </c>
      <c r="K427" s="537"/>
      <c r="L427" s="537"/>
      <c r="M427" s="2709" t="s">
        <v>351</v>
      </c>
      <c r="N427" s="2465"/>
      <c r="O427" s="631">
        <v>0.16055445285777953</v>
      </c>
      <c r="P427" s="537"/>
      <c r="Q427" s="537"/>
      <c r="BA427" s="213"/>
      <c r="BB427" s="287"/>
      <c r="BC427" s="213"/>
      <c r="BD427" s="213"/>
      <c r="BE427" s="213"/>
      <c r="BF427" s="213"/>
      <c r="BG427" s="213"/>
      <c r="BH427" s="213"/>
      <c r="BI427" s="213"/>
      <c r="BJ427" s="213"/>
      <c r="BK427" s="213"/>
      <c r="BL427" s="213"/>
      <c r="BM427" s="213"/>
      <c r="BN427" s="213"/>
      <c r="BO427" s="213"/>
      <c r="BP427" s="213"/>
      <c r="BQ427" s="213"/>
      <c r="BR427" s="213"/>
      <c r="BS427" s="213"/>
      <c r="BT427" s="213"/>
      <c r="BU427" s="213"/>
      <c r="BV427" s="213"/>
      <c r="BW427" s="213"/>
      <c r="BX427" s="213"/>
      <c r="BY427" s="213"/>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2467"/>
      <c r="C428" s="2707" t="s">
        <v>361</v>
      </c>
      <c r="D428" s="2465"/>
      <c r="E428" s="629">
        <v>-0.17648229298067802</v>
      </c>
      <c r="F428" s="537"/>
      <c r="G428" s="537"/>
      <c r="H428" s="2708" t="s">
        <v>356</v>
      </c>
      <c r="I428" s="2465"/>
      <c r="J428" s="630">
        <v>-0.19410041408141512</v>
      </c>
      <c r="K428" s="537"/>
      <c r="L428" s="537"/>
      <c r="M428" s="2709" t="s">
        <v>364</v>
      </c>
      <c r="N428" s="2465"/>
      <c r="O428" s="631">
        <v>-0.15510186759926919</v>
      </c>
      <c r="P428" s="537"/>
      <c r="Q428" s="537"/>
      <c r="BA428" s="213"/>
      <c r="BB428" s="287"/>
      <c r="BC428" s="213"/>
      <c r="BD428" s="213"/>
      <c r="BE428" s="213"/>
      <c r="BF428" s="213"/>
      <c r="BG428" s="213"/>
      <c r="BH428" s="213"/>
      <c r="BI428" s="213"/>
      <c r="BJ428" s="213"/>
      <c r="BK428" s="213"/>
      <c r="BL428" s="213"/>
      <c r="BM428" s="213"/>
      <c r="BN428" s="213"/>
      <c r="BO428" s="213"/>
      <c r="BP428" s="213"/>
      <c r="BQ428" s="213"/>
      <c r="BR428" s="213"/>
      <c r="BS428" s="213"/>
      <c r="BT428" s="213"/>
      <c r="BU428" s="213"/>
      <c r="BV428" s="213"/>
      <c r="BW428" s="213"/>
      <c r="BX428" s="213"/>
      <c r="BY428" s="213"/>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2467"/>
      <c r="C429" s="2707" t="s">
        <v>365</v>
      </c>
      <c r="D429" s="2465"/>
      <c r="E429" s="629">
        <v>-0.15218757981853234</v>
      </c>
      <c r="F429" s="537"/>
      <c r="G429" s="537"/>
      <c r="H429" s="2708" t="s">
        <v>366</v>
      </c>
      <c r="I429" s="2465"/>
      <c r="J429" s="630">
        <v>-0.16167695439780086</v>
      </c>
      <c r="K429" s="537"/>
      <c r="L429" s="537"/>
      <c r="M429" s="2709" t="s">
        <v>366</v>
      </c>
      <c r="N429" s="2465"/>
      <c r="O429" s="631">
        <v>-0.15282748758512321</v>
      </c>
      <c r="P429" s="537"/>
      <c r="Q429" s="537"/>
      <c r="BA429" s="213"/>
      <c r="BB429" s="287"/>
      <c r="BC429" s="213"/>
      <c r="BD429" s="213"/>
      <c r="BE429" s="213"/>
      <c r="BF429" s="213"/>
      <c r="BG429" s="213"/>
      <c r="BH429" s="213"/>
      <c r="BI429" s="213"/>
      <c r="BJ429" s="213"/>
      <c r="BK429" s="213"/>
      <c r="BL429" s="213"/>
      <c r="BM429" s="213"/>
      <c r="BN429" s="213"/>
      <c r="BO429" s="213"/>
      <c r="BP429" s="213"/>
      <c r="BQ429" s="213"/>
      <c r="BR429" s="213"/>
      <c r="BS429" s="213"/>
      <c r="BT429" s="213"/>
      <c r="BU429" s="213"/>
      <c r="BV429" s="213"/>
      <c r="BW429" s="213"/>
      <c r="BX429" s="213"/>
      <c r="BY429" s="213"/>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2467"/>
      <c r="C430" s="2707" t="s">
        <v>367</v>
      </c>
      <c r="D430" s="2465"/>
      <c r="E430" s="629">
        <v>-0.15065411505682177</v>
      </c>
      <c r="F430" s="537"/>
      <c r="G430" s="537"/>
      <c r="H430" s="2708" t="s">
        <v>365</v>
      </c>
      <c r="I430" s="2465"/>
      <c r="J430" s="630">
        <v>-0.14985483213468867</v>
      </c>
      <c r="K430" s="537"/>
      <c r="L430" s="537"/>
      <c r="M430" s="2709" t="s">
        <v>368</v>
      </c>
      <c r="N430" s="2465"/>
      <c r="O430" s="631">
        <v>-0.14320539562687612</v>
      </c>
      <c r="P430" s="537"/>
      <c r="Q430" s="537"/>
      <c r="BA430" s="213"/>
      <c r="BB430" s="287"/>
      <c r="BC430" s="213"/>
      <c r="BD430" s="213"/>
      <c r="BE430" s="213"/>
      <c r="BF430" s="213"/>
      <c r="BG430" s="213"/>
      <c r="BH430" s="213"/>
      <c r="BI430" s="213"/>
      <c r="BJ430" s="213"/>
      <c r="BK430" s="213"/>
      <c r="BL430" s="213"/>
      <c r="BM430" s="213"/>
      <c r="BN430" s="213"/>
      <c r="BO430" s="213"/>
      <c r="BP430" s="213"/>
      <c r="BQ430" s="213"/>
      <c r="BR430" s="213"/>
      <c r="BS430" s="213"/>
      <c r="BT430" s="213"/>
      <c r="BU430" s="213"/>
      <c r="BV430" s="213"/>
      <c r="BW430" s="213"/>
      <c r="BX430" s="213"/>
      <c r="BY430" s="213"/>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2467"/>
      <c r="C431" s="2707" t="s">
        <v>366</v>
      </c>
      <c r="D431" s="2465"/>
      <c r="E431" s="629">
        <v>-0.14267312994483086</v>
      </c>
      <c r="F431" s="537"/>
      <c r="G431" s="537"/>
      <c r="H431" s="2708" t="s">
        <v>361</v>
      </c>
      <c r="I431" s="2465"/>
      <c r="J431" s="630">
        <v>-0.13255537961468578</v>
      </c>
      <c r="K431" s="537"/>
      <c r="L431" s="537"/>
      <c r="M431" s="2709" t="s">
        <v>369</v>
      </c>
      <c r="N431" s="2465"/>
      <c r="O431" s="631">
        <v>0.14216221547348826</v>
      </c>
      <c r="P431" s="537"/>
      <c r="Q431" s="537"/>
      <c r="BA431" s="213"/>
      <c r="BB431" s="287"/>
      <c r="BC431" s="213"/>
      <c r="BD431" s="213"/>
      <c r="BE431" s="213"/>
      <c r="BF431" s="213"/>
      <c r="BG431" s="213"/>
      <c r="BH431" s="213"/>
      <c r="BI431" s="213"/>
      <c r="BJ431" s="213"/>
      <c r="BK431" s="213"/>
      <c r="BL431" s="213"/>
      <c r="BM431" s="213"/>
      <c r="BN431" s="213"/>
      <c r="BO431" s="213"/>
      <c r="BP431" s="213"/>
      <c r="BQ431" s="213"/>
      <c r="BR431" s="213"/>
      <c r="BS431" s="213"/>
      <c r="BT431" s="213"/>
      <c r="BU431" s="213"/>
      <c r="BV431" s="213"/>
      <c r="BW431" s="213"/>
      <c r="BX431" s="213"/>
      <c r="BY431" s="213"/>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2467"/>
      <c r="C432" s="2707" t="s">
        <v>363</v>
      </c>
      <c r="D432" s="2465"/>
      <c r="E432" s="629">
        <v>-0.13968845956190953</v>
      </c>
      <c r="F432" s="537"/>
      <c r="G432" s="537"/>
      <c r="H432" s="2708" t="s">
        <v>360</v>
      </c>
      <c r="I432" s="2465"/>
      <c r="J432" s="630">
        <v>-0.12909838865156975</v>
      </c>
      <c r="K432" s="537"/>
      <c r="L432" s="537"/>
      <c r="M432" s="2709" t="s">
        <v>365</v>
      </c>
      <c r="N432" s="2465"/>
      <c r="O432" s="631">
        <v>-0.12489025429918416</v>
      </c>
      <c r="P432" s="537"/>
      <c r="Q432" s="537"/>
      <c r="BA432" s="213"/>
      <c r="BB432" s="287"/>
      <c r="BC432" s="213"/>
      <c r="BD432" s="213"/>
      <c r="BE432" s="213"/>
      <c r="BF432" s="213"/>
      <c r="BG432" s="213"/>
      <c r="BH432" s="213"/>
      <c r="BI432" s="213"/>
      <c r="BJ432" s="213"/>
      <c r="BK432" s="213"/>
      <c r="BL432" s="213"/>
      <c r="BM432" s="213"/>
      <c r="BN432" s="213"/>
      <c r="BO432" s="213"/>
      <c r="BP432" s="213"/>
      <c r="BQ432" s="213"/>
      <c r="BR432" s="213"/>
      <c r="BS432" s="213"/>
      <c r="BT432" s="213"/>
      <c r="BU432" s="213"/>
      <c r="BV432" s="213"/>
      <c r="BW432" s="213"/>
      <c r="BX432" s="213"/>
      <c r="BY432" s="213"/>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2467"/>
      <c r="C433" s="2707" t="s">
        <v>370</v>
      </c>
      <c r="D433" s="2465"/>
      <c r="E433" s="629">
        <v>0.13250463578226246</v>
      </c>
      <c r="F433" s="537"/>
      <c r="G433" s="537"/>
      <c r="H433" s="2708" t="s">
        <v>371</v>
      </c>
      <c r="I433" s="2465"/>
      <c r="J433" s="630">
        <v>0.11352164600506512</v>
      </c>
      <c r="K433" s="537"/>
      <c r="L433" s="537"/>
      <c r="M433" s="2709" t="s">
        <v>363</v>
      </c>
      <c r="N433" s="2465"/>
      <c r="O433" s="631">
        <v>-0.11929556269882161</v>
      </c>
      <c r="P433" s="537"/>
      <c r="Q433" s="537"/>
      <c r="BA433" s="213"/>
      <c r="BB433" s="287"/>
      <c r="BC433" s="213"/>
      <c r="BD433" s="213"/>
      <c r="BE433" s="213"/>
      <c r="BF433" s="213"/>
      <c r="BG433" s="213"/>
      <c r="BH433" s="213"/>
      <c r="BI433" s="213"/>
      <c r="BJ433" s="213"/>
      <c r="BK433" s="213"/>
      <c r="BL433" s="213"/>
      <c r="BM433" s="213"/>
      <c r="BN433" s="213"/>
      <c r="BO433" s="213"/>
      <c r="BP433" s="213"/>
      <c r="BQ433" s="213"/>
      <c r="BR433" s="213"/>
      <c r="BS433" s="213"/>
      <c r="BT433" s="213"/>
      <c r="BU433" s="213"/>
      <c r="BV433" s="213"/>
      <c r="BW433" s="213"/>
      <c r="BX433" s="213"/>
      <c r="BY433" s="213"/>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2467"/>
      <c r="C434" s="2707" t="s">
        <v>364</v>
      </c>
      <c r="D434" s="2465"/>
      <c r="E434" s="629">
        <v>-0.1269450214577445</v>
      </c>
      <c r="F434" s="537"/>
      <c r="G434" s="537"/>
      <c r="H434" s="2708" t="s">
        <v>367</v>
      </c>
      <c r="I434" s="2465"/>
      <c r="J434" s="630">
        <v>-0.11128736025721533</v>
      </c>
      <c r="K434" s="537"/>
      <c r="L434" s="537"/>
      <c r="M434" s="2709" t="s">
        <v>372</v>
      </c>
      <c r="N434" s="2465"/>
      <c r="O434" s="631">
        <v>0.11544547318398615</v>
      </c>
      <c r="P434" s="537"/>
      <c r="Q434" s="537"/>
      <c r="BA434" s="213"/>
      <c r="BB434" s="287"/>
      <c r="BC434" s="213"/>
      <c r="BD434" s="213"/>
      <c r="BE434" s="213"/>
      <c r="BF434" s="213"/>
      <c r="BG434" s="213"/>
      <c r="BH434" s="213"/>
      <c r="BI434" s="213"/>
      <c r="BJ434" s="213"/>
      <c r="BK434" s="213"/>
      <c r="BL434" s="213"/>
      <c r="BM434" s="213"/>
      <c r="BN434" s="213"/>
      <c r="BO434" s="213"/>
      <c r="BP434" s="213"/>
      <c r="BQ434" s="213"/>
      <c r="BR434" s="213"/>
      <c r="BS434" s="213"/>
      <c r="BT434" s="213"/>
      <c r="BU434" s="213"/>
      <c r="BV434" s="213"/>
      <c r="BW434" s="213"/>
      <c r="BX434" s="213"/>
      <c r="BY434" s="213"/>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2467"/>
      <c r="C435" s="2707" t="s">
        <v>372</v>
      </c>
      <c r="D435" s="2465"/>
      <c r="E435" s="629">
        <v>0.10472789112302965</v>
      </c>
      <c r="F435" s="537"/>
      <c r="G435" s="537"/>
      <c r="H435" s="2708" t="s">
        <v>373</v>
      </c>
      <c r="I435" s="2465"/>
      <c r="J435" s="630">
        <v>-0.10638699769941241</v>
      </c>
      <c r="K435" s="537"/>
      <c r="L435" s="537"/>
      <c r="M435" s="2709" t="s">
        <v>367</v>
      </c>
      <c r="N435" s="2465"/>
      <c r="O435" s="631">
        <v>-0.11340254737367261</v>
      </c>
      <c r="P435" s="537"/>
      <c r="Q435" s="537"/>
      <c r="BA435" s="213"/>
      <c r="BB435" s="287"/>
      <c r="BC435" s="213"/>
      <c r="BD435" s="213"/>
      <c r="BE435" s="213"/>
      <c r="BF435" s="213"/>
      <c r="BG435" s="213"/>
      <c r="BH435" s="213"/>
      <c r="BI435" s="213"/>
      <c r="BJ435" s="213"/>
      <c r="BK435" s="213"/>
      <c r="BL435" s="213"/>
      <c r="BM435" s="213"/>
      <c r="BN435" s="213"/>
      <c r="BO435" s="213"/>
      <c r="BP435" s="213"/>
      <c r="BQ435" s="213"/>
      <c r="BR435" s="213"/>
      <c r="BS435" s="213"/>
      <c r="BT435" s="213"/>
      <c r="BU435" s="213"/>
      <c r="BV435" s="213"/>
      <c r="BW435" s="213"/>
      <c r="BX435" s="213"/>
      <c r="BY435" s="213"/>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2467"/>
      <c r="C436" s="2707" t="s">
        <v>371</v>
      </c>
      <c r="D436" s="2465"/>
      <c r="E436" s="629">
        <v>0.10425097950691453</v>
      </c>
      <c r="F436" s="537"/>
      <c r="G436" s="537"/>
      <c r="H436" s="2708" t="s">
        <v>370</v>
      </c>
      <c r="I436" s="2465"/>
      <c r="J436" s="630">
        <v>0.10340067264641573</v>
      </c>
      <c r="K436" s="537"/>
      <c r="L436" s="537"/>
      <c r="M436" s="2709" t="s">
        <v>371</v>
      </c>
      <c r="N436" s="2465"/>
      <c r="O436" s="631">
        <v>8.7961786036185555E-2</v>
      </c>
      <c r="P436" s="537"/>
      <c r="Q436" s="537"/>
      <c r="BA436" s="213"/>
      <c r="BB436" s="287"/>
      <c r="BC436" s="213"/>
      <c r="BD436" s="213"/>
      <c r="BE436" s="213"/>
      <c r="BF436" s="213"/>
      <c r="BG436" s="213"/>
      <c r="BH436" s="213"/>
      <c r="BI436" s="213"/>
      <c r="BJ436" s="213"/>
      <c r="BK436" s="213"/>
      <c r="BL436" s="213"/>
      <c r="BM436" s="213"/>
      <c r="BN436" s="213"/>
      <c r="BO436" s="213"/>
      <c r="BP436" s="213"/>
      <c r="BQ436" s="213"/>
      <c r="BR436" s="213"/>
      <c r="BS436" s="213"/>
      <c r="BT436" s="213"/>
      <c r="BU436" s="213"/>
      <c r="BV436" s="213"/>
      <c r="BW436" s="213"/>
      <c r="BX436" s="213"/>
      <c r="BY436" s="213"/>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2467"/>
      <c r="C437" s="2707" t="s">
        <v>374</v>
      </c>
      <c r="D437" s="2465"/>
      <c r="E437" s="629">
        <v>9.3615523981449317E-2</v>
      </c>
      <c r="F437" s="537"/>
      <c r="G437" s="537"/>
      <c r="H437" s="2708" t="s">
        <v>375</v>
      </c>
      <c r="I437" s="2465"/>
      <c r="J437" s="630">
        <v>-9.283541382235086E-2</v>
      </c>
      <c r="K437" s="537"/>
      <c r="L437" s="537"/>
      <c r="M437" s="2709" t="s">
        <v>376</v>
      </c>
      <c r="N437" s="2465"/>
      <c r="O437" s="631">
        <v>8.6450827922762097E-2</v>
      </c>
      <c r="P437" s="537"/>
      <c r="Q437" s="537"/>
      <c r="BA437" s="213"/>
      <c r="BB437" s="287"/>
      <c r="BC437" s="213"/>
      <c r="BD437" s="213"/>
      <c r="BE437" s="213"/>
      <c r="BF437" s="213"/>
      <c r="BG437" s="213"/>
      <c r="BH437" s="213"/>
      <c r="BI437" s="213"/>
      <c r="BJ437" s="213"/>
      <c r="BK437" s="213"/>
      <c r="BL437" s="213"/>
      <c r="BM437" s="213"/>
      <c r="BN437" s="213"/>
      <c r="BO437" s="213"/>
      <c r="BP437" s="213"/>
      <c r="BQ437" s="213"/>
      <c r="BR437" s="213"/>
      <c r="BS437" s="213"/>
      <c r="BT437" s="213"/>
      <c r="BU437" s="213"/>
      <c r="BV437" s="213"/>
      <c r="BW437" s="213"/>
      <c r="BX437" s="213"/>
      <c r="BY437" s="213"/>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2467"/>
      <c r="C438" s="2707" t="s">
        <v>377</v>
      </c>
      <c r="D438" s="2465"/>
      <c r="E438" s="629">
        <v>-8.9266821077388731E-2</v>
      </c>
      <c r="F438" s="537"/>
      <c r="G438" s="537"/>
      <c r="H438" s="2708" t="s">
        <v>378</v>
      </c>
      <c r="I438" s="2465"/>
      <c r="J438" s="630">
        <v>-9.1086754968603995E-2</v>
      </c>
      <c r="K438" s="537"/>
      <c r="L438" s="537"/>
      <c r="M438" s="2709" t="s">
        <v>379</v>
      </c>
      <c r="N438" s="2465"/>
      <c r="O438" s="631">
        <v>7.6810994158359375E-2</v>
      </c>
      <c r="P438" s="537"/>
      <c r="Q438" s="537"/>
      <c r="BA438" s="213"/>
      <c r="BB438" s="287"/>
      <c r="BC438" s="213"/>
      <c r="BD438" s="213"/>
      <c r="BE438" s="213"/>
      <c r="BF438" s="213"/>
      <c r="BG438" s="213"/>
      <c r="BH438" s="213"/>
      <c r="BI438" s="213"/>
      <c r="BJ438" s="213"/>
      <c r="BK438" s="213"/>
      <c r="BL438" s="213"/>
      <c r="BM438" s="213"/>
      <c r="BN438" s="213"/>
      <c r="BO438" s="213"/>
      <c r="BP438" s="213"/>
      <c r="BQ438" s="213"/>
      <c r="BR438" s="213"/>
      <c r="BS438" s="213"/>
      <c r="BT438" s="213"/>
      <c r="BU438" s="213"/>
      <c r="BV438" s="213"/>
      <c r="BW438" s="213"/>
      <c r="BX438" s="213"/>
      <c r="BY438" s="213"/>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2467"/>
      <c r="C439" s="2707" t="s">
        <v>373</v>
      </c>
      <c r="D439" s="2465"/>
      <c r="E439" s="629">
        <v>-7.9571795734335218E-2</v>
      </c>
      <c r="F439" s="537"/>
      <c r="G439" s="537"/>
      <c r="H439" s="2708" t="s">
        <v>374</v>
      </c>
      <c r="I439" s="2465"/>
      <c r="J439" s="630">
        <v>8.0530936080169382E-2</v>
      </c>
      <c r="K439" s="537"/>
      <c r="L439" s="537"/>
      <c r="M439" s="2709" t="s">
        <v>374</v>
      </c>
      <c r="N439" s="2465"/>
      <c r="O439" s="631">
        <v>7.0575653572999553E-2</v>
      </c>
      <c r="P439" s="537"/>
      <c r="Q439" s="537"/>
      <c r="BA439" s="213"/>
      <c r="BB439" s="287"/>
      <c r="BC439" s="213"/>
      <c r="BD439" s="213"/>
      <c r="BE439" s="213"/>
      <c r="BF439" s="213"/>
      <c r="BG439" s="213"/>
      <c r="BH439" s="213"/>
      <c r="BI439" s="213"/>
      <c r="BJ439" s="213"/>
      <c r="BK439" s="213"/>
      <c r="BL439" s="213"/>
      <c r="BM439" s="213"/>
      <c r="BN439" s="213"/>
      <c r="BO439" s="213"/>
      <c r="BP439" s="213"/>
      <c r="BQ439" s="213"/>
      <c r="BR439" s="213"/>
      <c r="BS439" s="213"/>
      <c r="BT439" s="213"/>
      <c r="BU439" s="213"/>
      <c r="BV439" s="213"/>
      <c r="BW439" s="213"/>
      <c r="BX439" s="213"/>
      <c r="BY439" s="213"/>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2467"/>
      <c r="C440" s="2707" t="s">
        <v>358</v>
      </c>
      <c r="D440" s="2465"/>
      <c r="E440" s="629">
        <v>7.2090158899799181E-2</v>
      </c>
      <c r="F440" s="537"/>
      <c r="G440" s="537"/>
      <c r="H440" s="2708" t="s">
        <v>377</v>
      </c>
      <c r="I440" s="2465"/>
      <c r="J440" s="630">
        <v>-7.5340448576443772E-2</v>
      </c>
      <c r="K440" s="537"/>
      <c r="L440" s="537"/>
      <c r="M440" s="2709" t="s">
        <v>373</v>
      </c>
      <c r="N440" s="2465"/>
      <c r="O440" s="631">
        <v>-6.1810874692581751E-2</v>
      </c>
      <c r="P440" s="537"/>
      <c r="Q440" s="537"/>
      <c r="BA440" s="213"/>
      <c r="BB440" s="287"/>
      <c r="BC440" s="213"/>
      <c r="BD440" s="213"/>
      <c r="BE440" s="213"/>
      <c r="BF440" s="213"/>
      <c r="BG440" s="213"/>
      <c r="BH440" s="213"/>
      <c r="BI440" s="213"/>
      <c r="BJ440" s="213"/>
      <c r="BK440" s="213"/>
      <c r="BL440" s="213"/>
      <c r="BM440" s="213"/>
      <c r="BN440" s="213"/>
      <c r="BO440" s="213"/>
      <c r="BP440" s="213"/>
      <c r="BQ440" s="213"/>
      <c r="BR440" s="213"/>
      <c r="BS440" s="213"/>
      <c r="BT440" s="213"/>
      <c r="BU440" s="213"/>
      <c r="BV440" s="213"/>
      <c r="BW440" s="213"/>
      <c r="BX440" s="213"/>
      <c r="BY440" s="213"/>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2467"/>
      <c r="C441" s="2707" t="s">
        <v>375</v>
      </c>
      <c r="D441" s="2465"/>
      <c r="E441" s="629">
        <v>-5.8225902880591741E-2</v>
      </c>
      <c r="F441" s="537"/>
      <c r="G441" s="537"/>
      <c r="H441" s="2708" t="s">
        <v>380</v>
      </c>
      <c r="I441" s="2465"/>
      <c r="J441" s="630">
        <v>-6.1511575529232025E-2</v>
      </c>
      <c r="K441" s="537"/>
      <c r="L441" s="537"/>
      <c r="M441" s="2709" t="s">
        <v>381</v>
      </c>
      <c r="N441" s="2465"/>
      <c r="O441" s="631">
        <v>6.1300886488572917E-2</v>
      </c>
      <c r="P441" s="537"/>
      <c r="Q441" s="537"/>
      <c r="BA441" s="213"/>
      <c r="BB441" s="287"/>
      <c r="BC441" s="213"/>
      <c r="BD441" s="213"/>
      <c r="BE441" s="213"/>
      <c r="BF441" s="213"/>
      <c r="BG441" s="213"/>
      <c r="BH441" s="213"/>
      <c r="BI441" s="213"/>
      <c r="BJ441" s="213"/>
      <c r="BK441" s="213"/>
      <c r="BL441" s="213"/>
      <c r="BM441" s="213"/>
      <c r="BN441" s="213"/>
      <c r="BO441" s="213"/>
      <c r="BP441" s="213"/>
      <c r="BQ441" s="213"/>
      <c r="BR441" s="213"/>
      <c r="BS441" s="213"/>
      <c r="BT441" s="213"/>
      <c r="BU441" s="213"/>
      <c r="BV441" s="213"/>
      <c r="BW441" s="213"/>
      <c r="BX441" s="213"/>
      <c r="BY441" s="213"/>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2467"/>
      <c r="C442" s="2707" t="s">
        <v>380</v>
      </c>
      <c r="D442" s="2465"/>
      <c r="E442" s="629">
        <v>-5.0434709636994091E-2</v>
      </c>
      <c r="F442" s="537"/>
      <c r="G442" s="537"/>
      <c r="H442" s="2708" t="s">
        <v>372</v>
      </c>
      <c r="I442" s="2465"/>
      <c r="J442" s="630">
        <v>4.4324981145332627E-2</v>
      </c>
      <c r="K442" s="537"/>
      <c r="L442" s="537"/>
      <c r="M442" s="2709" t="s">
        <v>382</v>
      </c>
      <c r="N442" s="2465"/>
      <c r="O442" s="631">
        <v>5.6345504536673641E-2</v>
      </c>
      <c r="P442" s="537"/>
      <c r="Q442" s="537"/>
      <c r="BA442" s="213"/>
      <c r="BB442" s="287"/>
      <c r="BC442" s="213"/>
      <c r="BD442" s="213"/>
      <c r="BE442" s="213"/>
      <c r="BF442" s="213"/>
      <c r="BG442" s="213"/>
      <c r="BH442" s="213"/>
      <c r="BI442" s="213"/>
      <c r="BJ442" s="213"/>
      <c r="BK442" s="213"/>
      <c r="BL442" s="213"/>
      <c r="BM442" s="213"/>
      <c r="BN442" s="213"/>
      <c r="BO442" s="213"/>
      <c r="BP442" s="213"/>
      <c r="BQ442" s="213"/>
      <c r="BR442" s="213"/>
      <c r="BS442" s="213"/>
      <c r="BT442" s="213"/>
      <c r="BU442" s="213"/>
      <c r="BV442" s="213"/>
      <c r="BW442" s="213"/>
      <c r="BX442" s="213"/>
      <c r="BY442" s="213"/>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2467"/>
      <c r="C443" s="2707" t="s">
        <v>383</v>
      </c>
      <c r="D443" s="2465"/>
      <c r="E443" s="629">
        <v>-2.703898872743523E-2</v>
      </c>
      <c r="F443" s="537"/>
      <c r="G443" s="537"/>
      <c r="H443" s="2708" t="s">
        <v>364</v>
      </c>
      <c r="I443" s="2465"/>
      <c r="J443" s="630">
        <v>-3.6387190027838003E-2</v>
      </c>
      <c r="K443" s="537"/>
      <c r="L443" s="537"/>
      <c r="M443" s="2709" t="s">
        <v>349</v>
      </c>
      <c r="N443" s="2465"/>
      <c r="O443" s="631">
        <v>5.3138848883096695E-2</v>
      </c>
      <c r="P443" s="537"/>
      <c r="Q443" s="537"/>
      <c r="BA443" s="213"/>
      <c r="BB443" s="287"/>
      <c r="BC443" s="213"/>
      <c r="BD443" s="213"/>
      <c r="BE443" s="213"/>
      <c r="BF443" s="213"/>
      <c r="BG443" s="213"/>
      <c r="BH443" s="213"/>
      <c r="BI443" s="213"/>
      <c r="BJ443" s="213"/>
      <c r="BK443" s="213"/>
      <c r="BL443" s="213"/>
      <c r="BM443" s="213"/>
      <c r="BN443" s="213"/>
      <c r="BO443" s="213"/>
      <c r="BP443" s="213"/>
      <c r="BQ443" s="213"/>
      <c r="BR443" s="213"/>
      <c r="BS443" s="213"/>
      <c r="BT443" s="213"/>
      <c r="BU443" s="213"/>
      <c r="BV443" s="213"/>
      <c r="BW443" s="213"/>
      <c r="BX443" s="213"/>
      <c r="BY443" s="213"/>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2467"/>
      <c r="C444" s="2707" t="s">
        <v>384</v>
      </c>
      <c r="D444" s="2465"/>
      <c r="E444" s="629">
        <v>2.6092791823791695E-2</v>
      </c>
      <c r="F444" s="537"/>
      <c r="G444" s="537"/>
      <c r="H444" s="2708" t="s">
        <v>385</v>
      </c>
      <c r="I444" s="2465"/>
      <c r="J444" s="630">
        <v>-2.3699800944242046E-2</v>
      </c>
      <c r="K444" s="537"/>
      <c r="L444" s="537"/>
      <c r="M444" s="2709" t="s">
        <v>380</v>
      </c>
      <c r="N444" s="2465"/>
      <c r="O444" s="631">
        <v>-5.0330501968084931E-2</v>
      </c>
      <c r="P444" s="537"/>
      <c r="Q444" s="537"/>
      <c r="BA444" s="213"/>
      <c r="BB444" s="287"/>
      <c r="BC444" s="213"/>
      <c r="BD444" s="213"/>
      <c r="BE444" s="213"/>
      <c r="BF444" s="213"/>
      <c r="BG444" s="213"/>
      <c r="BH444" s="213"/>
      <c r="BI444" s="213"/>
      <c r="BJ444" s="213"/>
      <c r="BK444" s="213"/>
      <c r="BL444" s="213"/>
      <c r="BM444" s="213"/>
      <c r="BN444" s="213"/>
      <c r="BO444" s="213"/>
      <c r="BP444" s="213"/>
      <c r="BQ444" s="213"/>
      <c r="BR444" s="213"/>
      <c r="BS444" s="213"/>
      <c r="BT444" s="213"/>
      <c r="BU444" s="213"/>
      <c r="BV444" s="213"/>
      <c r="BW444" s="213"/>
      <c r="BX444" s="213"/>
      <c r="BY444" s="213"/>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2467"/>
      <c r="C445" s="2707" t="s">
        <v>386</v>
      </c>
      <c r="D445" s="2465"/>
      <c r="E445" s="629">
        <v>2.2522259288877657E-2</v>
      </c>
      <c r="F445" s="537"/>
      <c r="G445" s="537"/>
      <c r="H445" s="2708" t="s">
        <v>383</v>
      </c>
      <c r="I445" s="2465"/>
      <c r="J445" s="630">
        <v>-2.1637644349549338E-2</v>
      </c>
      <c r="K445" s="537"/>
      <c r="L445" s="537"/>
      <c r="M445" s="2709" t="s">
        <v>370</v>
      </c>
      <c r="N445" s="2465"/>
      <c r="O445" s="631">
        <v>5.0034620549957144E-2</v>
      </c>
      <c r="P445" s="537"/>
      <c r="Q445" s="537"/>
      <c r="BA445" s="213"/>
      <c r="BB445" s="287"/>
      <c r="BC445" s="213"/>
      <c r="BD445" s="213"/>
      <c r="BE445" s="213"/>
      <c r="BF445" s="213"/>
      <c r="BG445" s="213"/>
      <c r="BH445" s="213"/>
      <c r="BI445" s="213"/>
      <c r="BJ445" s="213"/>
      <c r="BK445" s="213"/>
      <c r="BL445" s="213"/>
      <c r="BM445" s="213"/>
      <c r="BN445" s="213"/>
      <c r="BO445" s="213"/>
      <c r="BP445" s="213"/>
      <c r="BQ445" s="213"/>
      <c r="BR445" s="213"/>
      <c r="BS445" s="213"/>
      <c r="BT445" s="213"/>
      <c r="BU445" s="213"/>
      <c r="BV445" s="213"/>
      <c r="BW445" s="213"/>
      <c r="BX445" s="213"/>
      <c r="BY445" s="213"/>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2707" t="s">
        <v>385</v>
      </c>
      <c r="D446" s="2465"/>
      <c r="E446" s="629">
        <v>-2.2314275457157567E-2</v>
      </c>
      <c r="F446" s="537"/>
      <c r="G446" s="537"/>
      <c r="H446" s="2708" t="s">
        <v>384</v>
      </c>
      <c r="I446" s="2465"/>
      <c r="J446" s="630">
        <v>2.0369229191094466E-2</v>
      </c>
      <c r="K446" s="537"/>
      <c r="L446" s="537"/>
      <c r="M446" s="2709" t="s">
        <v>377</v>
      </c>
      <c r="N446" s="2465"/>
      <c r="O446" s="631">
        <v>-4.6099557649726869E-2</v>
      </c>
      <c r="P446" s="537"/>
      <c r="Q446" s="537"/>
      <c r="BA446" s="213"/>
      <c r="BB446" s="287"/>
      <c r="BC446" s="213"/>
      <c r="BD446" s="213"/>
      <c r="BE446" s="213"/>
      <c r="BF446" s="213"/>
      <c r="BG446" s="213"/>
      <c r="BH446" s="213"/>
      <c r="BI446" s="213"/>
      <c r="BJ446" s="213"/>
      <c r="BK446" s="213"/>
      <c r="BL446" s="213"/>
      <c r="BM446" s="213"/>
      <c r="BN446" s="213"/>
      <c r="BO446" s="213"/>
      <c r="BP446" s="213"/>
      <c r="BQ446" s="213"/>
      <c r="BR446" s="213"/>
      <c r="BS446" s="213"/>
      <c r="BT446" s="213"/>
      <c r="BU446" s="213"/>
      <c r="BV446" s="213"/>
      <c r="BW446" s="213"/>
      <c r="BX446" s="213"/>
      <c r="BY446" s="213"/>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2707" t="s">
        <v>387</v>
      </c>
      <c r="D447" s="2465"/>
      <c r="E447" s="629">
        <v>1.5321798622974035E-2</v>
      </c>
      <c r="F447" s="537"/>
      <c r="G447" s="537"/>
      <c r="H447" s="2708" t="s">
        <v>381</v>
      </c>
      <c r="I447" s="2465"/>
      <c r="J447" s="630">
        <v>-1.9458548012412129E-2</v>
      </c>
      <c r="K447" s="537"/>
      <c r="L447" s="537"/>
      <c r="M447" s="2709" t="s">
        <v>354</v>
      </c>
      <c r="N447" s="2465"/>
      <c r="O447" s="631">
        <v>-3.6672956527412509E-2</v>
      </c>
      <c r="P447" s="537"/>
      <c r="Q447" s="537"/>
      <c r="BA447" s="213"/>
      <c r="BB447" s="287"/>
      <c r="BC447" s="213"/>
      <c r="BD447" s="213"/>
      <c r="BE447" s="213"/>
      <c r="BF447" s="213"/>
      <c r="BG447" s="213"/>
      <c r="BH447" s="213"/>
      <c r="BI447" s="213"/>
      <c r="BJ447" s="213"/>
      <c r="BK447" s="213"/>
      <c r="BL447" s="213"/>
      <c r="BM447" s="213"/>
      <c r="BN447" s="213"/>
      <c r="BO447" s="213"/>
      <c r="BP447" s="213"/>
      <c r="BQ447" s="213"/>
      <c r="BR447" s="213"/>
      <c r="BS447" s="213"/>
      <c r="BT447" s="213"/>
      <c r="BU447" s="213"/>
      <c r="BV447" s="213"/>
      <c r="BW447" s="213"/>
      <c r="BX447" s="213"/>
      <c r="BY447" s="213"/>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2707" t="s">
        <v>378</v>
      </c>
      <c r="D448" s="2465"/>
      <c r="E448" s="629">
        <v>1.0435873322188129E-2</v>
      </c>
      <c r="F448" s="537"/>
      <c r="G448" s="537"/>
      <c r="H448" s="2708" t="s">
        <v>379</v>
      </c>
      <c r="I448" s="2465"/>
      <c r="J448" s="630">
        <v>1.939774649884627E-2</v>
      </c>
      <c r="K448" s="537"/>
      <c r="L448" s="537"/>
      <c r="M448" s="2709" t="s">
        <v>386</v>
      </c>
      <c r="N448" s="2465"/>
      <c r="O448" s="631">
        <v>2.6654498913949359E-2</v>
      </c>
      <c r="P448" s="537"/>
      <c r="Q448" s="537"/>
      <c r="BA448" s="213"/>
      <c r="BB448" s="287"/>
      <c r="BC448" s="213"/>
      <c r="BD448" s="213"/>
      <c r="BE448" s="213"/>
      <c r="BF448" s="213"/>
      <c r="BG448" s="213"/>
      <c r="BH448" s="213"/>
      <c r="BI448" s="213"/>
      <c r="BJ448" s="213"/>
      <c r="BK448" s="213"/>
      <c r="BL448" s="213"/>
      <c r="BM448" s="213"/>
      <c r="BN448" s="213"/>
      <c r="BO448" s="213"/>
      <c r="BP448" s="213"/>
      <c r="BQ448" s="213"/>
      <c r="BR448" s="213"/>
      <c r="BS448" s="213"/>
      <c r="BT448" s="213"/>
      <c r="BU448" s="213"/>
      <c r="BV448" s="213"/>
      <c r="BW448" s="213"/>
      <c r="BX448" s="213"/>
      <c r="BY448" s="213"/>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2707" t="s">
        <v>388</v>
      </c>
      <c r="D449" s="2465"/>
      <c r="E449" s="629">
        <v>-1.8720918293226266E-3</v>
      </c>
      <c r="F449" s="537"/>
      <c r="G449" s="537"/>
      <c r="H449" s="2708" t="s">
        <v>387</v>
      </c>
      <c r="I449" s="2465"/>
      <c r="J449" s="630">
        <v>-1.8799172065816879E-2</v>
      </c>
      <c r="K449" s="537"/>
      <c r="L449" s="537"/>
      <c r="M449" s="2709" t="s">
        <v>384</v>
      </c>
      <c r="N449" s="2465"/>
      <c r="O449" s="631">
        <v>2.5136337824869948E-2</v>
      </c>
      <c r="P449" s="537"/>
      <c r="Q449" s="537"/>
      <c r="BA449" s="213"/>
      <c r="BB449" s="287"/>
      <c r="BC449" s="213"/>
      <c r="BD449" s="213"/>
      <c r="BE449" s="213"/>
      <c r="BF449" s="213"/>
      <c r="BG449" s="213"/>
      <c r="BH449" s="213"/>
      <c r="BI449" s="213"/>
      <c r="BJ449" s="213"/>
      <c r="BK449" s="213"/>
      <c r="BL449" s="213"/>
      <c r="BM449" s="213"/>
      <c r="BN449" s="213"/>
      <c r="BO449" s="213"/>
      <c r="BP449" s="213"/>
      <c r="BQ449" s="213"/>
      <c r="BR449" s="213"/>
      <c r="BS449" s="213"/>
      <c r="BT449" s="213"/>
      <c r="BU449" s="213"/>
      <c r="BV449" s="213"/>
      <c r="BW449" s="213"/>
      <c r="BX449" s="213"/>
      <c r="BY449" s="213"/>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2713" t="s">
        <v>389</v>
      </c>
      <c r="D450" s="2465"/>
      <c r="E450" s="632">
        <v>-1.3316691292522569E-3</v>
      </c>
      <c r="F450" s="537"/>
      <c r="G450" s="537"/>
      <c r="H450" s="2708" t="s">
        <v>386</v>
      </c>
      <c r="I450" s="2465"/>
      <c r="J450" s="630">
        <v>1.3088248751356871E-2</v>
      </c>
      <c r="K450" s="537"/>
      <c r="L450" s="537"/>
      <c r="M450" s="2709" t="s">
        <v>383</v>
      </c>
      <c r="N450" s="2465"/>
      <c r="O450" s="631">
        <v>-2.1854369283972028E-2</v>
      </c>
      <c r="P450" s="537"/>
      <c r="Q450" s="537"/>
      <c r="BA450" s="213"/>
      <c r="BB450" s="287"/>
      <c r="BC450" s="213"/>
      <c r="BD450" s="213"/>
      <c r="BE450" s="213"/>
      <c r="BF450" s="213"/>
      <c r="BG450" s="213"/>
      <c r="BH450" s="213"/>
      <c r="BI450" s="213"/>
      <c r="BJ450" s="213"/>
      <c r="BK450" s="213"/>
      <c r="BL450" s="213"/>
      <c r="BM450" s="213"/>
      <c r="BN450" s="213"/>
      <c r="BO450" s="213"/>
      <c r="BP450" s="213"/>
      <c r="BQ450" s="213"/>
      <c r="BR450" s="213"/>
      <c r="BS450" s="213"/>
      <c r="BT450" s="213"/>
      <c r="BU450" s="213"/>
      <c r="BV450" s="213"/>
      <c r="BW450" s="213"/>
      <c r="BX450" s="213"/>
      <c r="BY450" s="213"/>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2464"/>
      <c r="D451" s="2465"/>
      <c r="E451" s="538"/>
      <c r="F451" s="537"/>
      <c r="G451" s="537"/>
      <c r="H451" s="2708" t="s">
        <v>368</v>
      </c>
      <c r="I451" s="2465"/>
      <c r="J451" s="630">
        <v>-1.2889692476978578E-2</v>
      </c>
      <c r="K451" s="537"/>
      <c r="L451" s="537"/>
      <c r="M451" s="2709" t="s">
        <v>390</v>
      </c>
      <c r="N451" s="2465"/>
      <c r="O451" s="631">
        <v>-2.1849433470117738E-2</v>
      </c>
      <c r="P451" s="537"/>
      <c r="Q451" s="537"/>
      <c r="BA451" s="213"/>
      <c r="BB451" s="287"/>
      <c r="BC451" s="213"/>
      <c r="BD451" s="213"/>
      <c r="BE451" s="213"/>
      <c r="BF451" s="213"/>
      <c r="BG451" s="213"/>
      <c r="BH451" s="213"/>
      <c r="BI451" s="213"/>
      <c r="BJ451" s="213"/>
      <c r="BK451" s="213"/>
      <c r="BL451" s="213"/>
      <c r="BM451" s="213"/>
      <c r="BN451" s="213"/>
      <c r="BO451" s="213"/>
      <c r="BP451" s="213"/>
      <c r="BQ451" s="213"/>
      <c r="BR451" s="213"/>
      <c r="BS451" s="213"/>
      <c r="BT451" s="213"/>
      <c r="BU451" s="213"/>
      <c r="BV451" s="213"/>
      <c r="BW451" s="213"/>
      <c r="BX451" s="213"/>
      <c r="BY451" s="213"/>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2464"/>
      <c r="D452" s="2465"/>
      <c r="E452" s="538"/>
      <c r="F452" s="537"/>
      <c r="G452" s="537"/>
      <c r="H452" s="2708" t="s">
        <v>376</v>
      </c>
      <c r="I452" s="2465"/>
      <c r="J452" s="630">
        <v>1.0089581229233762E-2</v>
      </c>
      <c r="K452" s="537"/>
      <c r="L452" s="537"/>
      <c r="M452" s="2709" t="s">
        <v>375</v>
      </c>
      <c r="N452" s="2465"/>
      <c r="O452" s="631">
        <v>-1.9523572178218186E-2</v>
      </c>
      <c r="P452" s="537"/>
      <c r="Q452" s="537"/>
      <c r="BA452" s="213"/>
      <c r="BB452" s="287"/>
      <c r="BC452" s="213"/>
      <c r="BD452" s="213"/>
      <c r="BE452" s="213"/>
      <c r="BF452" s="213"/>
      <c r="BG452" s="213"/>
      <c r="BH452" s="213"/>
      <c r="BI452" s="213"/>
      <c r="BJ452" s="213"/>
      <c r="BK452" s="213"/>
      <c r="BL452" s="213"/>
      <c r="BM452" s="213"/>
      <c r="BN452" s="213"/>
      <c r="BO452" s="213"/>
      <c r="BP452" s="213"/>
      <c r="BQ452" s="213"/>
      <c r="BR452" s="213"/>
      <c r="BS452" s="213"/>
      <c r="BT452" s="213"/>
      <c r="BU452" s="213"/>
      <c r="BV452" s="213"/>
      <c r="BW452" s="213"/>
      <c r="BX452" s="213"/>
      <c r="BY452" s="213"/>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2464"/>
      <c r="D453" s="2465"/>
      <c r="E453" s="537"/>
      <c r="F453" s="537"/>
      <c r="G453" s="537"/>
      <c r="H453" s="2708" t="s">
        <v>369</v>
      </c>
      <c r="I453" s="2465"/>
      <c r="J453" s="630">
        <v>9.6307279146496619E-3</v>
      </c>
      <c r="K453" s="537"/>
      <c r="L453" s="537"/>
      <c r="M453" s="2709" t="s">
        <v>387</v>
      </c>
      <c r="N453" s="2465"/>
      <c r="O453" s="631">
        <v>1.8411151848316432E-2</v>
      </c>
      <c r="P453" s="537"/>
      <c r="Q453" s="537"/>
      <c r="BA453" s="213"/>
      <c r="BB453" s="287"/>
      <c r="BC453" s="213"/>
      <c r="BD453" s="213"/>
      <c r="BE453" s="213"/>
      <c r="BF453" s="213"/>
      <c r="BG453" s="213"/>
      <c r="BH453" s="213"/>
      <c r="BI453" s="213"/>
      <c r="BJ453" s="213"/>
      <c r="BK453" s="213"/>
      <c r="BL453" s="213"/>
      <c r="BM453" s="213"/>
      <c r="BN453" s="213"/>
      <c r="BO453" s="213"/>
      <c r="BP453" s="213"/>
      <c r="BQ453" s="213"/>
      <c r="BR453" s="213"/>
      <c r="BS453" s="213"/>
      <c r="BT453" s="213"/>
      <c r="BU453" s="213"/>
      <c r="BV453" s="213"/>
      <c r="BW453" s="213"/>
      <c r="BX453" s="213"/>
      <c r="BY453" s="213"/>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2714" t="s">
        <v>255</v>
      </c>
      <c r="D454" s="2465"/>
      <c r="E454" s="2465"/>
      <c r="F454" s="537"/>
      <c r="G454" s="537"/>
      <c r="H454" s="2708" t="s">
        <v>388</v>
      </c>
      <c r="I454" s="2465"/>
      <c r="J454" s="630">
        <v>-6.3001924771172411E-3</v>
      </c>
      <c r="K454" s="537"/>
      <c r="L454" s="537"/>
      <c r="M454" s="2709" t="s">
        <v>385</v>
      </c>
      <c r="N454" s="2465"/>
      <c r="O454" s="631">
        <v>-1.8248697194887337E-2</v>
      </c>
      <c r="P454" s="537"/>
      <c r="Q454" s="537"/>
      <c r="BA454" s="213"/>
      <c r="BB454" s="287"/>
      <c r="BC454" s="213"/>
      <c r="BD454" s="213"/>
      <c r="BE454" s="213"/>
      <c r="BF454" s="213"/>
      <c r="BG454" s="213"/>
      <c r="BH454" s="213"/>
      <c r="BI454" s="213"/>
      <c r="BJ454" s="213"/>
      <c r="BK454" s="213"/>
      <c r="BL454" s="213"/>
      <c r="BM454" s="213"/>
      <c r="BN454" s="213"/>
      <c r="BO454" s="213"/>
      <c r="BP454" s="213"/>
      <c r="BQ454" s="213"/>
      <c r="BR454" s="213"/>
      <c r="BS454" s="213"/>
      <c r="BT454" s="213"/>
      <c r="BU454" s="213"/>
      <c r="BV454" s="213"/>
      <c r="BW454" s="213"/>
      <c r="BX454" s="213"/>
      <c r="BY454" s="213"/>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2464"/>
      <c r="D455" s="2465"/>
      <c r="E455" s="611" t="s">
        <v>256</v>
      </c>
      <c r="F455" s="537"/>
      <c r="G455" s="537"/>
      <c r="H455" s="2708" t="s">
        <v>382</v>
      </c>
      <c r="I455" s="2465"/>
      <c r="J455" s="630">
        <v>3.2196795165468244E-3</v>
      </c>
      <c r="K455" s="537"/>
      <c r="L455" s="537"/>
      <c r="M455" s="2709" t="s">
        <v>378</v>
      </c>
      <c r="N455" s="2465"/>
      <c r="O455" s="631">
        <v>-7.585503481995156E-3</v>
      </c>
      <c r="P455" s="537"/>
      <c r="Q455" s="537"/>
      <c r="BA455" s="213"/>
      <c r="BB455" s="287"/>
      <c r="BC455" s="213"/>
      <c r="BD455" s="213"/>
      <c r="BE455" s="213"/>
      <c r="BF455" s="213"/>
      <c r="BG455" s="213"/>
      <c r="BH455" s="213"/>
      <c r="BI455" s="213"/>
      <c r="BJ455" s="213"/>
      <c r="BK455" s="213"/>
      <c r="BL455" s="213"/>
      <c r="BM455" s="213"/>
      <c r="BN455" s="213"/>
      <c r="BO455" s="213"/>
      <c r="BP455" s="213"/>
      <c r="BQ455" s="213"/>
      <c r="BR455" s="213"/>
      <c r="BS455" s="213"/>
      <c r="BT455" s="213"/>
      <c r="BU455" s="213"/>
      <c r="BV455" s="213"/>
      <c r="BW455" s="213"/>
      <c r="BX455" s="213"/>
      <c r="BY455" s="213"/>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2704" t="s">
        <v>353</v>
      </c>
      <c r="D456" s="2465"/>
      <c r="E456" s="626">
        <v>9.8946131848861932E-2</v>
      </c>
      <c r="F456" s="537"/>
      <c r="G456" s="537"/>
      <c r="H456" s="2708" t="s">
        <v>390</v>
      </c>
      <c r="I456" s="2465"/>
      <c r="J456" s="630">
        <v>-2.7916729069044966E-3</v>
      </c>
      <c r="K456" s="537"/>
      <c r="L456" s="537"/>
      <c r="M456" s="2709" t="s">
        <v>389</v>
      </c>
      <c r="N456" s="2465"/>
      <c r="O456" s="631">
        <v>-6.8753374106538204E-3</v>
      </c>
      <c r="P456" s="537"/>
      <c r="Q456" s="537"/>
      <c r="BA456" s="213"/>
      <c r="BB456" s="287"/>
      <c r="BC456" s="213"/>
      <c r="BD456" s="213"/>
      <c r="BE456" s="213"/>
      <c r="BF456" s="213"/>
      <c r="BG456" s="213"/>
      <c r="BH456" s="213"/>
      <c r="BI456" s="213"/>
      <c r="BJ456" s="213"/>
      <c r="BK456" s="213"/>
      <c r="BL456" s="213"/>
      <c r="BM456" s="213"/>
      <c r="BN456" s="213"/>
      <c r="BO456" s="213"/>
      <c r="BP456" s="213"/>
      <c r="BQ456" s="213"/>
      <c r="BR456" s="213"/>
      <c r="BS456" s="213"/>
      <c r="BT456" s="213"/>
      <c r="BU456" s="213"/>
      <c r="BV456" s="213"/>
      <c r="BW456" s="213"/>
      <c r="BX456" s="213"/>
      <c r="BY456" s="213"/>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2707" t="s">
        <v>356</v>
      </c>
      <c r="D457" s="2465"/>
      <c r="E457" s="629">
        <v>8.5400439202196254E-2</v>
      </c>
      <c r="F457" s="537"/>
      <c r="G457" s="537"/>
      <c r="H457" s="2717" t="s">
        <v>389</v>
      </c>
      <c r="I457" s="2465"/>
      <c r="J457" s="633">
        <v>4.7671525628849472E-4</v>
      </c>
      <c r="K457" s="537"/>
      <c r="L457" s="537"/>
      <c r="M457" s="2718" t="s">
        <v>388</v>
      </c>
      <c r="N457" s="2465"/>
      <c r="O457" s="634">
        <v>3.6847045701443016E-3</v>
      </c>
      <c r="P457" s="537"/>
      <c r="Q457" s="537"/>
      <c r="BA457" s="213"/>
      <c r="BB457" s="287"/>
      <c r="BC457" s="213"/>
      <c r="BD457" s="213"/>
      <c r="BE457" s="213"/>
      <c r="BF457" s="213"/>
      <c r="BG457" s="213"/>
      <c r="BH457" s="213"/>
      <c r="BI457" s="213"/>
      <c r="BJ457" s="213"/>
      <c r="BK457" s="213"/>
      <c r="BL457" s="213"/>
      <c r="BM457" s="213"/>
      <c r="BN457" s="213"/>
      <c r="BO457" s="213"/>
      <c r="BP457" s="213"/>
      <c r="BQ457" s="213"/>
      <c r="BR457" s="213"/>
      <c r="BS457" s="213"/>
      <c r="BT457" s="213"/>
      <c r="BU457" s="213"/>
      <c r="BV457" s="213"/>
      <c r="BW457" s="213"/>
      <c r="BX457" s="213"/>
      <c r="BY457" s="213"/>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2707" t="s">
        <v>352</v>
      </c>
      <c r="D458" s="2465"/>
      <c r="E458" s="629">
        <v>0.15296036206210567</v>
      </c>
      <c r="F458" s="537"/>
      <c r="G458" s="537"/>
      <c r="H458" s="2464"/>
      <c r="I458" s="2465"/>
      <c r="J458" s="538"/>
      <c r="K458" s="537"/>
      <c r="L458" s="537"/>
      <c r="M458" s="2464"/>
      <c r="N458" s="2465"/>
      <c r="O458" s="538"/>
      <c r="P458" s="537"/>
      <c r="Q458" s="537"/>
      <c r="BA458" s="213"/>
      <c r="BB458" s="287"/>
      <c r="BC458" s="213"/>
      <c r="BD458" s="213"/>
      <c r="BE458" s="213"/>
      <c r="BF458" s="213"/>
      <c r="BG458" s="213"/>
      <c r="BH458" s="213"/>
      <c r="BI458" s="213"/>
      <c r="BJ458" s="213"/>
      <c r="BK458" s="213"/>
      <c r="BL458" s="213"/>
      <c r="BM458" s="213"/>
      <c r="BN458" s="213"/>
      <c r="BO458" s="213"/>
      <c r="BP458" s="213"/>
      <c r="BQ458" s="213"/>
      <c r="BR458" s="213"/>
      <c r="BS458" s="213"/>
      <c r="BT458" s="213"/>
      <c r="BU458" s="213"/>
      <c r="BV458" s="213"/>
      <c r="BW458" s="213"/>
      <c r="BX458" s="213"/>
      <c r="BY458" s="213"/>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2707" t="s">
        <v>361</v>
      </c>
      <c r="D459" s="2465"/>
      <c r="E459" s="629">
        <v>3.1145999735717876E-2</v>
      </c>
      <c r="F459" s="537"/>
      <c r="G459" s="537"/>
      <c r="H459" s="2464"/>
      <c r="I459" s="2465"/>
      <c r="J459" s="538"/>
      <c r="K459" s="537"/>
      <c r="L459" s="537"/>
      <c r="M459" s="2464"/>
      <c r="N459" s="2465"/>
      <c r="O459" s="538"/>
      <c r="P459" s="537"/>
      <c r="Q459" s="537"/>
      <c r="BA459" s="213"/>
      <c r="BB459" s="287"/>
      <c r="BC459" s="213"/>
      <c r="BD459" s="213"/>
      <c r="BE459" s="213"/>
      <c r="BF459" s="213"/>
      <c r="BG459" s="213"/>
      <c r="BH459" s="213"/>
      <c r="BI459" s="213"/>
      <c r="BJ459" s="213"/>
      <c r="BK459" s="213"/>
      <c r="BL459" s="213"/>
      <c r="BM459" s="213"/>
      <c r="BN459" s="213"/>
      <c r="BO459" s="213"/>
      <c r="BP459" s="213"/>
      <c r="BQ459" s="213"/>
      <c r="BR459" s="213"/>
      <c r="BS459" s="213"/>
      <c r="BT459" s="213"/>
      <c r="BU459" s="213"/>
      <c r="BV459" s="213"/>
      <c r="BW459" s="213"/>
      <c r="BX459" s="213"/>
      <c r="BY459" s="213"/>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2707" t="s">
        <v>384</v>
      </c>
      <c r="D460" s="2465"/>
      <c r="E460" s="629">
        <v>6.8083378515973079E-4</v>
      </c>
      <c r="F460" s="537"/>
      <c r="G460" s="537"/>
      <c r="H460" s="2464"/>
      <c r="I460" s="2465"/>
      <c r="J460" s="537"/>
      <c r="K460" s="537"/>
      <c r="L460" s="537"/>
      <c r="M460" s="2464"/>
      <c r="N460" s="2465"/>
      <c r="O460" s="537"/>
      <c r="P460" s="537"/>
      <c r="Q460" s="537"/>
      <c r="BA460" s="213"/>
      <c r="BB460" s="287"/>
      <c r="BC460" s="213"/>
      <c r="BD460" s="213"/>
      <c r="BE460" s="213"/>
      <c r="BF460" s="213"/>
      <c r="BG460" s="213"/>
      <c r="BH460" s="213"/>
      <c r="BI460" s="213"/>
      <c r="BJ460" s="213"/>
      <c r="BK460" s="213"/>
      <c r="BL460" s="213"/>
      <c r="BM460" s="213"/>
      <c r="BN460" s="213"/>
      <c r="BO460" s="213"/>
      <c r="BP460" s="213"/>
      <c r="BQ460" s="213"/>
      <c r="BR460" s="213"/>
      <c r="BS460" s="213"/>
      <c r="BT460" s="213"/>
      <c r="BU460" s="213"/>
      <c r="BV460" s="213"/>
      <c r="BW460" s="213"/>
      <c r="BX460" s="213"/>
      <c r="BY460" s="213"/>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2707" t="s">
        <v>342</v>
      </c>
      <c r="D461" s="2465"/>
      <c r="E461" s="629">
        <v>0.41570097030507225</v>
      </c>
      <c r="F461" s="537"/>
      <c r="G461" s="537"/>
      <c r="H461" s="2715" t="s">
        <v>255</v>
      </c>
      <c r="I461" s="2465"/>
      <c r="J461" s="2465"/>
      <c r="K461" s="537"/>
      <c r="L461" s="537"/>
      <c r="M461" s="2716" t="s">
        <v>255</v>
      </c>
      <c r="N461" s="2465"/>
      <c r="O461" s="2465"/>
      <c r="P461" s="537"/>
      <c r="Q461" s="537"/>
      <c r="BA461" s="213"/>
      <c r="BB461" s="287"/>
      <c r="BC461" s="213"/>
      <c r="BD461" s="213"/>
      <c r="BE461" s="213"/>
      <c r="BF461" s="213"/>
      <c r="BG461" s="213"/>
      <c r="BH461" s="213"/>
      <c r="BI461" s="213"/>
      <c r="BJ461" s="213"/>
      <c r="BK461" s="213"/>
      <c r="BL461" s="213"/>
      <c r="BM461" s="213"/>
      <c r="BN461" s="213"/>
      <c r="BO461" s="213"/>
      <c r="BP461" s="213"/>
      <c r="BQ461" s="213"/>
      <c r="BR461" s="213"/>
      <c r="BS461" s="213"/>
      <c r="BT461" s="213"/>
      <c r="BU461" s="213"/>
      <c r="BV461" s="213"/>
      <c r="BW461" s="213"/>
      <c r="BX461" s="213"/>
      <c r="BY461" s="213"/>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2707" t="s">
        <v>372</v>
      </c>
      <c r="D462" s="2465"/>
      <c r="E462" s="629">
        <v>1.0967931179077151E-2</v>
      </c>
      <c r="F462" s="537"/>
      <c r="G462" s="537"/>
      <c r="H462" s="2464"/>
      <c r="I462" s="2465"/>
      <c r="J462" s="612" t="s">
        <v>256</v>
      </c>
      <c r="K462" s="537"/>
      <c r="L462" s="537"/>
      <c r="M462" s="2464"/>
      <c r="N462" s="2465"/>
      <c r="O462" s="613" t="s">
        <v>256</v>
      </c>
      <c r="P462" s="537"/>
      <c r="Q462" s="537"/>
      <c r="BA462" s="213"/>
      <c r="BB462" s="287"/>
      <c r="BC462" s="213"/>
      <c r="BD462" s="213"/>
      <c r="BE462" s="213"/>
      <c r="BF462" s="213"/>
      <c r="BG462" s="213"/>
      <c r="BH462" s="213"/>
      <c r="BI462" s="213"/>
      <c r="BJ462" s="213"/>
      <c r="BK462" s="213"/>
      <c r="BL462" s="213"/>
      <c r="BM462" s="213"/>
      <c r="BN462" s="213"/>
      <c r="BO462" s="213"/>
      <c r="BP462" s="213"/>
      <c r="BQ462" s="213"/>
      <c r="BR462" s="213"/>
      <c r="BS462" s="213"/>
      <c r="BT462" s="213"/>
      <c r="BU462" s="213"/>
      <c r="BV462" s="213"/>
      <c r="BW462" s="213"/>
      <c r="BX462" s="213"/>
      <c r="BY462" s="213"/>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2707" t="s">
        <v>349</v>
      </c>
      <c r="D463" s="2465"/>
      <c r="E463" s="629">
        <v>3.3500519877283315E-2</v>
      </c>
      <c r="F463" s="537"/>
      <c r="G463" s="537"/>
      <c r="H463" s="2705" t="s">
        <v>353</v>
      </c>
      <c r="I463" s="2465"/>
      <c r="J463" s="627">
        <v>8.5090960533759682E-2</v>
      </c>
      <c r="K463" s="537"/>
      <c r="L463" s="537"/>
      <c r="M463" s="2706" t="s">
        <v>353</v>
      </c>
      <c r="N463" s="2465"/>
      <c r="O463" s="628">
        <v>0.13248734279795235</v>
      </c>
      <c r="P463" s="537"/>
      <c r="Q463" s="537"/>
      <c r="BA463" s="213"/>
      <c r="BB463" s="287"/>
      <c r="BC463" s="213"/>
      <c r="BD463" s="213"/>
      <c r="BE463" s="213"/>
      <c r="BF463" s="213"/>
      <c r="BG463" s="213"/>
      <c r="BH463" s="213"/>
      <c r="BI463" s="213"/>
      <c r="BJ463" s="213"/>
      <c r="BK463" s="213"/>
      <c r="BL463" s="213"/>
      <c r="BM463" s="213"/>
      <c r="BN463" s="213"/>
      <c r="BO463" s="213"/>
      <c r="BP463" s="213"/>
      <c r="BQ463" s="213"/>
      <c r="BR463" s="213"/>
      <c r="BS463" s="213"/>
      <c r="BT463" s="213"/>
      <c r="BU463" s="213"/>
      <c r="BV463" s="213"/>
      <c r="BW463" s="213"/>
      <c r="BX463" s="213"/>
      <c r="BY463" s="213"/>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2707" t="s">
        <v>364</v>
      </c>
      <c r="D464" s="2465"/>
      <c r="E464" s="629">
        <v>1.6115038472907212E-2</v>
      </c>
      <c r="F464" s="537"/>
      <c r="G464" s="537"/>
      <c r="H464" s="2708" t="s">
        <v>356</v>
      </c>
      <c r="I464" s="2465"/>
      <c r="J464" s="630">
        <v>3.7674970746576816E-2</v>
      </c>
      <c r="K464" s="537"/>
      <c r="L464" s="537"/>
      <c r="M464" s="2709" t="s">
        <v>356</v>
      </c>
      <c r="N464" s="2465"/>
      <c r="O464" s="631">
        <v>8.6657107848844145E-2</v>
      </c>
      <c r="P464" s="537"/>
      <c r="Q464" s="537"/>
      <c r="BA464" s="213"/>
      <c r="BB464" s="287"/>
      <c r="BC464" s="213"/>
      <c r="BD464" s="213"/>
      <c r="BE464" s="213"/>
      <c r="BF464" s="213"/>
      <c r="BG464" s="213"/>
      <c r="BH464" s="213"/>
      <c r="BI464" s="213"/>
      <c r="BJ464" s="213"/>
      <c r="BK464" s="213"/>
      <c r="BL464" s="213"/>
      <c r="BM464" s="213"/>
      <c r="BN464" s="213"/>
      <c r="BO464" s="213"/>
      <c r="BP464" s="213"/>
      <c r="BQ464" s="213"/>
      <c r="BR464" s="213"/>
      <c r="BS464" s="213"/>
      <c r="BT464" s="213"/>
      <c r="BU464" s="213"/>
      <c r="BV464" s="213"/>
      <c r="BW464" s="213"/>
      <c r="BX464" s="213"/>
      <c r="BY464" s="213"/>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2707" t="s">
        <v>360</v>
      </c>
      <c r="D465" s="2465"/>
      <c r="E465" s="629">
        <v>3.6660159356966864E-2</v>
      </c>
      <c r="F465" s="537"/>
      <c r="G465" s="537"/>
      <c r="H465" s="2708" t="s">
        <v>352</v>
      </c>
      <c r="I465" s="2465"/>
      <c r="J465" s="630">
        <v>0.16244143739473871</v>
      </c>
      <c r="K465" s="537"/>
      <c r="L465" s="537"/>
      <c r="M465" s="2709" t="s">
        <v>352</v>
      </c>
      <c r="N465" s="2465"/>
      <c r="O465" s="631">
        <v>0.10915909810200537</v>
      </c>
      <c r="P465" s="537"/>
      <c r="Q465" s="537"/>
      <c r="BA465" s="213"/>
      <c r="BB465" s="287"/>
      <c r="BC465" s="213"/>
      <c r="BD465" s="213"/>
      <c r="BE465" s="213"/>
      <c r="BF465" s="213"/>
      <c r="BG465" s="213"/>
      <c r="BH465" s="213"/>
      <c r="BI465" s="213"/>
      <c r="BJ465" s="213"/>
      <c r="BK465" s="213"/>
      <c r="BL465" s="213"/>
      <c r="BM465" s="213"/>
      <c r="BN465" s="213"/>
      <c r="BO465" s="213"/>
      <c r="BP465" s="213"/>
      <c r="BQ465" s="213"/>
      <c r="BR465" s="213"/>
      <c r="BS465" s="213"/>
      <c r="BT465" s="213"/>
      <c r="BU465" s="213"/>
      <c r="BV465" s="213"/>
      <c r="BW465" s="213"/>
      <c r="BX465" s="213"/>
      <c r="BY465" s="213"/>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2707" t="s">
        <v>365</v>
      </c>
      <c r="D466" s="2465"/>
      <c r="E466" s="629">
        <v>2.3161059451022151E-2</v>
      </c>
      <c r="F466" s="537"/>
      <c r="G466" s="537"/>
      <c r="H466" s="2708" t="s">
        <v>361</v>
      </c>
      <c r="I466" s="2465"/>
      <c r="J466" s="630">
        <v>1.7570928664793452E-2</v>
      </c>
      <c r="K466" s="537"/>
      <c r="L466" s="537"/>
      <c r="M466" s="2709" t="s">
        <v>361</v>
      </c>
      <c r="N466" s="2465"/>
      <c r="O466" s="631">
        <v>3.5970780950624524E-2</v>
      </c>
      <c r="P466" s="537"/>
      <c r="Q466" s="537"/>
      <c r="BA466" s="213"/>
      <c r="BB466" s="287"/>
      <c r="BC466" s="213"/>
      <c r="BD466" s="213"/>
      <c r="BE466" s="213"/>
      <c r="BF466" s="213"/>
      <c r="BG466" s="213"/>
      <c r="BH466" s="213"/>
      <c r="BI466" s="213"/>
      <c r="BJ466" s="213"/>
      <c r="BK466" s="213"/>
      <c r="BL466" s="213"/>
      <c r="BM466" s="213"/>
      <c r="BN466" s="213"/>
      <c r="BO466" s="213"/>
      <c r="BP466" s="213"/>
      <c r="BQ466" s="213"/>
      <c r="BR466" s="213"/>
      <c r="BS466" s="213"/>
      <c r="BT466" s="213"/>
      <c r="BU466" s="213"/>
      <c r="BV466" s="213"/>
      <c r="BW466" s="213"/>
      <c r="BX466" s="213"/>
      <c r="BY466" s="213"/>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2707" t="s">
        <v>359</v>
      </c>
      <c r="D467" s="2465"/>
      <c r="E467" s="629">
        <v>4.7957626612329898E-2</v>
      </c>
      <c r="F467" s="537"/>
      <c r="G467" s="537"/>
      <c r="H467" s="2708" t="s">
        <v>384</v>
      </c>
      <c r="I467" s="2465"/>
      <c r="J467" s="630">
        <v>4.1490549783933489E-4</v>
      </c>
      <c r="K467" s="537"/>
      <c r="L467" s="537"/>
      <c r="M467" s="2709" t="s">
        <v>384</v>
      </c>
      <c r="N467" s="2465"/>
      <c r="O467" s="631">
        <v>6.318354792459877E-4</v>
      </c>
      <c r="P467" s="537"/>
      <c r="Q467" s="537"/>
      <c r="BA467" s="213"/>
      <c r="BB467" s="287"/>
      <c r="BC467" s="213"/>
      <c r="BD467" s="213"/>
      <c r="BE467" s="213"/>
      <c r="BF467" s="213"/>
      <c r="BG467" s="213"/>
      <c r="BH467" s="213"/>
      <c r="BI467" s="213"/>
      <c r="BJ467" s="213"/>
      <c r="BK467" s="213"/>
      <c r="BL467" s="213"/>
      <c r="BM467" s="213"/>
      <c r="BN467" s="213"/>
      <c r="BO467" s="213"/>
      <c r="BP467" s="213"/>
      <c r="BQ467" s="213"/>
      <c r="BR467" s="213"/>
      <c r="BS467" s="213"/>
      <c r="BT467" s="213"/>
      <c r="BU467" s="213"/>
      <c r="BV467" s="213"/>
      <c r="BW467" s="213"/>
      <c r="BX467" s="213"/>
      <c r="BY467" s="213"/>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2707" t="s">
        <v>345</v>
      </c>
      <c r="D468" s="2465"/>
      <c r="E468" s="629">
        <v>0.24069797113430627</v>
      </c>
      <c r="F468" s="537"/>
      <c r="G468" s="537"/>
      <c r="H468" s="2708" t="s">
        <v>342</v>
      </c>
      <c r="I468" s="2465"/>
      <c r="J468" s="630">
        <v>0.44624874880780446</v>
      </c>
      <c r="K468" s="537"/>
      <c r="L468" s="537"/>
      <c r="M468" s="2709" t="s">
        <v>342</v>
      </c>
      <c r="N468" s="2465"/>
      <c r="O468" s="631">
        <v>0.2917125952404831</v>
      </c>
      <c r="P468" s="537"/>
      <c r="Q468" s="537"/>
      <c r="BA468" s="213"/>
      <c r="BB468" s="287"/>
      <c r="BC468" s="213"/>
      <c r="BD468" s="213"/>
      <c r="BE468" s="213"/>
      <c r="BF468" s="213"/>
      <c r="BG468" s="213"/>
      <c r="BH468" s="213"/>
      <c r="BI468" s="213"/>
      <c r="BJ468" s="213"/>
      <c r="BK468" s="213"/>
      <c r="BL468" s="213"/>
      <c r="BM468" s="213"/>
      <c r="BN468" s="213"/>
      <c r="BO468" s="213"/>
      <c r="BP468" s="213"/>
      <c r="BQ468" s="213"/>
      <c r="BR468" s="213"/>
      <c r="BS468" s="213"/>
      <c r="BT468" s="213"/>
      <c r="BU468" s="213"/>
      <c r="BV468" s="213"/>
      <c r="BW468" s="213"/>
      <c r="BX468" s="213"/>
      <c r="BY468" s="213"/>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2707" t="s">
        <v>343</v>
      </c>
      <c r="D469" s="2465"/>
      <c r="E469" s="629">
        <v>0.45673605345852647</v>
      </c>
      <c r="F469" s="537"/>
      <c r="G469" s="537"/>
      <c r="H469" s="2708" t="s">
        <v>372</v>
      </c>
      <c r="I469" s="2465"/>
      <c r="J469" s="630">
        <v>1.9647039535340928E-3</v>
      </c>
      <c r="K469" s="537"/>
      <c r="L469" s="537"/>
      <c r="M469" s="2709" t="s">
        <v>372</v>
      </c>
      <c r="N469" s="2465"/>
      <c r="O469" s="631">
        <v>1.3327657278674465E-2</v>
      </c>
      <c r="P469" s="537"/>
      <c r="Q469" s="537"/>
      <c r="BA469" s="213"/>
      <c r="BB469" s="287"/>
      <c r="BC469" s="213"/>
      <c r="BD469" s="213"/>
      <c r="BE469" s="213"/>
      <c r="BF469" s="213"/>
      <c r="BG469" s="213"/>
      <c r="BH469" s="213"/>
      <c r="BI469" s="213"/>
      <c r="BJ469" s="213"/>
      <c r="BK469" s="213"/>
      <c r="BL469" s="213"/>
      <c r="BM469" s="213"/>
      <c r="BN469" s="213"/>
      <c r="BO469" s="213"/>
      <c r="BP469" s="213"/>
      <c r="BQ469" s="213"/>
      <c r="BR469" s="213"/>
      <c r="BS469" s="213"/>
      <c r="BT469" s="213"/>
      <c r="BU469" s="213"/>
      <c r="BV469" s="213"/>
      <c r="BW469" s="213"/>
      <c r="BX469" s="213"/>
      <c r="BY469" s="213"/>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2707" t="s">
        <v>366</v>
      </c>
      <c r="D470" s="2465"/>
      <c r="E470" s="629">
        <v>2.0355622008254592E-2</v>
      </c>
      <c r="F470" s="537"/>
      <c r="G470" s="537"/>
      <c r="H470" s="2708" t="s">
        <v>349</v>
      </c>
      <c r="I470" s="2465"/>
      <c r="J470" s="630">
        <v>0.16846420929198982</v>
      </c>
      <c r="K470" s="537"/>
      <c r="L470" s="537"/>
      <c r="M470" s="2709" t="s">
        <v>349</v>
      </c>
      <c r="N470" s="2465"/>
      <c r="O470" s="631">
        <v>2.823737260620587E-3</v>
      </c>
      <c r="P470" s="537"/>
      <c r="Q470" s="537"/>
      <c r="BA470" s="213"/>
      <c r="BB470" s="287"/>
      <c r="BC470" s="213"/>
      <c r="BD470" s="213"/>
      <c r="BE470" s="213"/>
      <c r="BF470" s="213"/>
      <c r="BG470" s="213"/>
      <c r="BH470" s="213"/>
      <c r="BI470" s="213"/>
      <c r="BJ470" s="213"/>
      <c r="BK470" s="213"/>
      <c r="BL470" s="213"/>
      <c r="BM470" s="213"/>
      <c r="BN470" s="213"/>
      <c r="BO470" s="213"/>
      <c r="BP470" s="213"/>
      <c r="BQ470" s="213"/>
      <c r="BR470" s="213"/>
      <c r="BS470" s="213"/>
      <c r="BT470" s="213"/>
      <c r="BU470" s="213"/>
      <c r="BV470" s="213"/>
      <c r="BW470" s="213"/>
      <c r="BX470" s="213"/>
      <c r="BY470" s="213"/>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2707" t="s">
        <v>350</v>
      </c>
      <c r="D471" s="2465"/>
      <c r="E471" s="629">
        <v>0.15930549490233931</v>
      </c>
      <c r="F471" s="537"/>
      <c r="G471" s="537"/>
      <c r="H471" s="2708" t="s">
        <v>364</v>
      </c>
      <c r="I471" s="2465"/>
      <c r="J471" s="630">
        <v>1.3240275981219933E-3</v>
      </c>
      <c r="K471" s="537"/>
      <c r="L471" s="537"/>
      <c r="M471" s="2709" t="s">
        <v>364</v>
      </c>
      <c r="N471" s="2465"/>
      <c r="O471" s="631">
        <v>2.4056589332781229E-2</v>
      </c>
      <c r="P471" s="537"/>
      <c r="Q471" s="537"/>
      <c r="BA471" s="213"/>
      <c r="BB471" s="287"/>
      <c r="BC471" s="213"/>
      <c r="BD471" s="213"/>
      <c r="BE471" s="213"/>
      <c r="BF471" s="213"/>
      <c r="BG471" s="213"/>
      <c r="BH471" s="213"/>
      <c r="BI471" s="213"/>
      <c r="BJ471" s="213"/>
      <c r="BK471" s="213"/>
      <c r="BL471" s="213"/>
      <c r="BM471" s="213"/>
      <c r="BN471" s="213"/>
      <c r="BO471" s="213"/>
      <c r="BP471" s="213"/>
      <c r="BQ471" s="213"/>
      <c r="BR471" s="213"/>
      <c r="BS471" s="213"/>
      <c r="BT471" s="213"/>
      <c r="BU471" s="213"/>
      <c r="BV471" s="213"/>
      <c r="BW471" s="213"/>
      <c r="BX471" s="213"/>
      <c r="BY471" s="213"/>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2707" t="s">
        <v>373</v>
      </c>
      <c r="D472" s="2465"/>
      <c r="E472" s="629">
        <v>6.3316706763867688E-3</v>
      </c>
      <c r="F472" s="537"/>
      <c r="G472" s="537"/>
      <c r="H472" s="2708" t="s">
        <v>360</v>
      </c>
      <c r="I472" s="2465"/>
      <c r="J472" s="630">
        <v>1.6666393952431753E-2</v>
      </c>
      <c r="K472" s="537"/>
      <c r="L472" s="537"/>
      <c r="M472" s="2709" t="s">
        <v>360</v>
      </c>
      <c r="N472" s="2465"/>
      <c r="O472" s="631">
        <v>4.0823629644162487E-2</v>
      </c>
      <c r="P472" s="537"/>
      <c r="Q472" s="537"/>
      <c r="BA472" s="213"/>
      <c r="BB472" s="287"/>
      <c r="BC472" s="213"/>
      <c r="BD472" s="213"/>
      <c r="BE472" s="213"/>
      <c r="BF472" s="213"/>
      <c r="BG472" s="213"/>
      <c r="BH472" s="213"/>
      <c r="BI472" s="213"/>
      <c r="BJ472" s="213"/>
      <c r="BK472" s="213"/>
      <c r="BL472" s="213"/>
      <c r="BM472" s="213"/>
      <c r="BN472" s="213"/>
      <c r="BO472" s="213"/>
      <c r="BP472" s="213"/>
      <c r="BQ472" s="213"/>
      <c r="BR472" s="213"/>
      <c r="BS472" s="213"/>
      <c r="BT472" s="213"/>
      <c r="BU472" s="213"/>
      <c r="BV472" s="213"/>
      <c r="BW472" s="213"/>
      <c r="BX472" s="213"/>
      <c r="BY472" s="213"/>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2707" t="s">
        <v>383</v>
      </c>
      <c r="D473" s="2465"/>
      <c r="E473" s="629">
        <v>7.311069114023694E-4</v>
      </c>
      <c r="F473" s="537"/>
      <c r="G473" s="537"/>
      <c r="H473" s="2708" t="s">
        <v>365</v>
      </c>
      <c r="I473" s="2465"/>
      <c r="J473" s="630">
        <v>2.2456470714115721E-2</v>
      </c>
      <c r="K473" s="537"/>
      <c r="L473" s="537"/>
      <c r="M473" s="2709" t="s">
        <v>365</v>
      </c>
      <c r="N473" s="2465"/>
      <c r="O473" s="631">
        <v>1.5597575618914887E-2</v>
      </c>
      <c r="P473" s="537"/>
      <c r="Q473" s="537"/>
      <c r="BA473" s="213"/>
      <c r="BB473" s="287"/>
      <c r="BC473" s="213"/>
      <c r="BD473" s="213"/>
      <c r="BE473" s="213"/>
      <c r="BF473" s="213"/>
      <c r="BG473" s="213"/>
      <c r="BH473" s="213"/>
      <c r="BI473" s="213"/>
      <c r="BJ473" s="213"/>
      <c r="BK473" s="213"/>
      <c r="BL473" s="213"/>
      <c r="BM473" s="213"/>
      <c r="BN473" s="213"/>
      <c r="BO473" s="213"/>
      <c r="BP473" s="213"/>
      <c r="BQ473" s="213"/>
      <c r="BR473" s="213"/>
      <c r="BS473" s="213"/>
      <c r="BT473" s="213"/>
      <c r="BU473" s="213"/>
      <c r="BV473" s="213"/>
      <c r="BW473" s="213"/>
      <c r="BX473" s="213"/>
      <c r="BY473" s="213"/>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2707" t="s">
        <v>354</v>
      </c>
      <c r="D474" s="2465"/>
      <c r="E474" s="629">
        <v>3.6609247749028906E-2</v>
      </c>
      <c r="F474" s="537"/>
      <c r="G474" s="537"/>
      <c r="H474" s="2708" t="s">
        <v>359</v>
      </c>
      <c r="I474" s="2465"/>
      <c r="J474" s="630">
        <v>6.1615297517951764E-2</v>
      </c>
      <c r="K474" s="537"/>
      <c r="L474" s="537"/>
      <c r="M474" s="2709" t="s">
        <v>359</v>
      </c>
      <c r="N474" s="2465"/>
      <c r="O474" s="631">
        <v>3.5976310335648361E-2</v>
      </c>
      <c r="P474" s="537"/>
      <c r="Q474" s="537"/>
      <c r="BA474" s="213"/>
      <c r="BB474" s="287"/>
      <c r="BC474" s="213"/>
      <c r="BD474" s="213"/>
      <c r="BE474" s="213"/>
      <c r="BF474" s="213"/>
      <c r="BG474" s="213"/>
      <c r="BH474" s="213"/>
      <c r="BI474" s="213"/>
      <c r="BJ474" s="213"/>
      <c r="BK474" s="213"/>
      <c r="BL474" s="213"/>
      <c r="BM474" s="213"/>
      <c r="BN474" s="213"/>
      <c r="BO474" s="213"/>
      <c r="BP474" s="213"/>
      <c r="BQ474" s="213"/>
      <c r="BR474" s="213"/>
      <c r="BS474" s="213"/>
      <c r="BT474" s="213"/>
      <c r="BU474" s="213"/>
      <c r="BV474" s="213"/>
      <c r="BW474" s="213"/>
      <c r="BX474" s="213"/>
      <c r="BY474" s="213"/>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2707" t="s">
        <v>370</v>
      </c>
      <c r="D475" s="2465"/>
      <c r="E475" s="629">
        <v>1.7557478503790028E-2</v>
      </c>
      <c r="F475" s="537"/>
      <c r="G475" s="537"/>
      <c r="H475" s="2708" t="s">
        <v>345</v>
      </c>
      <c r="I475" s="2465"/>
      <c r="J475" s="630">
        <v>0.26775750868690351</v>
      </c>
      <c r="K475" s="537"/>
      <c r="L475" s="537"/>
      <c r="M475" s="2709" t="s">
        <v>345</v>
      </c>
      <c r="N475" s="2465"/>
      <c r="O475" s="631">
        <v>0.154204986314051</v>
      </c>
      <c r="P475" s="537"/>
      <c r="Q475" s="537"/>
      <c r="BA475" s="213"/>
      <c r="BB475" s="287"/>
      <c r="BC475" s="213"/>
      <c r="BD475" s="213"/>
      <c r="BE475" s="213"/>
      <c r="BF475" s="213"/>
      <c r="BG475" s="213"/>
      <c r="BH475" s="213"/>
      <c r="BI475" s="213"/>
      <c r="BJ475" s="213"/>
      <c r="BK475" s="213"/>
      <c r="BL475" s="213"/>
      <c r="BM475" s="213"/>
      <c r="BN475" s="213"/>
      <c r="BO475" s="213"/>
      <c r="BP475" s="213"/>
      <c r="BQ475" s="213"/>
      <c r="BR475" s="213"/>
      <c r="BS475" s="213"/>
      <c r="BT475" s="213"/>
      <c r="BU475" s="213"/>
      <c r="BV475" s="213"/>
      <c r="BW475" s="213"/>
      <c r="BX475" s="213"/>
      <c r="BY475" s="213"/>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2707" t="s">
        <v>357</v>
      </c>
      <c r="D476" s="2465"/>
      <c r="E476" s="629">
        <v>8.3190279800732417E-2</v>
      </c>
      <c r="F476" s="537"/>
      <c r="G476" s="537"/>
      <c r="H476" s="2708" t="s">
        <v>343</v>
      </c>
      <c r="I476" s="2465"/>
      <c r="J476" s="630">
        <v>0.4353393589414073</v>
      </c>
      <c r="K476" s="537"/>
      <c r="L476" s="537"/>
      <c r="M476" s="2709" t="s">
        <v>343</v>
      </c>
      <c r="N476" s="2465"/>
      <c r="O476" s="631">
        <v>0.38071556033816739</v>
      </c>
      <c r="P476" s="537"/>
      <c r="Q476" s="537"/>
      <c r="BA476" s="213"/>
      <c r="BB476" s="287"/>
      <c r="BC476" s="213"/>
      <c r="BD476" s="213"/>
      <c r="BE476" s="213"/>
      <c r="BF476" s="213"/>
      <c r="BG476" s="213"/>
      <c r="BH476" s="213"/>
      <c r="BI476" s="213"/>
      <c r="BJ476" s="213"/>
      <c r="BK476" s="213"/>
      <c r="BL476" s="213"/>
      <c r="BM476" s="213"/>
      <c r="BN476" s="213"/>
      <c r="BO476" s="213"/>
      <c r="BP476" s="213"/>
      <c r="BQ476" s="213"/>
      <c r="BR476" s="213"/>
      <c r="BS476" s="213"/>
      <c r="BT476" s="213"/>
      <c r="BU476" s="213"/>
      <c r="BV476" s="213"/>
      <c r="BW476" s="213"/>
      <c r="BX476" s="213"/>
      <c r="BY476" s="213"/>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2707" t="s">
        <v>374</v>
      </c>
      <c r="D477" s="2465"/>
      <c r="E477" s="629">
        <v>8.7638663303213123E-3</v>
      </c>
      <c r="F477" s="537"/>
      <c r="G477" s="537"/>
      <c r="H477" s="2708" t="s">
        <v>366</v>
      </c>
      <c r="I477" s="2465"/>
      <c r="J477" s="630">
        <v>2.6139437583348579E-2</v>
      </c>
      <c r="K477" s="537"/>
      <c r="L477" s="537"/>
      <c r="M477" s="2709" t="s">
        <v>366</v>
      </c>
      <c r="N477" s="2465"/>
      <c r="O477" s="631">
        <v>2.3356240961580989E-2</v>
      </c>
      <c r="P477" s="537"/>
      <c r="Q477" s="537"/>
      <c r="BA477" s="213"/>
      <c r="BB477" s="287"/>
      <c r="BC477" s="213"/>
      <c r="BD477" s="213"/>
      <c r="BE477" s="213"/>
      <c r="BF477" s="213"/>
      <c r="BG477" s="213"/>
      <c r="BH477" s="213"/>
      <c r="BI477" s="213"/>
      <c r="BJ477" s="213"/>
      <c r="BK477" s="213"/>
      <c r="BL477" s="213"/>
      <c r="BM477" s="213"/>
      <c r="BN477" s="213"/>
      <c r="BO477" s="213"/>
      <c r="BP477" s="213"/>
      <c r="BQ477" s="213"/>
      <c r="BR477" s="213"/>
      <c r="BS477" s="213"/>
      <c r="BT477" s="213"/>
      <c r="BU477" s="213"/>
      <c r="BV477" s="213"/>
      <c r="BW477" s="213"/>
      <c r="BX477" s="213"/>
      <c r="BY477" s="213"/>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2707" t="s">
        <v>371</v>
      </c>
      <c r="D478" s="2465"/>
      <c r="E478" s="629">
        <v>1.0868266728151114E-2</v>
      </c>
      <c r="F478" s="537"/>
      <c r="G478" s="537"/>
      <c r="H478" s="2708" t="s">
        <v>350</v>
      </c>
      <c r="I478" s="2465"/>
      <c r="J478" s="630">
        <v>6.9126255394893615E-2</v>
      </c>
      <c r="K478" s="537"/>
      <c r="L478" s="537"/>
      <c r="M478" s="2709" t="s">
        <v>350</v>
      </c>
      <c r="N478" s="2465"/>
      <c r="O478" s="631">
        <v>0.19211317981942053</v>
      </c>
      <c r="P478" s="537"/>
      <c r="Q478" s="537"/>
      <c r="BA478" s="213"/>
      <c r="BB478" s="287"/>
      <c r="BC478" s="213"/>
      <c r="BD478" s="213"/>
      <c r="BE478" s="213"/>
      <c r="BF478" s="213"/>
      <c r="BG478" s="213"/>
      <c r="BH478" s="213"/>
      <c r="BI478" s="213"/>
      <c r="BJ478" s="213"/>
      <c r="BK478" s="213"/>
      <c r="BL478" s="213"/>
      <c r="BM478" s="213"/>
      <c r="BN478" s="213"/>
      <c r="BO478" s="213"/>
      <c r="BP478" s="213"/>
      <c r="BQ478" s="213"/>
      <c r="BR478" s="213"/>
      <c r="BS478" s="213"/>
      <c r="BT478" s="213"/>
      <c r="BU478" s="213"/>
      <c r="BV478" s="213"/>
      <c r="BW478" s="213"/>
      <c r="BX478" s="213"/>
      <c r="BY478" s="213"/>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2707" t="s">
        <v>380</v>
      </c>
      <c r="D479" s="2465"/>
      <c r="E479" s="629">
        <v>2.5436599361679047E-3</v>
      </c>
      <c r="F479" s="537"/>
      <c r="G479" s="537"/>
      <c r="H479" s="2708" t="s">
        <v>373</v>
      </c>
      <c r="I479" s="2465"/>
      <c r="J479" s="630">
        <v>1.1318193279494782E-2</v>
      </c>
      <c r="K479" s="537"/>
      <c r="L479" s="537"/>
      <c r="M479" s="2709" t="s">
        <v>373</v>
      </c>
      <c r="N479" s="2465"/>
      <c r="O479" s="631">
        <v>3.8205842302620431E-3</v>
      </c>
      <c r="P479" s="537"/>
      <c r="Q479" s="537"/>
      <c r="BA479" s="213"/>
      <c r="BB479" s="287"/>
      <c r="BC479" s="213"/>
      <c r="BD479" s="213"/>
      <c r="BE479" s="213"/>
      <c r="BF479" s="213"/>
      <c r="BG479" s="213"/>
      <c r="BH479" s="213"/>
      <c r="BI479" s="213"/>
      <c r="BJ479" s="213"/>
      <c r="BK479" s="213"/>
      <c r="BL479" s="213"/>
      <c r="BM479" s="213"/>
      <c r="BN479" s="213"/>
      <c r="BO479" s="213"/>
      <c r="BP479" s="213"/>
      <c r="BQ479" s="213"/>
      <c r="BR479" s="213"/>
      <c r="BS479" s="213"/>
      <c r="BT479" s="213"/>
      <c r="BU479" s="213"/>
      <c r="BV479" s="213"/>
      <c r="BW479" s="213"/>
      <c r="BX479" s="213"/>
      <c r="BY479" s="213"/>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2707" t="s">
        <v>387</v>
      </c>
      <c r="D480" s="2465"/>
      <c r="E480" s="629">
        <v>2.3475751304296902E-4</v>
      </c>
      <c r="F480" s="537"/>
      <c r="G480" s="537"/>
      <c r="H480" s="2708" t="s">
        <v>383</v>
      </c>
      <c r="I480" s="2465"/>
      <c r="J480" s="630">
        <v>4.681876529975844E-4</v>
      </c>
      <c r="K480" s="537"/>
      <c r="L480" s="537"/>
      <c r="M480" s="2709" t="s">
        <v>383</v>
      </c>
      <c r="N480" s="2465"/>
      <c r="O480" s="631">
        <v>4.776134568002201E-4</v>
      </c>
      <c r="P480" s="537"/>
      <c r="Q480" s="537"/>
      <c r="BA480" s="213"/>
      <c r="BB480" s="287"/>
      <c r="BC480" s="213"/>
      <c r="BD480" s="213"/>
      <c r="BE480" s="213"/>
      <c r="BF480" s="213"/>
      <c r="BG480" s="213"/>
      <c r="BH480" s="213"/>
      <c r="BI480" s="213"/>
      <c r="BJ480" s="213"/>
      <c r="BK480" s="213"/>
      <c r="BL480" s="213"/>
      <c r="BM480" s="213"/>
      <c r="BN480" s="213"/>
      <c r="BO480" s="213"/>
      <c r="BP480" s="213"/>
      <c r="BQ480" s="213"/>
      <c r="BR480" s="213"/>
      <c r="BS480" s="213"/>
      <c r="BT480" s="213"/>
      <c r="BU480" s="213"/>
      <c r="BV480" s="213"/>
      <c r="BW480" s="213"/>
      <c r="BX480" s="213"/>
      <c r="BY480" s="213"/>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2707" t="s">
        <v>344</v>
      </c>
      <c r="D481" s="2465"/>
      <c r="E481" s="629">
        <v>0.39617704075683369</v>
      </c>
      <c r="F481" s="537"/>
      <c r="G481" s="537"/>
      <c r="H481" s="2708" t="s">
        <v>354</v>
      </c>
      <c r="I481" s="2465"/>
      <c r="J481" s="630">
        <v>0.10458653715669063</v>
      </c>
      <c r="K481" s="537"/>
      <c r="L481" s="537"/>
      <c r="M481" s="2709" t="s">
        <v>354</v>
      </c>
      <c r="N481" s="2465"/>
      <c r="O481" s="631">
        <v>1.3449057404614877E-3</v>
      </c>
      <c r="P481" s="537"/>
      <c r="Q481" s="537"/>
      <c r="BA481" s="213"/>
      <c r="BB481" s="287"/>
      <c r="BC481" s="213"/>
      <c r="BD481" s="213"/>
      <c r="BE481" s="213"/>
      <c r="BF481" s="213"/>
      <c r="BG481" s="213"/>
      <c r="BH481" s="213"/>
      <c r="BI481" s="213"/>
      <c r="BJ481" s="213"/>
      <c r="BK481" s="213"/>
      <c r="BL481" s="213"/>
      <c r="BM481" s="213"/>
      <c r="BN481" s="213"/>
      <c r="BO481" s="213"/>
      <c r="BP481" s="213"/>
      <c r="BQ481" s="213"/>
      <c r="BR481" s="213"/>
      <c r="BS481" s="213"/>
      <c r="BT481" s="213"/>
      <c r="BU481" s="213"/>
      <c r="BV481" s="213"/>
      <c r="BW481" s="213"/>
      <c r="BX481" s="213"/>
      <c r="BY481" s="213"/>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2707" t="s">
        <v>386</v>
      </c>
      <c r="D482" s="2465"/>
      <c r="E482" s="629">
        <v>5.0725216347543591E-4</v>
      </c>
      <c r="F482" s="537"/>
      <c r="G482" s="537"/>
      <c r="H482" s="2708" t="s">
        <v>370</v>
      </c>
      <c r="I482" s="2465"/>
      <c r="J482" s="630">
        <v>1.0691699103731226E-2</v>
      </c>
      <c r="K482" s="537"/>
      <c r="L482" s="537"/>
      <c r="M482" s="2709" t="s">
        <v>370</v>
      </c>
      <c r="N482" s="2465"/>
      <c r="O482" s="631">
        <v>2.5034632535781936E-3</v>
      </c>
      <c r="P482" s="537"/>
      <c r="Q482" s="537"/>
      <c r="BA482" s="213"/>
      <c r="BB482" s="287"/>
      <c r="BC482" s="213"/>
      <c r="BD482" s="213"/>
      <c r="BE482" s="213"/>
      <c r="BF482" s="213"/>
      <c r="BG482" s="213"/>
      <c r="BH482" s="213"/>
      <c r="BI482" s="213"/>
      <c r="BJ482" s="213"/>
      <c r="BK482" s="213"/>
      <c r="BL482" s="213"/>
      <c r="BM482" s="213"/>
      <c r="BN482" s="213"/>
      <c r="BO482" s="213"/>
      <c r="BP482" s="213"/>
      <c r="BQ482" s="213"/>
      <c r="BR482" s="213"/>
      <c r="BS482" s="213"/>
      <c r="BT482" s="213"/>
      <c r="BU482" s="213"/>
      <c r="BV482" s="213"/>
      <c r="BW482" s="213"/>
      <c r="BX482" s="213"/>
      <c r="BY482" s="213"/>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2707" t="s">
        <v>358</v>
      </c>
      <c r="D483" s="2465"/>
      <c r="E483" s="629">
        <v>5.1969910101982951E-3</v>
      </c>
      <c r="F483" s="537"/>
      <c r="G483" s="537"/>
      <c r="H483" s="2708" t="s">
        <v>357</v>
      </c>
      <c r="I483" s="2465"/>
      <c r="J483" s="630">
        <v>8.894115000481867E-2</v>
      </c>
      <c r="K483" s="537"/>
      <c r="L483" s="537"/>
      <c r="M483" s="2709" t="s">
        <v>357</v>
      </c>
      <c r="N483" s="2465"/>
      <c r="O483" s="631">
        <v>7.7397662284696522E-2</v>
      </c>
      <c r="P483" s="537"/>
      <c r="Q483" s="537"/>
      <c r="BA483" s="213"/>
      <c r="BB483" s="287"/>
      <c r="BC483" s="213"/>
      <c r="BD483" s="213"/>
      <c r="BE483" s="213"/>
      <c r="BF483" s="213"/>
      <c r="BG483" s="213"/>
      <c r="BH483" s="213"/>
      <c r="BI483" s="213"/>
      <c r="BJ483" s="213"/>
      <c r="BK483" s="213"/>
      <c r="BL483" s="213"/>
      <c r="BM483" s="213"/>
      <c r="BN483" s="213"/>
      <c r="BO483" s="213"/>
      <c r="BP483" s="213"/>
      <c r="BQ483" s="213"/>
      <c r="BR483" s="213"/>
      <c r="BS483" s="213"/>
      <c r="BT483" s="213"/>
      <c r="BU483" s="213"/>
      <c r="BV483" s="213"/>
      <c r="BW483" s="213"/>
      <c r="BX483" s="213"/>
      <c r="BY483" s="213"/>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2707" t="s">
        <v>388</v>
      </c>
      <c r="D484" s="2465"/>
      <c r="E484" s="635">
        <v>3.5047278174165387E-6</v>
      </c>
      <c r="F484" s="537"/>
      <c r="G484" s="537"/>
      <c r="H484" s="2708" t="s">
        <v>374</v>
      </c>
      <c r="I484" s="2465"/>
      <c r="J484" s="630">
        <v>6.485231665948327E-3</v>
      </c>
      <c r="K484" s="537"/>
      <c r="L484" s="537"/>
      <c r="M484" s="2709" t="s">
        <v>374</v>
      </c>
      <c r="N484" s="2465"/>
      <c r="O484" s="631">
        <v>4.9809228772560443E-3</v>
      </c>
      <c r="P484" s="537"/>
      <c r="Q484" s="537"/>
      <c r="BA484" s="213"/>
      <c r="BB484" s="287"/>
      <c r="BC484" s="213"/>
      <c r="BD484" s="213"/>
      <c r="BE484" s="213"/>
      <c r="BF484" s="213"/>
      <c r="BG484" s="213"/>
      <c r="BH484" s="213"/>
      <c r="BI484" s="213"/>
      <c r="BJ484" s="213"/>
      <c r="BK484" s="213"/>
      <c r="BL484" s="213"/>
      <c r="BM484" s="213"/>
      <c r="BN484" s="213"/>
      <c r="BO484" s="213"/>
      <c r="BP484" s="213"/>
      <c r="BQ484" s="213"/>
      <c r="BR484" s="213"/>
      <c r="BS484" s="213"/>
      <c r="BT484" s="213"/>
      <c r="BU484" s="213"/>
      <c r="BV484" s="213"/>
      <c r="BW484" s="213"/>
      <c r="BX484" s="213"/>
      <c r="BY484" s="213"/>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2707" t="s">
        <v>375</v>
      </c>
      <c r="D485" s="2465"/>
      <c r="E485" s="629">
        <v>3.3902557662601018E-3</v>
      </c>
      <c r="F485" s="537"/>
      <c r="G485" s="537"/>
      <c r="H485" s="2708" t="s">
        <v>371</v>
      </c>
      <c r="I485" s="2465"/>
      <c r="J485" s="630">
        <v>1.2887164111699318E-2</v>
      </c>
      <c r="K485" s="537"/>
      <c r="L485" s="537"/>
      <c r="M485" s="2709" t="s">
        <v>371</v>
      </c>
      <c r="N485" s="2465"/>
      <c r="O485" s="631">
        <v>7.7372758026756881E-3</v>
      </c>
      <c r="P485" s="537"/>
      <c r="Q485" s="537"/>
      <c r="BA485" s="213"/>
      <c r="BB485" s="287"/>
      <c r="BC485" s="213"/>
      <c r="BD485" s="213"/>
      <c r="BE485" s="213"/>
      <c r="BF485" s="213"/>
      <c r="BG485" s="213"/>
      <c r="BH485" s="213"/>
      <c r="BI485" s="213"/>
      <c r="BJ485" s="213"/>
      <c r="BK485" s="213"/>
      <c r="BL485" s="213"/>
      <c r="BM485" s="213"/>
      <c r="BN485" s="213"/>
      <c r="BO485" s="213"/>
      <c r="BP485" s="213"/>
      <c r="BQ485" s="213"/>
      <c r="BR485" s="213"/>
      <c r="BS485" s="213"/>
      <c r="BT485" s="213"/>
      <c r="BU485" s="213"/>
      <c r="BV485" s="213"/>
      <c r="BW485" s="213"/>
      <c r="BX485" s="213"/>
      <c r="BY485" s="213"/>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2707" t="s">
        <v>341</v>
      </c>
      <c r="D486" s="2465"/>
      <c r="E486" s="629">
        <v>0.4653093333898114</v>
      </c>
      <c r="F486" s="537"/>
      <c r="G486" s="537"/>
      <c r="H486" s="2708" t="s">
        <v>380</v>
      </c>
      <c r="I486" s="2465"/>
      <c r="J486" s="630">
        <v>3.783673924088416E-3</v>
      </c>
      <c r="K486" s="537"/>
      <c r="L486" s="537"/>
      <c r="M486" s="2709" t="s">
        <v>380</v>
      </c>
      <c r="N486" s="2465"/>
      <c r="O486" s="631">
        <v>2.533159428359401E-3</v>
      </c>
      <c r="P486" s="537"/>
      <c r="Q486" s="537"/>
      <c r="BA486" s="213"/>
      <c r="BB486" s="287"/>
      <c r="BC486" s="213"/>
      <c r="BD486" s="213"/>
      <c r="BE486" s="213"/>
      <c r="BF486" s="213"/>
      <c r="BG486" s="213"/>
      <c r="BH486" s="213"/>
      <c r="BI486" s="213"/>
      <c r="BJ486" s="213"/>
      <c r="BK486" s="213"/>
      <c r="BL486" s="213"/>
      <c r="BM486" s="213"/>
      <c r="BN486" s="213"/>
      <c r="BO486" s="213"/>
      <c r="BP486" s="213"/>
      <c r="BQ486" s="213"/>
      <c r="BR486" s="213"/>
      <c r="BS486" s="213"/>
      <c r="BT486" s="213"/>
      <c r="BU486" s="213"/>
      <c r="BV486" s="213"/>
      <c r="BW486" s="213"/>
      <c r="BX486" s="213"/>
      <c r="BY486" s="213"/>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2707" t="s">
        <v>385</v>
      </c>
      <c r="D487" s="2465"/>
      <c r="E487" s="629">
        <v>4.9792688917790458E-4</v>
      </c>
      <c r="F487" s="537"/>
      <c r="G487" s="537"/>
      <c r="H487" s="2708" t="s">
        <v>387</v>
      </c>
      <c r="I487" s="2465"/>
      <c r="J487" s="630">
        <v>3.5340887036018967E-4</v>
      </c>
      <c r="K487" s="537"/>
      <c r="L487" s="537"/>
      <c r="M487" s="2709" t="s">
        <v>387</v>
      </c>
      <c r="N487" s="2465"/>
      <c r="O487" s="631">
        <v>3.3897051238176556E-4</v>
      </c>
      <c r="P487" s="537"/>
      <c r="Q487" s="537"/>
      <c r="BA487" s="213"/>
      <c r="BB487" s="287"/>
      <c r="BC487" s="213"/>
      <c r="BD487" s="213"/>
      <c r="BE487" s="213"/>
      <c r="BF487" s="213"/>
      <c r="BG487" s="213"/>
      <c r="BH487" s="213"/>
      <c r="BI487" s="213"/>
      <c r="BJ487" s="213"/>
      <c r="BK487" s="213"/>
      <c r="BL487" s="213"/>
      <c r="BM487" s="213"/>
      <c r="BN487" s="213"/>
      <c r="BO487" s="213"/>
      <c r="BP487" s="213"/>
      <c r="BQ487" s="213"/>
      <c r="BR487" s="213"/>
      <c r="BS487" s="213"/>
      <c r="BT487" s="213"/>
      <c r="BU487" s="213"/>
      <c r="BV487" s="213"/>
      <c r="BW487" s="213"/>
      <c r="BX487" s="213"/>
      <c r="BY487" s="213"/>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2707" t="s">
        <v>378</v>
      </c>
      <c r="D488" s="2465"/>
      <c r="E488" s="629">
        <v>1.0890745199675789E-4</v>
      </c>
      <c r="F488" s="537"/>
      <c r="G488" s="537"/>
      <c r="H488" s="2708" t="s">
        <v>344</v>
      </c>
      <c r="I488" s="2465"/>
      <c r="J488" s="630">
        <v>0.37843874188429338</v>
      </c>
      <c r="K488" s="537"/>
      <c r="L488" s="537"/>
      <c r="M488" s="2709" t="s">
        <v>344</v>
      </c>
      <c r="N488" s="2465"/>
      <c r="O488" s="631">
        <v>0.31094936586217947</v>
      </c>
      <c r="P488" s="537"/>
      <c r="Q488" s="537"/>
      <c r="BA488" s="213"/>
      <c r="BB488" s="287"/>
      <c r="BC488" s="213"/>
      <c r="BD488" s="213"/>
      <c r="BE488" s="213"/>
      <c r="BF488" s="213"/>
      <c r="BG488" s="213"/>
      <c r="BH488" s="213"/>
      <c r="BI488" s="213"/>
      <c r="BJ488" s="213"/>
      <c r="BK488" s="213"/>
      <c r="BL488" s="213"/>
      <c r="BM488" s="213"/>
      <c r="BN488" s="213"/>
      <c r="BO488" s="213"/>
      <c r="BP488" s="213"/>
      <c r="BQ488" s="213"/>
      <c r="BR488" s="213"/>
      <c r="BS488" s="213"/>
      <c r="BT488" s="213"/>
      <c r="BU488" s="213"/>
      <c r="BV488" s="213"/>
      <c r="BW488" s="213"/>
      <c r="BX488" s="213"/>
      <c r="BY488" s="213"/>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2707" t="s">
        <v>362</v>
      </c>
      <c r="D489" s="2465"/>
      <c r="E489" s="629">
        <v>3.6509078796064763E-2</v>
      </c>
      <c r="F489" s="537"/>
      <c r="G489" s="537"/>
      <c r="H489" s="2708" t="s">
        <v>386</v>
      </c>
      <c r="I489" s="2465"/>
      <c r="J489" s="630">
        <v>1.7130225537739468E-4</v>
      </c>
      <c r="K489" s="537"/>
      <c r="L489" s="537"/>
      <c r="M489" s="2709" t="s">
        <v>386</v>
      </c>
      <c r="N489" s="2465"/>
      <c r="O489" s="631">
        <v>7.1046231235372755E-4</v>
      </c>
      <c r="P489" s="537"/>
      <c r="Q489" s="537"/>
      <c r="BA489" s="213"/>
      <c r="BB489" s="287"/>
      <c r="BC489" s="213"/>
      <c r="BD489" s="213"/>
      <c r="BE489" s="213"/>
      <c r="BF489" s="213"/>
      <c r="BG489" s="213"/>
      <c r="BH489" s="213"/>
      <c r="BI489" s="213"/>
      <c r="BJ489" s="213"/>
      <c r="BK489" s="213"/>
      <c r="BL489" s="213"/>
      <c r="BM489" s="213"/>
      <c r="BN489" s="213"/>
      <c r="BO489" s="213"/>
      <c r="BP489" s="213"/>
      <c r="BQ489" s="213"/>
      <c r="BR489" s="213"/>
      <c r="BS489" s="213"/>
      <c r="BT489" s="213"/>
      <c r="BU489" s="213"/>
      <c r="BV489" s="213"/>
      <c r="BW489" s="213"/>
      <c r="BX489" s="213"/>
      <c r="BY489" s="213"/>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2707" t="s">
        <v>367</v>
      </c>
      <c r="D490" s="2465"/>
      <c r="E490" s="629">
        <v>2.2696662383554094E-2</v>
      </c>
      <c r="F490" s="537"/>
      <c r="G490" s="537"/>
      <c r="H490" s="2708" t="s">
        <v>358</v>
      </c>
      <c r="I490" s="2465"/>
      <c r="J490" s="630">
        <v>5.938920767195259E-2</v>
      </c>
      <c r="K490" s="537"/>
      <c r="L490" s="537"/>
      <c r="M490" s="2709" t="s">
        <v>358</v>
      </c>
      <c r="N490" s="2465"/>
      <c r="O490" s="631">
        <v>5.1203575601568713E-2</v>
      </c>
      <c r="P490" s="537"/>
      <c r="Q490" s="537"/>
      <c r="BA490" s="213"/>
      <c r="BB490" s="287"/>
      <c r="BC490" s="213"/>
      <c r="BD490" s="213"/>
      <c r="BE490" s="213"/>
      <c r="BF490" s="213"/>
      <c r="BG490" s="213"/>
      <c r="BH490" s="213"/>
      <c r="BI490" s="213"/>
      <c r="BJ490" s="213"/>
      <c r="BK490" s="213"/>
      <c r="BL490" s="213"/>
      <c r="BM490" s="213"/>
      <c r="BN490" s="213"/>
      <c r="BO490" s="213"/>
      <c r="BP490" s="213"/>
      <c r="BQ490" s="213"/>
      <c r="BR490" s="213"/>
      <c r="BS490" s="213"/>
      <c r="BT490" s="213"/>
      <c r="BU490" s="213"/>
      <c r="BV490" s="213"/>
      <c r="BW490" s="213"/>
      <c r="BX490" s="213"/>
      <c r="BY490" s="213"/>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2707" t="s">
        <v>363</v>
      </c>
      <c r="D491" s="2465"/>
      <c r="E491" s="629">
        <v>1.9512865734779235E-2</v>
      </c>
      <c r="F491" s="537"/>
      <c r="G491" s="537"/>
      <c r="H491" s="2708" t="s">
        <v>388</v>
      </c>
      <c r="I491" s="2465"/>
      <c r="J491" s="636">
        <v>3.969242524872468E-5</v>
      </c>
      <c r="K491" s="537"/>
      <c r="L491" s="537"/>
      <c r="M491" s="2709" t="s">
        <v>388</v>
      </c>
      <c r="N491" s="2465"/>
      <c r="O491" s="637">
        <v>1.3577047769242303E-5</v>
      </c>
      <c r="P491" s="537"/>
      <c r="Q491" s="537"/>
      <c r="BA491" s="213"/>
      <c r="BB491" s="287"/>
      <c r="BC491" s="213"/>
      <c r="BD491" s="213"/>
      <c r="BE491" s="213"/>
      <c r="BF491" s="213"/>
      <c r="BG491" s="213"/>
      <c r="BH491" s="213"/>
      <c r="BI491" s="213"/>
      <c r="BJ491" s="213"/>
      <c r="BK491" s="213"/>
      <c r="BL491" s="213"/>
      <c r="BM491" s="213"/>
      <c r="BN491" s="213"/>
      <c r="BO491" s="213"/>
      <c r="BP491" s="213"/>
      <c r="BQ491" s="213"/>
      <c r="BR491" s="213"/>
      <c r="BS491" s="213"/>
      <c r="BT491" s="213"/>
      <c r="BU491" s="213"/>
      <c r="BV491" s="213"/>
      <c r="BW491" s="213"/>
      <c r="BX491" s="213"/>
      <c r="BY491" s="213"/>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2707" t="s">
        <v>233</v>
      </c>
      <c r="D492" s="2465"/>
      <c r="E492" s="629">
        <v>0.22533160230999016</v>
      </c>
      <c r="F492" s="537"/>
      <c r="G492" s="537"/>
      <c r="H492" s="2708" t="s">
        <v>375</v>
      </c>
      <c r="I492" s="2465"/>
      <c r="J492" s="630">
        <v>8.6184140595671338E-3</v>
      </c>
      <c r="K492" s="537"/>
      <c r="L492" s="537"/>
      <c r="M492" s="2709" t="s">
        <v>375</v>
      </c>
      <c r="N492" s="2465"/>
      <c r="O492" s="631">
        <v>3.8116987059809524E-4</v>
      </c>
      <c r="P492" s="537"/>
      <c r="Q492" s="537"/>
      <c r="BA492" s="213"/>
      <c r="BB492" s="287"/>
      <c r="BC492" s="213"/>
      <c r="BD492" s="213"/>
      <c r="BE492" s="213"/>
      <c r="BF492" s="213"/>
      <c r="BG492" s="213"/>
      <c r="BH492" s="213"/>
      <c r="BI492" s="213"/>
      <c r="BJ492" s="213"/>
      <c r="BK492" s="213"/>
      <c r="BL492" s="213"/>
      <c r="BM492" s="213"/>
      <c r="BN492" s="213"/>
      <c r="BO492" s="213"/>
      <c r="BP492" s="213"/>
      <c r="BQ492" s="213"/>
      <c r="BR492" s="213"/>
      <c r="BS492" s="213"/>
      <c r="BT492" s="213"/>
      <c r="BU492" s="213"/>
      <c r="BV492" s="213"/>
      <c r="BW492" s="213"/>
      <c r="BX492" s="213"/>
      <c r="BY492" s="213"/>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2707" t="s">
        <v>239</v>
      </c>
      <c r="D493" s="2465"/>
      <c r="E493" s="629">
        <v>0.10600294067119305</v>
      </c>
      <c r="F493" s="537"/>
      <c r="G493" s="537"/>
      <c r="H493" s="2708" t="s">
        <v>341</v>
      </c>
      <c r="I493" s="2465"/>
      <c r="J493" s="630">
        <v>0.24896560937109863</v>
      </c>
      <c r="K493" s="537"/>
      <c r="L493" s="537"/>
      <c r="M493" s="2709" t="s">
        <v>341</v>
      </c>
      <c r="N493" s="2465"/>
      <c r="O493" s="631">
        <v>0.41108611911723647</v>
      </c>
      <c r="P493" s="537"/>
      <c r="Q493" s="537"/>
      <c r="BA493" s="213"/>
      <c r="BB493" s="287"/>
      <c r="BC493" s="213"/>
      <c r="BD493" s="213"/>
      <c r="BE493" s="213"/>
      <c r="BF493" s="213"/>
      <c r="BG493" s="213"/>
      <c r="BH493" s="213"/>
      <c r="BI493" s="213"/>
      <c r="BJ493" s="213"/>
      <c r="BK493" s="213"/>
      <c r="BL493" s="213"/>
      <c r="BM493" s="213"/>
      <c r="BN493" s="213"/>
      <c r="BO493" s="213"/>
      <c r="BP493" s="213"/>
      <c r="BQ493" s="213"/>
      <c r="BR493" s="213"/>
      <c r="BS493" s="213"/>
      <c r="BT493" s="213"/>
      <c r="BU493" s="213"/>
      <c r="BV493" s="213"/>
      <c r="BW493" s="213"/>
      <c r="BX493" s="213"/>
      <c r="BY493" s="213"/>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2707" t="s">
        <v>229</v>
      </c>
      <c r="D494" s="2465"/>
      <c r="E494" s="629">
        <v>0.3861630484426023</v>
      </c>
      <c r="F494" s="537"/>
      <c r="G494" s="537"/>
      <c r="H494" s="2708" t="s">
        <v>385</v>
      </c>
      <c r="I494" s="2465"/>
      <c r="J494" s="630">
        <v>5.6168056479669612E-4</v>
      </c>
      <c r="K494" s="537"/>
      <c r="L494" s="537"/>
      <c r="M494" s="2709" t="s">
        <v>385</v>
      </c>
      <c r="N494" s="2465"/>
      <c r="O494" s="631">
        <v>3.3301494931068894E-4</v>
      </c>
      <c r="P494" s="537"/>
      <c r="Q494" s="537"/>
      <c r="BA494" s="213"/>
      <c r="BB494" s="287"/>
      <c r="BC494" s="213"/>
      <c r="BD494" s="213"/>
      <c r="BE494" s="213"/>
      <c r="BF494" s="213"/>
      <c r="BG494" s="213"/>
      <c r="BH494" s="213"/>
      <c r="BI494" s="213"/>
      <c r="BJ494" s="213"/>
      <c r="BK494" s="213"/>
      <c r="BL494" s="213"/>
      <c r="BM494" s="213"/>
      <c r="BN494" s="213"/>
      <c r="BO494" s="213"/>
      <c r="BP494" s="213"/>
      <c r="BQ494" s="213"/>
      <c r="BR494" s="213"/>
      <c r="BS494" s="213"/>
      <c r="BT494" s="213"/>
      <c r="BU494" s="213"/>
      <c r="BV494" s="213"/>
      <c r="BW494" s="213"/>
      <c r="BX494" s="213"/>
      <c r="BY494" s="213"/>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2707" t="s">
        <v>228</v>
      </c>
      <c r="D495" s="2465"/>
      <c r="E495" s="629">
        <v>0.4305867481959752</v>
      </c>
      <c r="F495" s="537"/>
      <c r="G495" s="537"/>
      <c r="H495" s="2708" t="s">
        <v>378</v>
      </c>
      <c r="I495" s="2465"/>
      <c r="J495" s="630">
        <v>8.2967969307105038E-3</v>
      </c>
      <c r="K495" s="537"/>
      <c r="L495" s="537"/>
      <c r="M495" s="2709" t="s">
        <v>378</v>
      </c>
      <c r="N495" s="2465"/>
      <c r="O495" s="637">
        <v>5.7539863075360636E-5</v>
      </c>
      <c r="P495" s="537"/>
      <c r="Q495" s="537"/>
      <c r="BA495" s="213"/>
      <c r="BB495" s="287"/>
      <c r="BC495" s="213"/>
      <c r="BD495" s="213"/>
      <c r="BE495" s="213"/>
      <c r="BF495" s="213"/>
      <c r="BG495" s="213"/>
      <c r="BH495" s="213"/>
      <c r="BI495" s="213"/>
      <c r="BJ495" s="213"/>
      <c r="BK495" s="213"/>
      <c r="BL495" s="213"/>
      <c r="BM495" s="213"/>
      <c r="BN495" s="213"/>
      <c r="BO495" s="213"/>
      <c r="BP495" s="213"/>
      <c r="BQ495" s="213"/>
      <c r="BR495" s="213"/>
      <c r="BS495" s="213"/>
      <c r="BT495" s="213"/>
      <c r="BU495" s="213"/>
      <c r="BV495" s="213"/>
      <c r="BW495" s="213"/>
      <c r="BX495" s="213"/>
      <c r="BY495" s="213"/>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2707" t="s">
        <v>355</v>
      </c>
      <c r="D496" s="2465"/>
      <c r="E496" s="629">
        <v>0.10337954670860051</v>
      </c>
      <c r="F496" s="537"/>
      <c r="G496" s="537"/>
      <c r="H496" s="2708" t="s">
        <v>362</v>
      </c>
      <c r="I496" s="2465"/>
      <c r="J496" s="630">
        <v>5.607944568622486E-2</v>
      </c>
      <c r="K496" s="537"/>
      <c r="L496" s="537"/>
      <c r="M496" s="2709" t="s">
        <v>362</v>
      </c>
      <c r="N496" s="2465"/>
      <c r="O496" s="631">
        <v>2.6645164468147985E-2</v>
      </c>
      <c r="P496" s="537"/>
      <c r="Q496" s="537"/>
      <c r="BA496" s="213"/>
      <c r="BB496" s="287"/>
      <c r="BC496" s="213"/>
      <c r="BD496" s="213"/>
      <c r="BE496" s="213"/>
      <c r="BF496" s="213"/>
      <c r="BG496" s="213"/>
      <c r="BH496" s="213"/>
      <c r="BI496" s="213"/>
      <c r="BJ496" s="213"/>
      <c r="BK496" s="213"/>
      <c r="BL496" s="213"/>
      <c r="BM496" s="213"/>
      <c r="BN496" s="213"/>
      <c r="BO496" s="213"/>
      <c r="BP496" s="213"/>
      <c r="BQ496" s="213"/>
      <c r="BR496" s="213"/>
      <c r="BS496" s="213"/>
      <c r="BT496" s="213"/>
      <c r="BU496" s="213"/>
      <c r="BV496" s="213"/>
      <c r="BW496" s="213"/>
      <c r="BX496" s="213"/>
      <c r="BY496" s="213"/>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2707" t="s">
        <v>346</v>
      </c>
      <c r="D497" s="2465"/>
      <c r="E497" s="629">
        <v>0.30207708273749806</v>
      </c>
      <c r="F497" s="537"/>
      <c r="G497" s="537"/>
      <c r="H497" s="2708" t="s">
        <v>367</v>
      </c>
      <c r="I497" s="2465"/>
      <c r="J497" s="630">
        <v>1.2384876553019231E-2</v>
      </c>
      <c r="K497" s="537"/>
      <c r="L497" s="537"/>
      <c r="M497" s="2709" t="s">
        <v>367</v>
      </c>
      <c r="N497" s="2465"/>
      <c r="O497" s="631">
        <v>1.2860137750838061E-2</v>
      </c>
      <c r="P497" s="537"/>
      <c r="Q497" s="537"/>
      <c r="BA497" s="213"/>
      <c r="BB497" s="287"/>
      <c r="BC497" s="213"/>
      <c r="BD497" s="213"/>
      <c r="BE497" s="213"/>
      <c r="BF497" s="213"/>
      <c r="BG497" s="213"/>
      <c r="BH497" s="213"/>
      <c r="BI497" s="213"/>
      <c r="BJ497" s="213"/>
      <c r="BK497" s="213"/>
      <c r="BL497" s="213"/>
      <c r="BM497" s="213"/>
      <c r="BN497" s="213"/>
      <c r="BO497" s="213"/>
      <c r="BP497" s="213"/>
      <c r="BQ497" s="213"/>
      <c r="BR497" s="213"/>
      <c r="BS497" s="213"/>
      <c r="BT497" s="213"/>
      <c r="BU497" s="213"/>
      <c r="BV497" s="213"/>
      <c r="BW497" s="213"/>
      <c r="BX497" s="213"/>
      <c r="BY497" s="213"/>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2707" t="s">
        <v>237</v>
      </c>
      <c r="D498" s="2465"/>
      <c r="E498" s="629">
        <v>0.16352190573990838</v>
      </c>
      <c r="F498" s="537"/>
      <c r="G498" s="537"/>
      <c r="H498" s="2708" t="s">
        <v>363</v>
      </c>
      <c r="I498" s="2465"/>
      <c r="J498" s="630">
        <v>3.958007739440824E-2</v>
      </c>
      <c r="K498" s="537"/>
      <c r="L498" s="537"/>
      <c r="M498" s="2709" t="s">
        <v>363</v>
      </c>
      <c r="N498" s="2465"/>
      <c r="O498" s="631">
        <v>1.4231431279628478E-2</v>
      </c>
      <c r="P498" s="537"/>
      <c r="Q498" s="537"/>
      <c r="BA498" s="213"/>
      <c r="BB498" s="287"/>
      <c r="BC498" s="213"/>
      <c r="BD498" s="213"/>
      <c r="BE498" s="213"/>
      <c r="BF498" s="213"/>
      <c r="BG498" s="213"/>
      <c r="BH498" s="213"/>
      <c r="BI498" s="213"/>
      <c r="BJ498" s="213"/>
      <c r="BK498" s="213"/>
      <c r="BL498" s="213"/>
      <c r="BM498" s="213"/>
      <c r="BN498" s="213"/>
      <c r="BO498" s="213"/>
      <c r="BP498" s="213"/>
      <c r="BQ498" s="213"/>
      <c r="BR498" s="213"/>
      <c r="BS498" s="213"/>
      <c r="BT498" s="213"/>
      <c r="BU498" s="213"/>
      <c r="BV498" s="213"/>
      <c r="BW498" s="213"/>
      <c r="BX498" s="213"/>
      <c r="BY498" s="213"/>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2707" t="s">
        <v>351</v>
      </c>
      <c r="D499" s="2465"/>
      <c r="E499" s="629">
        <v>0.13589829779619886</v>
      </c>
      <c r="F499" s="537"/>
      <c r="G499" s="537"/>
      <c r="H499" s="2708" t="s">
        <v>379</v>
      </c>
      <c r="I499" s="2465"/>
      <c r="J499" s="630">
        <v>3.7627256923350276E-4</v>
      </c>
      <c r="K499" s="537"/>
      <c r="L499" s="537"/>
      <c r="M499" s="2709" t="s">
        <v>379</v>
      </c>
      <c r="N499" s="2465"/>
      <c r="O499" s="631">
        <v>5.8999288235955178E-3</v>
      </c>
      <c r="P499" s="537"/>
      <c r="Q499" s="537"/>
      <c r="BA499" s="213"/>
      <c r="BB499" s="287"/>
      <c r="BC499" s="213"/>
      <c r="BD499" s="213"/>
      <c r="BE499" s="213"/>
      <c r="BF499" s="213"/>
      <c r="BG499" s="213"/>
      <c r="BH499" s="213"/>
      <c r="BI499" s="213"/>
      <c r="BJ499" s="213"/>
      <c r="BK499" s="213"/>
      <c r="BL499" s="213"/>
      <c r="BM499" s="213"/>
      <c r="BN499" s="213"/>
      <c r="BO499" s="213"/>
      <c r="BP499" s="213"/>
      <c r="BQ499" s="213"/>
      <c r="BR499" s="213"/>
      <c r="BS499" s="213"/>
      <c r="BT499" s="213"/>
      <c r="BU499" s="213"/>
      <c r="BV499" s="213"/>
      <c r="BW499" s="213"/>
      <c r="BX499" s="213"/>
      <c r="BY499" s="213"/>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2707" t="s">
        <v>348</v>
      </c>
      <c r="D500" s="2465"/>
      <c r="E500" s="629">
        <v>0.25748606033620491</v>
      </c>
      <c r="F500" s="537"/>
      <c r="G500" s="537"/>
      <c r="H500" s="2708" t="s">
        <v>376</v>
      </c>
      <c r="I500" s="2465"/>
      <c r="J500" s="630">
        <v>1.0179964938130627E-4</v>
      </c>
      <c r="K500" s="537"/>
      <c r="L500" s="537"/>
      <c r="M500" s="2709" t="s">
        <v>376</v>
      </c>
      <c r="N500" s="2465"/>
      <c r="O500" s="631">
        <v>7.4737456485310227E-3</v>
      </c>
      <c r="P500" s="537"/>
      <c r="Q500" s="537"/>
      <c r="BA500" s="213"/>
      <c r="BB500" s="287"/>
      <c r="BC500" s="213"/>
      <c r="BD500" s="213"/>
      <c r="BE500" s="213"/>
      <c r="BF500" s="213"/>
      <c r="BG500" s="213"/>
      <c r="BH500" s="213"/>
      <c r="BI500" s="213"/>
      <c r="BJ500" s="213"/>
      <c r="BK500" s="213"/>
      <c r="BL500" s="213"/>
      <c r="BM500" s="213"/>
      <c r="BN500" s="213"/>
      <c r="BO500" s="213"/>
      <c r="BP500" s="213"/>
      <c r="BQ500" s="213"/>
      <c r="BR500" s="213"/>
      <c r="BS500" s="213"/>
      <c r="BT500" s="213"/>
      <c r="BU500" s="213"/>
      <c r="BV500" s="213"/>
      <c r="BW500" s="213"/>
      <c r="BX500" s="213"/>
      <c r="BY500" s="213"/>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2707" t="s">
        <v>389</v>
      </c>
      <c r="D501" s="2465"/>
      <c r="E501" s="635">
        <v>1.773342669803464E-6</v>
      </c>
      <c r="F501" s="537"/>
      <c r="G501" s="537"/>
      <c r="H501" s="2708" t="s">
        <v>382</v>
      </c>
      <c r="I501" s="2465"/>
      <c r="J501" s="636">
        <v>1.0366336189271194E-5</v>
      </c>
      <c r="K501" s="537"/>
      <c r="L501" s="537"/>
      <c r="M501" s="2709" t="s">
        <v>382</v>
      </c>
      <c r="N501" s="2465"/>
      <c r="O501" s="631">
        <v>3.1748158814923098E-3</v>
      </c>
      <c r="P501" s="537"/>
      <c r="Q501" s="537"/>
      <c r="BA501" s="213"/>
      <c r="BB501" s="287"/>
      <c r="BC501" s="213"/>
      <c r="BD501" s="213"/>
      <c r="BE501" s="213"/>
      <c r="BF501" s="213"/>
      <c r="BG501" s="213"/>
      <c r="BH501" s="213"/>
      <c r="BI501" s="213"/>
      <c r="BJ501" s="213"/>
      <c r="BK501" s="213"/>
      <c r="BL501" s="213"/>
      <c r="BM501" s="213"/>
      <c r="BN501" s="213"/>
      <c r="BO501" s="213"/>
      <c r="BP501" s="213"/>
      <c r="BQ501" s="213"/>
      <c r="BR501" s="213"/>
      <c r="BS501" s="213"/>
      <c r="BT501" s="213"/>
      <c r="BU501" s="213"/>
      <c r="BV501" s="213"/>
      <c r="BW501" s="213"/>
      <c r="BX501" s="213"/>
      <c r="BY501" s="213"/>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2707" t="s">
        <v>377</v>
      </c>
      <c r="D502" s="2465"/>
      <c r="E502" s="629">
        <v>7.9685653452625325E-3</v>
      </c>
      <c r="F502" s="537"/>
      <c r="G502" s="537"/>
      <c r="H502" s="2708" t="s">
        <v>390</v>
      </c>
      <c r="I502" s="2465"/>
      <c r="J502" s="636">
        <v>7.7934376191446029E-6</v>
      </c>
      <c r="K502" s="537"/>
      <c r="L502" s="537"/>
      <c r="M502" s="2709" t="s">
        <v>390</v>
      </c>
      <c r="N502" s="2465"/>
      <c r="O502" s="631">
        <v>4.7739774296510124E-4</v>
      </c>
      <c r="P502" s="537"/>
      <c r="Q502" s="537"/>
      <c r="BA502" s="213"/>
      <c r="BB502" s="287"/>
      <c r="BC502" s="213"/>
      <c r="BD502" s="213"/>
      <c r="BE502" s="213"/>
      <c r="BF502" s="213"/>
      <c r="BG502" s="213"/>
      <c r="BH502" s="213"/>
      <c r="BI502" s="213"/>
      <c r="BJ502" s="213"/>
      <c r="BK502" s="213"/>
      <c r="BL502" s="213"/>
      <c r="BM502" s="213"/>
      <c r="BN502" s="213"/>
      <c r="BO502" s="213"/>
      <c r="BP502" s="213"/>
      <c r="BQ502" s="213"/>
      <c r="BR502" s="213"/>
      <c r="BS502" s="213"/>
      <c r="BT502" s="213"/>
      <c r="BU502" s="213"/>
      <c r="BV502" s="213"/>
      <c r="BW502" s="213"/>
      <c r="BX502" s="213"/>
      <c r="BY502" s="213"/>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2713" t="s">
        <v>347</v>
      </c>
      <c r="D503" s="2465"/>
      <c r="E503" s="632">
        <v>0.33294805438853098</v>
      </c>
      <c r="F503" s="537"/>
      <c r="G503" s="537"/>
      <c r="H503" s="2708" t="s">
        <v>381</v>
      </c>
      <c r="I503" s="2465"/>
      <c r="J503" s="630">
        <v>3.7863509075134806E-4</v>
      </c>
      <c r="K503" s="537"/>
      <c r="L503" s="537"/>
      <c r="M503" s="2709" t="s">
        <v>381</v>
      </c>
      <c r="N503" s="2465"/>
      <c r="O503" s="631">
        <v>3.7577986842849014E-3</v>
      </c>
      <c r="P503" s="537"/>
      <c r="Q503" s="537"/>
      <c r="BA503" s="213"/>
      <c r="BB503" s="287"/>
      <c r="BC503" s="213"/>
      <c r="BD503" s="213"/>
      <c r="BE503" s="213"/>
      <c r="BF503" s="213"/>
      <c r="BG503" s="213"/>
      <c r="BH503" s="213"/>
      <c r="BI503" s="213"/>
      <c r="BJ503" s="213"/>
      <c r="BK503" s="213"/>
      <c r="BL503" s="213"/>
      <c r="BM503" s="213"/>
      <c r="BN503" s="213"/>
      <c r="BO503" s="213"/>
      <c r="BP503" s="213"/>
      <c r="BQ503" s="213"/>
      <c r="BR503" s="213"/>
      <c r="BS503" s="213"/>
      <c r="BT503" s="213"/>
      <c r="BU503" s="213"/>
      <c r="BV503" s="213"/>
      <c r="BW503" s="213"/>
      <c r="BX503" s="213"/>
      <c r="BY503" s="213"/>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2464"/>
      <c r="D504" s="2465"/>
      <c r="E504" s="538"/>
      <c r="F504" s="537"/>
      <c r="G504" s="537"/>
      <c r="H504" s="2708" t="s">
        <v>368</v>
      </c>
      <c r="I504" s="2465"/>
      <c r="J504" s="630">
        <v>1.6614417215107813E-4</v>
      </c>
      <c r="K504" s="537"/>
      <c r="L504" s="537"/>
      <c r="M504" s="2709" t="s">
        <v>368</v>
      </c>
      <c r="N504" s="2465"/>
      <c r="O504" s="631">
        <v>2.0507785336650111E-2</v>
      </c>
      <c r="P504" s="537"/>
      <c r="Q504" s="537"/>
      <c r="BA504" s="213"/>
      <c r="BB504" s="287"/>
      <c r="BC504" s="213"/>
      <c r="BD504" s="213"/>
      <c r="BE504" s="213"/>
      <c r="BF504" s="213"/>
      <c r="BG504" s="213"/>
      <c r="BH504" s="213"/>
      <c r="BI504" s="213"/>
      <c r="BJ504" s="213"/>
      <c r="BK504" s="213"/>
      <c r="BL504" s="213"/>
      <c r="BM504" s="213"/>
      <c r="BN504" s="213"/>
      <c r="BO504" s="213"/>
      <c r="BP504" s="213"/>
      <c r="BQ504" s="213"/>
      <c r="BR504" s="213"/>
      <c r="BS504" s="213"/>
      <c r="BT504" s="213"/>
      <c r="BU504" s="213"/>
      <c r="BV504" s="213"/>
      <c r="BW504" s="213"/>
      <c r="BX504" s="213"/>
      <c r="BY504" s="213"/>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2464"/>
      <c r="D505" s="2465"/>
      <c r="E505" s="537"/>
      <c r="F505" s="537"/>
      <c r="G505" s="537"/>
      <c r="H505" s="2708" t="s">
        <v>369</v>
      </c>
      <c r="I505" s="2465"/>
      <c r="J505" s="636">
        <v>9.2750920166012225E-5</v>
      </c>
      <c r="K505" s="537"/>
      <c r="L505" s="537"/>
      <c r="M505" s="2709" t="s">
        <v>369</v>
      </c>
      <c r="N505" s="2465"/>
      <c r="O505" s="631">
        <v>2.0210095508330504E-2</v>
      </c>
      <c r="P505" s="537"/>
      <c r="Q505" s="537"/>
      <c r="BA505" s="213"/>
      <c r="BB505" s="287"/>
      <c r="BC505" s="213"/>
      <c r="BD505" s="213"/>
      <c r="BE505" s="213"/>
      <c r="BF505" s="213"/>
      <c r="BG505" s="213"/>
      <c r="BH505" s="213"/>
      <c r="BI505" s="213"/>
      <c r="BJ505" s="213"/>
      <c r="BK505" s="213"/>
      <c r="BL505" s="213"/>
      <c r="BM505" s="213"/>
      <c r="BN505" s="213"/>
      <c r="BO505" s="213"/>
      <c r="BP505" s="213"/>
      <c r="BQ505" s="213"/>
      <c r="BR505" s="213"/>
      <c r="BS505" s="213"/>
      <c r="BT505" s="213"/>
      <c r="BU505" s="213"/>
      <c r="BV505" s="213"/>
      <c r="BW505" s="213"/>
      <c r="BX505" s="213"/>
      <c r="BY505" s="213"/>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2714" t="s">
        <v>257</v>
      </c>
      <c r="D506" s="2465"/>
      <c r="E506" s="2465"/>
      <c r="F506" s="2465"/>
      <c r="G506" s="2465"/>
      <c r="H506" s="2708" t="s">
        <v>233</v>
      </c>
      <c r="I506" s="2465"/>
      <c r="J506" s="630">
        <v>7.1985437441537126E-2</v>
      </c>
      <c r="K506" s="537"/>
      <c r="L506" s="537"/>
      <c r="M506" s="2709" t="s">
        <v>233</v>
      </c>
      <c r="N506" s="2465"/>
      <c r="O506" s="631">
        <v>0.27104908045710857</v>
      </c>
      <c r="P506" s="537"/>
      <c r="Q506" s="537"/>
      <c r="BA506" s="213"/>
      <c r="BB506" s="287"/>
      <c r="BC506" s="213"/>
      <c r="BD506" s="213"/>
      <c r="BE506" s="213"/>
      <c r="BF506" s="213"/>
      <c r="BG506" s="213"/>
      <c r="BH506" s="213"/>
      <c r="BI506" s="213"/>
      <c r="BJ506" s="213"/>
      <c r="BK506" s="213"/>
      <c r="BL506" s="213"/>
      <c r="BM506" s="213"/>
      <c r="BN506" s="213"/>
      <c r="BO506" s="213"/>
      <c r="BP506" s="213"/>
      <c r="BQ506" s="213"/>
      <c r="BR506" s="213"/>
      <c r="BS506" s="213"/>
      <c r="BT506" s="213"/>
      <c r="BU506" s="213"/>
      <c r="BV506" s="213"/>
      <c r="BW506" s="213"/>
      <c r="BX506" s="213"/>
      <c r="BY506" s="213"/>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2720" t="s">
        <v>225</v>
      </c>
      <c r="D507" s="2465"/>
      <c r="E507" s="2721" t="s">
        <v>258</v>
      </c>
      <c r="F507" s="2722"/>
      <c r="G507" s="2723"/>
      <c r="H507" s="2708" t="s">
        <v>239</v>
      </c>
      <c r="I507" s="2465"/>
      <c r="J507" s="630">
        <v>0.10395079067865733</v>
      </c>
      <c r="K507" s="537"/>
      <c r="L507" s="537"/>
      <c r="M507" s="2709" t="s">
        <v>239</v>
      </c>
      <c r="N507" s="2465"/>
      <c r="O507" s="631">
        <v>6.6123639309494414E-2</v>
      </c>
      <c r="P507" s="537"/>
      <c r="Q507" s="537"/>
      <c r="BA507" s="213"/>
      <c r="BB507" s="287"/>
      <c r="BC507" s="213"/>
      <c r="BD507" s="213"/>
      <c r="BE507" s="213"/>
      <c r="BF507" s="213"/>
      <c r="BG507" s="213"/>
      <c r="BH507" s="213"/>
      <c r="BI507" s="213"/>
      <c r="BJ507" s="213"/>
      <c r="BK507" s="213"/>
      <c r="BL507" s="213"/>
      <c r="BM507" s="213"/>
      <c r="BN507" s="213"/>
      <c r="BO507" s="213"/>
      <c r="BP507" s="213"/>
      <c r="BQ507" s="213"/>
      <c r="BR507" s="213"/>
      <c r="BS507" s="213"/>
      <c r="BT507" s="213"/>
      <c r="BU507" s="213"/>
      <c r="BV507" s="213"/>
      <c r="BW507" s="213"/>
      <c r="BX507" s="213"/>
      <c r="BY507" s="213"/>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2465"/>
      <c r="D508" s="2465"/>
      <c r="E508" s="614" t="s">
        <v>208</v>
      </c>
      <c r="F508" s="615" t="s">
        <v>259</v>
      </c>
      <c r="G508" s="616" t="s">
        <v>260</v>
      </c>
      <c r="H508" s="2708" t="s">
        <v>229</v>
      </c>
      <c r="I508" s="2465"/>
      <c r="J508" s="630">
        <v>0.21357858221920714</v>
      </c>
      <c r="K508" s="537"/>
      <c r="L508" s="537"/>
      <c r="M508" s="2709" t="s">
        <v>229</v>
      </c>
      <c r="N508" s="2465"/>
      <c r="O508" s="631">
        <v>0.43206598261902135</v>
      </c>
      <c r="P508" s="537"/>
      <c r="Q508" s="537"/>
      <c r="BA508" s="213"/>
      <c r="BB508" s="287"/>
      <c r="BC508" s="213"/>
      <c r="BD508" s="213"/>
      <c r="BE508" s="213"/>
      <c r="BF508" s="213"/>
      <c r="BG508" s="213"/>
      <c r="BH508" s="213"/>
      <c r="BI508" s="213"/>
      <c r="BJ508" s="213"/>
      <c r="BK508" s="213"/>
      <c r="BL508" s="213"/>
      <c r="BM508" s="213"/>
      <c r="BN508" s="213"/>
      <c r="BO508" s="213"/>
      <c r="BP508" s="213"/>
      <c r="BQ508" s="213"/>
      <c r="BR508" s="213"/>
      <c r="BS508" s="213"/>
      <c r="BT508" s="213"/>
      <c r="BU508" s="213"/>
      <c r="BV508" s="213"/>
      <c r="BW508" s="213"/>
      <c r="BX508" s="213"/>
      <c r="BY508" s="213"/>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2719" t="s">
        <v>226</v>
      </c>
      <c r="D509" s="2465"/>
      <c r="E509" s="638">
        <v>5.398397992625755</v>
      </c>
      <c r="F509" s="639">
        <v>11.246662484636989</v>
      </c>
      <c r="G509" s="640">
        <v>11.246662484636989</v>
      </c>
      <c r="H509" s="2708" t="s">
        <v>228</v>
      </c>
      <c r="I509" s="2465"/>
      <c r="J509" s="630">
        <v>0.35852350474662115</v>
      </c>
      <c r="K509" s="537"/>
      <c r="L509" s="537"/>
      <c r="M509" s="2709" t="s">
        <v>228</v>
      </c>
      <c r="N509" s="2465"/>
      <c r="O509" s="631">
        <v>0.36144223015210092</v>
      </c>
      <c r="P509" s="537"/>
      <c r="Q509" s="537"/>
      <c r="BA509" s="213"/>
      <c r="BB509" s="287"/>
      <c r="BC509" s="213"/>
      <c r="BD509" s="213"/>
      <c r="BE509" s="213"/>
      <c r="BF509" s="213"/>
      <c r="BG509" s="213"/>
      <c r="BH509" s="213"/>
      <c r="BI509" s="213"/>
      <c r="BJ509" s="213"/>
      <c r="BK509" s="213"/>
      <c r="BL509" s="213"/>
      <c r="BM509" s="213"/>
      <c r="BN509" s="213"/>
      <c r="BO509" s="213"/>
      <c r="BP509" s="213"/>
      <c r="BQ509" s="213"/>
      <c r="BR509" s="213"/>
      <c r="BS509" s="213"/>
      <c r="BT509" s="213"/>
      <c r="BU509" s="213"/>
      <c r="BV509" s="213"/>
      <c r="BW509" s="213"/>
      <c r="BX509" s="213"/>
      <c r="BY509" s="213"/>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2464"/>
      <c r="D510" s="2465"/>
      <c r="E510" s="538"/>
      <c r="F510" s="538"/>
      <c r="G510" s="538"/>
      <c r="H510" s="2708" t="s">
        <v>355</v>
      </c>
      <c r="I510" s="2465"/>
      <c r="J510" s="630">
        <v>8.9398407548722622E-2</v>
      </c>
      <c r="K510" s="537"/>
      <c r="L510" s="537"/>
      <c r="M510" s="2709" t="s">
        <v>355</v>
      </c>
      <c r="N510" s="2465"/>
      <c r="O510" s="631">
        <v>0.12184556423689993</v>
      </c>
      <c r="P510" s="537"/>
      <c r="Q510" s="537"/>
      <c r="BA510" s="213"/>
      <c r="BB510" s="287"/>
      <c r="BC510" s="213"/>
      <c r="BD510" s="213"/>
      <c r="BE510" s="213"/>
      <c r="BF510" s="213"/>
      <c r="BG510" s="213"/>
      <c r="BH510" s="213"/>
      <c r="BI510" s="213"/>
      <c r="BJ510" s="213"/>
      <c r="BK510" s="213"/>
      <c r="BL510" s="213"/>
      <c r="BM510" s="213"/>
      <c r="BN510" s="213"/>
      <c r="BO510" s="213"/>
      <c r="BP510" s="213"/>
      <c r="BQ510" s="213"/>
      <c r="BR510" s="213"/>
      <c r="BS510" s="213"/>
      <c r="BT510" s="213"/>
      <c r="BU510" s="213"/>
      <c r="BV510" s="213"/>
      <c r="BW510" s="213"/>
      <c r="BX510" s="213"/>
      <c r="BY510" s="213"/>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2464"/>
      <c r="D511" s="2465"/>
      <c r="E511" s="537"/>
      <c r="F511" s="537"/>
      <c r="G511" s="537"/>
      <c r="H511" s="2708" t="s">
        <v>346</v>
      </c>
      <c r="I511" s="2465"/>
      <c r="J511" s="630">
        <v>0.23048867099032216</v>
      </c>
      <c r="K511" s="537"/>
      <c r="L511" s="537"/>
      <c r="M511" s="2709" t="s">
        <v>346</v>
      </c>
      <c r="N511" s="2465"/>
      <c r="O511" s="631">
        <v>0.34911149809076236</v>
      </c>
      <c r="P511" s="537"/>
      <c r="Q511" s="537"/>
      <c r="BA511" s="213"/>
      <c r="BB511" s="287"/>
      <c r="BC511" s="213"/>
      <c r="BD511" s="213"/>
      <c r="BE511" s="213"/>
      <c r="BF511" s="213"/>
      <c r="BG511" s="213"/>
      <c r="BH511" s="213"/>
      <c r="BI511" s="213"/>
      <c r="BJ511" s="213"/>
      <c r="BK511" s="213"/>
      <c r="BL511" s="213"/>
      <c r="BM511" s="213"/>
      <c r="BN511" s="213"/>
      <c r="BO511" s="213"/>
      <c r="BP511" s="213"/>
      <c r="BQ511" s="213"/>
      <c r="BR511" s="213"/>
      <c r="BS511" s="213"/>
      <c r="BT511" s="213"/>
      <c r="BU511" s="213"/>
      <c r="BV511" s="213"/>
      <c r="BW511" s="213"/>
      <c r="BX511" s="213"/>
      <c r="BY511" s="213"/>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2714" t="s">
        <v>261</v>
      </c>
      <c r="D512" s="2465"/>
      <c r="E512" s="2465"/>
      <c r="F512" s="537"/>
      <c r="G512" s="537"/>
      <c r="H512" s="2708" t="s">
        <v>237</v>
      </c>
      <c r="I512" s="2465"/>
      <c r="J512" s="630">
        <v>0.17989764077133003</v>
      </c>
      <c r="K512" s="537"/>
      <c r="L512" s="537"/>
      <c r="M512" s="2709" t="s">
        <v>237</v>
      </c>
      <c r="N512" s="2465"/>
      <c r="O512" s="631">
        <v>0.12491763474862365</v>
      </c>
      <c r="P512" s="537"/>
      <c r="Q512" s="537"/>
      <c r="BA512" s="213"/>
      <c r="BB512" s="287"/>
      <c r="BC512" s="213"/>
      <c r="BD512" s="213"/>
      <c r="BE512" s="213"/>
      <c r="BF512" s="213"/>
      <c r="BG512" s="213"/>
      <c r="BH512" s="213"/>
      <c r="BI512" s="213"/>
      <c r="BJ512" s="213"/>
      <c r="BK512" s="213"/>
      <c r="BL512" s="213"/>
      <c r="BM512" s="213"/>
      <c r="BN512" s="213"/>
      <c r="BO512" s="213"/>
      <c r="BP512" s="213"/>
      <c r="BQ512" s="213"/>
      <c r="BR512" s="213"/>
      <c r="BS512" s="213"/>
      <c r="BT512" s="213"/>
      <c r="BU512" s="213"/>
      <c r="BV512" s="213"/>
      <c r="BW512" s="213"/>
      <c r="BX512" s="213"/>
      <c r="BY512" s="213"/>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2464"/>
      <c r="D513" s="2465"/>
      <c r="E513" s="617" t="s">
        <v>225</v>
      </c>
      <c r="F513" s="537"/>
      <c r="G513" s="537"/>
      <c r="H513" s="2708" t="s">
        <v>351</v>
      </c>
      <c r="I513" s="2465"/>
      <c r="J513" s="630">
        <v>0.16812275466600268</v>
      </c>
      <c r="K513" s="537"/>
      <c r="L513" s="537"/>
      <c r="M513" s="2709" t="s">
        <v>351</v>
      </c>
      <c r="N513" s="2465"/>
      <c r="O513" s="631">
        <v>2.5777732332460949E-2</v>
      </c>
      <c r="P513" s="537"/>
      <c r="Q513" s="537"/>
      <c r="BA513" s="213"/>
      <c r="BB513" s="287"/>
      <c r="BC513" s="213"/>
      <c r="BD513" s="213"/>
      <c r="BE513" s="213"/>
      <c r="BF513" s="213"/>
      <c r="BG513" s="213"/>
      <c r="BH513" s="213"/>
      <c r="BI513" s="213"/>
      <c r="BJ513" s="213"/>
      <c r="BK513" s="213"/>
      <c r="BL513" s="213"/>
      <c r="BM513" s="213"/>
      <c r="BN513" s="213"/>
      <c r="BO513" s="213"/>
      <c r="BP513" s="213"/>
      <c r="BQ513" s="213"/>
      <c r="BR513" s="213"/>
      <c r="BS513" s="213"/>
      <c r="BT513" s="213"/>
      <c r="BU513" s="213"/>
      <c r="BV513" s="213"/>
      <c r="BW513" s="213"/>
      <c r="BX513" s="213"/>
      <c r="BY513" s="213"/>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2465"/>
      <c r="D514" s="2465"/>
      <c r="E514" s="641" t="s">
        <v>226</v>
      </c>
      <c r="F514" s="537"/>
      <c r="G514" s="537"/>
      <c r="H514" s="2708" t="s">
        <v>348</v>
      </c>
      <c r="I514" s="2465"/>
      <c r="J514" s="630">
        <v>0.1290371838066916</v>
      </c>
      <c r="K514" s="537"/>
      <c r="L514" s="537"/>
      <c r="M514" s="2709" t="s">
        <v>348</v>
      </c>
      <c r="N514" s="2465"/>
      <c r="O514" s="631">
        <v>0.27191973097214123</v>
      </c>
      <c r="P514" s="537"/>
      <c r="Q514" s="537"/>
      <c r="BA514" s="213"/>
      <c r="BB514" s="287"/>
      <c r="BC514" s="213"/>
      <c r="BD514" s="213"/>
      <c r="BE514" s="213"/>
      <c r="BF514" s="213"/>
      <c r="BG514" s="213"/>
      <c r="BH514" s="213"/>
      <c r="BI514" s="213"/>
      <c r="BJ514" s="213"/>
      <c r="BK514" s="213"/>
      <c r="BL514" s="213"/>
      <c r="BM514" s="213"/>
      <c r="BN514" s="213"/>
      <c r="BO514" s="213"/>
      <c r="BP514" s="213"/>
      <c r="BQ514" s="213"/>
      <c r="BR514" s="213"/>
      <c r="BS514" s="213"/>
      <c r="BT514" s="213"/>
      <c r="BU514" s="213"/>
      <c r="BV514" s="213"/>
      <c r="BW514" s="213"/>
      <c r="BX514" s="213"/>
      <c r="BY514" s="213"/>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2704" t="s">
        <v>353</v>
      </c>
      <c r="D515" s="2465"/>
      <c r="E515" s="626">
        <v>-5.8268590259853544E-2</v>
      </c>
      <c r="F515" s="537"/>
      <c r="G515" s="537"/>
      <c r="H515" s="2708" t="s">
        <v>389</v>
      </c>
      <c r="I515" s="2465"/>
      <c r="J515" s="636">
        <v>2.272574355782052E-7</v>
      </c>
      <c r="K515" s="537"/>
      <c r="L515" s="537"/>
      <c r="M515" s="2709" t="s">
        <v>389</v>
      </c>
      <c r="N515" s="2465"/>
      <c r="O515" s="637">
        <v>4.7270264510335977E-5</v>
      </c>
      <c r="P515" s="537"/>
      <c r="Q515" s="537"/>
      <c r="BA515" s="213"/>
      <c r="BB515" s="287"/>
      <c r="BC515" s="213"/>
      <c r="BD515" s="213"/>
      <c r="BE515" s="213"/>
      <c r="BF515" s="213"/>
      <c r="BG515" s="213"/>
      <c r="BH515" s="213"/>
      <c r="BI515" s="213"/>
      <c r="BJ515" s="213"/>
      <c r="BK515" s="213"/>
      <c r="BL515" s="213"/>
      <c r="BM515" s="213"/>
      <c r="BN515" s="213"/>
      <c r="BO515" s="213"/>
      <c r="BP515" s="213"/>
      <c r="BQ515" s="213"/>
      <c r="BR515" s="213"/>
      <c r="BS515" s="213"/>
      <c r="BT515" s="213"/>
      <c r="BU515" s="213"/>
      <c r="BV515" s="213"/>
      <c r="BW515" s="213"/>
      <c r="BX515" s="213"/>
      <c r="BY515" s="213"/>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2707" t="s">
        <v>356</v>
      </c>
      <c r="D516" s="2465"/>
      <c r="E516" s="629">
        <v>-5.4133381010767208E-2</v>
      </c>
      <c r="F516" s="537"/>
      <c r="G516" s="537"/>
      <c r="H516" s="2708" t="s">
        <v>377</v>
      </c>
      <c r="I516" s="2465"/>
      <c r="J516" s="630">
        <v>5.6761831916997685E-3</v>
      </c>
      <c r="K516" s="537"/>
      <c r="L516" s="537"/>
      <c r="M516" s="2709" t="s">
        <v>377</v>
      </c>
      <c r="N516" s="2465"/>
      <c r="O516" s="631">
        <v>2.1251692155004913E-3</v>
      </c>
      <c r="P516" s="537"/>
      <c r="Q516" s="537"/>
      <c r="BA516" s="213"/>
      <c r="BB516" s="287"/>
      <c r="BC516" s="213"/>
      <c r="BD516" s="213"/>
      <c r="BE516" s="213"/>
      <c r="BF516" s="213"/>
      <c r="BG516" s="213"/>
      <c r="BH516" s="213"/>
      <c r="BI516" s="213"/>
      <c r="BJ516" s="213"/>
      <c r="BK516" s="213"/>
      <c r="BL516" s="213"/>
      <c r="BM516" s="213"/>
      <c r="BN516" s="213"/>
      <c r="BO516" s="213"/>
      <c r="BP516" s="213"/>
      <c r="BQ516" s="213"/>
      <c r="BR516" s="213"/>
      <c r="BS516" s="213"/>
      <c r="BT516" s="213"/>
      <c r="BU516" s="213"/>
      <c r="BV516" s="213"/>
      <c r="BW516" s="213"/>
      <c r="BX516" s="213"/>
      <c r="BY516" s="213"/>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2707" t="s">
        <v>352</v>
      </c>
      <c r="D517" s="2465"/>
      <c r="E517" s="629">
        <v>-7.2447691589242816E-2</v>
      </c>
      <c r="F517" s="537"/>
      <c r="G517" s="537"/>
      <c r="H517" s="2717" t="s">
        <v>347</v>
      </c>
      <c r="I517" s="2465"/>
      <c r="J517" s="633">
        <v>0.26553291082204566</v>
      </c>
      <c r="K517" s="537"/>
      <c r="L517" s="537"/>
      <c r="M517" s="2718" t="s">
        <v>347</v>
      </c>
      <c r="N517" s="2465"/>
      <c r="O517" s="634">
        <v>0.25931292816893853</v>
      </c>
      <c r="P517" s="537"/>
      <c r="Q517" s="537"/>
      <c r="BA517" s="213"/>
      <c r="BB517" s="287"/>
      <c r="BC517" s="213"/>
      <c r="BD517" s="213"/>
      <c r="BE517" s="213"/>
      <c r="BF517" s="213"/>
      <c r="BG517" s="213"/>
      <c r="BH517" s="213"/>
      <c r="BI517" s="213"/>
      <c r="BJ517" s="213"/>
      <c r="BK517" s="213"/>
      <c r="BL517" s="213"/>
      <c r="BM517" s="213"/>
      <c r="BN517" s="213"/>
      <c r="BO517" s="213"/>
      <c r="BP517" s="213"/>
      <c r="BQ517" s="213"/>
      <c r="BR517" s="213"/>
      <c r="BS517" s="213"/>
      <c r="BT517" s="213"/>
      <c r="BU517" s="213"/>
      <c r="BV517" s="213"/>
      <c r="BW517" s="213"/>
      <c r="BX517" s="213"/>
      <c r="BY517" s="213"/>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2707" t="s">
        <v>361</v>
      </c>
      <c r="D518" s="2465"/>
      <c r="E518" s="629">
        <v>-3.2691604661559591E-2</v>
      </c>
      <c r="F518" s="537"/>
      <c r="G518" s="537"/>
      <c r="H518" s="2464"/>
      <c r="I518" s="2465"/>
      <c r="J518" s="538"/>
      <c r="K518" s="537"/>
      <c r="L518" s="537"/>
      <c r="M518" s="2464"/>
      <c r="N518" s="2465"/>
      <c r="O518" s="538"/>
      <c r="P518" s="537"/>
      <c r="Q518" s="537"/>
      <c r="BA518" s="213"/>
      <c r="BB518" s="287"/>
      <c r="BC518" s="213"/>
      <c r="BD518" s="213"/>
      <c r="BE518" s="213"/>
      <c r="BF518" s="213"/>
      <c r="BG518" s="213"/>
      <c r="BH518" s="213"/>
      <c r="BI518" s="213"/>
      <c r="BJ518" s="213"/>
      <c r="BK518" s="213"/>
      <c r="BL518" s="213"/>
      <c r="BM518" s="213"/>
      <c r="BN518" s="213"/>
      <c r="BO518" s="213"/>
      <c r="BP518" s="213"/>
      <c r="BQ518" s="213"/>
      <c r="BR518" s="213"/>
      <c r="BS518" s="213"/>
      <c r="BT518" s="213"/>
      <c r="BU518" s="213"/>
      <c r="BV518" s="213"/>
      <c r="BW518" s="213"/>
      <c r="BX518" s="213"/>
      <c r="BY518" s="213"/>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2707" t="s">
        <v>384</v>
      </c>
      <c r="D519" s="2465"/>
      <c r="E519" s="629">
        <v>4.8334324107697536E-3</v>
      </c>
      <c r="F519" s="537"/>
      <c r="G519" s="537"/>
      <c r="H519" s="2464"/>
      <c r="I519" s="2465"/>
      <c r="J519" s="537"/>
      <c r="K519" s="537"/>
      <c r="L519" s="537"/>
      <c r="M519" s="2464"/>
      <c r="N519" s="2465"/>
      <c r="O519" s="537"/>
      <c r="P519" s="537"/>
      <c r="Q519" s="537"/>
      <c r="BA519" s="213"/>
      <c r="BB519" s="287"/>
      <c r="BC519" s="213"/>
      <c r="BD519" s="213"/>
      <c r="BE519" s="213"/>
      <c r="BF519" s="213"/>
      <c r="BG519" s="213"/>
      <c r="BH519" s="213"/>
      <c r="BI519" s="213"/>
      <c r="BJ519" s="213"/>
      <c r="BK519" s="213"/>
      <c r="BL519" s="213"/>
      <c r="BM519" s="213"/>
      <c r="BN519" s="213"/>
      <c r="BO519" s="213"/>
      <c r="BP519" s="213"/>
      <c r="BQ519" s="213"/>
      <c r="BR519" s="213"/>
      <c r="BS519" s="213"/>
      <c r="BT519" s="213"/>
      <c r="BU519" s="213"/>
      <c r="BV519" s="213"/>
      <c r="BW519" s="213"/>
      <c r="BX519" s="213"/>
      <c r="BY519" s="213"/>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2707" t="s">
        <v>342</v>
      </c>
      <c r="D520" s="2465"/>
      <c r="E520" s="629">
        <v>0.1194333515500958</v>
      </c>
      <c r="F520" s="537"/>
      <c r="G520" s="537"/>
      <c r="H520" s="2715" t="s">
        <v>257</v>
      </c>
      <c r="I520" s="2465"/>
      <c r="J520" s="2465"/>
      <c r="K520" s="2465"/>
      <c r="L520" s="2465"/>
      <c r="M520" s="2716" t="s">
        <v>257</v>
      </c>
      <c r="N520" s="2465"/>
      <c r="O520" s="2465"/>
      <c r="P520" s="2465"/>
      <c r="Q520" s="2465"/>
      <c r="BA520" s="213"/>
      <c r="BB520" s="287"/>
      <c r="BC520" s="213"/>
      <c r="BD520" s="213"/>
      <c r="BE520" s="213"/>
      <c r="BF520" s="213"/>
      <c r="BG520" s="213"/>
      <c r="BH520" s="213"/>
      <c r="BI520" s="213"/>
      <c r="BJ520" s="213"/>
      <c r="BK520" s="213"/>
      <c r="BL520" s="213"/>
      <c r="BM520" s="213"/>
      <c r="BN520" s="213"/>
      <c r="BO520" s="213"/>
      <c r="BP520" s="213"/>
      <c r="BQ520" s="213"/>
      <c r="BR520" s="213"/>
      <c r="BS520" s="213"/>
      <c r="BT520" s="213"/>
      <c r="BU520" s="213"/>
      <c r="BV520" s="213"/>
      <c r="BW520" s="213"/>
      <c r="BX520" s="213"/>
      <c r="BY520" s="213"/>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2707" t="s">
        <v>372</v>
      </c>
      <c r="D521" s="2465"/>
      <c r="E521" s="629">
        <v>1.9399809214898311E-2</v>
      </c>
      <c r="F521" s="537"/>
      <c r="G521" s="537"/>
      <c r="H521" s="2726" t="s">
        <v>225</v>
      </c>
      <c r="I521" s="2465"/>
      <c r="J521" s="2727" t="s">
        <v>258</v>
      </c>
      <c r="K521" s="2728"/>
      <c r="L521" s="2729"/>
      <c r="M521" s="2730" t="s">
        <v>225</v>
      </c>
      <c r="N521" s="2465"/>
      <c r="O521" s="2731" t="s">
        <v>258</v>
      </c>
      <c r="P521" s="2732"/>
      <c r="Q521" s="2733"/>
      <c r="BA521" s="213"/>
      <c r="BB521" s="287"/>
      <c r="BC521" s="213"/>
      <c r="BD521" s="213"/>
      <c r="BE521" s="213"/>
      <c r="BF521" s="213"/>
      <c r="BG521" s="213"/>
      <c r="BH521" s="213"/>
      <c r="BI521" s="213"/>
      <c r="BJ521" s="213"/>
      <c r="BK521" s="213"/>
      <c r="BL521" s="213"/>
      <c r="BM521" s="213"/>
      <c r="BN521" s="213"/>
      <c r="BO521" s="213"/>
      <c r="BP521" s="213"/>
      <c r="BQ521" s="213"/>
      <c r="BR521" s="213"/>
      <c r="BS521" s="213"/>
      <c r="BT521" s="213"/>
      <c r="BU521" s="213"/>
      <c r="BV521" s="213"/>
      <c r="BW521" s="213"/>
      <c r="BX521" s="213"/>
      <c r="BY521" s="213"/>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2707" t="s">
        <v>349</v>
      </c>
      <c r="D522" s="2465"/>
      <c r="E522" s="629">
        <v>-3.3904775568280691E-2</v>
      </c>
      <c r="F522" s="537"/>
      <c r="G522" s="537"/>
      <c r="H522" s="2465"/>
      <c r="I522" s="2465"/>
      <c r="J522" s="618" t="s">
        <v>208</v>
      </c>
      <c r="K522" s="619" t="s">
        <v>259</v>
      </c>
      <c r="L522" s="620" t="s">
        <v>260</v>
      </c>
      <c r="M522" s="2465"/>
      <c r="N522" s="2465"/>
      <c r="O522" s="621" t="s">
        <v>208</v>
      </c>
      <c r="P522" s="622" t="s">
        <v>259</v>
      </c>
      <c r="Q522" s="623" t="s">
        <v>260</v>
      </c>
      <c r="BA522" s="213"/>
      <c r="BB522" s="287"/>
      <c r="BC522" s="213"/>
      <c r="BD522" s="213"/>
      <c r="BE522" s="213"/>
      <c r="BF522" s="213"/>
      <c r="BG522" s="213"/>
      <c r="BH522" s="213"/>
      <c r="BI522" s="213"/>
      <c r="BJ522" s="213"/>
      <c r="BK522" s="213"/>
      <c r="BL522" s="213"/>
      <c r="BM522" s="213"/>
      <c r="BN522" s="213"/>
      <c r="BO522" s="213"/>
      <c r="BP522" s="213"/>
      <c r="BQ522" s="213"/>
      <c r="BR522" s="213"/>
      <c r="BS522" s="213"/>
      <c r="BT522" s="213"/>
      <c r="BU522" s="213"/>
      <c r="BV522" s="213"/>
      <c r="BW522" s="213"/>
      <c r="BX522" s="213"/>
      <c r="BY522" s="213"/>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2707" t="s">
        <v>364</v>
      </c>
      <c r="D523" s="2465"/>
      <c r="E523" s="629">
        <v>-2.3515313548788403E-2</v>
      </c>
      <c r="F523" s="537"/>
      <c r="G523" s="537"/>
      <c r="H523" s="2724" t="s">
        <v>226</v>
      </c>
      <c r="I523" s="2465"/>
      <c r="J523" s="642">
        <v>4.6896627621625013</v>
      </c>
      <c r="K523" s="643">
        <v>8.5266595675681849</v>
      </c>
      <c r="L523" s="644">
        <v>8.5266595675681849</v>
      </c>
      <c r="M523" s="2725" t="s">
        <v>226</v>
      </c>
      <c r="N523" s="2465"/>
      <c r="O523" s="645">
        <v>4.8164603712257676</v>
      </c>
      <c r="P523" s="646">
        <v>8.757200674955941</v>
      </c>
      <c r="Q523" s="647">
        <v>8.757200674955941</v>
      </c>
      <c r="BA523" s="213"/>
      <c r="BB523" s="287"/>
      <c r="BC523" s="213"/>
      <c r="BD523" s="213"/>
      <c r="BE523" s="213"/>
      <c r="BF523" s="213"/>
      <c r="BG523" s="213"/>
      <c r="BH523" s="213"/>
      <c r="BI523" s="213"/>
      <c r="BJ523" s="213"/>
      <c r="BK523" s="213"/>
      <c r="BL523" s="213"/>
      <c r="BM523" s="213"/>
      <c r="BN523" s="213"/>
      <c r="BO523" s="213"/>
      <c r="BP523" s="213"/>
      <c r="BQ523" s="213"/>
      <c r="BR523" s="213"/>
      <c r="BS523" s="213"/>
      <c r="BT523" s="213"/>
      <c r="BU523" s="213"/>
      <c r="BV523" s="213"/>
      <c r="BW523" s="213"/>
      <c r="BX523" s="213"/>
      <c r="BY523" s="213"/>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2707" t="s">
        <v>360</v>
      </c>
      <c r="D524" s="2465"/>
      <c r="E524" s="629">
        <v>-3.5467638621786458E-2</v>
      </c>
      <c r="F524" s="537"/>
      <c r="G524" s="537"/>
      <c r="H524" s="2464"/>
      <c r="I524" s="2465"/>
      <c r="J524" s="538"/>
      <c r="K524" s="538"/>
      <c r="L524" s="538"/>
      <c r="M524" s="2464"/>
      <c r="N524" s="2465"/>
      <c r="O524" s="538"/>
      <c r="P524" s="538"/>
      <c r="Q524" s="538"/>
      <c r="BA524" s="213"/>
      <c r="BB524" s="287"/>
      <c r="BC524" s="213"/>
      <c r="BD524" s="213"/>
      <c r="BE524" s="213"/>
      <c r="BF524" s="213"/>
      <c r="BG524" s="213"/>
      <c r="BH524" s="213"/>
      <c r="BI524" s="213"/>
      <c r="BJ524" s="213"/>
      <c r="BK524" s="213"/>
      <c r="BL524" s="213"/>
      <c r="BM524" s="213"/>
      <c r="BN524" s="213"/>
      <c r="BO524" s="213"/>
      <c r="BP524" s="213"/>
      <c r="BQ524" s="213"/>
      <c r="BR524" s="213"/>
      <c r="BS524" s="213"/>
      <c r="BT524" s="213"/>
      <c r="BU524" s="213"/>
      <c r="BV524" s="213"/>
      <c r="BW524" s="213"/>
      <c r="BX524" s="213"/>
      <c r="BY524" s="213"/>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2707" t="s">
        <v>365</v>
      </c>
      <c r="D525" s="2465"/>
      <c r="E525" s="629">
        <v>-2.8191248593827566E-2</v>
      </c>
      <c r="F525" s="537"/>
      <c r="G525" s="537"/>
      <c r="H525" s="2464"/>
      <c r="I525" s="2465"/>
      <c r="J525" s="537"/>
      <c r="K525" s="537"/>
      <c r="L525" s="537"/>
      <c r="M525" s="2464"/>
      <c r="N525" s="2465"/>
      <c r="O525" s="537"/>
      <c r="P525" s="537"/>
      <c r="Q525" s="537"/>
      <c r="BA525" s="213"/>
      <c r="BB525" s="287"/>
      <c r="BC525" s="213"/>
      <c r="BD525" s="213"/>
      <c r="BE525" s="213"/>
      <c r="BF525" s="213"/>
      <c r="BG525" s="213"/>
      <c r="BH525" s="213"/>
      <c r="BI525" s="213"/>
      <c r="BJ525" s="213"/>
      <c r="BK525" s="213"/>
      <c r="BL525" s="213"/>
      <c r="BM525" s="213"/>
      <c r="BN525" s="213"/>
      <c r="BO525" s="213"/>
      <c r="BP525" s="213"/>
      <c r="BQ525" s="213"/>
      <c r="BR525" s="213"/>
      <c r="BS525" s="213"/>
      <c r="BT525" s="213"/>
      <c r="BU525" s="213"/>
      <c r="BV525" s="213"/>
      <c r="BW525" s="213"/>
      <c r="BX525" s="213"/>
      <c r="BY525" s="213"/>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2707" t="s">
        <v>359</v>
      </c>
      <c r="D526" s="2465"/>
      <c r="E526" s="629">
        <v>-4.0566163955562007E-2</v>
      </c>
      <c r="F526" s="537"/>
      <c r="G526" s="537"/>
      <c r="H526" s="2715" t="s">
        <v>261</v>
      </c>
      <c r="I526" s="2465"/>
      <c r="J526" s="2465"/>
      <c r="K526" s="537"/>
      <c r="L526" s="537"/>
      <c r="M526" s="2716" t="s">
        <v>261</v>
      </c>
      <c r="N526" s="2465"/>
      <c r="O526" s="2465"/>
      <c r="P526" s="537"/>
      <c r="Q526" s="537"/>
      <c r="BA526" s="213"/>
      <c r="BB526" s="287"/>
      <c r="BC526" s="213"/>
      <c r="BD526" s="213"/>
      <c r="BE526" s="213"/>
      <c r="BF526" s="213"/>
      <c r="BG526" s="213"/>
      <c r="BH526" s="213"/>
      <c r="BI526" s="213"/>
      <c r="BJ526" s="213"/>
      <c r="BK526" s="213"/>
      <c r="BL526" s="213"/>
      <c r="BM526" s="213"/>
      <c r="BN526" s="213"/>
      <c r="BO526" s="213"/>
      <c r="BP526" s="213"/>
      <c r="BQ526" s="213"/>
      <c r="BR526" s="213"/>
      <c r="BS526" s="213"/>
      <c r="BT526" s="213"/>
      <c r="BU526" s="213"/>
      <c r="BV526" s="213"/>
      <c r="BW526" s="213"/>
      <c r="BX526" s="213"/>
      <c r="BY526" s="213"/>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2707" t="s">
        <v>345</v>
      </c>
      <c r="D527" s="2465"/>
      <c r="E527" s="629">
        <v>-9.0880627152364279E-2</v>
      </c>
      <c r="F527" s="537"/>
      <c r="G527" s="537"/>
      <c r="H527" s="2464"/>
      <c r="I527" s="2465"/>
      <c r="J527" s="624" t="s">
        <v>225</v>
      </c>
      <c r="K527" s="537"/>
      <c r="L527" s="537"/>
      <c r="M527" s="2464"/>
      <c r="N527" s="2465"/>
      <c r="O527" s="625" t="s">
        <v>225</v>
      </c>
      <c r="P527" s="537"/>
      <c r="Q527" s="537"/>
      <c r="BA527" s="213"/>
      <c r="BB527" s="287"/>
      <c r="BC527" s="213"/>
      <c r="BD527" s="213"/>
      <c r="BE527" s="213"/>
      <c r="BF527" s="213"/>
      <c r="BG527" s="213"/>
      <c r="BH527" s="213"/>
      <c r="BI527" s="213"/>
      <c r="BJ527" s="213"/>
      <c r="BK527" s="213"/>
      <c r="BL527" s="213"/>
      <c r="BM527" s="213"/>
      <c r="BN527" s="213"/>
      <c r="BO527" s="213"/>
      <c r="BP527" s="213"/>
      <c r="BQ527" s="213"/>
      <c r="BR527" s="213"/>
      <c r="BS527" s="213"/>
      <c r="BT527" s="213"/>
      <c r="BU527" s="213"/>
      <c r="BV527" s="213"/>
      <c r="BW527" s="213"/>
      <c r="BX527" s="213"/>
      <c r="BY527" s="213"/>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2707" t="s">
        <v>343</v>
      </c>
      <c r="D528" s="2465"/>
      <c r="E528" s="629">
        <v>0.12518945479150456</v>
      </c>
      <c r="F528" s="537"/>
      <c r="G528" s="537"/>
      <c r="H528" s="2465"/>
      <c r="I528" s="2465"/>
      <c r="J528" s="648" t="s">
        <v>226</v>
      </c>
      <c r="K528" s="537"/>
      <c r="L528" s="537"/>
      <c r="M528" s="2465"/>
      <c r="N528" s="2465"/>
      <c r="O528" s="649" t="s">
        <v>226</v>
      </c>
      <c r="P528" s="537"/>
      <c r="Q528" s="537"/>
      <c r="BA528" s="213"/>
      <c r="BB528" s="287"/>
      <c r="BC528" s="213"/>
      <c r="BD528" s="213"/>
      <c r="BE528" s="213"/>
      <c r="BF528" s="213"/>
      <c r="BG528" s="213"/>
      <c r="BH528" s="213"/>
      <c r="BI528" s="213"/>
      <c r="BJ528" s="213"/>
      <c r="BK528" s="213"/>
      <c r="BL528" s="213"/>
      <c r="BM528" s="213"/>
      <c r="BN528" s="213"/>
      <c r="BO528" s="213"/>
      <c r="BP528" s="213"/>
      <c r="BQ528" s="213"/>
      <c r="BR528" s="213"/>
      <c r="BS528" s="213"/>
      <c r="BT528" s="213"/>
      <c r="BU528" s="213"/>
      <c r="BV528" s="213"/>
      <c r="BW528" s="213"/>
      <c r="BX528" s="213"/>
      <c r="BY528" s="213"/>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2707" t="s">
        <v>366</v>
      </c>
      <c r="D529" s="2465"/>
      <c r="E529" s="629">
        <v>-2.6428790567076244E-2</v>
      </c>
      <c r="F529" s="537"/>
      <c r="G529" s="537"/>
      <c r="H529" s="2705" t="s">
        <v>353</v>
      </c>
      <c r="I529" s="2465"/>
      <c r="J529" s="627">
        <v>-6.2201391411934905E-2</v>
      </c>
      <c r="K529" s="537"/>
      <c r="L529" s="537"/>
      <c r="M529" s="2706" t="s">
        <v>353</v>
      </c>
      <c r="N529" s="2465"/>
      <c r="O529" s="628">
        <v>-7.5571702036459576E-2</v>
      </c>
      <c r="P529" s="537"/>
      <c r="Q529" s="537"/>
      <c r="BA529" s="213"/>
      <c r="BB529" s="287"/>
      <c r="BC529" s="213"/>
      <c r="BD529" s="213"/>
      <c r="BE529" s="213"/>
      <c r="BF529" s="213"/>
      <c r="BG529" s="213"/>
      <c r="BH529" s="213"/>
      <c r="BI529" s="213"/>
      <c r="BJ529" s="213"/>
      <c r="BK529" s="213"/>
      <c r="BL529" s="213"/>
      <c r="BM529" s="213"/>
      <c r="BN529" s="213"/>
      <c r="BO529" s="213"/>
      <c r="BP529" s="213"/>
      <c r="BQ529" s="213"/>
      <c r="BR529" s="213"/>
      <c r="BS529" s="213"/>
      <c r="BT529" s="213"/>
      <c r="BU529" s="213"/>
      <c r="BV529" s="213"/>
      <c r="BW529" s="213"/>
      <c r="BX529" s="213"/>
      <c r="BY529" s="213"/>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2707" t="s">
        <v>350</v>
      </c>
      <c r="D530" s="2465"/>
      <c r="E530" s="629">
        <v>-7.3935068340253193E-2</v>
      </c>
      <c r="F530" s="537"/>
      <c r="G530" s="537"/>
      <c r="H530" s="2708" t="s">
        <v>356</v>
      </c>
      <c r="I530" s="2465"/>
      <c r="J530" s="630">
        <v>-4.1388991900968029E-2</v>
      </c>
      <c r="K530" s="537"/>
      <c r="L530" s="537"/>
      <c r="M530" s="2709" t="s">
        <v>356</v>
      </c>
      <c r="N530" s="2465"/>
      <c r="O530" s="631">
        <v>-6.1118699396702419E-2</v>
      </c>
      <c r="P530" s="537"/>
      <c r="Q530" s="537"/>
      <c r="BA530" s="213"/>
      <c r="BB530" s="287"/>
      <c r="BC530" s="213"/>
      <c r="BD530" s="213"/>
      <c r="BE530" s="213"/>
      <c r="BF530" s="213"/>
      <c r="BG530" s="213"/>
      <c r="BH530" s="213"/>
      <c r="BI530" s="213"/>
      <c r="BJ530" s="213"/>
      <c r="BK530" s="213"/>
      <c r="BL530" s="213"/>
      <c r="BM530" s="213"/>
      <c r="BN530" s="213"/>
      <c r="BO530" s="213"/>
      <c r="BP530" s="213"/>
      <c r="BQ530" s="213"/>
      <c r="BR530" s="213"/>
      <c r="BS530" s="213"/>
      <c r="BT530" s="213"/>
      <c r="BU530" s="213"/>
      <c r="BV530" s="213"/>
      <c r="BW530" s="213"/>
      <c r="BX530" s="213"/>
      <c r="BY530" s="213"/>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2707" t="s">
        <v>373</v>
      </c>
      <c r="D531" s="2465"/>
      <c r="E531" s="629">
        <v>-1.4739890582915673E-2</v>
      </c>
      <c r="F531" s="537"/>
      <c r="G531" s="537"/>
      <c r="H531" s="2708" t="s">
        <v>352</v>
      </c>
      <c r="I531" s="2465"/>
      <c r="J531" s="630">
        <v>-8.5942265646299837E-2</v>
      </c>
      <c r="K531" s="537"/>
      <c r="L531" s="537"/>
      <c r="M531" s="2709" t="s">
        <v>352</v>
      </c>
      <c r="N531" s="2465"/>
      <c r="O531" s="631">
        <v>-6.8596503280241458E-2</v>
      </c>
      <c r="P531" s="537"/>
      <c r="Q531" s="537"/>
      <c r="BA531" s="213"/>
      <c r="BB531" s="287"/>
      <c r="BC531" s="213"/>
      <c r="BD531" s="213"/>
      <c r="BE531" s="213"/>
      <c r="BF531" s="213"/>
      <c r="BG531" s="213"/>
      <c r="BH531" s="213"/>
      <c r="BI531" s="213"/>
      <c r="BJ531" s="213"/>
      <c r="BK531" s="213"/>
      <c r="BL531" s="213"/>
      <c r="BM531" s="213"/>
      <c r="BN531" s="213"/>
      <c r="BO531" s="213"/>
      <c r="BP531" s="213"/>
      <c r="BQ531" s="213"/>
      <c r="BR531" s="213"/>
      <c r="BS531" s="213"/>
      <c r="BT531" s="213"/>
      <c r="BU531" s="213"/>
      <c r="BV531" s="213"/>
      <c r="BW531" s="213"/>
      <c r="BX531" s="213"/>
      <c r="BY531" s="213"/>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2707" t="s">
        <v>383</v>
      </c>
      <c r="D532" s="2465"/>
      <c r="E532" s="629">
        <v>-5.0087060576805677E-3</v>
      </c>
      <c r="F532" s="537"/>
      <c r="G532" s="537"/>
      <c r="H532" s="2708" t="s">
        <v>361</v>
      </c>
      <c r="I532" s="2465"/>
      <c r="J532" s="630">
        <v>-2.8265439614161451E-2</v>
      </c>
      <c r="K532" s="537"/>
      <c r="L532" s="537"/>
      <c r="M532" s="2709" t="s">
        <v>361</v>
      </c>
      <c r="N532" s="2465"/>
      <c r="O532" s="631">
        <v>-3.9377391363383904E-2</v>
      </c>
      <c r="P532" s="537"/>
      <c r="Q532" s="537"/>
      <c r="BA532" s="213"/>
      <c r="BB532" s="287"/>
      <c r="BC532" s="213"/>
      <c r="BD532" s="213"/>
      <c r="BE532" s="213"/>
      <c r="BF532" s="213"/>
      <c r="BG532" s="213"/>
      <c r="BH532" s="213"/>
      <c r="BI532" s="213"/>
      <c r="BJ532" s="213"/>
      <c r="BK532" s="213"/>
      <c r="BL532" s="213"/>
      <c r="BM532" s="213"/>
      <c r="BN532" s="213"/>
      <c r="BO532" s="213"/>
      <c r="BP532" s="213"/>
      <c r="BQ532" s="213"/>
      <c r="BR532" s="213"/>
      <c r="BS532" s="213"/>
      <c r="BT532" s="213"/>
      <c r="BU532" s="213"/>
      <c r="BV532" s="213"/>
      <c r="BW532" s="213"/>
      <c r="BX532" s="213"/>
      <c r="BY532" s="213"/>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2707" t="s">
        <v>354</v>
      </c>
      <c r="D533" s="2465"/>
      <c r="E533" s="629">
        <v>-3.5443002314981431E-2</v>
      </c>
      <c r="F533" s="537"/>
      <c r="G533" s="537"/>
      <c r="H533" s="2708" t="s">
        <v>384</v>
      </c>
      <c r="I533" s="2465"/>
      <c r="J533" s="630">
        <v>4.3434315480931915E-3</v>
      </c>
      <c r="K533" s="537"/>
      <c r="L533" s="537"/>
      <c r="M533" s="2709" t="s">
        <v>384</v>
      </c>
      <c r="N533" s="2465"/>
      <c r="O533" s="631">
        <v>5.2188403697948126E-3</v>
      </c>
      <c r="P533" s="537"/>
      <c r="Q533" s="537"/>
      <c r="BA533" s="213"/>
      <c r="BB533" s="287"/>
      <c r="BC533" s="213"/>
      <c r="BD533" s="213"/>
      <c r="BE533" s="213"/>
      <c r="BF533" s="213"/>
      <c r="BG533" s="213"/>
      <c r="BH533" s="213"/>
      <c r="BI533" s="213"/>
      <c r="BJ533" s="213"/>
      <c r="BK533" s="213"/>
      <c r="BL533" s="213"/>
      <c r="BM533" s="213"/>
      <c r="BN533" s="213"/>
      <c r="BO533" s="213"/>
      <c r="BP533" s="213"/>
      <c r="BQ533" s="213"/>
      <c r="BR533" s="213"/>
      <c r="BS533" s="213"/>
      <c r="BT533" s="213"/>
      <c r="BU533" s="213"/>
      <c r="BV533" s="213"/>
      <c r="BW533" s="213"/>
      <c r="BX533" s="213"/>
      <c r="BY533" s="213"/>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2707" t="s">
        <v>370</v>
      </c>
      <c r="D534" s="2465"/>
      <c r="E534" s="629">
        <v>2.4545177284680499E-2</v>
      </c>
      <c r="F534" s="537"/>
      <c r="G534" s="537"/>
      <c r="H534" s="2708" t="s">
        <v>342</v>
      </c>
      <c r="I534" s="2465"/>
      <c r="J534" s="630">
        <v>0.14244489597197688</v>
      </c>
      <c r="K534" s="537"/>
      <c r="L534" s="537"/>
      <c r="M534" s="2709" t="s">
        <v>342</v>
      </c>
      <c r="N534" s="2465"/>
      <c r="O534" s="631">
        <v>0.11213717193998834</v>
      </c>
      <c r="P534" s="537"/>
      <c r="Q534" s="537"/>
      <c r="BA534" s="213"/>
      <c r="BB534" s="287"/>
      <c r="BC534" s="213"/>
      <c r="BD534" s="213"/>
      <c r="BE534" s="213"/>
      <c r="BF534" s="213"/>
      <c r="BG534" s="213"/>
      <c r="BH534" s="213"/>
      <c r="BI534" s="213"/>
      <c r="BJ534" s="213"/>
      <c r="BK534" s="213"/>
      <c r="BL534" s="213"/>
      <c r="BM534" s="213"/>
      <c r="BN534" s="213"/>
      <c r="BO534" s="213"/>
      <c r="BP534" s="213"/>
      <c r="BQ534" s="213"/>
      <c r="BR534" s="213"/>
      <c r="BS534" s="213"/>
      <c r="BT534" s="213"/>
      <c r="BU534" s="213"/>
      <c r="BV534" s="213"/>
      <c r="BW534" s="213"/>
      <c r="BX534" s="213"/>
      <c r="BY534" s="213"/>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2707" t="s">
        <v>357</v>
      </c>
      <c r="D535" s="2465"/>
      <c r="E535" s="629">
        <v>5.3428304577595162E-2</v>
      </c>
      <c r="F535" s="537"/>
      <c r="G535" s="537"/>
      <c r="H535" s="2708" t="s">
        <v>372</v>
      </c>
      <c r="I535" s="2465"/>
      <c r="J535" s="630">
        <v>9.4516350947362049E-3</v>
      </c>
      <c r="K535" s="537"/>
      <c r="L535" s="537"/>
      <c r="M535" s="2709" t="s">
        <v>372</v>
      </c>
      <c r="N535" s="2465"/>
      <c r="O535" s="631">
        <v>2.3968944886098124E-2</v>
      </c>
      <c r="P535" s="537"/>
      <c r="Q535" s="537"/>
      <c r="BA535" s="213"/>
      <c r="BB535" s="287"/>
      <c r="BC535" s="213"/>
      <c r="BD535" s="213"/>
      <c r="BE535" s="213"/>
      <c r="BF535" s="213"/>
      <c r="BG535" s="213"/>
      <c r="BH535" s="213"/>
      <c r="BI535" s="213"/>
      <c r="BJ535" s="213"/>
      <c r="BK535" s="213"/>
      <c r="BL535" s="213"/>
      <c r="BM535" s="213"/>
      <c r="BN535" s="213"/>
      <c r="BO535" s="213"/>
      <c r="BP535" s="213"/>
      <c r="BQ535" s="213"/>
      <c r="BR535" s="213"/>
      <c r="BS535" s="213"/>
      <c r="BT535" s="213"/>
      <c r="BU535" s="213"/>
      <c r="BV535" s="213"/>
      <c r="BW535" s="213"/>
      <c r="BX535" s="213"/>
      <c r="BY535" s="213"/>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2707" t="s">
        <v>374</v>
      </c>
      <c r="D536" s="2465"/>
      <c r="E536" s="629">
        <v>1.7341352769715889E-2</v>
      </c>
      <c r="F536" s="537"/>
      <c r="G536" s="537"/>
      <c r="H536" s="2708" t="s">
        <v>349</v>
      </c>
      <c r="I536" s="2465"/>
      <c r="J536" s="630">
        <v>-8.7520987791375932E-2</v>
      </c>
      <c r="K536" s="537"/>
      <c r="L536" s="537"/>
      <c r="M536" s="2709" t="s">
        <v>349</v>
      </c>
      <c r="N536" s="2465"/>
      <c r="O536" s="631">
        <v>1.1032759492957914E-2</v>
      </c>
      <c r="P536" s="537"/>
      <c r="Q536" s="537"/>
      <c r="BA536" s="213"/>
      <c r="BB536" s="287"/>
      <c r="BC536" s="213"/>
      <c r="BD536" s="213"/>
      <c r="BE536" s="213"/>
      <c r="BF536" s="213"/>
      <c r="BG536" s="213"/>
      <c r="BH536" s="213"/>
      <c r="BI536" s="213"/>
      <c r="BJ536" s="213"/>
      <c r="BK536" s="213"/>
      <c r="BL536" s="213"/>
      <c r="BM536" s="213"/>
      <c r="BN536" s="213"/>
      <c r="BO536" s="213"/>
      <c r="BP536" s="213"/>
      <c r="BQ536" s="213"/>
      <c r="BR536" s="213"/>
      <c r="BS536" s="213"/>
      <c r="BT536" s="213"/>
      <c r="BU536" s="213"/>
      <c r="BV536" s="213"/>
      <c r="BW536" s="213"/>
      <c r="BX536" s="213"/>
      <c r="BY536" s="213"/>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2707" t="s">
        <v>371</v>
      </c>
      <c r="D537" s="2465"/>
      <c r="E537" s="629">
        <v>1.9311466040355312E-2</v>
      </c>
      <c r="F537" s="537"/>
      <c r="G537" s="537"/>
      <c r="H537" s="2708" t="s">
        <v>364</v>
      </c>
      <c r="I537" s="2465"/>
      <c r="J537" s="630">
        <v>-7.759020610483963E-3</v>
      </c>
      <c r="K537" s="537"/>
      <c r="L537" s="537"/>
      <c r="M537" s="2709" t="s">
        <v>364</v>
      </c>
      <c r="N537" s="2465"/>
      <c r="O537" s="631">
        <v>-3.2202458993718749E-2</v>
      </c>
      <c r="P537" s="537"/>
      <c r="Q537" s="537"/>
      <c r="BA537" s="213"/>
      <c r="BB537" s="287"/>
      <c r="BC537" s="213"/>
      <c r="BD537" s="213"/>
      <c r="BE537" s="213"/>
      <c r="BF537" s="213"/>
      <c r="BG537" s="213"/>
      <c r="BH537" s="213"/>
      <c r="BI537" s="213"/>
      <c r="BJ537" s="213"/>
      <c r="BK537" s="213"/>
      <c r="BL537" s="213"/>
      <c r="BM537" s="213"/>
      <c r="BN537" s="213"/>
      <c r="BO537" s="213"/>
      <c r="BP537" s="213"/>
      <c r="BQ537" s="213"/>
      <c r="BR537" s="213"/>
      <c r="BS537" s="213"/>
      <c r="BT537" s="213"/>
      <c r="BU537" s="213"/>
      <c r="BV537" s="213"/>
      <c r="BW537" s="213"/>
      <c r="BX537" s="213"/>
      <c r="BY537" s="213"/>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2707" t="s">
        <v>380</v>
      </c>
      <c r="D538" s="2465"/>
      <c r="E538" s="629">
        <v>-9.342532674672787E-3</v>
      </c>
      <c r="F538" s="537"/>
      <c r="G538" s="537"/>
      <c r="H538" s="2708" t="s">
        <v>360</v>
      </c>
      <c r="I538" s="2465"/>
      <c r="J538" s="630">
        <v>-2.7528288322386702E-2</v>
      </c>
      <c r="K538" s="537"/>
      <c r="L538" s="537"/>
      <c r="M538" s="2709" t="s">
        <v>360</v>
      </c>
      <c r="N538" s="2465"/>
      <c r="O538" s="631">
        <v>-4.1949599251972239E-2</v>
      </c>
      <c r="P538" s="537"/>
      <c r="Q538" s="537"/>
      <c r="BA538" s="213"/>
      <c r="BB538" s="287"/>
      <c r="BC538" s="213"/>
      <c r="BD538" s="213"/>
      <c r="BE538" s="213"/>
      <c r="BF538" s="213"/>
      <c r="BG538" s="213"/>
      <c r="BH538" s="213"/>
      <c r="BI538" s="213"/>
      <c r="BJ538" s="213"/>
      <c r="BK538" s="213"/>
      <c r="BL538" s="213"/>
      <c r="BM538" s="213"/>
      <c r="BN538" s="213"/>
      <c r="BO538" s="213"/>
      <c r="BP538" s="213"/>
      <c r="BQ538" s="213"/>
      <c r="BR538" s="213"/>
      <c r="BS538" s="213"/>
      <c r="BT538" s="213"/>
      <c r="BU538" s="213"/>
      <c r="BV538" s="213"/>
      <c r="BW538" s="213"/>
      <c r="BX538" s="213"/>
      <c r="BY538" s="213"/>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2707" t="s">
        <v>387</v>
      </c>
      <c r="D539" s="2465"/>
      <c r="E539" s="629">
        <v>2.8382121221710052E-3</v>
      </c>
      <c r="F539" s="537"/>
      <c r="G539" s="537"/>
      <c r="H539" s="2708" t="s">
        <v>365</v>
      </c>
      <c r="I539" s="2465"/>
      <c r="J539" s="630">
        <v>-3.1954287490298661E-2</v>
      </c>
      <c r="K539" s="537"/>
      <c r="L539" s="537"/>
      <c r="M539" s="2709" t="s">
        <v>365</v>
      </c>
      <c r="N539" s="2465"/>
      <c r="O539" s="631">
        <v>-2.5929883082874847E-2</v>
      </c>
      <c r="P539" s="537"/>
      <c r="Q539" s="537"/>
      <c r="BA539" s="213"/>
      <c r="BB539" s="287"/>
      <c r="BC539" s="213"/>
      <c r="BD539" s="213"/>
      <c r="BE539" s="213"/>
      <c r="BF539" s="213"/>
      <c r="BG539" s="213"/>
      <c r="BH539" s="213"/>
      <c r="BI539" s="213"/>
      <c r="BJ539" s="213"/>
      <c r="BK539" s="213"/>
      <c r="BL539" s="213"/>
      <c r="BM539" s="213"/>
      <c r="BN539" s="213"/>
      <c r="BO539" s="213"/>
      <c r="BP539" s="213"/>
      <c r="BQ539" s="213"/>
      <c r="BR539" s="213"/>
      <c r="BS539" s="213"/>
      <c r="BT539" s="213"/>
      <c r="BU539" s="213"/>
      <c r="BV539" s="213"/>
      <c r="BW539" s="213"/>
      <c r="BX539" s="213"/>
      <c r="BY539" s="213"/>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2707" t="s">
        <v>344</v>
      </c>
      <c r="D540" s="2465"/>
      <c r="E540" s="629">
        <v>0.11659495319880685</v>
      </c>
      <c r="F540" s="537"/>
      <c r="G540" s="537"/>
      <c r="H540" s="2708" t="s">
        <v>359</v>
      </c>
      <c r="I540" s="2465"/>
      <c r="J540" s="630">
        <v>-5.2930093553347143E-2</v>
      </c>
      <c r="K540" s="537"/>
      <c r="L540" s="537"/>
      <c r="M540" s="2709" t="s">
        <v>359</v>
      </c>
      <c r="N540" s="2465"/>
      <c r="O540" s="631">
        <v>-3.9380417769616503E-2</v>
      </c>
      <c r="P540" s="537"/>
      <c r="Q540" s="537"/>
      <c r="BA540" s="213"/>
      <c r="BB540" s="287"/>
      <c r="BC540" s="213"/>
      <c r="BD540" s="213"/>
      <c r="BE540" s="213"/>
      <c r="BF540" s="213"/>
      <c r="BG540" s="213"/>
      <c r="BH540" s="213"/>
      <c r="BI540" s="213"/>
      <c r="BJ540" s="213"/>
      <c r="BK540" s="213"/>
      <c r="BL540" s="213"/>
      <c r="BM540" s="213"/>
      <c r="BN540" s="213"/>
      <c r="BO540" s="213"/>
      <c r="BP540" s="213"/>
      <c r="BQ540" s="213"/>
      <c r="BR540" s="213"/>
      <c r="BS540" s="213"/>
      <c r="BT540" s="213"/>
      <c r="BU540" s="213"/>
      <c r="BV540" s="213"/>
      <c r="BW540" s="213"/>
      <c r="BX540" s="213"/>
      <c r="BY540" s="213"/>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2707" t="s">
        <v>386</v>
      </c>
      <c r="D541" s="2465"/>
      <c r="E541" s="629">
        <v>4.1720264640812341E-3</v>
      </c>
      <c r="F541" s="537"/>
      <c r="G541" s="537"/>
      <c r="H541" s="2708" t="s">
        <v>345</v>
      </c>
      <c r="I541" s="2465"/>
      <c r="J541" s="630">
        <v>-0.11033904377429166</v>
      </c>
      <c r="K541" s="537"/>
      <c r="L541" s="537"/>
      <c r="M541" s="2709" t="s">
        <v>345</v>
      </c>
      <c r="N541" s="2465"/>
      <c r="O541" s="631">
        <v>-8.1530708660464551E-2</v>
      </c>
      <c r="P541" s="537"/>
      <c r="Q541" s="537"/>
      <c r="BA541" s="213"/>
      <c r="BB541" s="287"/>
      <c r="BC541" s="213"/>
      <c r="BD541" s="213"/>
      <c r="BE541" s="213"/>
      <c r="BF541" s="213"/>
      <c r="BG541" s="213"/>
      <c r="BH541" s="213"/>
      <c r="BI541" s="213"/>
      <c r="BJ541" s="213"/>
      <c r="BK541" s="213"/>
      <c r="BL541" s="213"/>
      <c r="BM541" s="213"/>
      <c r="BN541" s="213"/>
      <c r="BO541" s="213"/>
      <c r="BP541" s="213"/>
      <c r="BQ541" s="213"/>
      <c r="BR541" s="213"/>
      <c r="BS541" s="213"/>
      <c r="BT541" s="213"/>
      <c r="BU541" s="213"/>
      <c r="BV541" s="213"/>
      <c r="BW541" s="213"/>
      <c r="BX541" s="213"/>
      <c r="BY541" s="213"/>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2707" t="s">
        <v>358</v>
      </c>
      <c r="D542" s="2465"/>
      <c r="E542" s="629">
        <v>1.335399112815965E-2</v>
      </c>
      <c r="F542" s="537"/>
      <c r="G542" s="537"/>
      <c r="H542" s="2708" t="s">
        <v>343</v>
      </c>
      <c r="I542" s="2465"/>
      <c r="J542" s="630">
        <v>0.14069295567058293</v>
      </c>
      <c r="K542" s="537"/>
      <c r="L542" s="537"/>
      <c r="M542" s="2709" t="s">
        <v>343</v>
      </c>
      <c r="N542" s="2465"/>
      <c r="O542" s="631">
        <v>0.12810684109135773</v>
      </c>
      <c r="P542" s="537"/>
      <c r="Q542" s="537"/>
      <c r="BA542" s="213"/>
      <c r="BB542" s="287"/>
      <c r="BC542" s="213"/>
      <c r="BD542" s="213"/>
      <c r="BE542" s="213"/>
      <c r="BF542" s="213"/>
      <c r="BG542" s="213"/>
      <c r="BH542" s="213"/>
      <c r="BI542" s="213"/>
      <c r="BJ542" s="213"/>
      <c r="BK542" s="213"/>
      <c r="BL542" s="213"/>
      <c r="BM542" s="213"/>
      <c r="BN542" s="213"/>
      <c r="BO542" s="213"/>
      <c r="BP542" s="213"/>
      <c r="BQ542" s="213"/>
      <c r="BR542" s="213"/>
      <c r="BS542" s="213"/>
      <c r="BT542" s="213"/>
      <c r="BU542" s="213"/>
      <c r="BV542" s="213"/>
      <c r="BW542" s="213"/>
      <c r="BX542" s="213"/>
      <c r="BY542" s="213"/>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2707" t="s">
        <v>388</v>
      </c>
      <c r="D543" s="2465"/>
      <c r="E543" s="629">
        <v>-3.4678655258095384E-4</v>
      </c>
      <c r="F543" s="537"/>
      <c r="G543" s="537"/>
      <c r="H543" s="2708" t="s">
        <v>366</v>
      </c>
      <c r="I543" s="2465"/>
      <c r="J543" s="630">
        <v>-3.4475177128354587E-2</v>
      </c>
      <c r="K543" s="537"/>
      <c r="L543" s="537"/>
      <c r="M543" s="2709" t="s">
        <v>366</v>
      </c>
      <c r="N543" s="2465"/>
      <c r="O543" s="631">
        <v>-3.1730249146891515E-2</v>
      </c>
      <c r="P543" s="537"/>
      <c r="Q543" s="537"/>
      <c r="BA543" s="213"/>
      <c r="BB543" s="287"/>
      <c r="BC543" s="213"/>
      <c r="BD543" s="213"/>
      <c r="BE543" s="213"/>
      <c r="BF543" s="213"/>
      <c r="BG543" s="213"/>
      <c r="BH543" s="213"/>
      <c r="BI543" s="213"/>
      <c r="BJ543" s="213"/>
      <c r="BK543" s="213"/>
      <c r="BL543" s="213"/>
      <c r="BM543" s="213"/>
      <c r="BN543" s="213"/>
      <c r="BO543" s="213"/>
      <c r="BP543" s="213"/>
      <c r="BQ543" s="213"/>
      <c r="BR543" s="213"/>
      <c r="BS543" s="213"/>
      <c r="BT543" s="213"/>
      <c r="BU543" s="213"/>
      <c r="BV543" s="213"/>
      <c r="BW543" s="213"/>
      <c r="BX543" s="213"/>
      <c r="BY543" s="213"/>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2707" t="s">
        <v>375</v>
      </c>
      <c r="D544" s="2465"/>
      <c r="E544" s="629">
        <v>-1.0785774401985311E-2</v>
      </c>
      <c r="F544" s="537"/>
      <c r="G544" s="537"/>
      <c r="H544" s="2708" t="s">
        <v>350</v>
      </c>
      <c r="I544" s="2465"/>
      <c r="J544" s="630">
        <v>-5.6063460693792554E-2</v>
      </c>
      <c r="K544" s="537"/>
      <c r="L544" s="537"/>
      <c r="M544" s="2709" t="s">
        <v>350</v>
      </c>
      <c r="N544" s="2465"/>
      <c r="O544" s="631">
        <v>-9.1001927017688056E-2</v>
      </c>
      <c r="P544" s="537"/>
      <c r="Q544" s="537"/>
      <c r="BA544" s="213"/>
      <c r="BB544" s="287"/>
      <c r="BC544" s="213"/>
      <c r="BD544" s="213"/>
      <c r="BE544" s="213"/>
      <c r="BF544" s="213"/>
      <c r="BG544" s="213"/>
      <c r="BH544" s="213"/>
      <c r="BI544" s="213"/>
      <c r="BJ544" s="213"/>
      <c r="BK544" s="213"/>
      <c r="BL544" s="213"/>
      <c r="BM544" s="213"/>
      <c r="BN544" s="213"/>
      <c r="BO544" s="213"/>
      <c r="BP544" s="213"/>
      <c r="BQ544" s="213"/>
      <c r="BR544" s="213"/>
      <c r="BS544" s="213"/>
      <c r="BT544" s="213"/>
      <c r="BU544" s="213"/>
      <c r="BV544" s="213"/>
      <c r="BW544" s="213"/>
      <c r="BX544" s="213"/>
      <c r="BY544" s="213"/>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2707" t="s">
        <v>341</v>
      </c>
      <c r="D545" s="2465"/>
      <c r="E545" s="629">
        <v>-0.12635894247117913</v>
      </c>
      <c r="F545" s="537"/>
      <c r="G545" s="537"/>
      <c r="H545" s="2708" t="s">
        <v>373</v>
      </c>
      <c r="I545" s="2465"/>
      <c r="J545" s="630">
        <v>-2.2685426030582025E-2</v>
      </c>
      <c r="K545" s="537"/>
      <c r="L545" s="537"/>
      <c r="M545" s="2709" t="s">
        <v>373</v>
      </c>
      <c r="N545" s="2465"/>
      <c r="O545" s="631">
        <v>-1.2833257190664096E-2</v>
      </c>
      <c r="P545" s="537"/>
      <c r="Q545" s="537"/>
      <c r="BA545" s="213"/>
      <c r="BB545" s="287"/>
      <c r="BC545" s="213"/>
      <c r="BD545" s="213"/>
      <c r="BE545" s="213"/>
      <c r="BF545" s="213"/>
      <c r="BG545" s="213"/>
      <c r="BH545" s="213"/>
      <c r="BI545" s="213"/>
      <c r="BJ545" s="213"/>
      <c r="BK545" s="213"/>
      <c r="BL545" s="213"/>
      <c r="BM545" s="213"/>
      <c r="BN545" s="213"/>
      <c r="BO545" s="213"/>
      <c r="BP545" s="213"/>
      <c r="BQ545" s="213"/>
      <c r="BR545" s="213"/>
      <c r="BS545" s="213"/>
      <c r="BT545" s="213"/>
      <c r="BU545" s="213"/>
      <c r="BV545" s="213"/>
      <c r="BW545" s="213"/>
      <c r="BX545" s="213"/>
      <c r="BY545" s="213"/>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2707" t="s">
        <v>385</v>
      </c>
      <c r="D546" s="2465"/>
      <c r="E546" s="629">
        <v>-4.1334995099729602E-3</v>
      </c>
      <c r="F546" s="537"/>
      <c r="G546" s="537"/>
      <c r="H546" s="2708" t="s">
        <v>383</v>
      </c>
      <c r="I546" s="2465"/>
      <c r="J546" s="630">
        <v>-4.6139019897396133E-3</v>
      </c>
      <c r="K546" s="537"/>
      <c r="L546" s="537"/>
      <c r="M546" s="2709" t="s">
        <v>383</v>
      </c>
      <c r="N546" s="2465"/>
      <c r="O546" s="631">
        <v>-4.537433633739249E-3</v>
      </c>
      <c r="P546" s="537"/>
      <c r="Q546" s="537"/>
      <c r="BA546" s="213"/>
      <c r="BB546" s="287"/>
      <c r="BC546" s="213"/>
      <c r="BD546" s="213"/>
      <c r="BE546" s="213"/>
      <c r="BF546" s="213"/>
      <c r="BG546" s="213"/>
      <c r="BH546" s="213"/>
      <c r="BI546" s="213"/>
      <c r="BJ546" s="213"/>
      <c r="BK546" s="213"/>
      <c r="BL546" s="213"/>
      <c r="BM546" s="213"/>
      <c r="BN546" s="213"/>
      <c r="BO546" s="213"/>
      <c r="BP546" s="213"/>
      <c r="BQ546" s="213"/>
      <c r="BR546" s="213"/>
      <c r="BS546" s="213"/>
      <c r="BT546" s="213"/>
      <c r="BU546" s="213"/>
      <c r="BV546" s="213"/>
      <c r="BW546" s="213"/>
      <c r="BX546" s="213"/>
      <c r="BY546" s="213"/>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2707" t="s">
        <v>378</v>
      </c>
      <c r="D547" s="2465"/>
      <c r="E547" s="629">
        <v>1.9331426353602678E-3</v>
      </c>
      <c r="F547" s="537"/>
      <c r="G547" s="537"/>
      <c r="H547" s="2708" t="s">
        <v>354</v>
      </c>
      <c r="I547" s="2465"/>
      <c r="J547" s="630">
        <v>-6.8959845303803863E-2</v>
      </c>
      <c r="K547" s="537"/>
      <c r="L547" s="537"/>
      <c r="M547" s="2709" t="s">
        <v>354</v>
      </c>
      <c r="N547" s="2465"/>
      <c r="O547" s="631">
        <v>-7.6140887084843595E-3</v>
      </c>
      <c r="P547" s="537"/>
      <c r="Q547" s="537"/>
      <c r="BA547" s="213"/>
      <c r="BB547" s="287"/>
      <c r="BC547" s="213"/>
      <c r="BD547" s="213"/>
      <c r="BE547" s="213"/>
      <c r="BF547" s="213"/>
      <c r="BG547" s="213"/>
      <c r="BH547" s="213"/>
      <c r="BI547" s="213"/>
      <c r="BJ547" s="213"/>
      <c r="BK547" s="213"/>
      <c r="BL547" s="213"/>
      <c r="BM547" s="213"/>
      <c r="BN547" s="213"/>
      <c r="BO547" s="213"/>
      <c r="BP547" s="213"/>
      <c r="BQ547" s="213"/>
      <c r="BR547" s="213"/>
      <c r="BS547" s="213"/>
      <c r="BT547" s="213"/>
      <c r="BU547" s="213"/>
      <c r="BV547" s="213"/>
      <c r="BW547" s="213"/>
      <c r="BX547" s="213"/>
      <c r="BY547" s="213"/>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2707" t="s">
        <v>362</v>
      </c>
      <c r="D548" s="2465"/>
      <c r="E548" s="629">
        <v>3.5394480144732433E-2</v>
      </c>
      <c r="F548" s="537"/>
      <c r="G548" s="537"/>
      <c r="H548" s="2708" t="s">
        <v>370</v>
      </c>
      <c r="I548" s="2465"/>
      <c r="J548" s="630">
        <v>2.204863716015595E-2</v>
      </c>
      <c r="K548" s="537"/>
      <c r="L548" s="537"/>
      <c r="M548" s="2709" t="s">
        <v>370</v>
      </c>
      <c r="N548" s="2465"/>
      <c r="O548" s="631">
        <v>1.0388255418620531E-2</v>
      </c>
      <c r="P548" s="537"/>
      <c r="Q548" s="537"/>
      <c r="BA548" s="213"/>
      <c r="BB548" s="287"/>
      <c r="BC548" s="213"/>
      <c r="BD548" s="213"/>
      <c r="BE548" s="213"/>
      <c r="BF548" s="213"/>
      <c r="BG548" s="213"/>
      <c r="BH548" s="213"/>
      <c r="BI548" s="213"/>
      <c r="BJ548" s="213"/>
      <c r="BK548" s="213"/>
      <c r="BL548" s="213"/>
      <c r="BM548" s="213"/>
      <c r="BN548" s="213"/>
      <c r="BO548" s="213"/>
      <c r="BP548" s="213"/>
      <c r="BQ548" s="213"/>
      <c r="BR548" s="213"/>
      <c r="BS548" s="213"/>
      <c r="BT548" s="213"/>
      <c r="BU548" s="213"/>
      <c r="BV548" s="213"/>
      <c r="BW548" s="213"/>
      <c r="BX548" s="213"/>
      <c r="BY548" s="213"/>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2707" t="s">
        <v>367</v>
      </c>
      <c r="D549" s="2465"/>
      <c r="E549" s="629">
        <v>-2.7907189366663268E-2</v>
      </c>
      <c r="F549" s="537"/>
      <c r="G549" s="537"/>
      <c r="H549" s="2708" t="s">
        <v>357</v>
      </c>
      <c r="I549" s="2465"/>
      <c r="J549" s="630">
        <v>6.3593064960539986E-2</v>
      </c>
      <c r="K549" s="537"/>
      <c r="L549" s="537"/>
      <c r="M549" s="2709" t="s">
        <v>357</v>
      </c>
      <c r="N549" s="2465"/>
      <c r="O549" s="631">
        <v>5.7761163181806977E-2</v>
      </c>
      <c r="P549" s="537"/>
      <c r="Q549" s="537"/>
      <c r="BA549" s="213"/>
      <c r="BB549" s="287"/>
      <c r="BC549" s="213"/>
      <c r="BD549" s="213"/>
      <c r="BE549" s="213"/>
      <c r="BF549" s="213"/>
      <c r="BG549" s="213"/>
      <c r="BH549" s="213"/>
      <c r="BI549" s="213"/>
      <c r="BJ549" s="213"/>
      <c r="BK549" s="213"/>
      <c r="BL549" s="213"/>
      <c r="BM549" s="213"/>
      <c r="BN549" s="213"/>
      <c r="BO549" s="213"/>
      <c r="BP549" s="213"/>
      <c r="BQ549" s="213"/>
      <c r="BR549" s="213"/>
      <c r="BS549" s="213"/>
      <c r="BT549" s="213"/>
      <c r="BU549" s="213"/>
      <c r="BV549" s="213"/>
      <c r="BW549" s="213"/>
      <c r="BX549" s="213"/>
      <c r="BY549" s="213"/>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2707" t="s">
        <v>363</v>
      </c>
      <c r="D550" s="2465"/>
      <c r="E550" s="629">
        <v>-2.5875909807451185E-2</v>
      </c>
      <c r="F550" s="537"/>
      <c r="G550" s="537"/>
      <c r="H550" s="2708" t="s">
        <v>374</v>
      </c>
      <c r="I550" s="2465"/>
      <c r="J550" s="630">
        <v>1.7172010049403826E-2</v>
      </c>
      <c r="K550" s="537"/>
      <c r="L550" s="537"/>
      <c r="M550" s="2709" t="s">
        <v>374</v>
      </c>
      <c r="N550" s="2465"/>
      <c r="O550" s="631">
        <v>1.465301240608741E-2</v>
      </c>
      <c r="P550" s="537"/>
      <c r="Q550" s="537"/>
      <c r="BA550" s="213"/>
      <c r="BB550" s="287"/>
      <c r="BC550" s="213"/>
      <c r="BD550" s="213"/>
      <c r="BE550" s="213"/>
      <c r="BF550" s="213"/>
      <c r="BG550" s="213"/>
      <c r="BH550" s="213"/>
      <c r="BI550" s="213"/>
      <c r="BJ550" s="213"/>
      <c r="BK550" s="213"/>
      <c r="BL550" s="213"/>
      <c r="BM550" s="213"/>
      <c r="BN550" s="213"/>
      <c r="BO550" s="213"/>
      <c r="BP550" s="213"/>
      <c r="BQ550" s="213"/>
      <c r="BR550" s="213"/>
      <c r="BS550" s="213"/>
      <c r="BT550" s="213"/>
      <c r="BU550" s="213"/>
      <c r="BV550" s="213"/>
      <c r="BW550" s="213"/>
      <c r="BX550" s="213"/>
      <c r="BY550" s="213"/>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2707" t="s">
        <v>233</v>
      </c>
      <c r="D551" s="2465"/>
      <c r="E551" s="629">
        <v>8.7931838391196185E-2</v>
      </c>
      <c r="F551" s="537"/>
      <c r="G551" s="537"/>
      <c r="H551" s="2708" t="s">
        <v>371</v>
      </c>
      <c r="I551" s="2465"/>
      <c r="J551" s="630">
        <v>2.4206782398297211E-2</v>
      </c>
      <c r="K551" s="537"/>
      <c r="L551" s="537"/>
      <c r="M551" s="2709" t="s">
        <v>371</v>
      </c>
      <c r="N551" s="2465"/>
      <c r="O551" s="631">
        <v>1.8262744683145739E-2</v>
      </c>
      <c r="P551" s="537"/>
      <c r="Q551" s="537"/>
      <c r="BA551" s="213"/>
      <c r="BB551" s="287"/>
      <c r="BC551" s="213"/>
      <c r="BD551" s="213"/>
      <c r="BE551" s="213"/>
      <c r="BF551" s="213"/>
      <c r="BG551" s="213"/>
      <c r="BH551" s="213"/>
      <c r="BI551" s="213"/>
      <c r="BJ551" s="213"/>
      <c r="BK551" s="213"/>
      <c r="BL551" s="213"/>
      <c r="BM551" s="213"/>
      <c r="BN551" s="213"/>
      <c r="BO551" s="213"/>
      <c r="BP551" s="213"/>
      <c r="BQ551" s="213"/>
      <c r="BR551" s="213"/>
      <c r="BS551" s="213"/>
      <c r="BT551" s="213"/>
      <c r="BU551" s="213"/>
      <c r="BV551" s="213"/>
      <c r="BW551" s="213"/>
      <c r="BX551" s="213"/>
      <c r="BY551" s="213"/>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2707" t="s">
        <v>239</v>
      </c>
      <c r="D552" s="2465"/>
      <c r="E552" s="629">
        <v>6.031065668653994E-2</v>
      </c>
      <c r="F552" s="537"/>
      <c r="G552" s="537"/>
      <c r="H552" s="2708" t="s">
        <v>380</v>
      </c>
      <c r="I552" s="2465"/>
      <c r="J552" s="630">
        <v>-1.3116417671975149E-2</v>
      </c>
      <c r="K552" s="537"/>
      <c r="L552" s="537"/>
      <c r="M552" s="2709" t="s">
        <v>380</v>
      </c>
      <c r="N552" s="2465"/>
      <c r="O552" s="631">
        <v>-1.044968671781598E-2</v>
      </c>
      <c r="P552" s="537"/>
      <c r="Q552" s="537"/>
      <c r="BA552" s="213"/>
      <c r="BB552" s="287"/>
      <c r="BC552" s="213"/>
      <c r="BD552" s="213"/>
      <c r="BE552" s="213"/>
      <c r="BF552" s="213"/>
      <c r="BG552" s="213"/>
      <c r="BH552" s="213"/>
      <c r="BI552" s="213"/>
      <c r="BJ552" s="213"/>
      <c r="BK552" s="213"/>
      <c r="BL552" s="213"/>
      <c r="BM552" s="213"/>
      <c r="BN552" s="213"/>
      <c r="BO552" s="213"/>
      <c r="BP552" s="213"/>
      <c r="BQ552" s="213"/>
      <c r="BR552" s="213"/>
      <c r="BS552" s="213"/>
      <c r="BT552" s="213"/>
      <c r="BU552" s="213"/>
      <c r="BV552" s="213"/>
      <c r="BW552" s="213"/>
      <c r="BX552" s="213"/>
      <c r="BY552" s="213"/>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2707" t="s">
        <v>229</v>
      </c>
      <c r="D553" s="2465"/>
      <c r="E553" s="629">
        <v>0.11511196239187171</v>
      </c>
      <c r="F553" s="537"/>
      <c r="G553" s="537"/>
      <c r="H553" s="2708" t="s">
        <v>387</v>
      </c>
      <c r="I553" s="2465"/>
      <c r="J553" s="630">
        <v>-4.0086404970297237E-3</v>
      </c>
      <c r="K553" s="537"/>
      <c r="L553" s="537"/>
      <c r="M553" s="2709" t="s">
        <v>387</v>
      </c>
      <c r="N553" s="2465"/>
      <c r="O553" s="631">
        <v>3.822548184618588E-3</v>
      </c>
      <c r="P553" s="537"/>
      <c r="Q553" s="537"/>
      <c r="BA553" s="213"/>
      <c r="BB553" s="287"/>
      <c r="BC553" s="213"/>
      <c r="BD553" s="213"/>
      <c r="BE553" s="213"/>
      <c r="BF553" s="213"/>
      <c r="BG553" s="213"/>
      <c r="BH553" s="213"/>
      <c r="BI553" s="213"/>
      <c r="BJ553" s="213"/>
      <c r="BK553" s="213"/>
      <c r="BL553" s="213"/>
      <c r="BM553" s="213"/>
      <c r="BN553" s="213"/>
      <c r="BO553" s="213"/>
      <c r="BP553" s="213"/>
      <c r="BQ553" s="213"/>
      <c r="BR553" s="213"/>
      <c r="BS553" s="213"/>
      <c r="BT553" s="213"/>
      <c r="BU553" s="213"/>
      <c r="BV553" s="213"/>
      <c r="BW553" s="213"/>
      <c r="BX553" s="213"/>
      <c r="BY553" s="213"/>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2707" t="s">
        <v>228</v>
      </c>
      <c r="D554" s="2465"/>
      <c r="E554" s="629">
        <v>0.1215529296128158</v>
      </c>
      <c r="F554" s="537"/>
      <c r="G554" s="537"/>
      <c r="H554" s="2708" t="s">
        <v>344</v>
      </c>
      <c r="I554" s="2465"/>
      <c r="J554" s="630">
        <v>0.1311765430788101</v>
      </c>
      <c r="K554" s="537"/>
      <c r="L554" s="537"/>
      <c r="M554" s="2709" t="s">
        <v>344</v>
      </c>
      <c r="N554" s="2465"/>
      <c r="O554" s="631">
        <v>0.11577554828278051</v>
      </c>
      <c r="P554" s="537"/>
      <c r="Q554" s="537"/>
      <c r="BA554" s="213"/>
      <c r="BB554" s="287"/>
      <c r="BC554" s="213"/>
      <c r="BD554" s="213"/>
      <c r="BE554" s="213"/>
      <c r="BF554" s="213"/>
      <c r="BG554" s="213"/>
      <c r="BH554" s="213"/>
      <c r="BI554" s="213"/>
      <c r="BJ554" s="213"/>
      <c r="BK554" s="213"/>
      <c r="BL554" s="213"/>
      <c r="BM554" s="213"/>
      <c r="BN554" s="213"/>
      <c r="BO554" s="213"/>
      <c r="BP554" s="213"/>
      <c r="BQ554" s="213"/>
      <c r="BR554" s="213"/>
      <c r="BS554" s="213"/>
      <c r="BT554" s="213"/>
      <c r="BU554" s="213"/>
      <c r="BV554" s="213"/>
      <c r="BW554" s="213"/>
      <c r="BX554" s="213"/>
      <c r="BY554" s="213"/>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2707" t="s">
        <v>355</v>
      </c>
      <c r="D555" s="2465"/>
      <c r="E555" s="629">
        <v>5.9559687767984308E-2</v>
      </c>
      <c r="F555" s="537"/>
      <c r="G555" s="537"/>
      <c r="H555" s="2708" t="s">
        <v>386</v>
      </c>
      <c r="I555" s="2465"/>
      <c r="J555" s="630">
        <v>2.7908720552267613E-3</v>
      </c>
      <c r="K555" s="537"/>
      <c r="L555" s="537"/>
      <c r="M555" s="2709" t="s">
        <v>386</v>
      </c>
      <c r="N555" s="2465"/>
      <c r="O555" s="631">
        <v>5.5340430232099893E-3</v>
      </c>
      <c r="P555" s="537"/>
      <c r="Q555" s="537"/>
      <c r="BA555" s="213"/>
      <c r="BB555" s="287"/>
      <c r="BC555" s="213"/>
      <c r="BD555" s="213"/>
      <c r="BE555" s="213"/>
      <c r="BF555" s="213"/>
      <c r="BG555" s="213"/>
      <c r="BH555" s="213"/>
      <c r="BI555" s="213"/>
      <c r="BJ555" s="213"/>
      <c r="BK555" s="213"/>
      <c r="BL555" s="213"/>
      <c r="BM555" s="213"/>
      <c r="BN555" s="213"/>
      <c r="BO555" s="213"/>
      <c r="BP555" s="213"/>
      <c r="BQ555" s="213"/>
      <c r="BR555" s="213"/>
      <c r="BS555" s="213"/>
      <c r="BT555" s="213"/>
      <c r="BU555" s="213"/>
      <c r="BV555" s="213"/>
      <c r="BW555" s="213"/>
      <c r="BX555" s="213"/>
      <c r="BY555" s="213"/>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2707" t="s">
        <v>346</v>
      </c>
      <c r="D556" s="2465"/>
      <c r="E556" s="629">
        <v>0.10181083277644581</v>
      </c>
      <c r="F556" s="537"/>
      <c r="G556" s="537"/>
      <c r="H556" s="2708" t="s">
        <v>358</v>
      </c>
      <c r="I556" s="2465"/>
      <c r="J556" s="630">
        <v>-5.196514605919253E-2</v>
      </c>
      <c r="K556" s="537"/>
      <c r="L556" s="537"/>
      <c r="M556" s="2709" t="s">
        <v>358</v>
      </c>
      <c r="N556" s="2465"/>
      <c r="O556" s="631">
        <v>4.698098882562398E-2</v>
      </c>
      <c r="P556" s="537"/>
      <c r="Q556" s="537"/>
      <c r="BA556" s="213"/>
      <c r="BB556" s="287"/>
      <c r="BC556" s="213"/>
      <c r="BD556" s="213"/>
      <c r="BE556" s="213"/>
      <c r="BF556" s="213"/>
      <c r="BG556" s="213"/>
      <c r="BH556" s="213"/>
      <c r="BI556" s="213"/>
      <c r="BJ556" s="213"/>
      <c r="BK556" s="213"/>
      <c r="BL556" s="213"/>
      <c r="BM556" s="213"/>
      <c r="BN556" s="213"/>
      <c r="BO556" s="213"/>
      <c r="BP556" s="213"/>
      <c r="BQ556" s="213"/>
      <c r="BR556" s="213"/>
      <c r="BS556" s="213"/>
      <c r="BT556" s="213"/>
      <c r="BU556" s="213"/>
      <c r="BV556" s="213"/>
      <c r="BW556" s="213"/>
      <c r="BX556" s="213"/>
      <c r="BY556" s="213"/>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2707" t="s">
        <v>237</v>
      </c>
      <c r="D557" s="2465"/>
      <c r="E557" s="629">
        <v>7.4907114950818907E-2</v>
      </c>
      <c r="F557" s="537"/>
      <c r="G557" s="537"/>
      <c r="H557" s="2708" t="s">
        <v>388</v>
      </c>
      <c r="I557" s="2465"/>
      <c r="J557" s="630">
        <v>-1.3434212216598899E-3</v>
      </c>
      <c r="K557" s="537"/>
      <c r="L557" s="537"/>
      <c r="M557" s="2709" t="s">
        <v>388</v>
      </c>
      <c r="N557" s="2465"/>
      <c r="O557" s="631">
        <v>7.6502333376544745E-4</v>
      </c>
      <c r="P557" s="537"/>
      <c r="Q557" s="537"/>
      <c r="BA557" s="213"/>
      <c r="BB557" s="287"/>
      <c r="BC557" s="213"/>
      <c r="BD557" s="213"/>
      <c r="BE557" s="213"/>
      <c r="BF557" s="213"/>
      <c r="BG557" s="213"/>
      <c r="BH557" s="213"/>
      <c r="BI557" s="213"/>
      <c r="BJ557" s="213"/>
      <c r="BK557" s="213"/>
      <c r="BL557" s="213"/>
      <c r="BM557" s="213"/>
      <c r="BN557" s="213"/>
      <c r="BO557" s="213"/>
      <c r="BP557" s="213"/>
      <c r="BQ557" s="213"/>
      <c r="BR557" s="213"/>
      <c r="BS557" s="213"/>
      <c r="BT557" s="213"/>
      <c r="BU557" s="213"/>
      <c r="BV557" s="213"/>
      <c r="BW557" s="213"/>
      <c r="BX557" s="213"/>
      <c r="BY557" s="213"/>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2707" t="s">
        <v>351</v>
      </c>
      <c r="D558" s="2465"/>
      <c r="E558" s="629">
        <v>6.8287640814305009E-2</v>
      </c>
      <c r="F558" s="537"/>
      <c r="G558" s="537"/>
      <c r="H558" s="2708" t="s">
        <v>375</v>
      </c>
      <c r="I558" s="2465"/>
      <c r="J558" s="630">
        <v>-1.979575473344751E-2</v>
      </c>
      <c r="K558" s="537"/>
      <c r="L558" s="537"/>
      <c r="M558" s="2709" t="s">
        <v>375</v>
      </c>
      <c r="N558" s="2465"/>
      <c r="O558" s="631">
        <v>-4.0535103942419696E-3</v>
      </c>
      <c r="P558" s="537"/>
      <c r="Q558" s="537"/>
      <c r="BA558" s="213"/>
      <c r="BB558" s="287"/>
      <c r="BC558" s="213"/>
      <c r="BD558" s="213"/>
      <c r="BE558" s="213"/>
      <c r="BF558" s="213"/>
      <c r="BG558" s="213"/>
      <c r="BH558" s="213"/>
      <c r="BI558" s="213"/>
      <c r="BJ558" s="213"/>
      <c r="BK558" s="213"/>
      <c r="BL558" s="213"/>
      <c r="BM558" s="213"/>
      <c r="BN558" s="213"/>
      <c r="BO558" s="213"/>
      <c r="BP558" s="213"/>
      <c r="BQ558" s="213"/>
      <c r="BR558" s="213"/>
      <c r="BS558" s="213"/>
      <c r="BT558" s="213"/>
      <c r="BU558" s="213"/>
      <c r="BV558" s="213"/>
      <c r="BW558" s="213"/>
      <c r="BX558" s="213"/>
      <c r="BY558" s="213"/>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2707" t="s">
        <v>348</v>
      </c>
      <c r="D559" s="2465"/>
      <c r="E559" s="629">
        <v>9.399656038754603E-2</v>
      </c>
      <c r="F559" s="537"/>
      <c r="G559" s="537"/>
      <c r="H559" s="2708" t="s">
        <v>341</v>
      </c>
      <c r="I559" s="2465"/>
      <c r="J559" s="630">
        <v>-0.10639667764890207</v>
      </c>
      <c r="K559" s="537"/>
      <c r="L559" s="537"/>
      <c r="M559" s="2709" t="s">
        <v>341</v>
      </c>
      <c r="N559" s="2465"/>
      <c r="O559" s="631">
        <v>-0.13311849987973645</v>
      </c>
      <c r="P559" s="537"/>
      <c r="Q559" s="537"/>
      <c r="BA559" s="213"/>
      <c r="BB559" s="287"/>
      <c r="BC559" s="213"/>
      <c r="BD559" s="213"/>
      <c r="BE559" s="213"/>
      <c r="BF559" s="213"/>
      <c r="BG559" s="213"/>
      <c r="BH559" s="213"/>
      <c r="BI559" s="213"/>
      <c r="BJ559" s="213"/>
      <c r="BK559" s="213"/>
      <c r="BL559" s="213"/>
      <c r="BM559" s="213"/>
      <c r="BN559" s="213"/>
      <c r="BO559" s="213"/>
      <c r="BP559" s="213"/>
      <c r="BQ559" s="213"/>
      <c r="BR559" s="213"/>
      <c r="BS559" s="213"/>
      <c r="BT559" s="213"/>
      <c r="BU559" s="213"/>
      <c r="BV559" s="213"/>
      <c r="BW559" s="213"/>
      <c r="BX559" s="213"/>
      <c r="BY559" s="213"/>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2707" t="s">
        <v>389</v>
      </c>
      <c r="D560" s="2465"/>
      <c r="E560" s="629">
        <v>-2.4667857595370428E-4</v>
      </c>
      <c r="F560" s="537"/>
      <c r="G560" s="537"/>
      <c r="H560" s="2708" t="s">
        <v>385</v>
      </c>
      <c r="I560" s="2465"/>
      <c r="J560" s="630">
        <v>-5.0536258460754588E-3</v>
      </c>
      <c r="K560" s="537"/>
      <c r="L560" s="537"/>
      <c r="M560" s="2709" t="s">
        <v>385</v>
      </c>
      <c r="N560" s="2465"/>
      <c r="O560" s="631">
        <v>-3.7888191303114827E-3</v>
      </c>
      <c r="P560" s="537"/>
      <c r="Q560" s="537"/>
      <c r="BA560" s="213"/>
      <c r="BB560" s="287"/>
      <c r="BC560" s="213"/>
      <c r="BD560" s="213"/>
      <c r="BE560" s="213"/>
      <c r="BF560" s="213"/>
      <c r="BG560" s="213"/>
      <c r="BH560" s="213"/>
      <c r="BI560" s="213"/>
      <c r="BJ560" s="213"/>
      <c r="BK560" s="213"/>
      <c r="BL560" s="213"/>
      <c r="BM560" s="213"/>
      <c r="BN560" s="213"/>
      <c r="BO560" s="213"/>
      <c r="BP560" s="213"/>
      <c r="BQ560" s="213"/>
      <c r="BR560" s="213"/>
      <c r="BS560" s="213"/>
      <c r="BT560" s="213"/>
      <c r="BU560" s="213"/>
      <c r="BV560" s="213"/>
      <c r="BW560" s="213"/>
      <c r="BX560" s="213"/>
      <c r="BY560" s="213"/>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2707" t="s">
        <v>377</v>
      </c>
      <c r="D561" s="2465"/>
      <c r="E561" s="629">
        <v>-1.6535798434892682E-2</v>
      </c>
      <c r="F561" s="537"/>
      <c r="G561" s="537"/>
      <c r="H561" s="2708" t="s">
        <v>378</v>
      </c>
      <c r="I561" s="2465"/>
      <c r="J561" s="630">
        <v>-1.942287955191942E-2</v>
      </c>
      <c r="K561" s="537"/>
      <c r="L561" s="537"/>
      <c r="M561" s="2709" t="s">
        <v>378</v>
      </c>
      <c r="N561" s="2465"/>
      <c r="O561" s="631">
        <v>-1.5749124662816812E-3</v>
      </c>
      <c r="P561" s="537"/>
      <c r="Q561" s="537"/>
      <c r="BA561" s="213"/>
      <c r="BB561" s="287"/>
      <c r="BC561" s="213"/>
      <c r="BD561" s="213"/>
      <c r="BE561" s="213"/>
      <c r="BF561" s="213"/>
      <c r="BG561" s="213"/>
      <c r="BH561" s="213"/>
      <c r="BI561" s="213"/>
      <c r="BJ561" s="213"/>
      <c r="BK561" s="213"/>
      <c r="BL561" s="213"/>
      <c r="BM561" s="213"/>
      <c r="BN561" s="213"/>
      <c r="BO561" s="213"/>
      <c r="BP561" s="213"/>
      <c r="BQ561" s="213"/>
      <c r="BR561" s="213"/>
      <c r="BS561" s="213"/>
      <c r="BT561" s="213"/>
      <c r="BU561" s="213"/>
      <c r="BV561" s="213"/>
      <c r="BW561" s="213"/>
      <c r="BX561" s="213"/>
      <c r="BY561" s="213"/>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2713" t="s">
        <v>347</v>
      </c>
      <c r="D562" s="2465"/>
      <c r="E562" s="632">
        <v>0.10688661935518856</v>
      </c>
      <c r="F562" s="537"/>
      <c r="G562" s="537"/>
      <c r="H562" s="2708" t="s">
        <v>362</v>
      </c>
      <c r="I562" s="2465"/>
      <c r="J562" s="630">
        <v>5.0496379695290479E-2</v>
      </c>
      <c r="K562" s="537"/>
      <c r="L562" s="537"/>
      <c r="M562" s="2709" t="s">
        <v>362</v>
      </c>
      <c r="N562" s="2465"/>
      <c r="O562" s="631">
        <v>3.3890752452857935E-2</v>
      </c>
      <c r="P562" s="537"/>
      <c r="Q562" s="537"/>
      <c r="BA562" s="213"/>
      <c r="BB562" s="287"/>
      <c r="BC562" s="213"/>
      <c r="BD562" s="213"/>
      <c r="BE562" s="213"/>
      <c r="BF562" s="213"/>
      <c r="BG562" s="213"/>
      <c r="BH562" s="213"/>
      <c r="BI562" s="213"/>
      <c r="BJ562" s="213"/>
      <c r="BK562" s="213"/>
      <c r="BL562" s="213"/>
      <c r="BM562" s="213"/>
      <c r="BN562" s="213"/>
      <c r="BO562" s="213"/>
      <c r="BP562" s="213"/>
      <c r="BQ562" s="213"/>
      <c r="BR562" s="213"/>
      <c r="BS562" s="213"/>
      <c r="BT562" s="213"/>
      <c r="BU562" s="213"/>
      <c r="BV562" s="213"/>
      <c r="BW562" s="213"/>
      <c r="BX562" s="213"/>
      <c r="BY562" s="213"/>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2464"/>
      <c r="D563" s="2465"/>
      <c r="E563" s="538"/>
      <c r="F563" s="537"/>
      <c r="G563" s="537"/>
      <c r="H563" s="2708" t="s">
        <v>367</v>
      </c>
      <c r="I563" s="2465"/>
      <c r="J563" s="630">
        <v>-2.3730354590763454E-2</v>
      </c>
      <c r="K563" s="537"/>
      <c r="L563" s="537"/>
      <c r="M563" s="2709" t="s">
        <v>367</v>
      </c>
      <c r="N563" s="2465"/>
      <c r="O563" s="631">
        <v>-2.3544789873317727E-2</v>
      </c>
      <c r="P563" s="537"/>
      <c r="Q563" s="537"/>
      <c r="BA563" s="213"/>
      <c r="BB563" s="287"/>
      <c r="BC563" s="213"/>
      <c r="BD563" s="213"/>
      <c r="BE563" s="213"/>
      <c r="BF563" s="213"/>
      <c r="BG563" s="213"/>
      <c r="BH563" s="213"/>
      <c r="BI563" s="213"/>
      <c r="BJ563" s="213"/>
      <c r="BK563" s="213"/>
      <c r="BL563" s="213"/>
      <c r="BM563" s="213"/>
      <c r="BN563" s="213"/>
      <c r="BO563" s="213"/>
      <c r="BP563" s="213"/>
      <c r="BQ563" s="213"/>
      <c r="BR563" s="213"/>
      <c r="BS563" s="213"/>
      <c r="BT563" s="213"/>
      <c r="BU563" s="213"/>
      <c r="BV563" s="213"/>
      <c r="BW563" s="213"/>
      <c r="BX563" s="213"/>
      <c r="BY563" s="213"/>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2464"/>
      <c r="D564" s="2465"/>
      <c r="E564" s="537"/>
      <c r="F564" s="537"/>
      <c r="G564" s="537"/>
      <c r="H564" s="2708" t="s">
        <v>363</v>
      </c>
      <c r="I564" s="2465"/>
      <c r="J564" s="630">
        <v>-4.2422543748557508E-2</v>
      </c>
      <c r="K564" s="537"/>
      <c r="L564" s="537"/>
      <c r="M564" s="2709" t="s">
        <v>363</v>
      </c>
      <c r="N564" s="2465"/>
      <c r="O564" s="631">
        <v>-2.4768305665195663E-2</v>
      </c>
      <c r="P564" s="537"/>
      <c r="Q564" s="537"/>
      <c r="BA564" s="213"/>
      <c r="BB564" s="287"/>
      <c r="BC564" s="213"/>
      <c r="BD564" s="213"/>
      <c r="BE564" s="213"/>
      <c r="BF564" s="213"/>
      <c r="BG564" s="213"/>
      <c r="BH564" s="213"/>
      <c r="BI564" s="213"/>
      <c r="BJ564" s="213"/>
      <c r="BK564" s="213"/>
      <c r="BL564" s="213"/>
      <c r="BM564" s="213"/>
      <c r="BN564" s="213"/>
      <c r="BO564" s="213"/>
      <c r="BP564" s="213"/>
      <c r="BQ564" s="213"/>
      <c r="BR564" s="213"/>
      <c r="BS564" s="213"/>
      <c r="BT564" s="213"/>
      <c r="BU564" s="213"/>
      <c r="BV564" s="213"/>
      <c r="BW564" s="213"/>
      <c r="BX564" s="213"/>
      <c r="BY564" s="213"/>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2714" t="s">
        <v>262</v>
      </c>
      <c r="D565" s="2465"/>
      <c r="E565" s="2465"/>
      <c r="F565" s="537"/>
      <c r="G565" s="537"/>
      <c r="H565" s="2708" t="s">
        <v>379</v>
      </c>
      <c r="I565" s="2465"/>
      <c r="J565" s="630">
        <v>4.1362774857400548E-3</v>
      </c>
      <c r="K565" s="537"/>
      <c r="L565" s="537"/>
      <c r="M565" s="2709" t="s">
        <v>379</v>
      </c>
      <c r="N565" s="2465"/>
      <c r="O565" s="631">
        <v>1.5947602230309912E-2</v>
      </c>
      <c r="P565" s="537"/>
      <c r="Q565" s="537"/>
      <c r="BA565" s="213"/>
      <c r="BB565" s="287"/>
      <c r="BC565" s="213"/>
      <c r="BD565" s="213"/>
      <c r="BE565" s="213"/>
      <c r="BF565" s="213"/>
      <c r="BG565" s="213"/>
      <c r="BH565" s="213"/>
      <c r="BI565" s="213"/>
      <c r="BJ565" s="213"/>
      <c r="BK565" s="213"/>
      <c r="BL565" s="213"/>
      <c r="BM565" s="213"/>
      <c r="BN565" s="213"/>
      <c r="BO565" s="213"/>
      <c r="BP565" s="213"/>
      <c r="BQ565" s="213"/>
      <c r="BR565" s="213"/>
      <c r="BS565" s="213"/>
      <c r="BT565" s="213"/>
      <c r="BU565" s="213"/>
      <c r="BV565" s="213"/>
      <c r="BW565" s="213"/>
      <c r="BX565" s="213"/>
      <c r="BY565" s="213"/>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2734" t="s">
        <v>225</v>
      </c>
      <c r="D566" s="2465"/>
      <c r="E566" s="650" t="s">
        <v>226</v>
      </c>
      <c r="F566" s="537"/>
      <c r="G566" s="537"/>
      <c r="H566" s="2708" t="s">
        <v>376</v>
      </c>
      <c r="I566" s="2465"/>
      <c r="J566" s="630">
        <v>2.151451339025761E-3</v>
      </c>
      <c r="K566" s="537"/>
      <c r="L566" s="537"/>
      <c r="M566" s="2709" t="s">
        <v>376</v>
      </c>
      <c r="N566" s="2465"/>
      <c r="O566" s="631">
        <v>1.7949037521253545E-2</v>
      </c>
      <c r="P566" s="537"/>
      <c r="Q566" s="537"/>
      <c r="BA566" s="213"/>
      <c r="BB566" s="287"/>
      <c r="BC566" s="213"/>
      <c r="BD566" s="213"/>
      <c r="BE566" s="213"/>
      <c r="BF566" s="213"/>
      <c r="BG566" s="213"/>
      <c r="BH566" s="213"/>
      <c r="BI566" s="213"/>
      <c r="BJ566" s="213"/>
      <c r="BK566" s="213"/>
      <c r="BL566" s="213"/>
      <c r="BM566" s="213"/>
      <c r="BN566" s="213"/>
      <c r="BO566" s="213"/>
      <c r="BP566" s="213"/>
      <c r="BQ566" s="213"/>
      <c r="BR566" s="213"/>
      <c r="BS566" s="213"/>
      <c r="BT566" s="213"/>
      <c r="BU566" s="213"/>
      <c r="BV566" s="213"/>
      <c r="BW566" s="213"/>
      <c r="BX566" s="213"/>
      <c r="BY566" s="213"/>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2719" t="s">
        <v>226</v>
      </c>
      <c r="D567" s="2465"/>
      <c r="E567" s="651">
        <v>1.0000000000000002</v>
      </c>
      <c r="F567" s="537"/>
      <c r="G567" s="537"/>
      <c r="H567" s="2708" t="s">
        <v>382</v>
      </c>
      <c r="I567" s="2465"/>
      <c r="J567" s="630">
        <v>6.8654819756424506E-4</v>
      </c>
      <c r="K567" s="537"/>
      <c r="L567" s="537"/>
      <c r="M567" s="2709" t="s">
        <v>382</v>
      </c>
      <c r="N567" s="2465"/>
      <c r="O567" s="631">
        <v>1.1698529665745793E-2</v>
      </c>
      <c r="P567" s="537"/>
      <c r="Q567" s="537"/>
      <c r="BA567" s="213"/>
      <c r="BB567" s="287"/>
      <c r="BC567" s="213"/>
      <c r="BD567" s="213"/>
      <c r="BE567" s="213"/>
      <c r="BF567" s="213"/>
      <c r="BG567" s="213"/>
      <c r="BH567" s="213"/>
      <c r="BI567" s="213"/>
      <c r="BJ567" s="213"/>
      <c r="BK567" s="213"/>
      <c r="BL567" s="213"/>
      <c r="BM567" s="213"/>
      <c r="BN567" s="213"/>
      <c r="BO567" s="213"/>
      <c r="BP567" s="213"/>
      <c r="BQ567" s="213"/>
      <c r="BR567" s="213"/>
      <c r="BS567" s="213"/>
      <c r="BT567" s="213"/>
      <c r="BU567" s="213"/>
      <c r="BV567" s="213"/>
      <c r="BW567" s="213"/>
      <c r="BX567" s="213"/>
      <c r="BY567" s="213"/>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2464"/>
      <c r="D568" s="2465"/>
      <c r="E568" s="538"/>
      <c r="F568" s="537"/>
      <c r="G568" s="537"/>
      <c r="H568" s="2708" t="s">
        <v>390</v>
      </c>
      <c r="I568" s="2465"/>
      <c r="J568" s="630">
        <v>-5.9528222997791804E-4</v>
      </c>
      <c r="K568" s="537"/>
      <c r="L568" s="537"/>
      <c r="M568" s="2709" t="s">
        <v>390</v>
      </c>
      <c r="N568" s="2465"/>
      <c r="O568" s="631">
        <v>-4.536408853408079E-3</v>
      </c>
      <c r="P568" s="537"/>
      <c r="Q568" s="537"/>
      <c r="BA568" s="213"/>
      <c r="BB568" s="287"/>
      <c r="BC568" s="213"/>
      <c r="BD568" s="213"/>
      <c r="BE568" s="213"/>
      <c r="BF568" s="213"/>
      <c r="BG568" s="213"/>
      <c r="BH568" s="213"/>
      <c r="BI568" s="213"/>
      <c r="BJ568" s="213"/>
      <c r="BK568" s="213"/>
      <c r="BL568" s="213"/>
      <c r="BM568" s="213"/>
      <c r="BN568" s="213"/>
      <c r="BO568" s="213"/>
      <c r="BP568" s="213"/>
      <c r="BQ568" s="213"/>
      <c r="BR568" s="213"/>
      <c r="BS568" s="213"/>
      <c r="BT568" s="213"/>
      <c r="BU568" s="213"/>
      <c r="BV568" s="213"/>
      <c r="BW568" s="213"/>
      <c r="BX568" s="213"/>
      <c r="BY568" s="213"/>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2464"/>
      <c r="D569" s="2465"/>
      <c r="E569" s="537"/>
      <c r="F569" s="537"/>
      <c r="G569" s="537"/>
      <c r="H569" s="2708" t="s">
        <v>381</v>
      </c>
      <c r="I569" s="2465"/>
      <c r="J569" s="630">
        <v>-4.1492424933854705E-3</v>
      </c>
      <c r="K569" s="537"/>
      <c r="L569" s="537"/>
      <c r="M569" s="2709" t="s">
        <v>381</v>
      </c>
      <c r="N569" s="2465"/>
      <c r="O569" s="631">
        <v>1.2727372751739699E-2</v>
      </c>
      <c r="P569" s="537"/>
      <c r="Q569" s="537"/>
      <c r="BA569" s="213"/>
      <c r="BB569" s="287"/>
      <c r="BC569" s="213"/>
      <c r="BD569" s="213"/>
      <c r="BE569" s="213"/>
      <c r="BF569" s="213"/>
      <c r="BG569" s="213"/>
      <c r="BH569" s="213"/>
      <c r="BI569" s="213"/>
      <c r="BJ569" s="213"/>
      <c r="BK569" s="213"/>
      <c r="BL569" s="213"/>
      <c r="BM569" s="213"/>
      <c r="BN569" s="213"/>
      <c r="BO569" s="213"/>
      <c r="BP569" s="213"/>
      <c r="BQ569" s="213"/>
      <c r="BR569" s="213"/>
      <c r="BS569" s="213"/>
      <c r="BT569" s="213"/>
      <c r="BU569" s="213"/>
      <c r="BV569" s="213"/>
      <c r="BW569" s="213"/>
      <c r="BX569" s="213"/>
      <c r="BY569" s="213"/>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2464"/>
      <c r="D570" s="2465"/>
      <c r="E570" s="537"/>
      <c r="F570" s="537"/>
      <c r="G570" s="537"/>
      <c r="H570" s="2708" t="s">
        <v>368</v>
      </c>
      <c r="I570" s="2465"/>
      <c r="J570" s="630">
        <v>-2.7485329181825583E-3</v>
      </c>
      <c r="K570" s="537"/>
      <c r="L570" s="537"/>
      <c r="M570" s="2709" t="s">
        <v>368</v>
      </c>
      <c r="N570" s="2465"/>
      <c r="O570" s="631">
        <v>-2.9732497433676792E-2</v>
      </c>
      <c r="P570" s="537"/>
      <c r="Q570" s="537"/>
      <c r="BA570" s="213"/>
      <c r="BB570" s="287"/>
      <c r="BC570" s="213"/>
      <c r="BD570" s="213"/>
      <c r="BE570" s="213"/>
      <c r="BF570" s="213"/>
      <c r="BG570" s="213"/>
      <c r="BH570" s="213"/>
      <c r="BI570" s="213"/>
      <c r="BJ570" s="213"/>
      <c r="BK570" s="213"/>
      <c r="BL570" s="213"/>
      <c r="BM570" s="213"/>
      <c r="BN570" s="213"/>
      <c r="BO570" s="213"/>
      <c r="BP570" s="213"/>
      <c r="BQ570" s="213"/>
      <c r="BR570" s="213"/>
      <c r="BS570" s="213"/>
      <c r="BT570" s="213"/>
      <c r="BU570" s="213"/>
      <c r="BV570" s="213"/>
      <c r="BW570" s="213"/>
      <c r="BX570" s="213"/>
      <c r="BY570" s="213"/>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2464"/>
      <c r="D571" s="2465"/>
      <c r="E571" s="537"/>
      <c r="F571" s="537"/>
      <c r="G571" s="537"/>
      <c r="H571" s="2708" t="s">
        <v>369</v>
      </c>
      <c r="I571" s="2465"/>
      <c r="J571" s="630">
        <v>2.0536077758838106E-3</v>
      </c>
      <c r="K571" s="537"/>
      <c r="L571" s="537"/>
      <c r="M571" s="2709" t="s">
        <v>369</v>
      </c>
      <c r="N571" s="2465"/>
      <c r="O571" s="631">
        <v>2.9515910962910837E-2</v>
      </c>
      <c r="P571" s="537"/>
      <c r="Q571" s="537"/>
      <c r="BA571" s="213"/>
      <c r="BB571" s="287"/>
      <c r="BC571" s="213"/>
      <c r="BD571" s="213"/>
      <c r="BE571" s="213"/>
      <c r="BF571" s="213"/>
      <c r="BG571" s="213"/>
      <c r="BH571" s="213"/>
      <c r="BI571" s="213"/>
      <c r="BJ571" s="213"/>
      <c r="BK571" s="213"/>
      <c r="BL571" s="213"/>
      <c r="BM571" s="213"/>
      <c r="BN571" s="213"/>
      <c r="BO571" s="213"/>
      <c r="BP571" s="213"/>
      <c r="BQ571" s="213"/>
      <c r="BR571" s="213"/>
      <c r="BS571" s="213"/>
      <c r="BT571" s="213"/>
      <c r="BU571" s="213"/>
      <c r="BV571" s="213"/>
      <c r="BW571" s="213"/>
      <c r="BX571" s="213"/>
      <c r="BY571" s="213"/>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2464"/>
      <c r="D572" s="2465"/>
      <c r="E572" s="537"/>
      <c r="F572" s="537"/>
      <c r="G572" s="537"/>
      <c r="H572" s="2708" t="s">
        <v>233</v>
      </c>
      <c r="I572" s="2465"/>
      <c r="J572" s="630">
        <v>5.7211154364215505E-2</v>
      </c>
      <c r="K572" s="537"/>
      <c r="L572" s="537"/>
      <c r="M572" s="2709" t="s">
        <v>233</v>
      </c>
      <c r="N572" s="2465"/>
      <c r="O572" s="631">
        <v>0.10809260361494503</v>
      </c>
      <c r="P572" s="537"/>
      <c r="Q572" s="537"/>
      <c r="BA572" s="213"/>
      <c r="BB572" s="287"/>
      <c r="BC572" s="213"/>
      <c r="BD572" s="213"/>
      <c r="BE572" s="213"/>
      <c r="BF572" s="213"/>
      <c r="BG572" s="213"/>
      <c r="BH572" s="213"/>
      <c r="BI572" s="213"/>
      <c r="BJ572" s="213"/>
      <c r="BK572" s="213"/>
      <c r="BL572" s="213"/>
      <c r="BM572" s="213"/>
      <c r="BN572" s="213"/>
      <c r="BO572" s="213"/>
      <c r="BP572" s="213"/>
      <c r="BQ572" s="213"/>
      <c r="BR572" s="213"/>
      <c r="BS572" s="213"/>
      <c r="BT572" s="213"/>
      <c r="BU572" s="213"/>
      <c r="BV572" s="213"/>
      <c r="BW572" s="213"/>
      <c r="BX572" s="213"/>
      <c r="BY572" s="213"/>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2464"/>
      <c r="D573" s="2465"/>
      <c r="E573" s="537"/>
      <c r="F573" s="537"/>
      <c r="G573" s="537"/>
      <c r="H573" s="2708" t="s">
        <v>239</v>
      </c>
      <c r="I573" s="2465"/>
      <c r="J573" s="630">
        <v>6.8749933938123273E-2</v>
      </c>
      <c r="K573" s="537"/>
      <c r="L573" s="537"/>
      <c r="M573" s="2709" t="s">
        <v>239</v>
      </c>
      <c r="N573" s="2465"/>
      <c r="O573" s="631">
        <v>5.3388827446609832E-2</v>
      </c>
      <c r="P573" s="537"/>
      <c r="Q573" s="537"/>
      <c r="BA573" s="213"/>
      <c r="BB573" s="287"/>
      <c r="BC573" s="213"/>
      <c r="BD573" s="213"/>
      <c r="BE573" s="213"/>
      <c r="BF573" s="213"/>
      <c r="BG573" s="213"/>
      <c r="BH573" s="213"/>
      <c r="BI573" s="213"/>
      <c r="BJ573" s="213"/>
      <c r="BK573" s="213"/>
      <c r="BL573" s="213"/>
      <c r="BM573" s="213"/>
      <c r="BN573" s="213"/>
      <c r="BO573" s="213"/>
      <c r="BP573" s="213"/>
      <c r="BQ573" s="213"/>
      <c r="BR573" s="213"/>
      <c r="BS573" s="213"/>
      <c r="BT573" s="213"/>
      <c r="BU573" s="213"/>
      <c r="BV573" s="213"/>
      <c r="BW573" s="213"/>
      <c r="BX573" s="213"/>
      <c r="BY573" s="213"/>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2464"/>
      <c r="D574" s="2465"/>
      <c r="E574" s="537"/>
      <c r="F574" s="537"/>
      <c r="G574" s="537"/>
      <c r="H574" s="2708" t="s">
        <v>229</v>
      </c>
      <c r="I574" s="2465"/>
      <c r="J574" s="630">
        <v>9.8545599595988007E-2</v>
      </c>
      <c r="K574" s="537"/>
      <c r="L574" s="537"/>
      <c r="M574" s="2709" t="s">
        <v>229</v>
      </c>
      <c r="N574" s="2465"/>
      <c r="O574" s="631">
        <v>0.1364730966532077</v>
      </c>
      <c r="P574" s="537"/>
      <c r="Q574" s="537"/>
      <c r="BA574" s="213"/>
      <c r="BB574" s="287"/>
      <c r="BC574" s="213"/>
      <c r="BD574" s="213"/>
      <c r="BE574" s="213"/>
      <c r="BF574" s="213"/>
      <c r="BG574" s="213"/>
      <c r="BH574" s="213"/>
      <c r="BI574" s="213"/>
      <c r="BJ574" s="213"/>
      <c r="BK574" s="213"/>
      <c r="BL574" s="213"/>
      <c r="BM574" s="213"/>
      <c r="BN574" s="213"/>
      <c r="BO574" s="213"/>
      <c r="BP574" s="213"/>
      <c r="BQ574" s="213"/>
      <c r="BR574" s="213"/>
      <c r="BS574" s="213"/>
      <c r="BT574" s="213"/>
      <c r="BU574" s="213"/>
      <c r="BV574" s="213"/>
      <c r="BW574" s="213"/>
      <c r="BX574" s="213"/>
      <c r="BY574" s="213"/>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2464"/>
      <c r="D575" s="2465"/>
      <c r="E575" s="537"/>
      <c r="F575" s="537"/>
      <c r="G575" s="537"/>
      <c r="H575" s="2708" t="s">
        <v>228</v>
      </c>
      <c r="I575" s="2465"/>
      <c r="J575" s="630">
        <v>0.12767833284940849</v>
      </c>
      <c r="K575" s="537"/>
      <c r="L575" s="537"/>
      <c r="M575" s="2709" t="s">
        <v>228</v>
      </c>
      <c r="N575" s="2465"/>
      <c r="O575" s="631">
        <v>0.1248220914962974</v>
      </c>
      <c r="P575" s="537"/>
      <c r="Q575" s="537"/>
      <c r="BA575" s="213"/>
      <c r="BB575" s="287"/>
      <c r="BC575" s="213"/>
      <c r="BD575" s="213"/>
      <c r="BE575" s="213"/>
      <c r="BF575" s="213"/>
      <c r="BG575" s="213"/>
      <c r="BH575" s="213"/>
      <c r="BI575" s="213"/>
      <c r="BJ575" s="213"/>
      <c r="BK575" s="213"/>
      <c r="BL575" s="213"/>
      <c r="BM575" s="213"/>
      <c r="BN575" s="213"/>
      <c r="BO575" s="213"/>
      <c r="BP575" s="213"/>
      <c r="BQ575" s="213"/>
      <c r="BR575" s="213"/>
      <c r="BS575" s="213"/>
      <c r="BT575" s="213"/>
      <c r="BU575" s="213"/>
      <c r="BV575" s="213"/>
      <c r="BW575" s="213"/>
      <c r="BX575" s="213"/>
      <c r="BY575" s="213"/>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2464"/>
      <c r="D576" s="2465"/>
      <c r="E576" s="537"/>
      <c r="F576" s="537"/>
      <c r="G576" s="537"/>
      <c r="H576" s="2708" t="s">
        <v>355</v>
      </c>
      <c r="I576" s="2465"/>
      <c r="J576" s="630">
        <v>6.3756325332846184E-2</v>
      </c>
      <c r="K576" s="537"/>
      <c r="L576" s="537"/>
      <c r="M576" s="2709" t="s">
        <v>355</v>
      </c>
      <c r="N576" s="2465"/>
      <c r="O576" s="631">
        <v>7.2473105324007941E-2</v>
      </c>
      <c r="P576" s="537"/>
      <c r="Q576" s="537"/>
      <c r="BA576" s="213"/>
      <c r="BB576" s="287"/>
      <c r="BC576" s="213"/>
      <c r="BD576" s="213"/>
      <c r="BE576" s="213"/>
      <c r="BF576" s="213"/>
      <c r="BG576" s="213"/>
      <c r="BH576" s="213"/>
      <c r="BI576" s="213"/>
      <c r="BJ576" s="213"/>
      <c r="BK576" s="213"/>
      <c r="BL576" s="213"/>
      <c r="BM576" s="213"/>
      <c r="BN576" s="213"/>
      <c r="BO576" s="213"/>
      <c r="BP576" s="213"/>
      <c r="BQ576" s="213"/>
      <c r="BR576" s="213"/>
      <c r="BS576" s="213"/>
      <c r="BT576" s="213"/>
      <c r="BU576" s="213"/>
      <c r="BV576" s="213"/>
      <c r="BW576" s="213"/>
      <c r="BX576" s="213"/>
      <c r="BY576" s="213"/>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2464"/>
      <c r="D577" s="2465"/>
      <c r="E577" s="537"/>
      <c r="F577" s="537"/>
      <c r="G577" s="537"/>
      <c r="H577" s="2708" t="s">
        <v>346</v>
      </c>
      <c r="I577" s="2465"/>
      <c r="J577" s="630">
        <v>0.10237246921106238</v>
      </c>
      <c r="K577" s="537"/>
      <c r="L577" s="537"/>
      <c r="M577" s="2709" t="s">
        <v>346</v>
      </c>
      <c r="N577" s="2465"/>
      <c r="O577" s="631">
        <v>0.12267444023774267</v>
      </c>
      <c r="P577" s="537"/>
      <c r="Q577" s="537"/>
      <c r="BA577" s="213"/>
      <c r="BB577" s="287"/>
      <c r="BC577" s="213"/>
      <c r="BD577" s="213"/>
      <c r="BE577" s="213"/>
      <c r="BF577" s="213"/>
      <c r="BG577" s="213"/>
      <c r="BH577" s="213"/>
      <c r="BI577" s="213"/>
      <c r="BJ577" s="213"/>
      <c r="BK577" s="213"/>
      <c r="BL577" s="213"/>
      <c r="BM577" s="213"/>
      <c r="BN577" s="213"/>
      <c r="BO577" s="213"/>
      <c r="BP577" s="213"/>
      <c r="BQ577" s="213"/>
      <c r="BR577" s="213"/>
      <c r="BS577" s="213"/>
      <c r="BT577" s="213"/>
      <c r="BU577" s="213"/>
      <c r="BV577" s="213"/>
      <c r="BW577" s="213"/>
      <c r="BX577" s="213"/>
      <c r="BY577" s="213"/>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2464"/>
      <c r="D578" s="2465"/>
      <c r="E578" s="537"/>
      <c r="F578" s="537"/>
      <c r="G578" s="537"/>
      <c r="H578" s="2708" t="s">
        <v>237</v>
      </c>
      <c r="I578" s="2465"/>
      <c r="J578" s="630">
        <v>9.0442200550465549E-2</v>
      </c>
      <c r="K578" s="537"/>
      <c r="L578" s="537"/>
      <c r="M578" s="2709" t="s">
        <v>237</v>
      </c>
      <c r="N578" s="2465"/>
      <c r="O578" s="631">
        <v>7.3381043775366722E-2</v>
      </c>
      <c r="P578" s="537"/>
      <c r="Q578" s="537"/>
      <c r="BA578" s="213"/>
      <c r="BB578" s="287"/>
      <c r="BC578" s="213"/>
      <c r="BD578" s="213"/>
      <c r="BE578" s="213"/>
      <c r="BF578" s="213"/>
      <c r="BG578" s="213"/>
      <c r="BH578" s="213"/>
      <c r="BI578" s="213"/>
      <c r="BJ578" s="213"/>
      <c r="BK578" s="213"/>
      <c r="BL578" s="213"/>
      <c r="BM578" s="213"/>
      <c r="BN578" s="213"/>
      <c r="BO578" s="213"/>
      <c r="BP578" s="213"/>
      <c r="BQ578" s="213"/>
      <c r="BR578" s="213"/>
      <c r="BS578" s="213"/>
      <c r="BT578" s="213"/>
      <c r="BU578" s="213"/>
      <c r="BV578" s="213"/>
      <c r="BW578" s="213"/>
      <c r="BX578" s="213"/>
      <c r="BY578" s="213"/>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2464"/>
      <c r="D579" s="2465"/>
      <c r="E579" s="537"/>
      <c r="F579" s="537"/>
      <c r="G579" s="537"/>
      <c r="H579" s="2708" t="s">
        <v>351</v>
      </c>
      <c r="I579" s="2465"/>
      <c r="J579" s="630">
        <v>8.743224608001543E-2</v>
      </c>
      <c r="K579" s="537"/>
      <c r="L579" s="537"/>
      <c r="M579" s="2709" t="s">
        <v>351</v>
      </c>
      <c r="N579" s="2465"/>
      <c r="O579" s="631">
        <v>3.3334532100991653E-2</v>
      </c>
      <c r="P579" s="537"/>
      <c r="Q579" s="537"/>
      <c r="BA579" s="213"/>
      <c r="BB579" s="287"/>
      <c r="BC579" s="213"/>
      <c r="BD579" s="213"/>
      <c r="BE579" s="213"/>
      <c r="BF579" s="213"/>
      <c r="BG579" s="213"/>
      <c r="BH579" s="213"/>
      <c r="BI579" s="213"/>
      <c r="BJ579" s="213"/>
      <c r="BK579" s="213"/>
      <c r="BL579" s="213"/>
      <c r="BM579" s="213"/>
      <c r="BN579" s="213"/>
      <c r="BO579" s="213"/>
      <c r="BP579" s="213"/>
      <c r="BQ579" s="213"/>
      <c r="BR579" s="213"/>
      <c r="BS579" s="213"/>
      <c r="BT579" s="213"/>
      <c r="BU579" s="213"/>
      <c r="BV579" s="213"/>
      <c r="BW579" s="213"/>
      <c r="BX579" s="213"/>
      <c r="BY579" s="213"/>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2464"/>
      <c r="D580" s="2465"/>
      <c r="E580" s="537"/>
      <c r="F580" s="537"/>
      <c r="G580" s="537"/>
      <c r="H580" s="2708" t="s">
        <v>348</v>
      </c>
      <c r="I580" s="2465"/>
      <c r="J580" s="630">
        <v>7.659771683996533E-2</v>
      </c>
      <c r="K580" s="537"/>
      <c r="L580" s="537"/>
      <c r="M580" s="2709" t="s">
        <v>348</v>
      </c>
      <c r="N580" s="2465"/>
      <c r="O580" s="631">
        <v>0.10826606929761842</v>
      </c>
      <c r="P580" s="537"/>
      <c r="Q580" s="537"/>
      <c r="BA580" s="213"/>
      <c r="BB580" s="287"/>
      <c r="BC580" s="213"/>
      <c r="BD580" s="213"/>
      <c r="BE580" s="213"/>
      <c r="BF580" s="213"/>
      <c r="BG580" s="213"/>
      <c r="BH580" s="213"/>
      <c r="BI580" s="213"/>
      <c r="BJ580" s="213"/>
      <c r="BK580" s="213"/>
      <c r="BL580" s="213"/>
      <c r="BM580" s="213"/>
      <c r="BN580" s="213"/>
      <c r="BO580" s="213"/>
      <c r="BP580" s="213"/>
      <c r="BQ580" s="213"/>
      <c r="BR580" s="213"/>
      <c r="BS580" s="213"/>
      <c r="BT580" s="213"/>
      <c r="BU580" s="213"/>
      <c r="BV580" s="213"/>
      <c r="BW580" s="213"/>
      <c r="BX580" s="213"/>
      <c r="BY580" s="213"/>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2464"/>
      <c r="D581" s="2465"/>
      <c r="E581" s="537"/>
      <c r="F581" s="537"/>
      <c r="G581" s="537"/>
      <c r="H581" s="2708" t="s">
        <v>389</v>
      </c>
      <c r="I581" s="2465"/>
      <c r="J581" s="630">
        <v>1.0165235337064436E-4</v>
      </c>
      <c r="K581" s="537"/>
      <c r="L581" s="537"/>
      <c r="M581" s="2709" t="s">
        <v>389</v>
      </c>
      <c r="N581" s="2465"/>
      <c r="O581" s="631">
        <v>-1.4274668284884231E-3</v>
      </c>
      <c r="P581" s="537"/>
      <c r="Q581" s="537"/>
      <c r="BA581" s="213"/>
      <c r="BB581" s="287"/>
      <c r="BC581" s="213"/>
      <c r="BD581" s="213"/>
      <c r="BE581" s="213"/>
      <c r="BF581" s="213"/>
      <c r="BG581" s="213"/>
      <c r="BH581" s="213"/>
      <c r="BI581" s="213"/>
      <c r="BJ581" s="213"/>
      <c r="BK581" s="213"/>
      <c r="BL581" s="213"/>
      <c r="BM581" s="213"/>
      <c r="BN581" s="213"/>
      <c r="BO581" s="213"/>
      <c r="BP581" s="213"/>
      <c r="BQ581" s="213"/>
      <c r="BR581" s="213"/>
      <c r="BS581" s="213"/>
      <c r="BT581" s="213"/>
      <c r="BU581" s="213"/>
      <c r="BV581" s="213"/>
      <c r="BW581" s="213"/>
      <c r="BX581" s="213"/>
      <c r="BY581" s="213"/>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2464"/>
      <c r="D582" s="2465"/>
      <c r="E582" s="537"/>
      <c r="F582" s="537"/>
      <c r="G582" s="537"/>
      <c r="H582" s="2708" t="s">
        <v>377</v>
      </c>
      <c r="I582" s="2465"/>
      <c r="J582" s="630">
        <v>-1.6065216711169807E-2</v>
      </c>
      <c r="K582" s="537"/>
      <c r="L582" s="537"/>
      <c r="M582" s="2709" t="s">
        <v>377</v>
      </c>
      <c r="N582" s="2465"/>
      <c r="O582" s="631">
        <v>-9.5712523506125587E-3</v>
      </c>
      <c r="P582" s="537"/>
      <c r="Q582" s="537"/>
      <c r="BA582" s="213"/>
      <c r="BB582" s="287"/>
      <c r="BC582" s="213"/>
      <c r="BD582" s="213"/>
      <c r="BE582" s="213"/>
      <c r="BF582" s="213"/>
      <c r="BG582" s="213"/>
      <c r="BH582" s="213"/>
      <c r="BI582" s="213"/>
      <c r="BJ582" s="213"/>
      <c r="BK582" s="213"/>
      <c r="BL582" s="213"/>
      <c r="BM582" s="213"/>
      <c r="BN582" s="213"/>
      <c r="BO582" s="213"/>
      <c r="BP582" s="213"/>
      <c r="BQ582" s="213"/>
      <c r="BR582" s="213"/>
      <c r="BS582" s="213"/>
      <c r="BT582" s="213"/>
      <c r="BU582" s="213"/>
      <c r="BV582" s="213"/>
      <c r="BW582" s="213"/>
      <c r="BX582" s="213"/>
      <c r="BY582" s="213"/>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2464"/>
      <c r="D583" s="2465"/>
      <c r="E583" s="537"/>
      <c r="F583" s="537"/>
      <c r="G583" s="537"/>
      <c r="H583" s="2717" t="s">
        <v>347</v>
      </c>
      <c r="I583" s="2465"/>
      <c r="J583" s="633">
        <v>0.10987972525228104</v>
      </c>
      <c r="K583" s="537"/>
      <c r="L583" s="537"/>
      <c r="M583" s="2718" t="s">
        <v>347</v>
      </c>
      <c r="N583" s="2465"/>
      <c r="O583" s="634">
        <v>0.10572655790037257</v>
      </c>
      <c r="P583" s="537"/>
      <c r="Q583" s="537"/>
      <c r="BA583" s="213"/>
      <c r="BB583" s="287"/>
      <c r="BC583" s="213"/>
      <c r="BD583" s="213"/>
      <c r="BE583" s="213"/>
      <c r="BF583" s="213"/>
      <c r="BG583" s="213"/>
      <c r="BH583" s="213"/>
      <c r="BI583" s="213"/>
      <c r="BJ583" s="213"/>
      <c r="BK583" s="213"/>
      <c r="BL583" s="213"/>
      <c r="BM583" s="213"/>
      <c r="BN583" s="213"/>
      <c r="BO583" s="213"/>
      <c r="BP583" s="213"/>
      <c r="BQ583" s="213"/>
      <c r="BR583" s="213"/>
      <c r="BS583" s="213"/>
      <c r="BT583" s="213"/>
      <c r="BU583" s="213"/>
      <c r="BV583" s="213"/>
      <c r="BW583" s="213"/>
      <c r="BX583" s="213"/>
      <c r="BY583" s="213"/>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2464"/>
      <c r="D584" s="2465"/>
      <c r="E584" s="537"/>
      <c r="F584" s="537"/>
      <c r="G584" s="537"/>
      <c r="H584" s="2464"/>
      <c r="I584" s="2465"/>
      <c r="J584" s="538"/>
      <c r="K584" s="537"/>
      <c r="L584" s="537"/>
      <c r="M584" s="2464"/>
      <c r="N584" s="2465"/>
      <c r="O584" s="538"/>
      <c r="P584" s="537"/>
      <c r="Q584" s="537"/>
      <c r="BA584" s="213"/>
      <c r="BB584" s="287"/>
      <c r="BC584" s="213"/>
      <c r="BD584" s="213"/>
      <c r="BE584" s="213"/>
      <c r="BF584" s="213"/>
      <c r="BG584" s="213"/>
      <c r="BH584" s="213"/>
      <c r="BI584" s="213"/>
      <c r="BJ584" s="213"/>
      <c r="BK584" s="213"/>
      <c r="BL584" s="213"/>
      <c r="BM584" s="213"/>
      <c r="BN584" s="213"/>
      <c r="BO584" s="213"/>
      <c r="BP584" s="213"/>
      <c r="BQ584" s="213"/>
      <c r="BR584" s="213"/>
      <c r="BS584" s="213"/>
      <c r="BT584" s="213"/>
      <c r="BU584" s="213"/>
      <c r="BV584" s="213"/>
      <c r="BW584" s="213"/>
      <c r="BX584" s="213"/>
      <c r="BY584" s="213"/>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2464"/>
      <c r="D585" s="2465"/>
      <c r="E585" s="537"/>
      <c r="F585" s="537"/>
      <c r="G585" s="537"/>
      <c r="H585" s="2464"/>
      <c r="I585" s="2465"/>
      <c r="J585" s="537"/>
      <c r="K585" s="537"/>
      <c r="L585" s="537"/>
      <c r="M585" s="2464"/>
      <c r="N585" s="2465"/>
      <c r="O585" s="537"/>
      <c r="P585" s="537"/>
      <c r="Q585" s="537"/>
      <c r="BA585" s="213"/>
      <c r="BB585" s="287"/>
      <c r="BC585" s="213"/>
      <c r="BD585" s="213"/>
      <c r="BE585" s="213"/>
      <c r="BF585" s="213"/>
      <c r="BG585" s="213"/>
      <c r="BH585" s="213"/>
      <c r="BI585" s="213"/>
      <c r="BJ585" s="213"/>
      <c r="BK585" s="213"/>
      <c r="BL585" s="213"/>
      <c r="BM585" s="213"/>
      <c r="BN585" s="213"/>
      <c r="BO585" s="213"/>
      <c r="BP585" s="213"/>
      <c r="BQ585" s="213"/>
      <c r="BR585" s="213"/>
      <c r="BS585" s="213"/>
      <c r="BT585" s="213"/>
      <c r="BU585" s="213"/>
      <c r="BV585" s="213"/>
      <c r="BW585" s="213"/>
      <c r="BX585" s="213"/>
      <c r="BY585" s="213"/>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2464"/>
      <c r="D586" s="2465"/>
      <c r="E586" s="537"/>
      <c r="F586" s="537"/>
      <c r="G586" s="537"/>
      <c r="H586" s="2715" t="s">
        <v>262</v>
      </c>
      <c r="I586" s="2465"/>
      <c r="J586" s="2465"/>
      <c r="K586" s="537"/>
      <c r="L586" s="537"/>
      <c r="M586" s="2716" t="s">
        <v>262</v>
      </c>
      <c r="N586" s="2465"/>
      <c r="O586" s="2465"/>
      <c r="P586" s="537"/>
      <c r="Q586" s="537"/>
      <c r="BA586" s="213"/>
      <c r="BB586" s="287"/>
      <c r="BC586" s="213"/>
      <c r="BD586" s="213"/>
      <c r="BE586" s="213"/>
      <c r="BF586" s="213"/>
      <c r="BG586" s="213"/>
      <c r="BH586" s="213"/>
      <c r="BI586" s="213"/>
      <c r="BJ586" s="213"/>
      <c r="BK586" s="213"/>
      <c r="BL586" s="213"/>
      <c r="BM586" s="213"/>
      <c r="BN586" s="213"/>
      <c r="BO586" s="213"/>
      <c r="BP586" s="213"/>
      <c r="BQ586" s="213"/>
      <c r="BR586" s="213"/>
      <c r="BS586" s="213"/>
      <c r="BT586" s="213"/>
      <c r="BU586" s="213"/>
      <c r="BV586" s="213"/>
      <c r="BW586" s="213"/>
      <c r="BX586" s="213"/>
      <c r="BY586" s="213"/>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2464"/>
      <c r="D587" s="2465"/>
      <c r="E587" s="537"/>
      <c r="F587" s="537"/>
      <c r="G587" s="537"/>
      <c r="H587" s="2735" t="s">
        <v>225</v>
      </c>
      <c r="I587" s="2465"/>
      <c r="J587" s="652" t="s">
        <v>226</v>
      </c>
      <c r="K587" s="537"/>
      <c r="L587" s="537"/>
      <c r="M587" s="2736" t="s">
        <v>225</v>
      </c>
      <c r="N587" s="2465"/>
      <c r="O587" s="653" t="s">
        <v>226</v>
      </c>
      <c r="P587" s="537"/>
      <c r="Q587" s="537"/>
      <c r="BA587" s="213"/>
      <c r="BB587" s="287"/>
      <c r="BC587" s="213"/>
      <c r="BD587" s="213"/>
      <c r="BE587" s="213"/>
      <c r="BF587" s="213"/>
      <c r="BG587" s="213"/>
      <c r="BH587" s="213"/>
      <c r="BI587" s="213"/>
      <c r="BJ587" s="213"/>
      <c r="BK587" s="213"/>
      <c r="BL587" s="213"/>
      <c r="BM587" s="213"/>
      <c r="BN587" s="213"/>
      <c r="BO587" s="213"/>
      <c r="BP587" s="213"/>
      <c r="BQ587" s="213"/>
      <c r="BR587" s="213"/>
      <c r="BS587" s="213"/>
      <c r="BT587" s="213"/>
      <c r="BU587" s="213"/>
      <c r="BV587" s="213"/>
      <c r="BW587" s="213"/>
      <c r="BX587" s="213"/>
      <c r="BY587" s="213"/>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2464"/>
      <c r="D588" s="2465"/>
      <c r="E588" s="537"/>
      <c r="F588" s="537"/>
      <c r="G588" s="537"/>
      <c r="H588" s="2724" t="s">
        <v>226</v>
      </c>
      <c r="I588" s="2465"/>
      <c r="J588" s="654">
        <v>1.0000000000000002</v>
      </c>
      <c r="K588" s="537"/>
      <c r="L588" s="537"/>
      <c r="M588" s="2725" t="s">
        <v>226</v>
      </c>
      <c r="N588" s="2465"/>
      <c r="O588" s="655">
        <v>0.99999999999999978</v>
      </c>
      <c r="P588" s="537"/>
      <c r="Q588" s="537"/>
      <c r="BA588" s="213"/>
      <c r="BB588" s="287"/>
      <c r="BC588" s="213"/>
      <c r="BD588" s="213"/>
      <c r="BE588" s="213"/>
      <c r="BF588" s="213"/>
      <c r="BG588" s="213"/>
      <c r="BH588" s="213"/>
      <c r="BI588" s="213"/>
      <c r="BJ588" s="213"/>
      <c r="BK588" s="213"/>
      <c r="BL588" s="213"/>
      <c r="BM588" s="213"/>
      <c r="BN588" s="213"/>
      <c r="BO588" s="213"/>
      <c r="BP588" s="213"/>
      <c r="BQ588" s="213"/>
      <c r="BR588" s="213"/>
      <c r="BS588" s="213"/>
      <c r="BT588" s="213"/>
      <c r="BU588" s="213"/>
      <c r="BV588" s="213"/>
      <c r="BW588" s="213"/>
      <c r="BX588" s="213"/>
      <c r="BY588" s="213"/>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2464"/>
      <c r="D589" s="2465"/>
      <c r="E589" s="537"/>
      <c r="F589" s="537"/>
      <c r="G589" s="537"/>
      <c r="H589" s="2464"/>
      <c r="I589" s="2465"/>
      <c r="J589" s="538"/>
      <c r="K589" s="537"/>
      <c r="L589" s="537"/>
      <c r="M589" s="2464"/>
      <c r="N589" s="2465"/>
      <c r="O589" s="538"/>
      <c r="P589" s="537"/>
      <c r="Q589" s="537"/>
      <c r="BA589" s="213"/>
      <c r="BB589" s="287"/>
      <c r="BC589" s="213"/>
      <c r="BD589" s="213"/>
      <c r="BE589" s="213"/>
      <c r="BF589" s="213"/>
      <c r="BG589" s="213"/>
      <c r="BH589" s="213"/>
      <c r="BI589" s="213"/>
      <c r="BJ589" s="213"/>
      <c r="BK589" s="213"/>
      <c r="BL589" s="213"/>
      <c r="BM589" s="213"/>
      <c r="BN589" s="213"/>
      <c r="BO589" s="213"/>
      <c r="BP589" s="213"/>
      <c r="BQ589" s="213"/>
      <c r="BR589" s="213"/>
      <c r="BS589" s="213"/>
      <c r="BT589" s="213"/>
      <c r="BU589" s="213"/>
      <c r="BV589" s="213"/>
      <c r="BW589" s="213"/>
      <c r="BX589" s="213"/>
      <c r="BY589" s="213"/>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2464"/>
      <c r="D590" s="2465"/>
      <c r="E590" s="537"/>
      <c r="F590" s="537"/>
      <c r="G590" s="537"/>
      <c r="H590" s="2464"/>
      <c r="I590" s="2465"/>
      <c r="J590" s="537"/>
      <c r="K590" s="537"/>
      <c r="L590" s="537"/>
      <c r="M590" s="2464"/>
      <c r="N590" s="2465"/>
      <c r="O590" s="537"/>
      <c r="P590" s="537"/>
      <c r="Q590" s="537"/>
      <c r="BA590" s="213"/>
      <c r="BB590" s="287"/>
      <c r="BC590" s="213"/>
      <c r="BD590" s="213"/>
      <c r="BE590" s="213"/>
      <c r="BF590" s="213"/>
      <c r="BG590" s="213"/>
      <c r="BH590" s="213"/>
      <c r="BI590" s="213"/>
      <c r="BJ590" s="213"/>
      <c r="BK590" s="213"/>
      <c r="BL590" s="213"/>
      <c r="BM590" s="213"/>
      <c r="BN590" s="213"/>
      <c r="BO590" s="213"/>
      <c r="BP590" s="213"/>
      <c r="BQ590" s="213"/>
      <c r="BR590" s="213"/>
      <c r="BS590" s="213"/>
      <c r="BT590" s="213"/>
      <c r="BU590" s="213"/>
      <c r="BV590" s="213"/>
      <c r="BW590" s="213"/>
      <c r="BX590" s="213"/>
      <c r="BY590" s="213"/>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2464"/>
      <c r="D591" s="2465"/>
      <c r="E591" s="537"/>
      <c r="F591" s="537"/>
      <c r="G591" s="537"/>
      <c r="H591" s="2464"/>
      <c r="I591" s="2465"/>
      <c r="J591" s="537"/>
      <c r="K591" s="537"/>
      <c r="L591" s="537"/>
      <c r="M591" s="2464"/>
      <c r="N591" s="2465"/>
      <c r="O591" s="537"/>
      <c r="P591" s="537"/>
      <c r="Q591" s="537"/>
      <c r="BA591" s="213"/>
      <c r="BB591" s="287"/>
      <c r="BC591" s="213"/>
      <c r="BD591" s="213"/>
      <c r="BE591" s="213"/>
      <c r="BF591" s="213"/>
      <c r="BG591" s="213"/>
      <c r="BH591" s="213"/>
      <c r="BI591" s="213"/>
      <c r="BJ591" s="213"/>
      <c r="BK591" s="213"/>
      <c r="BL591" s="213"/>
      <c r="BM591" s="213"/>
      <c r="BN591" s="213"/>
      <c r="BO591" s="213"/>
      <c r="BP591" s="213"/>
      <c r="BQ591" s="213"/>
      <c r="BR591" s="213"/>
      <c r="BS591" s="213"/>
      <c r="BT591" s="213"/>
      <c r="BU591" s="213"/>
      <c r="BV591" s="213"/>
      <c r="BW591" s="213"/>
      <c r="BX591" s="213"/>
      <c r="BY591" s="213"/>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2464"/>
      <c r="D592" s="2465"/>
      <c r="E592" s="537"/>
      <c r="F592" s="537"/>
      <c r="G592" s="537"/>
      <c r="H592" s="2464"/>
      <c r="I592" s="2465"/>
      <c r="J592" s="537"/>
      <c r="K592" s="537"/>
      <c r="L592" s="537"/>
      <c r="M592" s="2464"/>
      <c r="N592" s="2465"/>
      <c r="O592" s="537"/>
      <c r="P592" s="537"/>
      <c r="Q592" s="537"/>
      <c r="BA592" s="213"/>
      <c r="BB592" s="287"/>
      <c r="BC592" s="213"/>
      <c r="BD592" s="213"/>
      <c r="BE592" s="213"/>
      <c r="BF592" s="213"/>
      <c r="BG592" s="213"/>
      <c r="BH592" s="213"/>
      <c r="BI592" s="213"/>
      <c r="BJ592" s="213"/>
      <c r="BK592" s="213"/>
      <c r="BL592" s="213"/>
      <c r="BM592" s="213"/>
      <c r="BN592" s="213"/>
      <c r="BO592" s="213"/>
      <c r="BP592" s="213"/>
      <c r="BQ592" s="213"/>
      <c r="BR592" s="213"/>
      <c r="BS592" s="213"/>
      <c r="BT592" s="213"/>
      <c r="BU592" s="213"/>
      <c r="BV592" s="213"/>
      <c r="BW592" s="213"/>
      <c r="BX592" s="213"/>
      <c r="BY592" s="213"/>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2464"/>
      <c r="D593" s="2465"/>
      <c r="E593" s="537"/>
      <c r="F593" s="537"/>
      <c r="G593" s="537"/>
      <c r="H593" s="2464"/>
      <c r="I593" s="2465"/>
      <c r="J593" s="537"/>
      <c r="K593" s="537"/>
      <c r="L593" s="537"/>
      <c r="M593" s="2464"/>
      <c r="N593" s="2465"/>
      <c r="O593" s="537"/>
      <c r="P593" s="537"/>
      <c r="Q593" s="537"/>
      <c r="BA593" s="213"/>
      <c r="BB593" s="287"/>
      <c r="BC593" s="213"/>
      <c r="BD593" s="213"/>
      <c r="BE593" s="213"/>
      <c r="BF593" s="213"/>
      <c r="BG593" s="213"/>
      <c r="BH593" s="213"/>
      <c r="BI593" s="213"/>
      <c r="BJ593" s="213"/>
      <c r="BK593" s="213"/>
      <c r="BL593" s="213"/>
      <c r="BM593" s="213"/>
      <c r="BN593" s="213"/>
      <c r="BO593" s="213"/>
      <c r="BP593" s="213"/>
      <c r="BQ593" s="213"/>
      <c r="BR593" s="213"/>
      <c r="BS593" s="213"/>
      <c r="BT593" s="213"/>
      <c r="BU593" s="213"/>
      <c r="BV593" s="213"/>
      <c r="BW593" s="213"/>
      <c r="BX593" s="213"/>
      <c r="BY593" s="213"/>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2464"/>
      <c r="D594" s="2465"/>
      <c r="E594" s="537"/>
      <c r="F594" s="537"/>
      <c r="G594" s="537"/>
      <c r="H594" s="2464"/>
      <c r="I594" s="2465"/>
      <c r="J594" s="537"/>
      <c r="K594" s="537"/>
      <c r="L594" s="537"/>
      <c r="M594" s="2464"/>
      <c r="N594" s="2465"/>
      <c r="O594" s="537"/>
      <c r="P594" s="537"/>
      <c r="Q594" s="537"/>
      <c r="BA594" s="213"/>
      <c r="BB594" s="287"/>
      <c r="BC594" s="213"/>
      <c r="BD594" s="213"/>
      <c r="BE594" s="213"/>
      <c r="BF594" s="213"/>
      <c r="BG594" s="213"/>
      <c r="BH594" s="213"/>
      <c r="BI594" s="213"/>
      <c r="BJ594" s="213"/>
      <c r="BK594" s="213"/>
      <c r="BL594" s="213"/>
      <c r="BM594" s="213"/>
      <c r="BN594" s="213"/>
      <c r="BO594" s="213"/>
      <c r="BP594" s="213"/>
      <c r="BQ594" s="213"/>
      <c r="BR594" s="213"/>
      <c r="BS594" s="213"/>
      <c r="BT594" s="213"/>
      <c r="BU594" s="213"/>
      <c r="BV594" s="213"/>
      <c r="BW594" s="213"/>
      <c r="BX594" s="213"/>
      <c r="BY594" s="213"/>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2464"/>
      <c r="D595" s="2465"/>
      <c r="E595" s="537"/>
      <c r="F595" s="537"/>
      <c r="G595" s="537"/>
      <c r="H595" s="2464"/>
      <c r="I595" s="2465"/>
      <c r="J595" s="537"/>
      <c r="K595" s="537"/>
      <c r="L595" s="537"/>
      <c r="M595" s="2464"/>
      <c r="N595" s="2465"/>
      <c r="O595" s="537"/>
      <c r="P595" s="537"/>
      <c r="Q595" s="537"/>
      <c r="BA595" s="213"/>
      <c r="BB595" s="287"/>
      <c r="BC595" s="213"/>
      <c r="BD595" s="213"/>
      <c r="BE595" s="213"/>
      <c r="BF595" s="213"/>
      <c r="BG595" s="213"/>
      <c r="BH595" s="213"/>
      <c r="BI595" s="213"/>
      <c r="BJ595" s="213"/>
      <c r="BK595" s="213"/>
      <c r="BL595" s="213"/>
      <c r="BM595" s="213"/>
      <c r="BN595" s="213"/>
      <c r="BO595" s="213"/>
      <c r="BP595" s="213"/>
      <c r="BQ595" s="213"/>
      <c r="BR595" s="213"/>
      <c r="BS595" s="213"/>
      <c r="BT595" s="213"/>
      <c r="BU595" s="213"/>
      <c r="BV595" s="213"/>
      <c r="BW595" s="213"/>
      <c r="BX595" s="213"/>
      <c r="BY595" s="213"/>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2464"/>
      <c r="D596" s="2465"/>
      <c r="E596" s="537"/>
      <c r="F596" s="537"/>
      <c r="G596" s="537"/>
      <c r="H596" s="2464"/>
      <c r="I596" s="2465"/>
      <c r="J596" s="537"/>
      <c r="K596" s="537"/>
      <c r="L596" s="537"/>
      <c r="M596" s="2464"/>
      <c r="N596" s="2465"/>
      <c r="O596" s="537"/>
      <c r="P596" s="537"/>
      <c r="Q596" s="537"/>
      <c r="BA596" s="213"/>
      <c r="BB596" s="287"/>
      <c r="BC596" s="213"/>
      <c r="BD596" s="213"/>
      <c r="BE596" s="213"/>
      <c r="BF596" s="213"/>
      <c r="BG596" s="213"/>
      <c r="BH596" s="213"/>
      <c r="BI596" s="213"/>
      <c r="BJ596" s="213"/>
      <c r="BK596" s="213"/>
      <c r="BL596" s="213"/>
      <c r="BM596" s="213"/>
      <c r="BN596" s="213"/>
      <c r="BO596" s="213"/>
      <c r="BP596" s="213"/>
      <c r="BQ596" s="213"/>
      <c r="BR596" s="213"/>
      <c r="BS596" s="213"/>
      <c r="BT596" s="213"/>
      <c r="BU596" s="213"/>
      <c r="BV596" s="213"/>
      <c r="BW596" s="213"/>
      <c r="BX596" s="213"/>
      <c r="BY596" s="213"/>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2464"/>
      <c r="D597" s="2465"/>
      <c r="E597" s="537"/>
      <c r="F597" s="537"/>
      <c r="G597" s="537"/>
      <c r="H597" s="2464"/>
      <c r="I597" s="2465"/>
      <c r="J597" s="537"/>
      <c r="K597" s="537"/>
      <c r="L597" s="537"/>
      <c r="M597" s="2464"/>
      <c r="N597" s="2465"/>
      <c r="O597" s="537"/>
      <c r="P597" s="537"/>
      <c r="Q597" s="537"/>
      <c r="BA597" s="213"/>
      <c r="BB597" s="287"/>
      <c r="BC597" s="213"/>
      <c r="BD597" s="213"/>
      <c r="BE597" s="213"/>
      <c r="BF597" s="213"/>
      <c r="BG597" s="213"/>
      <c r="BH597" s="213"/>
      <c r="BI597" s="213"/>
      <c r="BJ597" s="213"/>
      <c r="BK597" s="213"/>
      <c r="BL597" s="213"/>
      <c r="BM597" s="213"/>
      <c r="BN597" s="213"/>
      <c r="BO597" s="213"/>
      <c r="BP597" s="213"/>
      <c r="BQ597" s="213"/>
      <c r="BR597" s="213"/>
      <c r="BS597" s="213"/>
      <c r="BT597" s="213"/>
      <c r="BU597" s="213"/>
      <c r="BV597" s="213"/>
      <c r="BW597" s="213"/>
      <c r="BX597" s="213"/>
      <c r="BY597" s="213"/>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2464"/>
      <c r="D598" s="2465"/>
      <c r="E598" s="537"/>
      <c r="F598" s="537"/>
      <c r="G598" s="537"/>
      <c r="H598" s="2464"/>
      <c r="I598" s="2465"/>
      <c r="J598" s="537"/>
      <c r="K598" s="537"/>
      <c r="L598" s="537"/>
      <c r="M598" s="2464"/>
      <c r="N598" s="2465"/>
      <c r="O598" s="537"/>
      <c r="P598" s="537"/>
      <c r="Q598" s="537"/>
      <c r="BA598" s="213"/>
      <c r="BB598" s="287"/>
      <c r="BC598" s="213"/>
      <c r="BD598" s="213"/>
      <c r="BE598" s="213"/>
      <c r="BF598" s="213"/>
      <c r="BG598" s="213"/>
      <c r="BH598" s="213"/>
      <c r="BI598" s="213"/>
      <c r="BJ598" s="213"/>
      <c r="BK598" s="213"/>
      <c r="BL598" s="213"/>
      <c r="BM598" s="213"/>
      <c r="BN598" s="213"/>
      <c r="BO598" s="213"/>
      <c r="BP598" s="213"/>
      <c r="BQ598" s="213"/>
      <c r="BR598" s="213"/>
      <c r="BS598" s="213"/>
      <c r="BT598" s="213"/>
      <c r="BU598" s="213"/>
      <c r="BV598" s="213"/>
      <c r="BW598" s="213"/>
      <c r="BX598" s="213"/>
      <c r="BY598" s="213"/>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2464"/>
      <c r="D599" s="2465"/>
      <c r="E599" s="537"/>
      <c r="F599" s="537"/>
      <c r="G599" s="537"/>
      <c r="H599" s="2464"/>
      <c r="I599" s="2465"/>
      <c r="J599" s="537"/>
      <c r="K599" s="537"/>
      <c r="L599" s="537"/>
      <c r="M599" s="2464"/>
      <c r="N599" s="2465"/>
      <c r="O599" s="537"/>
      <c r="P599" s="537"/>
      <c r="Q599" s="537"/>
      <c r="BA599" s="213"/>
      <c r="BB599" s="287"/>
      <c r="BC599" s="213"/>
      <c r="BD599" s="213"/>
      <c r="BE599" s="213"/>
      <c r="BF599" s="213"/>
      <c r="BG599" s="213"/>
      <c r="BH599" s="213"/>
      <c r="BI599" s="213"/>
      <c r="BJ599" s="213"/>
      <c r="BK599" s="213"/>
      <c r="BL599" s="213"/>
      <c r="BM599" s="213"/>
      <c r="BN599" s="213"/>
      <c r="BO599" s="213"/>
      <c r="BP599" s="213"/>
      <c r="BQ599" s="213"/>
      <c r="BR599" s="213"/>
      <c r="BS599" s="213"/>
      <c r="BT599" s="213"/>
      <c r="BU599" s="213"/>
      <c r="BV599" s="213"/>
      <c r="BW599" s="213"/>
      <c r="BX599" s="213"/>
      <c r="BY599" s="213"/>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2464"/>
      <c r="D600" s="2465"/>
      <c r="E600" s="537"/>
      <c r="F600" s="537"/>
      <c r="G600" s="537"/>
      <c r="H600" s="2464"/>
      <c r="I600" s="2465"/>
      <c r="J600" s="537"/>
      <c r="K600" s="537"/>
      <c r="L600" s="537"/>
      <c r="M600" s="2464"/>
      <c r="N600" s="2465"/>
      <c r="O600" s="537"/>
      <c r="P600" s="537"/>
      <c r="Q600" s="537"/>
      <c r="BA600" s="213"/>
      <c r="BB600" s="287"/>
      <c r="BC600" s="213"/>
      <c r="BD600" s="213"/>
      <c r="BE600" s="213"/>
      <c r="BF600" s="213"/>
      <c r="BG600" s="213"/>
      <c r="BH600" s="213"/>
      <c r="BI600" s="213"/>
      <c r="BJ600" s="213"/>
      <c r="BK600" s="213"/>
      <c r="BL600" s="213"/>
      <c r="BM600" s="213"/>
      <c r="BN600" s="213"/>
      <c r="BO600" s="213"/>
      <c r="BP600" s="213"/>
      <c r="BQ600" s="213"/>
      <c r="BR600" s="213"/>
      <c r="BS600" s="213"/>
      <c r="BT600" s="213"/>
      <c r="BU600" s="213"/>
      <c r="BV600" s="213"/>
      <c r="BW600" s="213"/>
      <c r="BX600" s="213"/>
      <c r="BY600" s="213"/>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2464"/>
      <c r="D601" s="2465"/>
      <c r="E601" s="537"/>
      <c r="F601" s="537"/>
      <c r="G601" s="537"/>
      <c r="H601" s="2464"/>
      <c r="I601" s="2465"/>
      <c r="J601" s="537"/>
      <c r="K601" s="537"/>
      <c r="L601" s="537"/>
      <c r="M601" s="2464"/>
      <c r="N601" s="2465"/>
      <c r="O601" s="537"/>
      <c r="P601" s="537"/>
      <c r="Q601" s="537"/>
      <c r="BA601" s="213"/>
      <c r="BB601" s="287"/>
      <c r="BC601" s="213"/>
      <c r="BD601" s="213"/>
      <c r="BE601" s="213"/>
      <c r="BF601" s="213"/>
      <c r="BG601" s="213"/>
      <c r="BH601" s="213"/>
      <c r="BI601" s="213"/>
      <c r="BJ601" s="213"/>
      <c r="BK601" s="213"/>
      <c r="BL601" s="213"/>
      <c r="BM601" s="213"/>
      <c r="BN601" s="213"/>
      <c r="BO601" s="213"/>
      <c r="BP601" s="213"/>
      <c r="BQ601" s="213"/>
      <c r="BR601" s="213"/>
      <c r="BS601" s="213"/>
      <c r="BT601" s="213"/>
      <c r="BU601" s="213"/>
      <c r="BV601" s="213"/>
      <c r="BW601" s="213"/>
      <c r="BX601" s="213"/>
      <c r="BY601" s="213"/>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2464"/>
      <c r="D602" s="2465"/>
      <c r="E602" s="537"/>
      <c r="F602" s="537"/>
      <c r="G602" s="537"/>
      <c r="H602" s="2464"/>
      <c r="I602" s="2465"/>
      <c r="J602" s="537"/>
      <c r="K602" s="537"/>
      <c r="L602" s="537"/>
      <c r="M602" s="2464"/>
      <c r="N602" s="2465"/>
      <c r="O602" s="537"/>
      <c r="P602" s="537"/>
      <c r="Q602" s="537"/>
      <c r="BA602" s="213"/>
      <c r="BB602" s="287"/>
      <c r="BC602" s="213"/>
      <c r="BD602" s="213"/>
      <c r="BE602" s="213"/>
      <c r="BF602" s="213"/>
      <c r="BG602" s="213"/>
      <c r="BH602" s="213"/>
      <c r="BI602" s="213"/>
      <c r="BJ602" s="213"/>
      <c r="BK602" s="213"/>
      <c r="BL602" s="213"/>
      <c r="BM602" s="213"/>
      <c r="BN602" s="213"/>
      <c r="BO602" s="213"/>
      <c r="BP602" s="213"/>
      <c r="BQ602" s="213"/>
      <c r="BR602" s="213"/>
      <c r="BS602" s="213"/>
      <c r="BT602" s="213"/>
      <c r="BU602" s="213"/>
      <c r="BV602" s="213"/>
      <c r="BW602" s="213"/>
      <c r="BX602" s="213"/>
      <c r="BY602" s="213"/>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2464"/>
      <c r="D603" s="2465"/>
      <c r="E603" s="537"/>
      <c r="F603" s="537"/>
      <c r="G603" s="537"/>
      <c r="H603" s="2464"/>
      <c r="I603" s="2465"/>
      <c r="J603" s="537"/>
      <c r="K603" s="537"/>
      <c r="L603" s="537"/>
      <c r="M603" s="2464"/>
      <c r="N603" s="2465"/>
      <c r="O603" s="537"/>
      <c r="P603" s="537"/>
      <c r="Q603" s="537"/>
      <c r="BA603" s="213"/>
      <c r="BB603" s="287"/>
      <c r="BC603" s="213"/>
      <c r="BD603" s="213"/>
      <c r="BE603" s="213"/>
      <c r="BF603" s="213"/>
      <c r="BG603" s="213"/>
      <c r="BH603" s="213"/>
      <c r="BI603" s="213"/>
      <c r="BJ603" s="213"/>
      <c r="BK603" s="213"/>
      <c r="BL603" s="213"/>
      <c r="BM603" s="213"/>
      <c r="BN603" s="213"/>
      <c r="BO603" s="213"/>
      <c r="BP603" s="213"/>
      <c r="BQ603" s="213"/>
      <c r="BR603" s="213"/>
      <c r="BS603" s="213"/>
      <c r="BT603" s="213"/>
      <c r="BU603" s="213"/>
      <c r="BV603" s="213"/>
      <c r="BW603" s="213"/>
      <c r="BX603" s="213"/>
      <c r="BY603" s="213"/>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2464"/>
      <c r="D604" s="2465"/>
      <c r="E604" s="537"/>
      <c r="F604" s="537"/>
      <c r="G604" s="537"/>
      <c r="H604" s="2464"/>
      <c r="I604" s="2465"/>
      <c r="J604" s="537"/>
      <c r="K604" s="537"/>
      <c r="L604" s="537"/>
      <c r="M604" s="2464"/>
      <c r="N604" s="2465"/>
      <c r="O604" s="537"/>
      <c r="P604" s="537"/>
      <c r="Q604" s="537"/>
      <c r="BA604" s="214"/>
      <c r="BB604" s="288"/>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2464"/>
      <c r="D605" s="2465"/>
      <c r="E605" s="537"/>
      <c r="F605" s="537"/>
      <c r="G605" s="537"/>
      <c r="H605" s="2464"/>
      <c r="I605" s="2465"/>
      <c r="J605" s="537"/>
      <c r="K605" s="537"/>
      <c r="L605" s="537"/>
      <c r="M605" s="2464"/>
      <c r="N605" s="2465"/>
      <c r="O605" s="537"/>
      <c r="P605" s="537"/>
      <c r="Q605" s="537"/>
      <c r="BA605" s="214"/>
      <c r="BB605" s="288"/>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2464"/>
      <c r="D606" s="2465"/>
      <c r="E606" s="537"/>
      <c r="F606" s="537"/>
      <c r="G606" s="537"/>
      <c r="H606" s="2464"/>
      <c r="I606" s="2465"/>
      <c r="J606" s="537"/>
      <c r="K606" s="537"/>
      <c r="L606" s="537"/>
      <c r="M606" s="2464"/>
      <c r="N606" s="2465"/>
      <c r="O606" s="537"/>
      <c r="P606" s="537"/>
      <c r="Q606" s="537"/>
      <c r="BA606" s="214"/>
      <c r="BB606" s="288"/>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2464"/>
      <c r="D607" s="2465"/>
      <c r="E607" s="537"/>
      <c r="F607" s="537"/>
      <c r="G607" s="537"/>
      <c r="H607" s="2464"/>
      <c r="I607" s="2465"/>
      <c r="J607" s="537"/>
      <c r="K607" s="537"/>
      <c r="L607" s="537"/>
      <c r="M607" s="2464"/>
      <c r="N607" s="2465"/>
      <c r="O607" s="537"/>
      <c r="P607" s="537"/>
      <c r="Q607" s="537"/>
      <c r="BA607" s="214"/>
      <c r="BB607" s="288"/>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2464"/>
      <c r="D608" s="2465"/>
      <c r="E608" s="537"/>
      <c r="F608" s="537"/>
      <c r="G608" s="537"/>
      <c r="H608" s="2464"/>
      <c r="I608" s="2465"/>
      <c r="J608" s="537"/>
      <c r="K608" s="537"/>
      <c r="L608" s="537"/>
      <c r="M608" s="2464"/>
      <c r="N608" s="2465"/>
      <c r="O608" s="537"/>
      <c r="P608" s="537"/>
      <c r="Q608" s="537"/>
      <c r="BA608" s="214"/>
      <c r="BB608" s="288"/>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2464"/>
      <c r="D609" s="2465"/>
      <c r="E609" s="537"/>
      <c r="F609" s="537"/>
      <c r="G609" s="537"/>
      <c r="H609" s="2464"/>
      <c r="I609" s="2465"/>
      <c r="J609" s="537"/>
      <c r="K609" s="537"/>
      <c r="L609" s="537"/>
      <c r="M609" s="2464"/>
      <c r="N609" s="2465"/>
      <c r="O609" s="537"/>
      <c r="P609" s="537"/>
      <c r="Q609" s="537"/>
      <c r="BA609" s="214"/>
      <c r="BB609" s="288"/>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2464"/>
      <c r="D610" s="2465"/>
      <c r="E610" s="537"/>
      <c r="F610" s="537"/>
      <c r="G610" s="537"/>
      <c r="H610" s="2464"/>
      <c r="I610" s="2465"/>
      <c r="J610" s="537"/>
      <c r="K610" s="537"/>
      <c r="L610" s="537"/>
      <c r="M610" s="2464"/>
      <c r="N610" s="2465"/>
      <c r="O610" s="537"/>
      <c r="P610" s="537"/>
      <c r="Q610" s="537"/>
      <c r="BA610" s="214"/>
      <c r="BB610" s="288"/>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2464"/>
      <c r="D611" s="2465"/>
      <c r="E611" s="537"/>
      <c r="F611" s="537"/>
      <c r="G611" s="537"/>
      <c r="H611" s="2464"/>
      <c r="I611" s="2465"/>
      <c r="J611" s="537"/>
      <c r="K611" s="537"/>
      <c r="L611" s="537"/>
      <c r="M611" s="2464"/>
      <c r="N611" s="2465"/>
      <c r="O611" s="537"/>
      <c r="P611" s="537"/>
      <c r="Q611" s="537"/>
      <c r="BA611" s="214"/>
      <c r="BB611" s="288"/>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2464"/>
      <c r="D612" s="2465"/>
      <c r="E612" s="537"/>
      <c r="F612" s="537"/>
      <c r="G612" s="537"/>
      <c r="H612" s="2464"/>
      <c r="I612" s="2465"/>
      <c r="J612" s="537"/>
      <c r="K612" s="537"/>
      <c r="L612" s="537"/>
      <c r="M612" s="2464"/>
      <c r="N612" s="2465"/>
      <c r="O612" s="537"/>
      <c r="P612" s="537"/>
      <c r="Q612" s="537"/>
      <c r="BA612" s="214"/>
      <c r="BB612" s="288"/>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2464"/>
      <c r="D613" s="2465"/>
      <c r="E613" s="537"/>
      <c r="F613" s="537"/>
      <c r="G613" s="537"/>
      <c r="H613" s="2464"/>
      <c r="I613" s="2465"/>
      <c r="J613" s="537"/>
      <c r="K613" s="537"/>
      <c r="L613" s="537"/>
      <c r="M613" s="2464"/>
      <c r="N613" s="2465"/>
      <c r="O613" s="537"/>
      <c r="P613" s="537"/>
      <c r="Q613" s="537"/>
      <c r="BA613" s="214"/>
      <c r="BB613" s="288"/>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2464"/>
      <c r="D614" s="2465"/>
      <c r="E614" s="537"/>
      <c r="F614" s="537"/>
      <c r="G614" s="537"/>
      <c r="H614" s="2464"/>
      <c r="I614" s="2465"/>
      <c r="J614" s="537"/>
      <c r="K614" s="537"/>
      <c r="L614" s="537"/>
      <c r="M614" s="2464"/>
      <c r="N614" s="2465"/>
      <c r="O614" s="537"/>
      <c r="P614" s="537"/>
      <c r="Q614" s="537"/>
      <c r="BA614" s="214"/>
      <c r="BB614" s="288"/>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2464"/>
      <c r="D615" s="2465"/>
      <c r="E615" s="537"/>
      <c r="F615" s="537"/>
      <c r="G615" s="537"/>
      <c r="H615" s="2464"/>
      <c r="I615" s="2465"/>
      <c r="J615" s="537"/>
      <c r="K615" s="537"/>
      <c r="L615" s="537"/>
      <c r="M615" s="2464"/>
      <c r="N615" s="2465"/>
      <c r="O615" s="537"/>
      <c r="P615" s="537"/>
      <c r="Q615" s="537"/>
      <c r="BA615" s="214"/>
      <c r="BB615" s="288"/>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2464"/>
      <c r="D616" s="2465"/>
      <c r="E616" s="537"/>
      <c r="F616" s="537"/>
      <c r="G616" s="537"/>
      <c r="H616" s="2464"/>
      <c r="I616" s="2465"/>
      <c r="J616" s="537"/>
      <c r="K616" s="537"/>
      <c r="L616" s="537"/>
      <c r="M616" s="2464"/>
      <c r="N616" s="2465"/>
      <c r="O616" s="537"/>
      <c r="P616" s="537"/>
      <c r="Q616" s="537"/>
      <c r="BA616" s="214"/>
      <c r="BB616" s="288"/>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2464"/>
      <c r="D617" s="2465"/>
      <c r="E617" s="537"/>
      <c r="F617" s="537"/>
      <c r="G617" s="537"/>
      <c r="H617" s="2464"/>
      <c r="I617" s="2465"/>
      <c r="J617" s="537"/>
      <c r="K617" s="537"/>
      <c r="L617" s="537"/>
      <c r="M617" s="2464"/>
      <c r="N617" s="2465"/>
      <c r="O617" s="537"/>
      <c r="P617" s="537"/>
      <c r="Q617" s="537"/>
      <c r="BA617" s="214"/>
      <c r="BB617" s="288"/>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2464"/>
      <c r="D618" s="2465"/>
      <c r="E618" s="537"/>
      <c r="F618" s="537"/>
      <c r="G618" s="537"/>
      <c r="H618" s="2464"/>
      <c r="I618" s="2465"/>
      <c r="J618" s="537"/>
      <c r="K618" s="537"/>
      <c r="L618" s="537"/>
      <c r="M618" s="2464"/>
      <c r="N618" s="2465"/>
      <c r="O618" s="537"/>
      <c r="P618" s="537"/>
      <c r="Q618" s="537"/>
      <c r="BA618" s="214"/>
      <c r="BB618" s="288"/>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2464"/>
      <c r="D619" s="2465"/>
      <c r="E619" s="537"/>
      <c r="F619" s="537"/>
      <c r="G619" s="537"/>
      <c r="H619" s="2464"/>
      <c r="I619" s="2465"/>
      <c r="J619" s="537"/>
      <c r="K619" s="537"/>
      <c r="L619" s="537"/>
      <c r="M619" s="2464"/>
      <c r="N619" s="2465"/>
      <c r="O619" s="537"/>
      <c r="P619" s="537"/>
      <c r="Q619" s="537"/>
      <c r="BA619" s="214"/>
      <c r="BB619" s="288"/>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2464"/>
      <c r="D620" s="2465"/>
      <c r="E620" s="537"/>
      <c r="F620" s="537"/>
      <c r="G620" s="537"/>
      <c r="H620" s="2464"/>
      <c r="I620" s="2465"/>
      <c r="J620" s="537"/>
      <c r="K620" s="537"/>
      <c r="L620" s="537"/>
      <c r="M620" s="2464"/>
      <c r="N620" s="2465"/>
      <c r="O620" s="537"/>
      <c r="P620" s="537"/>
      <c r="Q620" s="537"/>
      <c r="BA620" s="214"/>
      <c r="BB620" s="288"/>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2464"/>
      <c r="D621" s="2465"/>
      <c r="E621" s="537"/>
      <c r="F621" s="537"/>
      <c r="G621" s="537"/>
      <c r="H621" s="2464"/>
      <c r="I621" s="2465"/>
      <c r="J621" s="537"/>
      <c r="K621" s="537"/>
      <c r="L621" s="537"/>
      <c r="M621" s="2464"/>
      <c r="N621" s="2465"/>
      <c r="O621" s="537"/>
      <c r="P621" s="537"/>
      <c r="Q621" s="537"/>
      <c r="BA621" s="214"/>
      <c r="BB621" s="288"/>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2464"/>
      <c r="D622" s="2465"/>
      <c r="E622" s="537"/>
      <c r="F622" s="537"/>
      <c r="G622" s="537"/>
      <c r="H622" s="2464"/>
      <c r="I622" s="2465"/>
      <c r="J622" s="537"/>
      <c r="K622" s="537"/>
      <c r="L622" s="537"/>
      <c r="M622" s="2464"/>
      <c r="N622" s="2465"/>
      <c r="O622" s="537"/>
      <c r="P622" s="537"/>
      <c r="Q622" s="537"/>
      <c r="BA622" s="214"/>
      <c r="BB622" s="288"/>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2464"/>
      <c r="D623" s="2465"/>
      <c r="E623" s="537"/>
      <c r="F623" s="537"/>
      <c r="G623" s="537"/>
      <c r="H623" s="2464"/>
      <c r="I623" s="2465"/>
      <c r="J623" s="537"/>
      <c r="K623" s="537"/>
      <c r="L623" s="537"/>
      <c r="M623" s="2464"/>
      <c r="N623" s="2465"/>
      <c r="O623" s="537"/>
      <c r="P623" s="537"/>
      <c r="Q623" s="537"/>
      <c r="BA623" s="214"/>
      <c r="BB623" s="288"/>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2464"/>
      <c r="D624" s="2465"/>
      <c r="E624" s="537"/>
      <c r="F624" s="537"/>
      <c r="G624" s="537"/>
      <c r="H624" s="2464"/>
      <c r="I624" s="2465"/>
      <c r="J624" s="537"/>
      <c r="K624" s="537"/>
      <c r="L624" s="537"/>
      <c r="M624" s="2464"/>
      <c r="N624" s="2465"/>
      <c r="O624" s="537"/>
      <c r="P624" s="537"/>
      <c r="Q624" s="537"/>
      <c r="BA624" s="214"/>
      <c r="BB624" s="288"/>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2464"/>
      <c r="D625" s="2465"/>
      <c r="E625" s="537"/>
      <c r="F625" s="537"/>
      <c r="G625" s="537"/>
      <c r="H625" s="2464"/>
      <c r="I625" s="2465"/>
      <c r="J625" s="537"/>
      <c r="K625" s="537"/>
      <c r="L625" s="537"/>
      <c r="M625" s="2464"/>
      <c r="N625" s="2465"/>
      <c r="O625" s="537"/>
      <c r="P625" s="537"/>
      <c r="Q625" s="537"/>
      <c r="BA625" s="214"/>
      <c r="BB625" s="288"/>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2464"/>
      <c r="D626" s="2465"/>
      <c r="E626" s="537"/>
      <c r="F626" s="537"/>
      <c r="G626" s="537"/>
      <c r="H626" s="2464"/>
      <c r="I626" s="2465"/>
      <c r="J626" s="537"/>
      <c r="K626" s="537"/>
      <c r="L626" s="537"/>
      <c r="M626" s="2464"/>
      <c r="N626" s="2465"/>
      <c r="O626" s="537"/>
      <c r="P626" s="537"/>
      <c r="Q626" s="537"/>
      <c r="BA626" s="214"/>
      <c r="BB626" s="288"/>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2464"/>
      <c r="D627" s="2465"/>
      <c r="E627" s="537"/>
      <c r="F627" s="537"/>
      <c r="G627" s="537"/>
      <c r="H627" s="2464"/>
      <c r="I627" s="2465"/>
      <c r="J627" s="537"/>
      <c r="K627" s="537"/>
      <c r="L627" s="537"/>
      <c r="M627" s="2464"/>
      <c r="N627" s="2465"/>
      <c r="O627" s="537"/>
      <c r="P627" s="537"/>
      <c r="Q627" s="537"/>
      <c r="BA627" s="214"/>
      <c r="BB627" s="288"/>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2464"/>
      <c r="D628" s="2465"/>
      <c r="E628" s="537"/>
      <c r="F628" s="537"/>
      <c r="G628" s="537"/>
      <c r="H628" s="2464"/>
      <c r="I628" s="2465"/>
      <c r="J628" s="537"/>
      <c r="K628" s="537"/>
      <c r="L628" s="537"/>
      <c r="M628" s="2464"/>
      <c r="N628" s="2465"/>
      <c r="O628" s="537"/>
      <c r="P628" s="537"/>
      <c r="Q628" s="537"/>
      <c r="BA628" s="214"/>
      <c r="BB628" s="288"/>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2464"/>
      <c r="D629" s="2465"/>
      <c r="E629" s="537"/>
      <c r="F629" s="537"/>
      <c r="G629" s="537"/>
      <c r="H629" s="2464"/>
      <c r="I629" s="2465"/>
      <c r="J629" s="537"/>
      <c r="K629" s="537"/>
      <c r="L629" s="537"/>
      <c r="M629" s="2464"/>
      <c r="N629" s="2465"/>
      <c r="O629" s="537"/>
      <c r="P629" s="537"/>
      <c r="Q629" s="537"/>
      <c r="BA629" s="214"/>
      <c r="BB629" s="288"/>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2464"/>
      <c r="D630" s="2465"/>
      <c r="E630" s="537"/>
      <c r="F630" s="537"/>
      <c r="G630" s="537"/>
      <c r="H630" s="2464"/>
      <c r="I630" s="2465"/>
      <c r="J630" s="537"/>
      <c r="K630" s="537"/>
      <c r="L630" s="537"/>
      <c r="M630" s="2464"/>
      <c r="N630" s="2465"/>
      <c r="O630" s="537"/>
      <c r="P630" s="537"/>
      <c r="Q630" s="537"/>
      <c r="BA630" s="214"/>
      <c r="BB630" s="288"/>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2464"/>
      <c r="D631" s="2465"/>
      <c r="E631" s="537"/>
      <c r="F631" s="537"/>
      <c r="G631" s="537"/>
      <c r="H631" s="2464"/>
      <c r="I631" s="2465"/>
      <c r="J631" s="537"/>
      <c r="K631" s="537"/>
      <c r="L631" s="537"/>
      <c r="M631" s="2464"/>
      <c r="N631" s="2465"/>
      <c r="O631" s="537"/>
      <c r="P631" s="537"/>
      <c r="Q631" s="537"/>
      <c r="BA631" s="214"/>
      <c r="BB631" s="288"/>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2464"/>
      <c r="D632" s="2465"/>
      <c r="E632" s="537"/>
      <c r="F632" s="537"/>
      <c r="G632" s="537"/>
      <c r="H632" s="2464"/>
      <c r="I632" s="2465"/>
      <c r="J632" s="537"/>
      <c r="K632" s="537"/>
      <c r="L632" s="537"/>
      <c r="M632" s="2464"/>
      <c r="N632" s="2465"/>
      <c r="O632" s="537"/>
      <c r="P632" s="537"/>
      <c r="Q632" s="537"/>
      <c r="BA632" s="214"/>
      <c r="BB632" s="288"/>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2464"/>
      <c r="D633" s="2465"/>
      <c r="E633" s="537"/>
      <c r="F633" s="537"/>
      <c r="G633" s="537"/>
      <c r="H633" s="2464"/>
      <c r="I633" s="2465"/>
      <c r="J633" s="537"/>
      <c r="K633" s="537"/>
      <c r="L633" s="537"/>
      <c r="M633" s="2464"/>
      <c r="N633" s="2465"/>
      <c r="O633" s="537"/>
      <c r="P633" s="537"/>
      <c r="Q633" s="537"/>
      <c r="BA633" s="214"/>
      <c r="BB633" s="288"/>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2464"/>
      <c r="D634" s="2465"/>
      <c r="E634" s="537"/>
      <c r="F634" s="537"/>
      <c r="G634" s="537"/>
      <c r="H634" s="2464"/>
      <c r="I634" s="2465"/>
      <c r="J634" s="537"/>
      <c r="K634" s="537"/>
      <c r="L634" s="537"/>
      <c r="M634" s="2464"/>
      <c r="N634" s="2465"/>
      <c r="O634" s="537"/>
      <c r="P634" s="537"/>
      <c r="Q634" s="537"/>
      <c r="BA634" s="214"/>
      <c r="BB634" s="288"/>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2464"/>
      <c r="D635" s="2465"/>
      <c r="E635" s="537"/>
      <c r="F635" s="537"/>
      <c r="G635" s="537"/>
      <c r="H635" s="2464"/>
      <c r="I635" s="2465"/>
      <c r="J635" s="537"/>
      <c r="K635" s="537"/>
      <c r="L635" s="537"/>
      <c r="M635" s="2464"/>
      <c r="N635" s="2465"/>
      <c r="O635" s="537"/>
      <c r="P635" s="537"/>
      <c r="Q635" s="537"/>
      <c r="BA635" s="214"/>
      <c r="BB635" s="288"/>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2464"/>
      <c r="D636" s="2465"/>
      <c r="E636" s="537"/>
      <c r="F636" s="537"/>
      <c r="G636" s="537"/>
      <c r="H636" s="2464"/>
      <c r="I636" s="2465"/>
      <c r="J636" s="537"/>
      <c r="K636" s="537"/>
      <c r="L636" s="537"/>
      <c r="M636" s="2464"/>
      <c r="N636" s="2465"/>
      <c r="O636" s="537"/>
      <c r="P636" s="537"/>
      <c r="Q636" s="537"/>
      <c r="BA636" s="214"/>
      <c r="BB636" s="288"/>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2464"/>
      <c r="D637" s="2465"/>
      <c r="E637" s="537"/>
      <c r="F637" s="537"/>
      <c r="G637" s="537"/>
      <c r="H637" s="2464"/>
      <c r="I637" s="2465"/>
      <c r="J637" s="537"/>
      <c r="K637" s="537"/>
      <c r="L637" s="537"/>
      <c r="M637" s="2464"/>
      <c r="N637" s="2465"/>
      <c r="O637" s="537"/>
      <c r="P637" s="537"/>
      <c r="Q637" s="537"/>
      <c r="BA637" s="214"/>
      <c r="BB637" s="288"/>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2464"/>
      <c r="D638" s="2465"/>
      <c r="E638" s="537"/>
      <c r="F638" s="537"/>
      <c r="G638" s="537"/>
      <c r="H638" s="2464"/>
      <c r="I638" s="2465"/>
      <c r="J638" s="537"/>
      <c r="K638" s="537"/>
      <c r="L638" s="537"/>
      <c r="M638" s="2464"/>
      <c r="N638" s="2465"/>
      <c r="O638" s="537"/>
      <c r="P638" s="537"/>
      <c r="Q638" s="537"/>
      <c r="BA638" s="214"/>
      <c r="BB638" s="288"/>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2464"/>
      <c r="D639" s="2465"/>
      <c r="E639" s="537"/>
      <c r="F639" s="537"/>
      <c r="G639" s="537"/>
      <c r="H639" s="2464"/>
      <c r="I639" s="2465"/>
      <c r="J639" s="537"/>
      <c r="K639" s="537"/>
      <c r="L639" s="537"/>
      <c r="M639" s="2464"/>
      <c r="N639" s="2465"/>
      <c r="O639" s="537"/>
      <c r="P639" s="537"/>
      <c r="Q639" s="537"/>
      <c r="BA639" s="214"/>
      <c r="BB639" s="288"/>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2464"/>
      <c r="D640" s="2465"/>
      <c r="E640" s="537"/>
      <c r="F640" s="537"/>
      <c r="G640" s="537"/>
      <c r="H640" s="2464"/>
      <c r="I640" s="2465"/>
      <c r="J640" s="537"/>
      <c r="K640" s="537"/>
      <c r="L640" s="537"/>
      <c r="M640" s="2464"/>
      <c r="N640" s="2465"/>
      <c r="O640" s="537"/>
      <c r="P640" s="537"/>
      <c r="Q640" s="537"/>
      <c r="BA640" s="214"/>
      <c r="BB640" s="288"/>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2464"/>
      <c r="D641" s="2465"/>
      <c r="E641" s="537"/>
      <c r="F641" s="537"/>
      <c r="G641" s="537"/>
      <c r="H641" s="2464"/>
      <c r="I641" s="2465"/>
      <c r="J641" s="537"/>
      <c r="K641" s="537"/>
      <c r="L641" s="537"/>
      <c r="M641" s="2464"/>
      <c r="N641" s="2465"/>
      <c r="O641" s="537"/>
      <c r="P641" s="537"/>
      <c r="Q641" s="537"/>
      <c r="BA641" s="214"/>
      <c r="BB641" s="288"/>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2464"/>
      <c r="D642" s="2465"/>
      <c r="E642" s="537"/>
      <c r="F642" s="537"/>
      <c r="G642" s="537"/>
      <c r="H642" s="2464"/>
      <c r="I642" s="2465"/>
      <c r="J642" s="537"/>
      <c r="K642" s="537"/>
      <c r="L642" s="537"/>
      <c r="M642" s="2464"/>
      <c r="N642" s="2465"/>
      <c r="O642" s="537"/>
      <c r="P642" s="537"/>
      <c r="Q642" s="537"/>
      <c r="BA642" s="214"/>
      <c r="BB642" s="288"/>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2464"/>
      <c r="D643" s="2465"/>
      <c r="E643" s="537"/>
      <c r="F643" s="537"/>
      <c r="G643" s="537"/>
      <c r="H643" s="2464"/>
      <c r="I643" s="2465"/>
      <c r="J643" s="537"/>
      <c r="K643" s="537"/>
      <c r="L643" s="537"/>
      <c r="M643" s="2464"/>
      <c r="N643" s="2465"/>
      <c r="O643" s="537"/>
      <c r="P643" s="537"/>
      <c r="Q643" s="537"/>
      <c r="BA643" s="214"/>
      <c r="BB643" s="288"/>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2464"/>
      <c r="D644" s="2465"/>
      <c r="E644" s="537"/>
      <c r="F644" s="537"/>
      <c r="G644" s="537"/>
      <c r="H644" s="2464"/>
      <c r="I644" s="2465"/>
      <c r="J644" s="537"/>
      <c r="K644" s="537"/>
      <c r="L644" s="537"/>
      <c r="M644" s="2464"/>
      <c r="N644" s="2465"/>
      <c r="O644" s="537"/>
      <c r="P644" s="537"/>
      <c r="Q644" s="537"/>
      <c r="BA644" s="214"/>
      <c r="BB644" s="288"/>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2464"/>
      <c r="D645" s="2465"/>
      <c r="E645" s="537"/>
      <c r="F645" s="537"/>
      <c r="G645" s="537"/>
      <c r="H645" s="2464"/>
      <c r="I645" s="2465"/>
      <c r="J645" s="537"/>
      <c r="K645" s="537"/>
      <c r="L645" s="537"/>
      <c r="M645" s="2464"/>
      <c r="N645" s="2465"/>
      <c r="O645" s="537"/>
      <c r="P645" s="537"/>
      <c r="Q645" s="537"/>
      <c r="BA645" s="214"/>
      <c r="BB645" s="288"/>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2464"/>
      <c r="D646" s="2465"/>
      <c r="E646" s="537"/>
      <c r="F646" s="537"/>
      <c r="G646" s="537"/>
      <c r="H646" s="2464"/>
      <c r="I646" s="2465"/>
      <c r="J646" s="537"/>
      <c r="K646" s="537"/>
      <c r="L646" s="537"/>
      <c r="M646" s="2464"/>
      <c r="N646" s="2465"/>
      <c r="O646" s="537"/>
      <c r="P646" s="537"/>
      <c r="Q646" s="537"/>
      <c r="BA646" s="214"/>
      <c r="BB646" s="288"/>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2464"/>
      <c r="D647" s="2465"/>
      <c r="E647" s="537"/>
      <c r="F647" s="537"/>
      <c r="G647" s="537"/>
      <c r="H647" s="2464"/>
      <c r="I647" s="2465"/>
      <c r="J647" s="537"/>
      <c r="K647" s="537"/>
      <c r="L647" s="537"/>
      <c r="M647" s="2464"/>
      <c r="N647" s="2465"/>
      <c r="O647" s="537"/>
      <c r="P647" s="537"/>
      <c r="Q647" s="537"/>
      <c r="BA647" s="214"/>
      <c r="BB647" s="288"/>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2464"/>
      <c r="D648" s="2465"/>
      <c r="E648" s="537"/>
      <c r="F648" s="537"/>
      <c r="G648" s="537"/>
      <c r="H648" s="2464"/>
      <c r="I648" s="2465"/>
      <c r="J648" s="537"/>
      <c r="K648" s="537"/>
      <c r="L648" s="537"/>
      <c r="M648" s="2464"/>
      <c r="N648" s="2465"/>
      <c r="O648" s="537"/>
      <c r="P648" s="537"/>
      <c r="Q648" s="537"/>
      <c r="BA648" s="214"/>
      <c r="BB648" s="288"/>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2464"/>
      <c r="D649" s="2465"/>
      <c r="E649" s="537"/>
      <c r="F649" s="537"/>
      <c r="G649" s="537"/>
      <c r="H649" s="2464"/>
      <c r="I649" s="2465"/>
      <c r="J649" s="537"/>
      <c r="K649" s="537"/>
      <c r="L649" s="537"/>
      <c r="M649" s="2464"/>
      <c r="N649" s="2465"/>
      <c r="O649" s="537"/>
      <c r="P649" s="537"/>
      <c r="Q649" s="537"/>
      <c r="BA649" s="214"/>
      <c r="BB649" s="288"/>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2464"/>
      <c r="D650" s="2465"/>
      <c r="E650" s="537"/>
      <c r="F650" s="537"/>
      <c r="G650" s="537"/>
      <c r="H650" s="2464"/>
      <c r="I650" s="2465"/>
      <c r="J650" s="537"/>
      <c r="K650" s="537"/>
      <c r="L650" s="537"/>
      <c r="M650" s="2464"/>
      <c r="N650" s="2465"/>
      <c r="O650" s="537"/>
      <c r="P650" s="537"/>
      <c r="Q650" s="537"/>
      <c r="BA650" s="214"/>
      <c r="BB650" s="288"/>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2464"/>
      <c r="D651" s="2465"/>
      <c r="E651" s="537"/>
      <c r="F651" s="537"/>
      <c r="G651" s="537"/>
      <c r="H651" s="2464"/>
      <c r="I651" s="2465"/>
      <c r="J651" s="537"/>
      <c r="K651" s="537"/>
      <c r="L651" s="537"/>
      <c r="M651" s="2464"/>
      <c r="N651" s="2465"/>
      <c r="O651" s="537"/>
      <c r="P651" s="537"/>
      <c r="Q651" s="537"/>
      <c r="BA651" s="214"/>
      <c r="BB651" s="288"/>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2464"/>
      <c r="D652" s="2465"/>
      <c r="E652" s="537"/>
      <c r="F652" s="537"/>
      <c r="G652" s="537"/>
      <c r="H652" s="2464"/>
      <c r="I652" s="2465"/>
      <c r="J652" s="537"/>
      <c r="K652" s="537"/>
      <c r="L652" s="537"/>
      <c r="M652" s="2464"/>
      <c r="N652" s="2465"/>
      <c r="O652" s="537"/>
      <c r="P652" s="537"/>
      <c r="Q652" s="537"/>
      <c r="BA652" s="214"/>
      <c r="BB652" s="288"/>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2464"/>
      <c r="D653" s="2465"/>
      <c r="E653" s="537"/>
      <c r="F653" s="537"/>
      <c r="G653" s="537"/>
      <c r="H653" s="2464"/>
      <c r="I653" s="2465"/>
      <c r="J653" s="537"/>
      <c r="K653" s="537"/>
      <c r="L653" s="537"/>
      <c r="M653" s="2464"/>
      <c r="N653" s="2465"/>
      <c r="O653" s="537"/>
      <c r="P653" s="537"/>
      <c r="Q653" s="537"/>
      <c r="BA653" s="214"/>
      <c r="BB653" s="288"/>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2464"/>
      <c r="D654" s="2465"/>
      <c r="E654" s="537"/>
      <c r="F654" s="537"/>
      <c r="G654" s="537"/>
      <c r="H654" s="2464"/>
      <c r="I654" s="2465"/>
      <c r="J654" s="537"/>
      <c r="K654" s="537"/>
      <c r="L654" s="537"/>
      <c r="M654" s="2464"/>
      <c r="N654" s="2465"/>
      <c r="O654" s="537"/>
      <c r="P654" s="537"/>
      <c r="Q654" s="537"/>
      <c r="BA654" s="214"/>
      <c r="BB654" s="288"/>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2464"/>
      <c r="D655" s="2465"/>
      <c r="E655" s="537"/>
      <c r="F655" s="537"/>
      <c r="G655" s="537"/>
      <c r="H655" s="2464"/>
      <c r="I655" s="2465"/>
      <c r="J655" s="537"/>
      <c r="K655" s="537"/>
      <c r="L655" s="537"/>
      <c r="M655" s="2464"/>
      <c r="N655" s="2465"/>
      <c r="O655" s="537"/>
      <c r="P655" s="537"/>
      <c r="Q655" s="537"/>
      <c r="BA655" s="214"/>
      <c r="BB655" s="288"/>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2464"/>
      <c r="D656" s="2465"/>
      <c r="E656" s="537"/>
      <c r="F656" s="537"/>
      <c r="G656" s="537"/>
      <c r="H656" s="2464"/>
      <c r="I656" s="2465"/>
      <c r="J656" s="537"/>
      <c r="K656" s="537"/>
      <c r="L656" s="537"/>
      <c r="M656" s="2464"/>
      <c r="N656" s="2465"/>
      <c r="O656" s="537"/>
      <c r="P656" s="537"/>
      <c r="Q656" s="537"/>
      <c r="BA656" s="214"/>
      <c r="BB656" s="288"/>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2464"/>
      <c r="D657" s="2465"/>
      <c r="E657" s="537"/>
      <c r="F657" s="537"/>
      <c r="G657" s="537"/>
      <c r="H657" s="2464"/>
      <c r="I657" s="2465"/>
      <c r="J657" s="537"/>
      <c r="K657" s="537"/>
      <c r="L657" s="537"/>
      <c r="M657" s="2464"/>
      <c r="N657" s="2465"/>
      <c r="O657" s="537"/>
      <c r="P657" s="537"/>
      <c r="Q657" s="537"/>
      <c r="BA657" s="214"/>
      <c r="BB657" s="288"/>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2464"/>
      <c r="D658" s="2465"/>
      <c r="E658" s="537"/>
      <c r="F658" s="537"/>
      <c r="G658" s="537"/>
      <c r="H658" s="2464"/>
      <c r="I658" s="2465"/>
      <c r="J658" s="537"/>
      <c r="K658" s="537"/>
      <c r="L658" s="537"/>
      <c r="M658" s="2464"/>
      <c r="N658" s="2465"/>
      <c r="O658" s="537"/>
      <c r="P658" s="537"/>
      <c r="Q658" s="537"/>
      <c r="BA658" s="214"/>
      <c r="BB658" s="288"/>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2464"/>
      <c r="D659" s="2465"/>
      <c r="E659" s="537"/>
      <c r="F659" s="537"/>
      <c r="G659" s="537"/>
      <c r="H659" s="2464"/>
      <c r="I659" s="2465"/>
      <c r="J659" s="537"/>
      <c r="K659" s="537"/>
      <c r="L659" s="537"/>
      <c r="M659" s="2464"/>
      <c r="N659" s="2465"/>
      <c r="O659" s="537"/>
      <c r="P659" s="537"/>
      <c r="Q659" s="537"/>
      <c r="BA659" s="214"/>
      <c r="BB659" s="288"/>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2464"/>
      <c r="D660" s="2465"/>
      <c r="E660" s="537"/>
      <c r="F660" s="537"/>
      <c r="G660" s="537"/>
      <c r="H660" s="2464"/>
      <c r="I660" s="2465"/>
      <c r="J660" s="537"/>
      <c r="K660" s="537"/>
      <c r="L660" s="537"/>
      <c r="M660" s="2464"/>
      <c r="N660" s="2465"/>
      <c r="O660" s="537"/>
      <c r="P660" s="537"/>
      <c r="Q660" s="537"/>
      <c r="BA660" s="214"/>
      <c r="BB660" s="288"/>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2464"/>
      <c r="D661" s="2465"/>
      <c r="E661" s="537"/>
      <c r="F661" s="537"/>
      <c r="G661" s="537"/>
      <c r="H661" s="2464"/>
      <c r="I661" s="2465"/>
      <c r="J661" s="537"/>
      <c r="K661" s="537"/>
      <c r="L661" s="537"/>
      <c r="M661" s="2464"/>
      <c r="N661" s="2465"/>
      <c r="O661" s="537"/>
      <c r="P661" s="537"/>
      <c r="Q661" s="537"/>
      <c r="BA661" s="214"/>
      <c r="BB661" s="288"/>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2464"/>
      <c r="D662" s="2465"/>
      <c r="E662" s="537"/>
      <c r="F662" s="537"/>
      <c r="G662" s="537"/>
      <c r="H662" s="2464"/>
      <c r="I662" s="2465"/>
      <c r="J662" s="537"/>
      <c r="K662" s="537"/>
      <c r="L662" s="537"/>
      <c r="M662" s="2464"/>
      <c r="N662" s="2465"/>
      <c r="O662" s="537"/>
      <c r="P662" s="537"/>
      <c r="Q662" s="537"/>
      <c r="BA662" s="214"/>
      <c r="BB662" s="288"/>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2464"/>
      <c r="D663" s="2465"/>
      <c r="E663" s="537"/>
      <c r="F663" s="537"/>
      <c r="G663" s="537"/>
      <c r="H663" s="2464"/>
      <c r="I663" s="2465"/>
      <c r="J663" s="537"/>
      <c r="K663" s="537"/>
      <c r="L663" s="537"/>
      <c r="M663" s="2464"/>
      <c r="N663" s="2465"/>
      <c r="O663" s="537"/>
      <c r="P663" s="537"/>
      <c r="Q663" s="537"/>
      <c r="BA663" s="214"/>
      <c r="BB663" s="288"/>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2464"/>
      <c r="D664" s="2465"/>
      <c r="E664" s="537"/>
      <c r="F664" s="537"/>
      <c r="G664" s="537"/>
      <c r="H664" s="2464"/>
      <c r="I664" s="2465"/>
      <c r="J664" s="537"/>
      <c r="K664" s="537"/>
      <c r="L664" s="537"/>
      <c r="M664" s="2464"/>
      <c r="N664" s="2465"/>
      <c r="O664" s="537"/>
      <c r="P664" s="537"/>
      <c r="Q664" s="537"/>
      <c r="BA664" s="214"/>
      <c r="BB664" s="288"/>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2464"/>
      <c r="D665" s="2465"/>
      <c r="E665" s="537"/>
      <c r="F665" s="537"/>
      <c r="G665" s="537"/>
      <c r="H665" s="2464"/>
      <c r="I665" s="2465"/>
      <c r="J665" s="537"/>
      <c r="K665" s="537"/>
      <c r="L665" s="537"/>
      <c r="M665" s="2464"/>
      <c r="N665" s="2465"/>
      <c r="O665" s="537"/>
      <c r="P665" s="537"/>
      <c r="Q665" s="537"/>
      <c r="BA665" s="214"/>
      <c r="BB665" s="288"/>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2464"/>
      <c r="D666" s="2465"/>
      <c r="E666" s="537"/>
      <c r="F666" s="537"/>
      <c r="G666" s="537"/>
      <c r="H666" s="2464"/>
      <c r="I666" s="2465"/>
      <c r="J666" s="537"/>
      <c r="K666" s="537"/>
      <c r="L666" s="537"/>
      <c r="M666" s="2464"/>
      <c r="N666" s="2465"/>
      <c r="O666" s="537"/>
      <c r="P666" s="537"/>
      <c r="Q666" s="537"/>
      <c r="BA666" s="214"/>
      <c r="BB666" s="288"/>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2464"/>
      <c r="D667" s="2465"/>
      <c r="E667" s="537"/>
      <c r="F667" s="537"/>
      <c r="G667" s="537"/>
      <c r="H667" s="2464"/>
      <c r="I667" s="2465"/>
      <c r="J667" s="537"/>
      <c r="K667" s="537"/>
      <c r="L667" s="537"/>
      <c r="M667" s="2464"/>
      <c r="N667" s="2465"/>
      <c r="O667" s="537"/>
      <c r="P667" s="537"/>
      <c r="Q667" s="537"/>
      <c r="BA667" s="214"/>
      <c r="BB667" s="288"/>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2464"/>
      <c r="D668" s="2465"/>
      <c r="E668" s="537"/>
      <c r="F668" s="537"/>
      <c r="G668" s="537"/>
      <c r="H668" s="2464"/>
      <c r="I668" s="2465"/>
      <c r="J668" s="537"/>
      <c r="K668" s="537"/>
      <c r="L668" s="537"/>
      <c r="M668" s="2464"/>
      <c r="N668" s="2465"/>
      <c r="O668" s="537"/>
      <c r="P668" s="537"/>
      <c r="Q668" s="537"/>
      <c r="BA668" s="214"/>
      <c r="BB668" s="288"/>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2464"/>
      <c r="D669" s="2465"/>
      <c r="E669" s="537"/>
      <c r="F669" s="537"/>
      <c r="G669" s="537"/>
      <c r="H669" s="2464"/>
      <c r="I669" s="2465"/>
      <c r="J669" s="537"/>
      <c r="K669" s="537"/>
      <c r="L669" s="537"/>
      <c r="M669" s="2464"/>
      <c r="N669" s="2465"/>
      <c r="O669" s="537"/>
      <c r="P669" s="537"/>
      <c r="Q669" s="537"/>
      <c r="BA669" s="214"/>
      <c r="BB669" s="288"/>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2464"/>
      <c r="D670" s="2465"/>
      <c r="E670" s="537"/>
      <c r="F670" s="537"/>
      <c r="G670" s="537"/>
      <c r="H670" s="2464"/>
      <c r="I670" s="2465"/>
      <c r="J670" s="537"/>
      <c r="K670" s="537"/>
      <c r="L670" s="537"/>
      <c r="M670" s="2464"/>
      <c r="N670" s="2465"/>
      <c r="O670" s="537"/>
      <c r="P670" s="537"/>
      <c r="Q670" s="537"/>
      <c r="BA670" s="214"/>
      <c r="BB670" s="288"/>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2464"/>
      <c r="D671" s="2465"/>
      <c r="E671" s="537"/>
      <c r="F671" s="537"/>
      <c r="G671" s="537"/>
      <c r="H671" s="2464"/>
      <c r="I671" s="2465"/>
      <c r="J671" s="537"/>
      <c r="K671" s="537"/>
      <c r="L671" s="537"/>
      <c r="M671" s="2464"/>
      <c r="N671" s="2465"/>
      <c r="O671" s="537"/>
      <c r="P671" s="537"/>
      <c r="Q671" s="537"/>
      <c r="BA671" s="214"/>
      <c r="BB671" s="288"/>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2464"/>
      <c r="D672" s="2465"/>
      <c r="E672" s="537"/>
      <c r="F672" s="537"/>
      <c r="G672" s="537"/>
      <c r="H672" s="2464"/>
      <c r="I672" s="2465"/>
      <c r="J672" s="537"/>
      <c r="K672" s="537"/>
      <c r="L672" s="537"/>
      <c r="M672" s="2464"/>
      <c r="N672" s="2465"/>
      <c r="O672" s="537"/>
      <c r="P672" s="537"/>
      <c r="Q672" s="537"/>
      <c r="BA672" s="214"/>
      <c r="BB672" s="288"/>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2464"/>
      <c r="D673" s="2465"/>
      <c r="E673" s="537"/>
      <c r="F673" s="537"/>
      <c r="G673" s="537"/>
      <c r="H673" s="2464"/>
      <c r="I673" s="2465"/>
      <c r="J673" s="537"/>
      <c r="K673" s="537"/>
      <c r="L673" s="537"/>
      <c r="M673" s="2464"/>
      <c r="N673" s="2465"/>
      <c r="O673" s="537"/>
      <c r="P673" s="537"/>
      <c r="Q673" s="537"/>
      <c r="BA673" s="214"/>
      <c r="BB673" s="288"/>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2464"/>
      <c r="D674" s="2465"/>
      <c r="E674" s="537"/>
      <c r="F674" s="537"/>
      <c r="G674" s="537"/>
      <c r="H674" s="2464"/>
      <c r="I674" s="2465"/>
      <c r="J674" s="537"/>
      <c r="K674" s="537"/>
      <c r="L674" s="537"/>
      <c r="M674" s="2464"/>
      <c r="N674" s="2465"/>
      <c r="O674" s="537"/>
      <c r="P674" s="537"/>
      <c r="Q674" s="537"/>
      <c r="BA674" s="214"/>
      <c r="BB674" s="288"/>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2464"/>
      <c r="D675" s="2465"/>
      <c r="E675" s="537"/>
      <c r="F675" s="537"/>
      <c r="G675" s="537"/>
      <c r="H675" s="2464"/>
      <c r="I675" s="2465"/>
      <c r="J675" s="537"/>
      <c r="K675" s="537"/>
      <c r="L675" s="537"/>
      <c r="M675" s="2464"/>
      <c r="N675" s="2465"/>
      <c r="O675" s="537"/>
      <c r="P675" s="537"/>
      <c r="Q675" s="537"/>
      <c r="BA675" s="214"/>
      <c r="BB675" s="288"/>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2464"/>
      <c r="D676" s="2465"/>
      <c r="E676" s="537"/>
      <c r="F676" s="537"/>
      <c r="G676" s="537"/>
      <c r="H676" s="2464"/>
      <c r="I676" s="2465"/>
      <c r="J676" s="537"/>
      <c r="K676" s="537"/>
      <c r="L676" s="537"/>
      <c r="M676" s="2464"/>
      <c r="N676" s="2465"/>
      <c r="O676" s="537"/>
      <c r="P676" s="537"/>
      <c r="Q676" s="537"/>
      <c r="BA676" s="214"/>
      <c r="BB676" s="288"/>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2464"/>
      <c r="D677" s="2465"/>
      <c r="E677" s="537"/>
      <c r="F677" s="537"/>
      <c r="G677" s="537"/>
      <c r="H677" s="2464"/>
      <c r="I677" s="2465"/>
      <c r="J677" s="537"/>
      <c r="K677" s="537"/>
      <c r="L677" s="537"/>
      <c r="M677" s="2464"/>
      <c r="N677" s="2465"/>
      <c r="O677" s="537"/>
      <c r="P677" s="537"/>
      <c r="Q677" s="537"/>
      <c r="BA677" s="214"/>
      <c r="BB677" s="288"/>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2464"/>
      <c r="D678" s="2465"/>
      <c r="E678" s="537"/>
      <c r="F678" s="537"/>
      <c r="G678" s="537"/>
      <c r="H678" s="2464"/>
      <c r="I678" s="2465"/>
      <c r="J678" s="537"/>
      <c r="K678" s="537"/>
      <c r="L678" s="537"/>
      <c r="M678" s="2464"/>
      <c r="N678" s="2465"/>
      <c r="O678" s="537"/>
      <c r="P678" s="537"/>
      <c r="Q678" s="537"/>
      <c r="BA678" s="214"/>
      <c r="BB678" s="288"/>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2464"/>
      <c r="D679" s="2465"/>
      <c r="E679" s="537"/>
      <c r="F679" s="537"/>
      <c r="G679" s="537"/>
      <c r="H679" s="2464"/>
      <c r="I679" s="2465"/>
      <c r="J679" s="537"/>
      <c r="K679" s="537"/>
      <c r="L679" s="537"/>
      <c r="M679" s="2464"/>
      <c r="N679" s="2465"/>
      <c r="O679" s="537"/>
      <c r="P679" s="537"/>
      <c r="Q679" s="537"/>
      <c r="BA679" s="214"/>
      <c r="BB679" s="288"/>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2464"/>
      <c r="D680" s="2465"/>
      <c r="E680" s="537"/>
      <c r="F680" s="537"/>
      <c r="G680" s="537"/>
      <c r="H680" s="2464"/>
      <c r="I680" s="2465"/>
      <c r="J680" s="537"/>
      <c r="K680" s="537"/>
      <c r="L680" s="537"/>
      <c r="M680" s="2464"/>
      <c r="N680" s="2465"/>
      <c r="O680" s="537"/>
      <c r="P680" s="537"/>
      <c r="Q680" s="537"/>
      <c r="BA680" s="214"/>
      <c r="BB680" s="288"/>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2464"/>
      <c r="D681" s="2465"/>
      <c r="E681" s="537"/>
      <c r="F681" s="537"/>
      <c r="G681" s="537"/>
      <c r="H681" s="2464"/>
      <c r="I681" s="2465"/>
      <c r="J681" s="537"/>
      <c r="K681" s="537"/>
      <c r="L681" s="537"/>
      <c r="M681" s="2464"/>
      <c r="N681" s="2465"/>
      <c r="O681" s="537"/>
      <c r="P681" s="537"/>
      <c r="Q681" s="537"/>
      <c r="BA681" s="214"/>
      <c r="BB681" s="288"/>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2464"/>
      <c r="D682" s="2465"/>
      <c r="E682" s="537"/>
      <c r="F682" s="537"/>
      <c r="G682" s="537"/>
      <c r="H682" s="2464"/>
      <c r="I682" s="2465"/>
      <c r="J682" s="537"/>
      <c r="K682" s="537"/>
      <c r="L682" s="537"/>
      <c r="M682" s="2464"/>
      <c r="N682" s="2465"/>
      <c r="O682" s="537"/>
      <c r="P682" s="537"/>
      <c r="Q682" s="537"/>
      <c r="BA682" s="214"/>
      <c r="BB682" s="288"/>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2464"/>
      <c r="D683" s="2465"/>
      <c r="E683" s="537"/>
      <c r="F683" s="537"/>
      <c r="G683" s="537"/>
      <c r="H683" s="2464"/>
      <c r="I683" s="2465"/>
      <c r="J683" s="537"/>
      <c r="K683" s="537"/>
      <c r="L683" s="537"/>
      <c r="M683" s="2464"/>
      <c r="N683" s="2465"/>
      <c r="O683" s="537"/>
      <c r="P683" s="537"/>
      <c r="Q683" s="537"/>
      <c r="BA683" s="214"/>
      <c r="BB683" s="288"/>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2464"/>
      <c r="D684" s="2465"/>
      <c r="E684" s="537"/>
      <c r="F684" s="537"/>
      <c r="G684" s="537"/>
      <c r="H684" s="2464"/>
      <c r="I684" s="2465"/>
      <c r="J684" s="537"/>
      <c r="K684" s="537"/>
      <c r="L684" s="537"/>
      <c r="M684" s="2464"/>
      <c r="N684" s="2465"/>
      <c r="O684" s="537"/>
      <c r="P684" s="537"/>
      <c r="Q684" s="537"/>
      <c r="BA684" s="214"/>
      <c r="BB684" s="288"/>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2464"/>
      <c r="D685" s="2465"/>
      <c r="E685" s="537"/>
      <c r="F685" s="537"/>
      <c r="G685" s="537"/>
      <c r="H685" s="2464"/>
      <c r="I685" s="2465"/>
      <c r="J685" s="537"/>
      <c r="K685" s="537"/>
      <c r="L685" s="537"/>
      <c r="M685" s="2464"/>
      <c r="N685" s="2465"/>
      <c r="O685" s="537"/>
      <c r="P685" s="537"/>
      <c r="Q685" s="537"/>
      <c r="BA685" s="214"/>
      <c r="BB685" s="288"/>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2464"/>
      <c r="D686" s="2465"/>
      <c r="E686" s="537"/>
      <c r="F686" s="537"/>
      <c r="G686" s="537"/>
      <c r="H686" s="2464"/>
      <c r="I686" s="2465"/>
      <c r="J686" s="537"/>
      <c r="K686" s="537"/>
      <c r="L686" s="537"/>
      <c r="M686" s="2464"/>
      <c r="N686" s="2465"/>
      <c r="O686" s="537"/>
      <c r="P686" s="537"/>
      <c r="Q686" s="537"/>
      <c r="BA686" s="214"/>
      <c r="BB686" s="288"/>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2464"/>
      <c r="D687" s="2465"/>
      <c r="E687" s="537"/>
      <c r="F687" s="537"/>
      <c r="G687" s="537"/>
      <c r="H687" s="2464"/>
      <c r="I687" s="2465"/>
      <c r="J687" s="537"/>
      <c r="K687" s="537"/>
      <c r="L687" s="537"/>
      <c r="M687" s="2464"/>
      <c r="N687" s="2465"/>
      <c r="O687" s="537"/>
      <c r="P687" s="537"/>
      <c r="Q687" s="537"/>
      <c r="BA687" s="214"/>
      <c r="BB687" s="288"/>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2464"/>
      <c r="D688" s="2465"/>
      <c r="E688" s="537"/>
      <c r="F688" s="537"/>
      <c r="G688" s="537"/>
      <c r="H688" s="2464"/>
      <c r="I688" s="2465"/>
      <c r="J688" s="537"/>
      <c r="K688" s="537"/>
      <c r="L688" s="537"/>
      <c r="M688" s="2464"/>
      <c r="N688" s="2465"/>
      <c r="O688" s="537"/>
      <c r="P688" s="537"/>
      <c r="Q688" s="537"/>
      <c r="BA688" s="214"/>
      <c r="BB688" s="288"/>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2464"/>
      <c r="D689" s="2465"/>
      <c r="E689" s="537"/>
      <c r="F689" s="537"/>
      <c r="G689" s="537"/>
      <c r="H689" s="2464"/>
      <c r="I689" s="2465"/>
      <c r="J689" s="537"/>
      <c r="K689" s="537"/>
      <c r="L689" s="537"/>
      <c r="M689" s="2464"/>
      <c r="N689" s="2465"/>
      <c r="O689" s="537"/>
      <c r="P689" s="537"/>
      <c r="Q689" s="537"/>
      <c r="BA689" s="214"/>
      <c r="BB689" s="288"/>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2464"/>
      <c r="D690" s="2465"/>
      <c r="E690" s="537"/>
      <c r="F690" s="537"/>
      <c r="G690" s="537"/>
      <c r="H690" s="2464"/>
      <c r="I690" s="2465"/>
      <c r="J690" s="537"/>
      <c r="K690" s="537"/>
      <c r="L690" s="537"/>
      <c r="M690" s="2464"/>
      <c r="N690" s="2465"/>
      <c r="O690" s="537"/>
      <c r="P690" s="537"/>
      <c r="Q690" s="537"/>
      <c r="BA690" s="214"/>
      <c r="BB690" s="288"/>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2464"/>
      <c r="D691" s="2465"/>
      <c r="E691" s="537"/>
      <c r="F691" s="537"/>
      <c r="G691" s="537"/>
      <c r="H691" s="2464"/>
      <c r="I691" s="2465"/>
      <c r="J691" s="537"/>
      <c r="K691" s="537"/>
      <c r="L691" s="537"/>
      <c r="M691" s="2464"/>
      <c r="N691" s="2465"/>
      <c r="O691" s="537"/>
      <c r="P691" s="537"/>
      <c r="Q691" s="537"/>
      <c r="BA691" s="214"/>
      <c r="BB691" s="288"/>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2464"/>
      <c r="D692" s="2465"/>
      <c r="E692" s="537"/>
      <c r="F692" s="537"/>
      <c r="G692" s="537"/>
      <c r="H692" s="2464"/>
      <c r="I692" s="2465"/>
      <c r="J692" s="537"/>
      <c r="K692" s="537"/>
      <c r="L692" s="537"/>
      <c r="M692" s="2464"/>
      <c r="N692" s="2465"/>
      <c r="O692" s="537"/>
      <c r="P692" s="537"/>
      <c r="Q692" s="537"/>
      <c r="BA692" s="214"/>
      <c r="BB692" s="288"/>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2464"/>
      <c r="D693" s="2465"/>
      <c r="E693" s="537"/>
      <c r="F693" s="537"/>
      <c r="G693" s="537"/>
      <c r="H693" s="2464"/>
      <c r="I693" s="2465"/>
      <c r="J693" s="537"/>
      <c r="K693" s="537"/>
      <c r="L693" s="537"/>
      <c r="M693" s="2464"/>
      <c r="N693" s="2465"/>
      <c r="O693" s="537"/>
      <c r="P693" s="537"/>
      <c r="Q693" s="537"/>
      <c r="BA693" s="214"/>
      <c r="BB693" s="288"/>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2464"/>
      <c r="D694" s="2465"/>
      <c r="E694" s="537"/>
      <c r="F694" s="537"/>
      <c r="G694" s="537"/>
      <c r="H694" s="2464"/>
      <c r="I694" s="2465"/>
      <c r="J694" s="537"/>
      <c r="K694" s="537"/>
      <c r="L694" s="537"/>
      <c r="M694" s="2464"/>
      <c r="N694" s="2465"/>
      <c r="O694" s="537"/>
      <c r="P694" s="537"/>
      <c r="Q694" s="537"/>
      <c r="BA694" s="214"/>
      <c r="BB694" s="288"/>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537"/>
      <c r="D695" s="537"/>
      <c r="E695" s="537"/>
      <c r="F695" s="537"/>
      <c r="G695" s="537"/>
      <c r="H695" s="537"/>
      <c r="I695" s="537"/>
      <c r="J695" s="537"/>
      <c r="K695" s="537"/>
      <c r="L695" s="537"/>
      <c r="M695" s="537"/>
      <c r="N695" s="537"/>
      <c r="O695" s="537"/>
      <c r="P695" s="537"/>
      <c r="Q695" s="537"/>
      <c r="BA695" s="214"/>
      <c r="BB695" s="288"/>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537"/>
      <c r="D696" s="537"/>
      <c r="E696" s="537"/>
      <c r="F696" s="537"/>
      <c r="G696" s="537"/>
      <c r="H696" s="537"/>
      <c r="I696" s="537"/>
      <c r="J696" s="537"/>
      <c r="K696" s="537"/>
      <c r="L696" s="537"/>
      <c r="M696" s="537"/>
      <c r="N696" s="537"/>
      <c r="O696" s="537"/>
      <c r="P696" s="537"/>
      <c r="Q696" s="537"/>
      <c r="BA696" s="214"/>
      <c r="BB696" s="288"/>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537"/>
      <c r="D697" s="537"/>
      <c r="E697" s="537"/>
      <c r="F697" s="537"/>
      <c r="G697" s="537"/>
      <c r="H697" s="537"/>
      <c r="I697" s="537"/>
      <c r="J697" s="537"/>
      <c r="K697" s="537"/>
      <c r="L697" s="537"/>
      <c r="M697" s="537"/>
      <c r="N697" s="537"/>
      <c r="O697" s="537"/>
      <c r="P697" s="537"/>
      <c r="Q697" s="537"/>
      <c r="BA697" s="214"/>
      <c r="BB697" s="288"/>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537"/>
      <c r="D698" s="537"/>
      <c r="E698" s="537"/>
      <c r="F698" s="537"/>
      <c r="G698" s="537"/>
      <c r="H698" s="537"/>
      <c r="I698" s="537"/>
      <c r="J698" s="537"/>
      <c r="K698" s="537"/>
      <c r="L698" s="537"/>
      <c r="M698" s="537"/>
      <c r="N698" s="537"/>
      <c r="O698" s="537"/>
      <c r="P698" s="537"/>
      <c r="Q698" s="537"/>
      <c r="BA698" s="214"/>
      <c r="BB698" s="288"/>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537"/>
      <c r="D699" s="537"/>
      <c r="E699" s="537"/>
      <c r="F699" s="537"/>
      <c r="G699" s="537"/>
      <c r="H699" s="537"/>
      <c r="I699" s="537"/>
      <c r="J699" s="537"/>
      <c r="K699" s="537"/>
      <c r="L699" s="537"/>
      <c r="M699" s="537"/>
      <c r="N699" s="537"/>
      <c r="O699" s="537"/>
      <c r="P699" s="537"/>
      <c r="Q699" s="537"/>
      <c r="BA699" s="214"/>
      <c r="BB699" s="288"/>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537"/>
      <c r="D700" s="537"/>
      <c r="E700" s="537"/>
      <c r="F700" s="537"/>
      <c r="G700" s="537"/>
      <c r="H700" s="537"/>
      <c r="I700" s="537"/>
      <c r="J700" s="537"/>
      <c r="K700" s="537"/>
      <c r="L700" s="537"/>
      <c r="M700" s="537"/>
      <c r="N700" s="537"/>
      <c r="O700" s="537"/>
      <c r="P700" s="537"/>
      <c r="Q700" s="537"/>
      <c r="BA700" s="214"/>
      <c r="BB700" s="288"/>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538"/>
      <c r="D701" s="538"/>
      <c r="E701" s="538"/>
      <c r="F701" s="538"/>
      <c r="G701" s="538"/>
      <c r="H701" s="538"/>
      <c r="I701" s="538"/>
      <c r="J701" s="538"/>
      <c r="K701" s="538"/>
      <c r="L701" s="538"/>
      <c r="M701" s="538"/>
      <c r="N701" s="538"/>
      <c r="O701" s="538"/>
      <c r="P701" s="538"/>
      <c r="Q701" s="538"/>
      <c r="BA701" s="214"/>
      <c r="BB701" s="288"/>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538"/>
      <c r="D702" s="538"/>
      <c r="E702" s="538"/>
      <c r="F702" s="538"/>
      <c r="G702" s="538"/>
      <c r="H702" s="538"/>
      <c r="I702" s="538"/>
      <c r="J702" s="538"/>
      <c r="K702" s="538"/>
      <c r="L702" s="538"/>
      <c r="M702" s="538"/>
      <c r="N702" s="538"/>
      <c r="O702" s="538"/>
      <c r="P702" s="538"/>
      <c r="Q702" s="538"/>
      <c r="BA702" s="214"/>
      <c r="BB702" s="288"/>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538"/>
      <c r="D703" s="538"/>
      <c r="E703" s="538"/>
      <c r="F703" s="538"/>
      <c r="G703" s="538"/>
      <c r="H703" s="538"/>
      <c r="I703" s="538"/>
      <c r="J703" s="538"/>
      <c r="K703" s="538"/>
      <c r="L703" s="538"/>
      <c r="M703" s="538"/>
      <c r="N703" s="538"/>
      <c r="O703" s="538"/>
      <c r="P703" s="538"/>
      <c r="Q703" s="538"/>
      <c r="BA703" s="214"/>
      <c r="BB703" s="288"/>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538"/>
      <c r="D704" s="538"/>
      <c r="E704" s="538"/>
      <c r="F704" s="538"/>
      <c r="G704" s="538"/>
      <c r="H704" s="538"/>
      <c r="I704" s="538"/>
      <c r="J704" s="538"/>
      <c r="K704" s="538"/>
      <c r="L704" s="538"/>
      <c r="M704" s="538"/>
      <c r="N704" s="538"/>
      <c r="O704" s="538"/>
      <c r="P704" s="538"/>
      <c r="Q704" s="538"/>
      <c r="BA704" s="214"/>
      <c r="BB704" s="288"/>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538"/>
      <c r="D705" s="538"/>
      <c r="E705" s="538"/>
      <c r="F705" s="538"/>
      <c r="G705" s="538"/>
      <c r="H705" s="538"/>
      <c r="I705" s="538"/>
      <c r="J705" s="538"/>
      <c r="K705" s="538"/>
      <c r="L705" s="538"/>
      <c r="M705" s="538"/>
      <c r="N705" s="538"/>
      <c r="O705" s="538"/>
      <c r="P705" s="538"/>
      <c r="Q705" s="538"/>
      <c r="BA705" s="214"/>
      <c r="BB705" s="288"/>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538"/>
      <c r="D706" s="538"/>
      <c r="E706" s="538"/>
      <c r="F706" s="538"/>
      <c r="G706" s="538"/>
      <c r="H706" s="538"/>
      <c r="I706" s="538"/>
      <c r="J706" s="538"/>
      <c r="K706" s="538"/>
      <c r="L706" s="538"/>
      <c r="M706" s="538"/>
      <c r="N706" s="538"/>
      <c r="O706" s="538"/>
      <c r="P706" s="538"/>
      <c r="Q706" s="538"/>
      <c r="BA706" s="214"/>
      <c r="BB706" s="288"/>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538"/>
      <c r="D707" s="538"/>
      <c r="E707" s="538"/>
      <c r="F707" s="538"/>
      <c r="G707" s="538"/>
      <c r="H707" s="538"/>
      <c r="I707" s="538"/>
      <c r="J707" s="538"/>
      <c r="K707" s="538"/>
      <c r="L707" s="538"/>
      <c r="M707" s="538"/>
      <c r="N707" s="538"/>
      <c r="O707" s="538"/>
      <c r="P707" s="538"/>
      <c r="Q707" s="538"/>
      <c r="BA707" s="214"/>
      <c r="BB707" s="288"/>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538"/>
      <c r="D708" s="538"/>
      <c r="E708" s="538"/>
      <c r="F708" s="538"/>
      <c r="G708" s="538"/>
      <c r="H708" s="538"/>
      <c r="I708" s="538"/>
      <c r="J708" s="538"/>
      <c r="K708" s="538"/>
      <c r="L708" s="538"/>
      <c r="M708" s="538"/>
      <c r="N708" s="538"/>
      <c r="O708" s="538"/>
      <c r="P708" s="538"/>
      <c r="Q708" s="538"/>
      <c r="BA708" s="214"/>
      <c r="BB708" s="288"/>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538"/>
      <c r="D709" s="538"/>
      <c r="E709" s="538"/>
      <c r="F709" s="538"/>
      <c r="G709" s="538"/>
      <c r="H709" s="538"/>
      <c r="I709" s="538"/>
      <c r="J709" s="538"/>
      <c r="K709" s="538"/>
      <c r="L709" s="538"/>
      <c r="M709" s="538"/>
      <c r="N709" s="538"/>
      <c r="O709" s="538"/>
      <c r="P709" s="538"/>
      <c r="Q709" s="538"/>
      <c r="BA709" s="214"/>
      <c r="BB709" s="288"/>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538"/>
      <c r="D710" s="538"/>
      <c r="E710" s="538"/>
      <c r="F710" s="538"/>
      <c r="G710" s="538"/>
      <c r="H710" s="538"/>
      <c r="I710" s="538"/>
      <c r="J710" s="538"/>
      <c r="K710" s="538"/>
      <c r="L710" s="538"/>
      <c r="M710" s="538"/>
      <c r="N710" s="538"/>
      <c r="O710" s="538"/>
      <c r="P710" s="538"/>
      <c r="Q710" s="538"/>
      <c r="BA710" s="214"/>
      <c r="BB710" s="288"/>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538"/>
      <c r="D711" s="538"/>
      <c r="E711" s="538"/>
      <c r="F711" s="538"/>
      <c r="G711" s="538"/>
      <c r="H711" s="538"/>
      <c r="I711" s="538"/>
      <c r="J711" s="538"/>
      <c r="K711" s="538"/>
      <c r="L711" s="538"/>
      <c r="M711" s="538"/>
      <c r="N711" s="538"/>
      <c r="O711" s="538"/>
      <c r="P711" s="538"/>
      <c r="Q711" s="538"/>
      <c r="BA711" s="214"/>
      <c r="BB711" s="288"/>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538"/>
      <c r="D712" s="538"/>
      <c r="E712" s="538"/>
      <c r="F712" s="538"/>
      <c r="G712" s="538"/>
      <c r="H712" s="538"/>
      <c r="I712" s="538"/>
      <c r="J712" s="538"/>
      <c r="K712" s="538"/>
      <c r="L712" s="538"/>
      <c r="M712" s="538"/>
      <c r="N712" s="538"/>
      <c r="O712" s="538"/>
      <c r="P712" s="538"/>
      <c r="Q712" s="538"/>
      <c r="BA712" s="214"/>
      <c r="BB712" s="288"/>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538"/>
      <c r="D713" s="538"/>
      <c r="E713" s="538"/>
      <c r="F713" s="538"/>
      <c r="G713" s="538"/>
      <c r="H713" s="538"/>
      <c r="I713" s="538"/>
      <c r="J713" s="538"/>
      <c r="K713" s="538"/>
      <c r="L713" s="538"/>
      <c r="M713" s="538"/>
      <c r="N713" s="538"/>
      <c r="O713" s="538"/>
      <c r="P713" s="538"/>
      <c r="Q713" s="538"/>
      <c r="BA713" s="214"/>
      <c r="BB713" s="288"/>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538"/>
      <c r="D714" s="538"/>
      <c r="E714" s="538"/>
      <c r="F714" s="538"/>
      <c r="G714" s="538"/>
      <c r="H714" s="538"/>
      <c r="I714" s="538"/>
      <c r="J714" s="538"/>
      <c r="K714" s="538"/>
      <c r="L714" s="538"/>
      <c r="M714" s="538"/>
      <c r="N714" s="538"/>
      <c r="O714" s="538"/>
      <c r="P714" s="538"/>
      <c r="Q714" s="538"/>
      <c r="BA714" s="214"/>
      <c r="BB714" s="288"/>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538"/>
      <c r="D715" s="538"/>
      <c r="E715" s="538"/>
      <c r="F715" s="538"/>
      <c r="G715" s="538"/>
      <c r="H715" s="538"/>
      <c r="I715" s="538"/>
      <c r="J715" s="538"/>
      <c r="K715" s="538"/>
      <c r="L715" s="538"/>
      <c r="M715" s="538"/>
      <c r="N715" s="538"/>
      <c r="O715" s="538"/>
      <c r="P715" s="538"/>
      <c r="Q715" s="538"/>
      <c r="BA715" s="214"/>
      <c r="BB715" s="288"/>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538"/>
      <c r="D716" s="538"/>
      <c r="E716" s="538"/>
      <c r="F716" s="538"/>
      <c r="G716" s="538"/>
      <c r="H716" s="538"/>
      <c r="I716" s="538"/>
      <c r="J716" s="538"/>
      <c r="K716" s="538"/>
      <c r="L716" s="538"/>
      <c r="M716" s="538"/>
      <c r="N716" s="538"/>
      <c r="O716" s="538"/>
      <c r="P716" s="538"/>
      <c r="Q716" s="538"/>
      <c r="BA716" s="214"/>
      <c r="BB716" s="288"/>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538"/>
      <c r="D717" s="538"/>
      <c r="E717" s="538"/>
      <c r="F717" s="538"/>
      <c r="G717" s="538"/>
      <c r="H717" s="538"/>
      <c r="I717" s="538"/>
      <c r="J717" s="538"/>
      <c r="K717" s="538"/>
      <c r="L717" s="538"/>
      <c r="M717" s="538"/>
      <c r="N717" s="538"/>
      <c r="O717" s="538"/>
      <c r="P717" s="538"/>
      <c r="Q717" s="538"/>
      <c r="BA717" s="214"/>
      <c r="BB717" s="288"/>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538"/>
      <c r="D718" s="538"/>
      <c r="E718" s="538"/>
      <c r="F718" s="538"/>
      <c r="G718" s="538"/>
      <c r="H718" s="538"/>
      <c r="I718" s="538"/>
      <c r="J718" s="538"/>
      <c r="K718" s="538"/>
      <c r="L718" s="538"/>
      <c r="M718" s="538"/>
      <c r="N718" s="538"/>
      <c r="O718" s="538"/>
      <c r="P718" s="538"/>
      <c r="Q718" s="538"/>
      <c r="BA718" s="214"/>
      <c r="BB718" s="288"/>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538"/>
      <c r="D719" s="538"/>
      <c r="E719" s="538"/>
      <c r="F719" s="538"/>
      <c r="G719" s="538"/>
      <c r="H719" s="538"/>
      <c r="I719" s="538"/>
      <c r="J719" s="538"/>
      <c r="K719" s="538"/>
      <c r="L719" s="538"/>
      <c r="M719" s="538"/>
      <c r="N719" s="538"/>
      <c r="O719" s="538"/>
      <c r="P719" s="538"/>
      <c r="Q719" s="538"/>
      <c r="BA719" s="214"/>
      <c r="BB719" s="288"/>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538"/>
      <c r="D720" s="538"/>
      <c r="E720" s="538"/>
      <c r="F720" s="538"/>
      <c r="G720" s="538"/>
      <c r="H720" s="538"/>
      <c r="I720" s="538"/>
      <c r="J720" s="538"/>
      <c r="K720" s="538"/>
      <c r="L720" s="538"/>
      <c r="M720" s="538"/>
      <c r="N720" s="538"/>
      <c r="O720" s="538"/>
      <c r="P720" s="538"/>
      <c r="Q720" s="538"/>
      <c r="BA720" s="214"/>
      <c r="BB720" s="288"/>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538"/>
      <c r="D721" s="538"/>
      <c r="E721" s="538"/>
      <c r="F721" s="538"/>
      <c r="G721" s="538"/>
      <c r="H721" s="538"/>
      <c r="I721" s="538"/>
      <c r="J721" s="538"/>
      <c r="K721" s="538"/>
      <c r="L721" s="538"/>
      <c r="M721" s="538"/>
      <c r="N721" s="538"/>
      <c r="O721" s="538"/>
      <c r="P721" s="538"/>
      <c r="Q721" s="538"/>
      <c r="BA721" s="214"/>
      <c r="BB721" s="288"/>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538"/>
      <c r="D722" s="538"/>
      <c r="E722" s="538"/>
      <c r="F722" s="538"/>
      <c r="G722" s="538"/>
      <c r="H722" s="538"/>
      <c r="I722" s="538"/>
      <c r="J722" s="538"/>
      <c r="K722" s="538"/>
      <c r="L722" s="538"/>
      <c r="M722" s="538"/>
      <c r="N722" s="538"/>
      <c r="O722" s="538"/>
      <c r="P722" s="538"/>
      <c r="Q722" s="538"/>
      <c r="BA722" s="214"/>
      <c r="BB722" s="288"/>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538"/>
      <c r="D723" s="538"/>
      <c r="E723" s="538"/>
      <c r="F723" s="538"/>
      <c r="G723" s="538"/>
      <c r="H723" s="538"/>
      <c r="I723" s="538"/>
      <c r="J723" s="538"/>
      <c r="K723" s="538"/>
      <c r="L723" s="538"/>
      <c r="M723" s="538"/>
      <c r="N723" s="538"/>
      <c r="O723" s="538"/>
      <c r="P723" s="538"/>
      <c r="Q723" s="538"/>
      <c r="BA723" s="214"/>
      <c r="BB723" s="288"/>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538"/>
      <c r="D724" s="538"/>
      <c r="E724" s="538"/>
      <c r="F724" s="538"/>
      <c r="G724" s="538"/>
      <c r="H724" s="538"/>
      <c r="I724" s="538"/>
      <c r="J724" s="538"/>
      <c r="K724" s="538"/>
      <c r="L724" s="538"/>
      <c r="M724" s="538"/>
      <c r="N724" s="538"/>
      <c r="O724" s="538"/>
      <c r="P724" s="538"/>
      <c r="Q724" s="538"/>
      <c r="BA724" s="214"/>
      <c r="BB724" s="288"/>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538"/>
      <c r="D725" s="538"/>
      <c r="E725" s="538"/>
      <c r="F725" s="538"/>
      <c r="G725" s="538"/>
      <c r="H725" s="538"/>
      <c r="I725" s="538"/>
      <c r="J725" s="538"/>
      <c r="K725" s="538"/>
      <c r="L725" s="538"/>
      <c r="M725" s="538"/>
      <c r="N725" s="538"/>
      <c r="O725" s="538"/>
      <c r="P725" s="538"/>
      <c r="Q725" s="538"/>
      <c r="BA725" s="214"/>
      <c r="BB725" s="288"/>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538"/>
      <c r="D726" s="538"/>
      <c r="E726" s="538"/>
      <c r="F726" s="538"/>
      <c r="G726" s="538"/>
      <c r="H726" s="538"/>
      <c r="I726" s="538"/>
      <c r="J726" s="538"/>
      <c r="K726" s="538"/>
      <c r="L726" s="538"/>
      <c r="M726" s="538"/>
      <c r="N726" s="538"/>
      <c r="O726" s="538"/>
      <c r="P726" s="538"/>
      <c r="Q726" s="538"/>
      <c r="BA726" s="214"/>
      <c r="BB726" s="288"/>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538"/>
      <c r="D727" s="538"/>
      <c r="E727" s="538"/>
      <c r="F727" s="538"/>
      <c r="G727" s="538"/>
      <c r="H727" s="538"/>
      <c r="I727" s="538"/>
      <c r="J727" s="538"/>
      <c r="K727" s="538"/>
      <c r="L727" s="538"/>
      <c r="M727" s="538"/>
      <c r="N727" s="538"/>
      <c r="O727" s="538"/>
      <c r="P727" s="538"/>
      <c r="Q727" s="538"/>
      <c r="BA727" s="214"/>
      <c r="BB727" s="288"/>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538"/>
      <c r="D728" s="538"/>
      <c r="E728" s="538"/>
      <c r="F728" s="538"/>
      <c r="G728" s="538"/>
      <c r="H728" s="538"/>
      <c r="I728" s="538"/>
      <c r="J728" s="538"/>
      <c r="K728" s="538"/>
      <c r="L728" s="538"/>
      <c r="M728" s="538"/>
      <c r="N728" s="538"/>
      <c r="O728" s="538"/>
      <c r="P728" s="538"/>
      <c r="Q728" s="538"/>
      <c r="BA728" s="214"/>
      <c r="BB728" s="288"/>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538"/>
      <c r="D729" s="538"/>
      <c r="E729" s="538"/>
      <c r="F729" s="538"/>
      <c r="G729" s="538"/>
      <c r="H729" s="538"/>
      <c r="I729" s="538"/>
      <c r="J729" s="538"/>
      <c r="K729" s="538"/>
      <c r="L729" s="538"/>
      <c r="M729" s="538"/>
      <c r="N729" s="538"/>
      <c r="O729" s="538"/>
      <c r="P729" s="538"/>
      <c r="Q729" s="538"/>
      <c r="BA729" s="214"/>
      <c r="BB729" s="288"/>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538"/>
      <c r="D730" s="538"/>
      <c r="E730" s="538"/>
      <c r="F730" s="538"/>
      <c r="G730" s="538"/>
      <c r="H730" s="538"/>
      <c r="I730" s="538"/>
      <c r="J730" s="538"/>
      <c r="K730" s="538"/>
      <c r="L730" s="538"/>
      <c r="M730" s="538"/>
      <c r="N730" s="538"/>
      <c r="O730" s="538"/>
      <c r="P730" s="538"/>
      <c r="Q730" s="538"/>
      <c r="BA730" s="214"/>
      <c r="BB730" s="288"/>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538"/>
      <c r="D731" s="538"/>
      <c r="E731" s="538"/>
      <c r="F731" s="538"/>
      <c r="G731" s="538"/>
      <c r="H731" s="538"/>
      <c r="I731" s="538"/>
      <c r="J731" s="538"/>
      <c r="K731" s="538"/>
      <c r="L731" s="538"/>
      <c r="M731" s="538"/>
      <c r="N731" s="538"/>
      <c r="O731" s="538"/>
      <c r="P731" s="538"/>
      <c r="Q731" s="538"/>
      <c r="BA731" s="214"/>
      <c r="BB731" s="288"/>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538"/>
      <c r="D732" s="538"/>
      <c r="E732" s="538"/>
      <c r="F732" s="538"/>
      <c r="G732" s="538"/>
      <c r="H732" s="538"/>
      <c r="I732" s="538"/>
      <c r="J732" s="538"/>
      <c r="K732" s="538"/>
      <c r="L732" s="538"/>
      <c r="M732" s="538"/>
      <c r="N732" s="538"/>
      <c r="O732" s="538"/>
      <c r="P732" s="538"/>
      <c r="Q732" s="538"/>
      <c r="BA732" s="214"/>
      <c r="BB732" s="288"/>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538"/>
      <c r="D733" s="538"/>
      <c r="E733" s="538"/>
      <c r="F733" s="538"/>
      <c r="G733" s="538"/>
      <c r="H733" s="538"/>
      <c r="I733" s="538"/>
      <c r="J733" s="538"/>
      <c r="K733" s="538"/>
      <c r="L733" s="538"/>
      <c r="M733" s="538"/>
      <c r="N733" s="538"/>
      <c r="O733" s="538"/>
      <c r="P733" s="538"/>
      <c r="Q733" s="538"/>
      <c r="BA733" s="214"/>
      <c r="BB733" s="288"/>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538"/>
      <c r="D734" s="538"/>
      <c r="E734" s="538"/>
      <c r="F734" s="538"/>
      <c r="G734" s="538"/>
      <c r="H734" s="538"/>
      <c r="I734" s="538"/>
      <c r="J734" s="538"/>
      <c r="K734" s="538"/>
      <c r="L734" s="538"/>
      <c r="M734" s="538"/>
      <c r="N734" s="538"/>
      <c r="O734" s="538"/>
      <c r="P734" s="538"/>
      <c r="Q734" s="538"/>
      <c r="BA734" s="214"/>
      <c r="BB734" s="288"/>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538"/>
      <c r="D735" s="538"/>
      <c r="E735" s="538"/>
      <c r="F735" s="538"/>
      <c r="G735" s="538"/>
      <c r="H735" s="538"/>
      <c r="I735" s="538"/>
      <c r="J735" s="538"/>
      <c r="K735" s="538"/>
      <c r="L735" s="538"/>
      <c r="M735" s="538"/>
      <c r="N735" s="538"/>
      <c r="O735" s="538"/>
      <c r="P735" s="538"/>
      <c r="Q735" s="538"/>
      <c r="BA735" s="214"/>
      <c r="BB735" s="288"/>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538"/>
      <c r="D736" s="538"/>
      <c r="E736" s="538"/>
      <c r="F736" s="538"/>
      <c r="G736" s="538"/>
      <c r="H736" s="538"/>
      <c r="I736" s="538"/>
      <c r="J736" s="538"/>
      <c r="K736" s="538"/>
      <c r="L736" s="538"/>
      <c r="M736" s="538"/>
      <c r="N736" s="538"/>
      <c r="O736" s="538"/>
      <c r="P736" s="538"/>
      <c r="Q736" s="538"/>
      <c r="BA736" s="214"/>
      <c r="BB736" s="288"/>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538"/>
      <c r="D737" s="538"/>
      <c r="E737" s="538"/>
      <c r="F737" s="538"/>
      <c r="G737" s="538"/>
      <c r="H737" s="538"/>
      <c r="I737" s="538"/>
      <c r="J737" s="538"/>
      <c r="K737" s="538"/>
      <c r="L737" s="538"/>
      <c r="M737" s="538"/>
      <c r="N737" s="538"/>
      <c r="O737" s="538"/>
      <c r="P737" s="538"/>
      <c r="Q737" s="538"/>
      <c r="BA737" s="214"/>
      <c r="BB737" s="288"/>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538"/>
      <c r="D738" s="538"/>
      <c r="E738" s="538"/>
      <c r="F738" s="538"/>
      <c r="G738" s="538"/>
      <c r="H738" s="538"/>
      <c r="I738" s="538"/>
      <c r="J738" s="538"/>
      <c r="K738" s="538"/>
      <c r="L738" s="538"/>
      <c r="M738" s="538"/>
      <c r="N738" s="538"/>
      <c r="O738" s="538"/>
      <c r="P738" s="538"/>
      <c r="Q738" s="538"/>
      <c r="BA738" s="214"/>
      <c r="BB738" s="288"/>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538"/>
      <c r="D739" s="538"/>
      <c r="E739" s="538"/>
      <c r="F739" s="538"/>
      <c r="G739" s="538"/>
      <c r="H739" s="538"/>
      <c r="I739" s="538"/>
      <c r="J739" s="538"/>
      <c r="K739" s="538"/>
      <c r="L739" s="538"/>
      <c r="M739" s="538"/>
      <c r="N739" s="538"/>
      <c r="O739" s="538"/>
      <c r="P739" s="538"/>
      <c r="Q739" s="538"/>
      <c r="BA739" s="214"/>
      <c r="BB739" s="288"/>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538"/>
      <c r="D740" s="538"/>
      <c r="E740" s="538"/>
      <c r="F740" s="538"/>
      <c r="G740" s="538"/>
      <c r="H740" s="538"/>
      <c r="I740" s="538"/>
      <c r="J740" s="538"/>
      <c r="K740" s="538"/>
      <c r="L740" s="538"/>
      <c r="M740" s="538"/>
      <c r="N740" s="538"/>
      <c r="O740" s="538"/>
      <c r="P740" s="538"/>
      <c r="Q740" s="538"/>
      <c r="BA740" s="214"/>
      <c r="BB740" s="288"/>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538"/>
      <c r="D741" s="538"/>
      <c r="E741" s="538"/>
      <c r="F741" s="538"/>
      <c r="G741" s="538"/>
      <c r="H741" s="538"/>
      <c r="I741" s="538"/>
      <c r="J741" s="538"/>
      <c r="K741" s="538"/>
      <c r="L741" s="538"/>
      <c r="M741" s="538"/>
      <c r="N741" s="538"/>
      <c r="O741" s="538"/>
      <c r="P741" s="538"/>
      <c r="Q741" s="538"/>
      <c r="BA741" s="214"/>
      <c r="BB741" s="288"/>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538"/>
      <c r="D742" s="538"/>
      <c r="E742" s="538"/>
      <c r="F742" s="538"/>
      <c r="G742" s="538"/>
      <c r="H742" s="538"/>
      <c r="I742" s="538"/>
      <c r="J742" s="538"/>
      <c r="K742" s="538"/>
      <c r="L742" s="538"/>
      <c r="M742" s="538"/>
      <c r="N742" s="538"/>
      <c r="O742" s="538"/>
      <c r="P742" s="538"/>
      <c r="Q742" s="538"/>
      <c r="BA742" s="214"/>
      <c r="BB742" s="288"/>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538"/>
      <c r="D743" s="538"/>
      <c r="E743" s="538"/>
      <c r="F743" s="538"/>
      <c r="G743" s="538"/>
      <c r="H743" s="538"/>
      <c r="I743" s="538"/>
      <c r="J743" s="538"/>
      <c r="K743" s="538"/>
      <c r="L743" s="538"/>
      <c r="M743" s="538"/>
      <c r="N743" s="538"/>
      <c r="O743" s="538"/>
      <c r="P743" s="538"/>
      <c r="Q743" s="538"/>
      <c r="BA743" s="214"/>
      <c r="BB743" s="288"/>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538"/>
      <c r="D744" s="538"/>
      <c r="E744" s="538"/>
      <c r="F744" s="538"/>
      <c r="G744" s="538"/>
      <c r="H744" s="538"/>
      <c r="I744" s="538"/>
      <c r="J744" s="538"/>
      <c r="K744" s="538"/>
      <c r="L744" s="538"/>
      <c r="M744" s="538"/>
      <c r="N744" s="538"/>
      <c r="O744" s="538"/>
      <c r="P744" s="538"/>
      <c r="Q744" s="538"/>
      <c r="BA744" s="214"/>
      <c r="BB744" s="288"/>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538"/>
      <c r="D745" s="538"/>
      <c r="E745" s="538"/>
      <c r="F745" s="538"/>
      <c r="G745" s="538"/>
      <c r="H745" s="538"/>
      <c r="I745" s="538"/>
      <c r="J745" s="538"/>
      <c r="K745" s="538"/>
      <c r="L745" s="538"/>
      <c r="M745" s="538"/>
      <c r="N745" s="538"/>
      <c r="O745" s="538"/>
      <c r="P745" s="538"/>
      <c r="Q745" s="538"/>
      <c r="BA745" s="214"/>
      <c r="BB745" s="288"/>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538"/>
      <c r="D746" s="538"/>
      <c r="E746" s="538"/>
      <c r="F746" s="538"/>
      <c r="G746" s="538"/>
      <c r="H746" s="538"/>
      <c r="I746" s="538"/>
      <c r="J746" s="538"/>
      <c r="K746" s="538"/>
      <c r="L746" s="538"/>
      <c r="M746" s="538"/>
      <c r="N746" s="538"/>
      <c r="O746" s="538"/>
      <c r="P746" s="538"/>
      <c r="Q746" s="538"/>
      <c r="BA746" s="214"/>
      <c r="BB746" s="288"/>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538"/>
      <c r="D747" s="538"/>
      <c r="E747" s="538"/>
      <c r="F747" s="538"/>
      <c r="G747" s="538"/>
      <c r="H747" s="538"/>
      <c r="I747" s="538"/>
      <c r="J747" s="538"/>
      <c r="K747" s="538"/>
      <c r="L747" s="538"/>
      <c r="M747" s="538"/>
      <c r="N747" s="538"/>
      <c r="O747" s="538"/>
      <c r="P747" s="538"/>
      <c r="Q747" s="538"/>
      <c r="BA747" s="214"/>
      <c r="BB747" s="288"/>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538"/>
      <c r="D748" s="538"/>
      <c r="E748" s="538"/>
      <c r="F748" s="538"/>
      <c r="G748" s="538"/>
      <c r="H748" s="538"/>
      <c r="I748" s="538"/>
      <c r="J748" s="538"/>
      <c r="K748" s="538"/>
      <c r="L748" s="538"/>
      <c r="M748" s="538"/>
      <c r="N748" s="538"/>
      <c r="O748" s="538"/>
      <c r="P748" s="538"/>
      <c r="Q748" s="538"/>
      <c r="BA748" s="214"/>
      <c r="BB748" s="288"/>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538"/>
      <c r="D749" s="538"/>
      <c r="E749" s="538"/>
      <c r="F749" s="538"/>
      <c r="G749" s="538"/>
      <c r="H749" s="538"/>
      <c r="I749" s="538"/>
      <c r="J749" s="538"/>
      <c r="K749" s="538"/>
      <c r="L749" s="538"/>
      <c r="M749" s="538"/>
      <c r="N749" s="538"/>
      <c r="O749" s="538"/>
      <c r="P749" s="538"/>
      <c r="Q749" s="538"/>
      <c r="BA749" s="214"/>
      <c r="BB749" s="288"/>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538"/>
      <c r="D750" s="538"/>
      <c r="E750" s="538"/>
      <c r="F750" s="538"/>
      <c r="G750" s="538"/>
      <c r="H750" s="538"/>
      <c r="I750" s="538"/>
      <c r="J750" s="538"/>
      <c r="K750" s="538"/>
      <c r="L750" s="538"/>
      <c r="M750" s="538"/>
      <c r="N750" s="538"/>
      <c r="O750" s="538"/>
      <c r="P750" s="538"/>
      <c r="Q750" s="538"/>
      <c r="BA750" s="214"/>
      <c r="BB750" s="288"/>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538"/>
      <c r="D751" s="538"/>
      <c r="E751" s="538"/>
      <c r="F751" s="538"/>
      <c r="G751" s="538"/>
      <c r="H751" s="538"/>
      <c r="I751" s="538"/>
      <c r="J751" s="538"/>
      <c r="K751" s="538"/>
      <c r="L751" s="538"/>
      <c r="M751" s="538"/>
      <c r="N751" s="538"/>
      <c r="O751" s="538"/>
      <c r="P751" s="538"/>
      <c r="Q751" s="538"/>
      <c r="BA751" s="214"/>
      <c r="BB751" s="288"/>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538"/>
      <c r="D752" s="538"/>
      <c r="E752" s="538"/>
      <c r="F752" s="538"/>
      <c r="G752" s="538"/>
      <c r="H752" s="538"/>
      <c r="I752" s="538"/>
      <c r="J752" s="538"/>
      <c r="K752" s="538"/>
      <c r="L752" s="538"/>
      <c r="M752" s="538"/>
      <c r="N752" s="538"/>
      <c r="O752" s="538"/>
      <c r="P752" s="538"/>
      <c r="Q752" s="538"/>
      <c r="BA752" s="214"/>
      <c r="BB752" s="288"/>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538"/>
      <c r="D753" s="538"/>
      <c r="E753" s="538"/>
      <c r="F753" s="538"/>
      <c r="G753" s="538"/>
      <c r="H753" s="538"/>
      <c r="I753" s="538"/>
      <c r="J753" s="538"/>
      <c r="K753" s="538"/>
      <c r="L753" s="538"/>
      <c r="M753" s="538"/>
      <c r="N753" s="538"/>
      <c r="O753" s="538"/>
      <c r="P753" s="538"/>
      <c r="Q753" s="538"/>
      <c r="BA753" s="214"/>
      <c r="BB753" s="288"/>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538"/>
      <c r="D754" s="538"/>
      <c r="E754" s="538"/>
      <c r="F754" s="538"/>
      <c r="G754" s="538"/>
      <c r="H754" s="538"/>
      <c r="I754" s="538"/>
      <c r="J754" s="538"/>
      <c r="K754" s="538"/>
      <c r="L754" s="538"/>
      <c r="M754" s="538"/>
      <c r="N754" s="538"/>
      <c r="O754" s="538"/>
      <c r="P754" s="538"/>
      <c r="Q754" s="538"/>
      <c r="BA754" s="214"/>
      <c r="BB754" s="288"/>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538"/>
      <c r="D755" s="538"/>
      <c r="E755" s="538"/>
      <c r="F755" s="538"/>
      <c r="G755" s="538"/>
      <c r="H755" s="538"/>
      <c r="I755" s="538"/>
      <c r="J755" s="538"/>
      <c r="K755" s="538"/>
      <c r="L755" s="538"/>
      <c r="M755" s="538"/>
      <c r="N755" s="538"/>
      <c r="O755" s="538"/>
      <c r="P755" s="538"/>
      <c r="Q755" s="538"/>
      <c r="BA755" s="214"/>
      <c r="BB755" s="288"/>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538"/>
      <c r="D756" s="538"/>
      <c r="E756" s="538"/>
      <c r="F756" s="538"/>
      <c r="G756" s="538"/>
      <c r="H756" s="538"/>
      <c r="I756" s="538"/>
      <c r="J756" s="538"/>
      <c r="K756" s="538"/>
      <c r="L756" s="538"/>
      <c r="M756" s="538"/>
      <c r="N756" s="538"/>
      <c r="O756" s="538"/>
      <c r="P756" s="538"/>
      <c r="Q756" s="538"/>
      <c r="BA756" s="214"/>
      <c r="BB756" s="288"/>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538"/>
      <c r="D757" s="538"/>
      <c r="E757" s="538"/>
      <c r="F757" s="538"/>
      <c r="G757" s="538"/>
      <c r="H757" s="538"/>
      <c r="I757" s="538"/>
      <c r="J757" s="538"/>
      <c r="K757" s="538"/>
      <c r="L757" s="538"/>
      <c r="M757" s="538"/>
      <c r="N757" s="538"/>
      <c r="O757" s="538"/>
      <c r="P757" s="538"/>
      <c r="Q757" s="538"/>
      <c r="BA757" s="214"/>
      <c r="BB757" s="288"/>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538"/>
      <c r="D758" s="538"/>
      <c r="E758" s="538"/>
      <c r="F758" s="538"/>
      <c r="G758" s="538"/>
      <c r="H758" s="538"/>
      <c r="I758" s="538"/>
      <c r="J758" s="538"/>
      <c r="K758" s="538"/>
      <c r="L758" s="538"/>
      <c r="M758" s="538"/>
      <c r="N758" s="538"/>
      <c r="O758" s="538"/>
      <c r="P758" s="538"/>
      <c r="Q758" s="538"/>
      <c r="BA758" s="214"/>
      <c r="BB758" s="288"/>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538"/>
      <c r="D759" s="538"/>
      <c r="E759" s="538"/>
      <c r="F759" s="538"/>
      <c r="G759" s="538"/>
      <c r="H759" s="538"/>
      <c r="I759" s="538"/>
      <c r="J759" s="538"/>
      <c r="K759" s="538"/>
      <c r="L759" s="538"/>
      <c r="M759" s="538"/>
      <c r="N759" s="538"/>
      <c r="O759" s="538"/>
      <c r="P759" s="538"/>
      <c r="Q759" s="538"/>
      <c r="BA759" s="214"/>
      <c r="BB759" s="288"/>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538"/>
      <c r="D760" s="538"/>
      <c r="E760" s="538"/>
      <c r="F760" s="538"/>
      <c r="G760" s="538"/>
      <c r="H760" s="538"/>
      <c r="I760" s="538"/>
      <c r="J760" s="538"/>
      <c r="K760" s="538"/>
      <c r="L760" s="538"/>
      <c r="M760" s="538"/>
      <c r="N760" s="538"/>
      <c r="O760" s="538"/>
      <c r="P760" s="538"/>
      <c r="Q760" s="538"/>
      <c r="BA760" s="214"/>
      <c r="BB760" s="288"/>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538"/>
      <c r="D761" s="538"/>
      <c r="E761" s="538"/>
      <c r="F761" s="538"/>
      <c r="G761" s="538"/>
      <c r="H761" s="538"/>
      <c r="I761" s="538"/>
      <c r="J761" s="538"/>
      <c r="K761" s="538"/>
      <c r="L761" s="538"/>
      <c r="M761" s="538"/>
      <c r="N761" s="538"/>
      <c r="O761" s="538"/>
      <c r="P761" s="538"/>
      <c r="Q761" s="538"/>
      <c r="BA761" s="214"/>
      <c r="BB761" s="288"/>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538"/>
      <c r="D762" s="538"/>
      <c r="E762" s="538"/>
      <c r="F762" s="538"/>
      <c r="G762" s="538"/>
      <c r="H762" s="538"/>
      <c r="I762" s="538"/>
      <c r="J762" s="538"/>
      <c r="K762" s="538"/>
      <c r="L762" s="538"/>
      <c r="M762" s="538"/>
      <c r="N762" s="538"/>
      <c r="O762" s="538"/>
      <c r="P762" s="538"/>
      <c r="Q762" s="538"/>
      <c r="BA762" s="214"/>
      <c r="BB762" s="288"/>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538"/>
      <c r="D763" s="538"/>
      <c r="E763" s="538"/>
      <c r="F763" s="538"/>
      <c r="G763" s="538"/>
      <c r="H763" s="538"/>
      <c r="I763" s="538"/>
      <c r="J763" s="538"/>
      <c r="K763" s="538"/>
      <c r="L763" s="538"/>
      <c r="M763" s="538"/>
      <c r="N763" s="538"/>
      <c r="O763" s="538"/>
      <c r="P763" s="538"/>
      <c r="Q763" s="538"/>
      <c r="BA763" s="214"/>
      <c r="BB763" s="288"/>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538"/>
      <c r="D764" s="538"/>
      <c r="E764" s="538"/>
      <c r="F764" s="538"/>
      <c r="G764" s="538"/>
      <c r="H764" s="538"/>
      <c r="I764" s="538"/>
      <c r="J764" s="538"/>
      <c r="K764" s="538"/>
      <c r="L764" s="538"/>
      <c r="M764" s="538"/>
      <c r="N764" s="538"/>
      <c r="O764" s="538"/>
      <c r="P764" s="538"/>
      <c r="Q764" s="538"/>
      <c r="BA764" s="214"/>
      <c r="BB764" s="288"/>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538"/>
      <c r="D765" s="538"/>
      <c r="E765" s="538"/>
      <c r="F765" s="538"/>
      <c r="G765" s="538"/>
      <c r="H765" s="538"/>
      <c r="I765" s="538"/>
      <c r="J765" s="538"/>
      <c r="K765" s="538"/>
      <c r="L765" s="538"/>
      <c r="M765" s="538"/>
      <c r="N765" s="538"/>
      <c r="O765" s="538"/>
      <c r="P765" s="538"/>
      <c r="Q765" s="538"/>
      <c r="BA765" s="214"/>
      <c r="BB765" s="288"/>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538"/>
      <c r="D766" s="538"/>
      <c r="E766" s="538"/>
      <c r="F766" s="538"/>
      <c r="G766" s="538"/>
      <c r="H766" s="538"/>
      <c r="I766" s="538"/>
      <c r="J766" s="538"/>
      <c r="K766" s="538"/>
      <c r="L766" s="538"/>
      <c r="M766" s="538"/>
      <c r="N766" s="538"/>
      <c r="O766" s="538"/>
      <c r="P766" s="538"/>
      <c r="Q766" s="538"/>
      <c r="BA766" s="214"/>
      <c r="BB766" s="288"/>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538"/>
      <c r="D767" s="538"/>
      <c r="E767" s="538"/>
      <c r="F767" s="538"/>
      <c r="G767" s="538"/>
      <c r="H767" s="538"/>
      <c r="I767" s="538"/>
      <c r="J767" s="538"/>
      <c r="K767" s="538"/>
      <c r="L767" s="538"/>
      <c r="M767" s="538"/>
      <c r="N767" s="538"/>
      <c r="O767" s="538"/>
      <c r="P767" s="538"/>
      <c r="Q767" s="538"/>
      <c r="BA767" s="214"/>
      <c r="BB767" s="288"/>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538"/>
      <c r="D768" s="538"/>
      <c r="E768" s="538"/>
      <c r="F768" s="538"/>
      <c r="G768" s="538"/>
      <c r="H768" s="538"/>
      <c r="I768" s="538"/>
      <c r="J768" s="538"/>
      <c r="K768" s="538"/>
      <c r="L768" s="538"/>
      <c r="M768" s="538"/>
      <c r="N768" s="538"/>
      <c r="O768" s="538"/>
      <c r="P768" s="538"/>
      <c r="Q768" s="538"/>
      <c r="BA768" s="212"/>
      <c r="BB768" s="289"/>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538"/>
      <c r="D769" s="538"/>
      <c r="E769" s="538"/>
      <c r="F769" s="538"/>
      <c r="G769" s="538"/>
      <c r="H769" s="538"/>
      <c r="I769" s="538"/>
      <c r="J769" s="538"/>
      <c r="K769" s="538"/>
      <c r="L769" s="538"/>
      <c r="M769" s="538"/>
      <c r="N769" s="538"/>
      <c r="O769" s="538"/>
      <c r="P769" s="538"/>
      <c r="Q769" s="538"/>
      <c r="BA769" s="212"/>
      <c r="BB769" s="289"/>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538"/>
      <c r="D770" s="538"/>
      <c r="E770" s="538"/>
      <c r="F770" s="538"/>
      <c r="G770" s="538"/>
      <c r="H770" s="538"/>
      <c r="I770" s="538"/>
      <c r="J770" s="538"/>
      <c r="K770" s="538"/>
      <c r="L770" s="538"/>
      <c r="M770" s="538"/>
      <c r="N770" s="538"/>
      <c r="O770" s="538"/>
      <c r="P770" s="538"/>
      <c r="Q770" s="538"/>
      <c r="BA770" s="212"/>
      <c r="BB770" s="289"/>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538"/>
      <c r="D771" s="538"/>
      <c r="E771" s="538"/>
      <c r="F771" s="538"/>
      <c r="G771" s="538"/>
      <c r="H771" s="538"/>
      <c r="I771" s="538"/>
      <c r="J771" s="538"/>
      <c r="K771" s="538"/>
      <c r="L771" s="538"/>
      <c r="M771" s="538"/>
      <c r="N771" s="538"/>
      <c r="O771" s="538"/>
      <c r="P771" s="538"/>
      <c r="Q771" s="538"/>
      <c r="BA771" s="212"/>
      <c r="BB771" s="289"/>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538"/>
      <c r="D772" s="538"/>
      <c r="E772" s="538"/>
      <c r="F772" s="538"/>
      <c r="G772" s="538"/>
      <c r="H772" s="538"/>
      <c r="I772" s="538"/>
      <c r="J772" s="538"/>
      <c r="K772" s="538"/>
      <c r="L772" s="538"/>
      <c r="M772" s="538"/>
      <c r="N772" s="538"/>
      <c r="O772" s="538"/>
      <c r="P772" s="538"/>
      <c r="Q772" s="538"/>
      <c r="BA772" s="212"/>
      <c r="BB772" s="289"/>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538"/>
      <c r="D773" s="538"/>
      <c r="E773" s="538"/>
      <c r="F773" s="538"/>
      <c r="G773" s="538"/>
      <c r="H773" s="538"/>
      <c r="I773" s="538"/>
      <c r="J773" s="538"/>
      <c r="K773" s="538"/>
      <c r="L773" s="538"/>
      <c r="M773" s="538"/>
      <c r="N773" s="538"/>
      <c r="O773" s="538"/>
      <c r="P773" s="538"/>
      <c r="Q773" s="538"/>
      <c r="BA773" s="212"/>
      <c r="BB773" s="289"/>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538"/>
      <c r="D774" s="538"/>
      <c r="E774" s="538"/>
      <c r="F774" s="538"/>
      <c r="G774" s="538"/>
      <c r="H774" s="538"/>
      <c r="I774" s="538"/>
      <c r="J774" s="538"/>
      <c r="K774" s="538"/>
      <c r="L774" s="538"/>
      <c r="M774" s="538"/>
      <c r="N774" s="538"/>
      <c r="O774" s="538"/>
      <c r="P774" s="538"/>
      <c r="Q774" s="538"/>
      <c r="BA774" s="212"/>
      <c r="BB774" s="289"/>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538"/>
      <c r="D775" s="538"/>
      <c r="E775" s="538"/>
      <c r="F775" s="538"/>
      <c r="G775" s="538"/>
      <c r="H775" s="538"/>
      <c r="I775" s="538"/>
      <c r="J775" s="538"/>
      <c r="K775" s="538"/>
      <c r="L775" s="538"/>
      <c r="M775" s="538"/>
      <c r="N775" s="538"/>
      <c r="O775" s="538"/>
      <c r="P775" s="538"/>
      <c r="Q775" s="538"/>
      <c r="BA775" s="212"/>
      <c r="BB775" s="289"/>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538"/>
      <c r="D776" s="538"/>
      <c r="E776" s="538"/>
      <c r="F776" s="538"/>
      <c r="G776" s="538"/>
      <c r="H776" s="538"/>
      <c r="I776" s="538"/>
      <c r="J776" s="538"/>
      <c r="K776" s="538"/>
      <c r="L776" s="538"/>
      <c r="M776" s="538"/>
      <c r="N776" s="538"/>
      <c r="O776" s="538"/>
      <c r="P776" s="538"/>
      <c r="Q776" s="538"/>
      <c r="BA776" s="212"/>
      <c r="BB776" s="289"/>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538"/>
      <c r="D777" s="538"/>
      <c r="E777" s="538"/>
      <c r="F777" s="538"/>
      <c r="G777" s="538"/>
      <c r="H777" s="538"/>
      <c r="I777" s="538"/>
      <c r="J777" s="538"/>
      <c r="K777" s="538"/>
      <c r="L777" s="538"/>
      <c r="M777" s="538"/>
      <c r="N777" s="538"/>
      <c r="O777" s="538"/>
      <c r="P777" s="538"/>
      <c r="Q777" s="538"/>
      <c r="BA777" s="212"/>
      <c r="BB777" s="289"/>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538"/>
      <c r="D778" s="538"/>
      <c r="E778" s="538"/>
      <c r="F778" s="538"/>
      <c r="G778" s="538"/>
      <c r="H778" s="538"/>
      <c r="I778" s="538"/>
      <c r="J778" s="538"/>
      <c r="K778" s="538"/>
      <c r="L778" s="538"/>
      <c r="M778" s="538"/>
      <c r="N778" s="538"/>
      <c r="O778" s="538"/>
      <c r="P778" s="538"/>
      <c r="Q778" s="538"/>
      <c r="BA778" s="212"/>
      <c r="BB778" s="289"/>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538"/>
      <c r="D779" s="538"/>
      <c r="E779" s="538"/>
      <c r="F779" s="538"/>
      <c r="G779" s="538"/>
      <c r="H779" s="538"/>
      <c r="I779" s="538"/>
      <c r="J779" s="538"/>
      <c r="K779" s="538"/>
      <c r="L779" s="538"/>
      <c r="M779" s="538"/>
      <c r="N779" s="538"/>
      <c r="O779" s="538"/>
      <c r="P779" s="538"/>
      <c r="Q779" s="538"/>
      <c r="BA779" s="212"/>
      <c r="BB779" s="289"/>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538"/>
      <c r="D780" s="538"/>
      <c r="E780" s="538"/>
      <c r="F780" s="538"/>
      <c r="G780" s="538"/>
      <c r="H780" s="538"/>
      <c r="I780" s="538"/>
      <c r="J780" s="538"/>
      <c r="K780" s="538"/>
      <c r="L780" s="538"/>
      <c r="M780" s="538"/>
      <c r="N780" s="538"/>
      <c r="O780" s="538"/>
      <c r="P780" s="538"/>
      <c r="Q780" s="538"/>
      <c r="BA780" s="212"/>
      <c r="BB780" s="289"/>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538"/>
      <c r="D781" s="538"/>
      <c r="E781" s="538"/>
      <c r="F781" s="538"/>
      <c r="G781" s="538"/>
      <c r="H781" s="538"/>
      <c r="I781" s="538"/>
      <c r="J781" s="538"/>
      <c r="K781" s="538"/>
      <c r="L781" s="538"/>
      <c r="M781" s="538"/>
      <c r="N781" s="538"/>
      <c r="O781" s="538"/>
      <c r="P781" s="538"/>
      <c r="Q781" s="538"/>
      <c r="BA781" s="212"/>
      <c r="BB781" s="289"/>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538"/>
      <c r="D782" s="538"/>
      <c r="E782" s="538"/>
      <c r="F782" s="538"/>
      <c r="G782" s="538"/>
      <c r="H782" s="538"/>
      <c r="I782" s="538"/>
      <c r="J782" s="538"/>
      <c r="K782" s="538"/>
      <c r="L782" s="538"/>
      <c r="M782" s="538"/>
      <c r="N782" s="538"/>
      <c r="O782" s="538"/>
      <c r="P782" s="538"/>
      <c r="Q782" s="538"/>
      <c r="BA782" s="212"/>
      <c r="BB782" s="289"/>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538"/>
      <c r="D783" s="538"/>
      <c r="E783" s="538"/>
      <c r="F783" s="538"/>
      <c r="G783" s="538"/>
      <c r="H783" s="538"/>
      <c r="I783" s="538"/>
      <c r="J783" s="538"/>
      <c r="K783" s="538"/>
      <c r="L783" s="538"/>
      <c r="M783" s="538"/>
      <c r="N783" s="538"/>
      <c r="O783" s="538"/>
      <c r="P783" s="538"/>
      <c r="Q783" s="538"/>
      <c r="BA783" s="212"/>
      <c r="BB783" s="289"/>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538"/>
      <c r="D784" s="538"/>
      <c r="E784" s="538"/>
      <c r="F784" s="538"/>
      <c r="G784" s="538"/>
      <c r="H784" s="538"/>
      <c r="I784" s="538"/>
      <c r="J784" s="538"/>
      <c r="K784" s="538"/>
      <c r="L784" s="538"/>
      <c r="M784" s="538"/>
      <c r="N784" s="538"/>
      <c r="O784" s="538"/>
      <c r="P784" s="538"/>
      <c r="Q784" s="538"/>
      <c r="BA784" s="212"/>
      <c r="BB784" s="289"/>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538"/>
      <c r="D785" s="538"/>
      <c r="E785" s="538"/>
      <c r="F785" s="538"/>
      <c r="G785" s="538"/>
      <c r="H785" s="538"/>
      <c r="I785" s="538"/>
      <c r="J785" s="538"/>
      <c r="K785" s="538"/>
      <c r="L785" s="538"/>
      <c r="M785" s="538"/>
      <c r="N785" s="538"/>
      <c r="O785" s="538"/>
      <c r="P785" s="538"/>
      <c r="Q785" s="538"/>
      <c r="BA785" s="212"/>
      <c r="BB785" s="289"/>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538"/>
      <c r="D786" s="538"/>
      <c r="E786" s="538"/>
      <c r="F786" s="538"/>
      <c r="G786" s="538"/>
      <c r="H786" s="538"/>
      <c r="I786" s="538"/>
      <c r="J786" s="538"/>
      <c r="K786" s="538"/>
      <c r="L786" s="538"/>
      <c r="M786" s="538"/>
      <c r="N786" s="538"/>
      <c r="O786" s="538"/>
      <c r="P786" s="538"/>
      <c r="Q786" s="538"/>
      <c r="BA786" s="212"/>
      <c r="BB786" s="289"/>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538"/>
      <c r="D787" s="538"/>
      <c r="E787" s="538"/>
      <c r="F787" s="538"/>
      <c r="G787" s="538"/>
      <c r="H787" s="538"/>
      <c r="I787" s="538"/>
      <c r="J787" s="538"/>
      <c r="K787" s="538"/>
      <c r="L787" s="538"/>
      <c r="M787" s="538"/>
      <c r="N787" s="538"/>
      <c r="O787" s="538"/>
      <c r="P787" s="538"/>
      <c r="Q787" s="538"/>
      <c r="BA787" s="212"/>
      <c r="BB787" s="289"/>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538"/>
      <c r="D788" s="538"/>
      <c r="E788" s="538"/>
      <c r="F788" s="538"/>
      <c r="G788" s="538"/>
      <c r="H788" s="538"/>
      <c r="I788" s="538"/>
      <c r="J788" s="538"/>
      <c r="K788" s="538"/>
      <c r="L788" s="538"/>
      <c r="M788" s="538"/>
      <c r="N788" s="538"/>
      <c r="O788" s="538"/>
      <c r="P788" s="538"/>
      <c r="Q788" s="538"/>
      <c r="BA788" s="212"/>
      <c r="BB788" s="289"/>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538"/>
      <c r="D789" s="538"/>
      <c r="E789" s="538"/>
      <c r="F789" s="538"/>
      <c r="G789" s="538"/>
      <c r="H789" s="538"/>
      <c r="I789" s="538"/>
      <c r="J789" s="538"/>
      <c r="K789" s="538"/>
      <c r="L789" s="538"/>
      <c r="M789" s="538"/>
      <c r="N789" s="538"/>
      <c r="O789" s="538"/>
      <c r="P789" s="538"/>
      <c r="Q789" s="538"/>
      <c r="BA789" s="212"/>
      <c r="BB789" s="289"/>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538"/>
      <c r="D790" s="538"/>
      <c r="E790" s="538"/>
      <c r="F790" s="538"/>
      <c r="G790" s="538"/>
      <c r="H790" s="538"/>
      <c r="I790" s="538"/>
      <c r="J790" s="538"/>
      <c r="K790" s="538"/>
      <c r="L790" s="538"/>
      <c r="M790" s="538"/>
      <c r="N790" s="538"/>
      <c r="O790" s="538"/>
      <c r="P790" s="538"/>
      <c r="Q790" s="538"/>
      <c r="BA790" s="212"/>
      <c r="BB790" s="289"/>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538"/>
      <c r="D791" s="538"/>
      <c r="E791" s="538"/>
      <c r="F791" s="538"/>
      <c r="G791" s="538"/>
      <c r="H791" s="538"/>
      <c r="I791" s="538"/>
      <c r="J791" s="538"/>
      <c r="K791" s="538"/>
      <c r="L791" s="538"/>
      <c r="M791" s="538"/>
      <c r="N791" s="538"/>
      <c r="O791" s="538"/>
      <c r="P791" s="538"/>
      <c r="Q791" s="538"/>
      <c r="BA791" s="212"/>
      <c r="BB791" s="289"/>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538"/>
      <c r="D792" s="538"/>
      <c r="E792" s="538"/>
      <c r="F792" s="538"/>
      <c r="G792" s="538"/>
      <c r="H792" s="538"/>
      <c r="I792" s="538"/>
      <c r="J792" s="538"/>
      <c r="K792" s="538"/>
      <c r="L792" s="538"/>
      <c r="M792" s="538"/>
      <c r="N792" s="538"/>
      <c r="O792" s="538"/>
      <c r="P792" s="538"/>
      <c r="Q792" s="538"/>
      <c r="BA792" s="212"/>
      <c r="BB792" s="289"/>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538"/>
      <c r="D793" s="538"/>
      <c r="E793" s="538"/>
      <c r="F793" s="538"/>
      <c r="G793" s="538"/>
      <c r="H793" s="538"/>
      <c r="I793" s="538"/>
      <c r="J793" s="538"/>
      <c r="K793" s="538"/>
      <c r="L793" s="538"/>
      <c r="M793" s="538"/>
      <c r="N793" s="538"/>
      <c r="O793" s="538"/>
      <c r="P793" s="538"/>
      <c r="Q793" s="538"/>
      <c r="BA793" s="212"/>
      <c r="BB793" s="289"/>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538"/>
      <c r="D794" s="538"/>
      <c r="E794" s="538"/>
      <c r="F794" s="538"/>
      <c r="G794" s="538"/>
      <c r="H794" s="538"/>
      <c r="I794" s="538"/>
      <c r="J794" s="538"/>
      <c r="K794" s="538"/>
      <c r="L794" s="538"/>
      <c r="M794" s="538"/>
      <c r="N794" s="538"/>
      <c r="O794" s="538"/>
      <c r="P794" s="538"/>
      <c r="Q794" s="538"/>
      <c r="BA794" s="212"/>
      <c r="BB794" s="289"/>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538"/>
      <c r="D795" s="538"/>
      <c r="E795" s="538"/>
      <c r="F795" s="538"/>
      <c r="G795" s="538"/>
      <c r="H795" s="538"/>
      <c r="I795" s="538"/>
      <c r="J795" s="538"/>
      <c r="K795" s="538"/>
      <c r="L795" s="538"/>
      <c r="M795" s="538"/>
      <c r="N795" s="538"/>
      <c r="O795" s="538"/>
      <c r="P795" s="538"/>
      <c r="Q795" s="538"/>
      <c r="BA795" s="212"/>
      <c r="BB795" s="289"/>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538"/>
      <c r="D796" s="538"/>
      <c r="E796" s="538"/>
      <c r="F796" s="538"/>
      <c r="G796" s="538"/>
      <c r="H796" s="538"/>
      <c r="I796" s="538"/>
      <c r="J796" s="538"/>
      <c r="K796" s="538"/>
      <c r="L796" s="538"/>
      <c r="M796" s="538"/>
      <c r="N796" s="538"/>
      <c r="O796" s="538"/>
      <c r="P796" s="538"/>
      <c r="Q796" s="538"/>
      <c r="BA796" s="212"/>
      <c r="BB796" s="289"/>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538"/>
      <c r="D797" s="538"/>
      <c r="E797" s="538"/>
      <c r="F797" s="538"/>
      <c r="G797" s="538"/>
      <c r="H797" s="538"/>
      <c r="I797" s="538"/>
      <c r="J797" s="538"/>
      <c r="K797" s="538"/>
      <c r="L797" s="538"/>
      <c r="M797" s="538"/>
      <c r="N797" s="538"/>
      <c r="O797" s="538"/>
      <c r="P797" s="538"/>
      <c r="Q797" s="538"/>
      <c r="BA797" s="212"/>
      <c r="BB797" s="289"/>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538"/>
      <c r="D798" s="538"/>
      <c r="E798" s="538"/>
      <c r="F798" s="538"/>
      <c r="G798" s="538"/>
      <c r="H798" s="538"/>
      <c r="I798" s="538"/>
      <c r="J798" s="538"/>
      <c r="K798" s="538"/>
      <c r="L798" s="538"/>
      <c r="M798" s="538"/>
      <c r="N798" s="538"/>
      <c r="O798" s="538"/>
      <c r="P798" s="538"/>
      <c r="Q798" s="538"/>
      <c r="BA798" s="212"/>
      <c r="BB798" s="289"/>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538"/>
      <c r="D799" s="538"/>
      <c r="E799" s="538"/>
      <c r="F799" s="538"/>
      <c r="G799" s="538"/>
      <c r="H799" s="538"/>
      <c r="I799" s="538"/>
      <c r="J799" s="538"/>
      <c r="K799" s="538"/>
      <c r="L799" s="538"/>
      <c r="M799" s="538"/>
      <c r="N799" s="538"/>
      <c r="O799" s="538"/>
      <c r="P799" s="538"/>
      <c r="Q799" s="538"/>
      <c r="BA799" s="212"/>
      <c r="BB799" s="289"/>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538"/>
      <c r="D800" s="538"/>
      <c r="E800" s="538"/>
      <c r="F800" s="538"/>
      <c r="G800" s="538"/>
      <c r="H800" s="538"/>
      <c r="I800" s="538"/>
      <c r="J800" s="538"/>
      <c r="K800" s="538"/>
      <c r="L800" s="538"/>
      <c r="M800" s="538"/>
      <c r="N800" s="538"/>
      <c r="O800" s="538"/>
      <c r="P800" s="538"/>
      <c r="Q800" s="538"/>
      <c r="BA800" s="212"/>
      <c r="BB800" s="289"/>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538"/>
      <c r="D801" s="538"/>
      <c r="E801" s="538"/>
      <c r="F801" s="538"/>
      <c r="G801" s="538"/>
      <c r="H801" s="538"/>
      <c r="I801" s="538"/>
      <c r="J801" s="538"/>
      <c r="K801" s="538"/>
      <c r="L801" s="538"/>
      <c r="M801" s="538"/>
      <c r="N801" s="538"/>
      <c r="O801" s="538"/>
      <c r="P801" s="538"/>
      <c r="Q801" s="538"/>
    </row>
    <row r="802" ht="25.15" customHeight="true" x14ac:dyDescent="0.2">
      <c r="C802" s="538"/>
      <c r="D802" s="538"/>
      <c r="E802" s="538"/>
      <c r="F802" s="538"/>
      <c r="G802" s="538"/>
      <c r="H802" s="538"/>
      <c r="I802" s="538"/>
      <c r="J802" s="538"/>
      <c r="K802" s="538"/>
      <c r="L802" s="538"/>
      <c r="M802" s="538"/>
      <c r="N802" s="538"/>
      <c r="O802" s="538"/>
      <c r="P802" s="538"/>
      <c r="Q802" s="538"/>
    </row>
    <row r="803" ht="25.15" customHeight="true" x14ac:dyDescent="0.2">
      <c r="C803" s="538"/>
      <c r="D803" s="538"/>
      <c r="E803" s="538"/>
      <c r="F803" s="538"/>
      <c r="G803" s="538"/>
      <c r="H803" s="538"/>
      <c r="I803" s="538"/>
      <c r="J803" s="538"/>
      <c r="K803" s="538"/>
      <c r="L803" s="538"/>
      <c r="M803" s="538"/>
      <c r="N803" s="538"/>
      <c r="O803" s="538"/>
      <c r="P803" s="538"/>
      <c r="Q803" s="538"/>
    </row>
    <row r="804" ht="25.15" customHeight="true" x14ac:dyDescent="0.2">
      <c r="C804" s="538"/>
      <c r="D804" s="538"/>
      <c r="E804" s="538"/>
      <c r="F804" s="538"/>
      <c r="G804" s="538"/>
      <c r="H804" s="538"/>
      <c r="I804" s="538"/>
      <c r="J804" s="538"/>
      <c r="K804" s="538"/>
      <c r="L804" s="538"/>
      <c r="M804" s="538"/>
      <c r="N804" s="538"/>
      <c r="O804" s="538"/>
      <c r="P804" s="538"/>
      <c r="Q804" s="538"/>
    </row>
    <row r="805" ht="25.15" customHeight="true" x14ac:dyDescent="0.2">
      <c r="C805" s="538"/>
      <c r="D805" s="538"/>
      <c r="E805" s="538"/>
      <c r="F805" s="538"/>
      <c r="G805" s="538"/>
      <c r="H805" s="538"/>
      <c r="I805" s="538"/>
      <c r="J805" s="538"/>
      <c r="K805" s="538"/>
      <c r="L805" s="538"/>
      <c r="M805" s="538"/>
      <c r="N805" s="538"/>
      <c r="O805" s="538"/>
      <c r="P805" s="538"/>
      <c r="Q805" s="538"/>
    </row>
    <row r="806" ht="25.15" customHeight="true" x14ac:dyDescent="0.2">
      <c r="C806" s="538"/>
      <c r="D806" s="538"/>
      <c r="E806" s="538"/>
      <c r="F806" s="538"/>
      <c r="G806" s="538"/>
      <c r="H806" s="538"/>
      <c r="I806" s="538"/>
      <c r="J806" s="538"/>
      <c r="K806" s="538"/>
      <c r="L806" s="538"/>
      <c r="M806" s="538"/>
      <c r="N806" s="538"/>
      <c r="O806" s="538"/>
      <c r="P806" s="538"/>
      <c r="Q806" s="538"/>
    </row>
    <row r="807" ht="25.15" customHeight="true" x14ac:dyDescent="0.2">
      <c r="C807" s="538"/>
      <c r="D807" s="538"/>
      <c r="E807" s="538"/>
      <c r="F807" s="538"/>
      <c r="G807" s="538"/>
      <c r="H807" s="538"/>
      <c r="I807" s="538"/>
      <c r="J807" s="538"/>
      <c r="K807" s="538"/>
      <c r="L807" s="538"/>
      <c r="M807" s="538"/>
      <c r="N807" s="538"/>
      <c r="O807" s="538"/>
      <c r="P807" s="538"/>
      <c r="Q807" s="538"/>
    </row>
    <row r="808" ht="25.15" customHeight="true" x14ac:dyDescent="0.2">
      <c r="C808" s="538"/>
      <c r="D808" s="538"/>
      <c r="E808" s="538"/>
      <c r="F808" s="538"/>
      <c r="G808" s="538"/>
      <c r="H808" s="538"/>
      <c r="I808" s="538"/>
      <c r="J808" s="538"/>
      <c r="K808" s="538"/>
      <c r="L808" s="538"/>
      <c r="M808" s="538"/>
      <c r="N808" s="538"/>
      <c r="O808" s="538"/>
      <c r="P808" s="538"/>
      <c r="Q808" s="538"/>
    </row>
    <row r="809" ht="25.15" customHeight="true" x14ac:dyDescent="0.2">
      <c r="C809" s="538"/>
      <c r="D809" s="538"/>
      <c r="E809" s="538"/>
      <c r="F809" s="538"/>
      <c r="G809" s="538"/>
      <c r="H809" s="538"/>
      <c r="I809" s="538"/>
      <c r="J809" s="538"/>
      <c r="K809" s="538"/>
      <c r="L809" s="538"/>
      <c r="M809" s="538"/>
      <c r="N809" s="538"/>
      <c r="O809" s="538"/>
      <c r="P809" s="538"/>
      <c r="Q809" s="538"/>
    </row>
    <row r="810" ht="25.15" customHeight="true" x14ac:dyDescent="0.2">
      <c r="C810" s="538"/>
      <c r="D810" s="538"/>
      <c r="E810" s="538"/>
      <c r="F810" s="538"/>
      <c r="G810" s="538"/>
      <c r="H810" s="538"/>
      <c r="I810" s="538"/>
      <c r="J810" s="538"/>
      <c r="K810" s="538"/>
      <c r="L810" s="538"/>
      <c r="M810" s="538"/>
      <c r="N810" s="538"/>
      <c r="O810" s="538"/>
      <c r="P810" s="538"/>
      <c r="Q810" s="538"/>
    </row>
    <row r="811" ht="25.15" customHeight="true" x14ac:dyDescent="0.2">
      <c r="C811" s="538"/>
      <c r="D811" s="538"/>
      <c r="E811" s="538"/>
      <c r="F811" s="538"/>
      <c r="G811" s="538"/>
      <c r="H811" s="538"/>
      <c r="I811" s="538"/>
      <c r="J811" s="538"/>
      <c r="K811" s="538"/>
      <c r="L811" s="538"/>
      <c r="M811" s="538"/>
      <c r="N811" s="538"/>
      <c r="O811" s="538"/>
      <c r="P811" s="538"/>
      <c r="Q811" s="538"/>
    </row>
    <row r="812" ht="25.15" customHeight="true" x14ac:dyDescent="0.2">
      <c r="C812" s="538"/>
      <c r="D812" s="538"/>
      <c r="E812" s="538"/>
      <c r="F812" s="538"/>
      <c r="G812" s="538"/>
      <c r="H812" s="538"/>
      <c r="I812" s="538"/>
      <c r="J812" s="538"/>
      <c r="K812" s="538"/>
      <c r="L812" s="538"/>
      <c r="M812" s="538"/>
      <c r="N812" s="538"/>
      <c r="O812" s="538"/>
      <c r="P812" s="538"/>
      <c r="Q812" s="538"/>
    </row>
    <row r="813" ht="25.15" customHeight="true" x14ac:dyDescent="0.2">
      <c r="C813" s="538"/>
      <c r="D813" s="538"/>
      <c r="E813" s="538"/>
      <c r="F813" s="538"/>
      <c r="G813" s="538"/>
      <c r="H813" s="538"/>
      <c r="I813" s="538"/>
      <c r="J813" s="538"/>
      <c r="K813" s="538"/>
      <c r="L813" s="538"/>
      <c r="M813" s="538"/>
      <c r="N813" s="538"/>
      <c r="O813" s="538"/>
      <c r="P813" s="538"/>
      <c r="Q813" s="538"/>
    </row>
    <row r="814" ht="25.15" customHeight="true" x14ac:dyDescent="0.2">
      <c r="C814" s="538"/>
      <c r="D814" s="538"/>
      <c r="E814" s="538"/>
      <c r="F814" s="538"/>
      <c r="G814" s="538"/>
      <c r="H814" s="538"/>
      <c r="I814" s="538"/>
      <c r="J814" s="538"/>
      <c r="K814" s="538"/>
      <c r="L814" s="538"/>
      <c r="M814" s="538"/>
      <c r="N814" s="538"/>
      <c r="O814" s="538"/>
      <c r="P814" s="538"/>
      <c r="Q814" s="538"/>
    </row>
    <row r="815" ht="25.15" customHeight="true" x14ac:dyDescent="0.2">
      <c r="C815" s="538"/>
      <c r="D815" s="538"/>
      <c r="E815" s="538"/>
      <c r="F815" s="538"/>
      <c r="G815" s="538"/>
      <c r="H815" s="538"/>
      <c r="I815" s="538"/>
      <c r="J815" s="538"/>
      <c r="K815" s="538"/>
      <c r="L815" s="538"/>
      <c r="M815" s="538"/>
      <c r="N815" s="538"/>
      <c r="O815" s="538"/>
      <c r="P815" s="538"/>
      <c r="Q815" s="538"/>
    </row>
    <row r="816" ht="25.15" customHeight="true" x14ac:dyDescent="0.2">
      <c r="C816" s="538"/>
      <c r="D816" s="538"/>
      <c r="E816" s="538"/>
      <c r="F816" s="538"/>
      <c r="G816" s="538"/>
      <c r="H816" s="538"/>
      <c r="I816" s="538"/>
      <c r="J816" s="538"/>
      <c r="K816" s="538"/>
      <c r="L816" s="538"/>
      <c r="M816" s="538"/>
      <c r="N816" s="538"/>
      <c r="O816" s="538"/>
      <c r="P816" s="538"/>
      <c r="Q816" s="538"/>
    </row>
    <row r="817" ht="25.15" customHeight="true" x14ac:dyDescent="0.2">
      <c r="C817" s="538"/>
      <c r="D817" s="538"/>
      <c r="E817" s="538"/>
      <c r="F817" s="538"/>
      <c r="G817" s="538"/>
      <c r="H817" s="538"/>
      <c r="I817" s="538"/>
      <c r="J817" s="538"/>
      <c r="K817" s="538"/>
      <c r="L817" s="538"/>
      <c r="M817" s="538"/>
      <c r="N817" s="538"/>
      <c r="O817" s="538"/>
      <c r="P817" s="538"/>
      <c r="Q817" s="538"/>
    </row>
    <row r="818" ht="25.15" customHeight="true" x14ac:dyDescent="0.2">
      <c r="C818" s="538"/>
      <c r="D818" s="538"/>
      <c r="E818" s="538"/>
      <c r="F818" s="538"/>
      <c r="G818" s="538"/>
      <c r="H818" s="538"/>
      <c r="I818" s="538"/>
      <c r="J818" s="538"/>
      <c r="K818" s="538"/>
      <c r="L818" s="538"/>
      <c r="M818" s="538"/>
      <c r="N818" s="538"/>
      <c r="O818" s="538"/>
      <c r="P818" s="538"/>
      <c r="Q818" s="538"/>
    </row>
    <row r="819" ht="25.15" customHeight="true" x14ac:dyDescent="0.2">
      <c r="C819" s="538"/>
      <c r="D819" s="538"/>
      <c r="E819" s="538"/>
      <c r="F819" s="538"/>
      <c r="G819" s="538"/>
      <c r="H819" s="538"/>
      <c r="I819" s="538"/>
      <c r="J819" s="538"/>
      <c r="K819" s="538"/>
      <c r="L819" s="538"/>
      <c r="M819" s="538"/>
      <c r="N819" s="538"/>
      <c r="O819" s="538"/>
      <c r="P819" s="538"/>
      <c r="Q819" s="538"/>
    </row>
    <row r="820" ht="25.15" customHeight="true" x14ac:dyDescent="0.2">
      <c r="C820" s="538"/>
      <c r="D820" s="538"/>
      <c r="E820" s="538"/>
      <c r="F820" s="538"/>
      <c r="G820" s="538"/>
      <c r="H820" s="538"/>
      <c r="I820" s="538"/>
      <c r="J820" s="538"/>
      <c r="K820" s="538"/>
      <c r="L820" s="538"/>
      <c r="M820" s="538"/>
      <c r="N820" s="538"/>
      <c r="O820" s="538"/>
      <c r="P820" s="538"/>
      <c r="Q820" s="538"/>
    </row>
    <row r="821" ht="25.15" customHeight="true" x14ac:dyDescent="0.2">
      <c r="C821" s="538"/>
      <c r="D821" s="538"/>
      <c r="E821" s="538"/>
      <c r="F821" s="538"/>
      <c r="G821" s="538"/>
      <c r="H821" s="538"/>
      <c r="I821" s="538"/>
      <c r="J821" s="538"/>
      <c r="K821" s="538"/>
      <c r="L821" s="538"/>
      <c r="M821" s="538"/>
      <c r="N821" s="538"/>
      <c r="O821" s="538"/>
      <c r="P821" s="538"/>
      <c r="Q821" s="538"/>
    </row>
    <row r="822" ht="25.15" customHeight="true" x14ac:dyDescent="0.2">
      <c r="C822" s="538"/>
      <c r="D822" s="538"/>
      <c r="E822" s="538"/>
      <c r="F822" s="538"/>
      <c r="G822" s="538"/>
      <c r="H822" s="538"/>
      <c r="I822" s="538"/>
      <c r="J822" s="538"/>
      <c r="K822" s="538"/>
      <c r="L822" s="538"/>
      <c r="M822" s="538"/>
      <c r="N822" s="538"/>
      <c r="O822" s="538"/>
      <c r="P822" s="538"/>
      <c r="Q822" s="538"/>
    </row>
    <row r="823" ht="25.15" customHeight="true" x14ac:dyDescent="0.2">
      <c r="C823" s="538"/>
      <c r="D823" s="538"/>
      <c r="E823" s="538"/>
      <c r="F823" s="538"/>
      <c r="G823" s="538"/>
      <c r="H823" s="538"/>
      <c r="I823" s="538"/>
      <c r="J823" s="538"/>
      <c r="K823" s="538"/>
      <c r="L823" s="538"/>
      <c r="M823" s="538"/>
      <c r="N823" s="538"/>
      <c r="O823" s="538"/>
      <c r="P823" s="538"/>
      <c r="Q823" s="538"/>
    </row>
    <row r="824" ht="25.15" customHeight="true" x14ac:dyDescent="0.2">
      <c r="C824" s="538"/>
      <c r="D824" s="538"/>
      <c r="E824" s="538"/>
      <c r="F824" s="538"/>
      <c r="G824" s="538"/>
      <c r="H824" s="538"/>
      <c r="I824" s="538"/>
      <c r="J824" s="538"/>
      <c r="K824" s="538"/>
      <c r="L824" s="538"/>
      <c r="M824" s="538"/>
      <c r="N824" s="538"/>
      <c r="O824" s="538"/>
      <c r="P824" s="538"/>
      <c r="Q824" s="538"/>
    </row>
    <row r="825" ht="25.15" customHeight="true" x14ac:dyDescent="0.2">
      <c r="C825" s="538"/>
      <c r="D825" s="538"/>
      <c r="E825" s="538"/>
      <c r="F825" s="538"/>
      <c r="G825" s="538"/>
      <c r="H825" s="538"/>
      <c r="I825" s="538"/>
      <c r="J825" s="538"/>
      <c r="K825" s="538"/>
      <c r="L825" s="538"/>
      <c r="M825" s="538"/>
      <c r="N825" s="538"/>
      <c r="O825" s="538"/>
      <c r="P825" s="538"/>
      <c r="Q825" s="538"/>
    </row>
    <row r="826" ht="25.15" customHeight="true" x14ac:dyDescent="0.2">
      <c r="C826" s="538"/>
      <c r="D826" s="538"/>
      <c r="E826" s="538"/>
      <c r="F826" s="538"/>
      <c r="G826" s="538"/>
      <c r="H826" s="538"/>
      <c r="I826" s="538"/>
      <c r="J826" s="538"/>
      <c r="K826" s="538"/>
      <c r="L826" s="538"/>
      <c r="M826" s="538"/>
      <c r="N826" s="538"/>
      <c r="O826" s="538"/>
      <c r="P826" s="538"/>
      <c r="Q826" s="538"/>
    </row>
    <row r="827" ht="25.15" customHeight="true" x14ac:dyDescent="0.2">
      <c r="C827" s="538"/>
      <c r="D827" s="538"/>
      <c r="E827" s="538"/>
      <c r="F827" s="538"/>
      <c r="G827" s="538"/>
      <c r="H827" s="538"/>
      <c r="I827" s="538"/>
      <c r="J827" s="538"/>
      <c r="K827" s="538"/>
      <c r="L827" s="538"/>
      <c r="M827" s="538"/>
      <c r="N827" s="538"/>
      <c r="O827" s="538"/>
      <c r="P827" s="538"/>
      <c r="Q827" s="538"/>
    </row>
    <row r="828" ht="25.15" customHeight="true" x14ac:dyDescent="0.2">
      <c r="C828" s="538"/>
      <c r="D828" s="538"/>
      <c r="E828" s="538"/>
      <c r="F828" s="538"/>
      <c r="G828" s="538"/>
      <c r="H828" s="538"/>
      <c r="I828" s="538"/>
      <c r="J828" s="538"/>
      <c r="K828" s="538"/>
      <c r="L828" s="538"/>
      <c r="M828" s="538"/>
      <c r="N828" s="538"/>
      <c r="O828" s="538"/>
      <c r="P828" s="538"/>
      <c r="Q828" s="538"/>
    </row>
    <row r="829" ht="25.15" customHeight="true" x14ac:dyDescent="0.2">
      <c r="C829" s="538"/>
      <c r="D829" s="538"/>
      <c r="E829" s="538"/>
      <c r="F829" s="538"/>
      <c r="G829" s="538"/>
      <c r="H829" s="538"/>
      <c r="I829" s="538"/>
      <c r="J829" s="538"/>
      <c r="K829" s="538"/>
      <c r="L829" s="538"/>
      <c r="M829" s="538"/>
      <c r="N829" s="538"/>
      <c r="O829" s="538"/>
      <c r="P829" s="538"/>
      <c r="Q829" s="538"/>
    </row>
    <row r="830" ht="25.15" customHeight="true" x14ac:dyDescent="0.2">
      <c r="C830" s="538"/>
      <c r="D830" s="538"/>
      <c r="E830" s="538"/>
      <c r="F830" s="538"/>
      <c r="G830" s="538"/>
      <c r="H830" s="538"/>
      <c r="I830" s="538"/>
      <c r="J830" s="538"/>
      <c r="K830" s="538"/>
      <c r="L830" s="538"/>
      <c r="M830" s="538"/>
      <c r="N830" s="538"/>
      <c r="O830" s="538"/>
      <c r="P830" s="538"/>
      <c r="Q830" s="538"/>
    </row>
    <row r="831" ht="25.15" customHeight="true" x14ac:dyDescent="0.2">
      <c r="C831" s="538"/>
      <c r="D831" s="538"/>
      <c r="E831" s="538"/>
      <c r="F831" s="538"/>
      <c r="G831" s="538"/>
      <c r="H831" s="538"/>
      <c r="I831" s="538"/>
      <c r="J831" s="538"/>
      <c r="K831" s="538"/>
      <c r="L831" s="538"/>
      <c r="M831" s="538"/>
      <c r="N831" s="538"/>
      <c r="O831" s="538"/>
      <c r="P831" s="538"/>
      <c r="Q831" s="538"/>
    </row>
    <row r="832" ht="25.15" customHeight="true" x14ac:dyDescent="0.2">
      <c r="C832" s="538"/>
      <c r="D832" s="538"/>
      <c r="E832" s="538"/>
      <c r="F832" s="538"/>
      <c r="G832" s="538"/>
      <c r="H832" s="538"/>
      <c r="I832" s="538"/>
      <c r="J832" s="538"/>
      <c r="K832" s="538"/>
      <c r="L832" s="538"/>
      <c r="M832" s="538"/>
      <c r="N832" s="538"/>
      <c r="O832" s="538"/>
      <c r="P832" s="538"/>
      <c r="Q832" s="538"/>
    </row>
    <row r="833" ht="25.15" customHeight="true" x14ac:dyDescent="0.2">
      <c r="C833" s="538"/>
      <c r="D833" s="538"/>
      <c r="E833" s="538"/>
      <c r="F833" s="538"/>
      <c r="G833" s="538"/>
      <c r="H833" s="538"/>
      <c r="I833" s="538"/>
      <c r="J833" s="538"/>
      <c r="K833" s="538"/>
      <c r="L833" s="538"/>
      <c r="M833" s="538"/>
      <c r="N833" s="538"/>
      <c r="O833" s="538"/>
      <c r="P833" s="538"/>
      <c r="Q833" s="538"/>
    </row>
    <row r="834" ht="25.15" customHeight="true" x14ac:dyDescent="0.2">
      <c r="C834" s="538"/>
      <c r="D834" s="538"/>
      <c r="E834" s="538"/>
      <c r="F834" s="538"/>
      <c r="G834" s="538"/>
      <c r="H834" s="538"/>
      <c r="I834" s="538"/>
      <c r="J834" s="538"/>
      <c r="K834" s="538"/>
      <c r="L834" s="538"/>
      <c r="M834" s="538"/>
      <c r="N834" s="538"/>
      <c r="O834" s="538"/>
      <c r="P834" s="538"/>
      <c r="Q834" s="538"/>
    </row>
    <row r="835" ht="25.15" customHeight="true" x14ac:dyDescent="0.2">
      <c r="C835" s="538"/>
      <c r="D835" s="538"/>
      <c r="E835" s="538"/>
      <c r="F835" s="538"/>
      <c r="G835" s="538"/>
      <c r="H835" s="538"/>
      <c r="I835" s="538"/>
      <c r="J835" s="538"/>
      <c r="K835" s="538"/>
      <c r="L835" s="538"/>
      <c r="M835" s="538"/>
      <c r="N835" s="538"/>
      <c r="O835" s="538"/>
      <c r="P835" s="538"/>
      <c r="Q835" s="538"/>
    </row>
    <row r="836" ht="25.15" customHeight="true" x14ac:dyDescent="0.2">
      <c r="C836" s="538"/>
      <c r="D836" s="538"/>
      <c r="E836" s="538"/>
      <c r="F836" s="538"/>
      <c r="G836" s="538"/>
      <c r="H836" s="538"/>
      <c r="I836" s="538"/>
      <c r="J836" s="538"/>
      <c r="K836" s="538"/>
      <c r="L836" s="538"/>
      <c r="M836" s="538"/>
      <c r="N836" s="538"/>
      <c r="O836" s="538"/>
      <c r="P836" s="538"/>
      <c r="Q836" s="538"/>
    </row>
    <row r="837" ht="25.15" customHeight="true" x14ac:dyDescent="0.2">
      <c r="C837" s="538"/>
      <c r="D837" s="538"/>
      <c r="E837" s="538"/>
      <c r="F837" s="538"/>
      <c r="G837" s="538"/>
      <c r="H837" s="538"/>
      <c r="I837" s="538"/>
      <c r="J837" s="538"/>
      <c r="K837" s="538"/>
      <c r="L837" s="538"/>
      <c r="M837" s="538"/>
      <c r="N837" s="538"/>
      <c r="O837" s="538"/>
      <c r="P837" s="538"/>
      <c r="Q837" s="538"/>
    </row>
    <row r="838" ht="25.15" customHeight="true" x14ac:dyDescent="0.2">
      <c r="C838" s="538"/>
      <c r="D838" s="538"/>
      <c r="E838" s="538"/>
      <c r="F838" s="538"/>
      <c r="G838" s="538"/>
      <c r="H838" s="538"/>
      <c r="I838" s="538"/>
      <c r="J838" s="538"/>
      <c r="K838" s="538"/>
      <c r="L838" s="538"/>
      <c r="M838" s="538"/>
      <c r="N838" s="538"/>
      <c r="O838" s="538"/>
      <c r="P838" s="538"/>
      <c r="Q838" s="538"/>
    </row>
    <row r="839" ht="25.15" customHeight="true" x14ac:dyDescent="0.2">
      <c r="C839" s="538"/>
      <c r="D839" s="538"/>
      <c r="E839" s="538"/>
      <c r="F839" s="538"/>
      <c r="G839" s="538"/>
      <c r="H839" s="538"/>
      <c r="I839" s="538"/>
      <c r="J839" s="538"/>
      <c r="K839" s="538"/>
      <c r="L839" s="538"/>
      <c r="M839" s="538"/>
      <c r="N839" s="538"/>
      <c r="O839" s="538"/>
      <c r="P839" s="538"/>
      <c r="Q839" s="538"/>
    </row>
    <row r="840" ht="25.15" customHeight="true" x14ac:dyDescent="0.2">
      <c r="C840" s="538"/>
      <c r="D840" s="538"/>
      <c r="E840" s="538"/>
      <c r="F840" s="538"/>
      <c r="G840" s="538"/>
      <c r="H840" s="538"/>
      <c r="I840" s="538"/>
      <c r="J840" s="538"/>
      <c r="K840" s="538"/>
      <c r="L840" s="538"/>
      <c r="M840" s="538"/>
      <c r="N840" s="538"/>
      <c r="O840" s="538"/>
      <c r="P840" s="538"/>
      <c r="Q840" s="538"/>
    </row>
    <row r="841" ht="25.15" customHeight="true" x14ac:dyDescent="0.2">
      <c r="C841" s="538"/>
      <c r="D841" s="538"/>
      <c r="E841" s="538"/>
      <c r="F841" s="538"/>
      <c r="G841" s="538"/>
      <c r="H841" s="538"/>
      <c r="I841" s="538"/>
      <c r="J841" s="538"/>
      <c r="K841" s="538"/>
      <c r="L841" s="538"/>
      <c r="M841" s="538"/>
      <c r="N841" s="538"/>
      <c r="O841" s="538"/>
      <c r="P841" s="538"/>
      <c r="Q841" s="538"/>
    </row>
    <row r="842" ht="25.15" customHeight="true" x14ac:dyDescent="0.2">
      <c r="C842" s="538"/>
      <c r="D842" s="538"/>
      <c r="E842" s="538"/>
      <c r="F842" s="538"/>
      <c r="G842" s="538"/>
      <c r="H842" s="538"/>
      <c r="I842" s="538"/>
      <c r="J842" s="538"/>
      <c r="K842" s="538"/>
      <c r="L842" s="538"/>
      <c r="M842" s="538"/>
      <c r="N842" s="538"/>
      <c r="O842" s="538"/>
      <c r="P842" s="538"/>
      <c r="Q842" s="538"/>
    </row>
    <row r="843" ht="25.15" customHeight="true" x14ac:dyDescent="0.2">
      <c r="C843" s="538"/>
      <c r="D843" s="538"/>
      <c r="E843" s="538"/>
      <c r="F843" s="538"/>
      <c r="G843" s="538"/>
      <c r="H843" s="538"/>
      <c r="I843" s="538"/>
      <c r="J843" s="538"/>
      <c r="K843" s="538"/>
      <c r="L843" s="538"/>
      <c r="M843" s="538"/>
      <c r="N843" s="538"/>
      <c r="O843" s="538"/>
      <c r="P843" s="538"/>
      <c r="Q843" s="538"/>
    </row>
    <row r="844" ht="25.15" customHeight="true" x14ac:dyDescent="0.2">
      <c r="C844" s="538"/>
      <c r="D844" s="538"/>
      <c r="E844" s="538"/>
      <c r="F844" s="538"/>
      <c r="G844" s="538"/>
      <c r="H844" s="538"/>
      <c r="I844" s="538"/>
      <c r="J844" s="538"/>
      <c r="K844" s="538"/>
      <c r="L844" s="538"/>
      <c r="M844" s="538"/>
      <c r="N844" s="538"/>
      <c r="O844" s="538"/>
      <c r="P844" s="538"/>
      <c r="Q844" s="538"/>
    </row>
    <row r="845" ht="25.15" customHeight="true" x14ac:dyDescent="0.2">
      <c r="C845" s="538"/>
      <c r="D845" s="538"/>
      <c r="E845" s="538"/>
      <c r="F845" s="538"/>
      <c r="G845" s="538"/>
      <c r="H845" s="538"/>
      <c r="I845" s="538"/>
      <c r="J845" s="538"/>
      <c r="K845" s="538"/>
      <c r="L845" s="538"/>
      <c r="M845" s="538"/>
      <c r="N845" s="538"/>
      <c r="O845" s="538"/>
      <c r="P845" s="538"/>
      <c r="Q845" s="538"/>
    </row>
    <row r="846" ht="25.15" customHeight="true" x14ac:dyDescent="0.2">
      <c r="C846" s="538"/>
      <c r="D846" s="538"/>
      <c r="E846" s="538"/>
      <c r="F846" s="538"/>
      <c r="G846" s="538"/>
      <c r="H846" s="538"/>
      <c r="I846" s="538"/>
      <c r="J846" s="538"/>
      <c r="K846" s="538"/>
      <c r="L846" s="538"/>
      <c r="M846" s="538"/>
      <c r="N846" s="538"/>
      <c r="O846" s="538"/>
      <c r="P846" s="538"/>
      <c r="Q846" s="538"/>
    </row>
    <row r="847" ht="25.15" customHeight="true" x14ac:dyDescent="0.2">
      <c r="C847" s="538"/>
      <c r="D847" s="538"/>
      <c r="E847" s="538"/>
      <c r="F847" s="538"/>
      <c r="G847" s="538"/>
      <c r="H847" s="538"/>
      <c r="I847" s="538"/>
      <c r="J847" s="538"/>
      <c r="K847" s="538"/>
      <c r="L847" s="538"/>
      <c r="M847" s="538"/>
      <c r="N847" s="538"/>
      <c r="O847" s="538"/>
      <c r="P847" s="538"/>
      <c r="Q847" s="538"/>
    </row>
    <row r="848" ht="25.15" customHeight="true" x14ac:dyDescent="0.2">
      <c r="C848" s="538"/>
      <c r="D848" s="538"/>
      <c r="E848" s="538"/>
      <c r="F848" s="538"/>
      <c r="G848" s="538"/>
      <c r="H848" s="538"/>
      <c r="I848" s="538"/>
      <c r="J848" s="538"/>
      <c r="K848" s="538"/>
      <c r="L848" s="538"/>
      <c r="M848" s="538"/>
      <c r="N848" s="538"/>
      <c r="O848" s="538"/>
      <c r="P848" s="538"/>
      <c r="Q848" s="538"/>
    </row>
    <row r="849" ht="25.15" customHeight="true" x14ac:dyDescent="0.2">
      <c r="C849" s="538"/>
      <c r="D849" s="538"/>
      <c r="E849" s="538"/>
      <c r="F849" s="538"/>
      <c r="G849" s="538"/>
      <c r="H849" s="538"/>
      <c r="I849" s="538"/>
      <c r="J849" s="538"/>
      <c r="K849" s="538"/>
      <c r="L849" s="538"/>
      <c r="M849" s="538"/>
      <c r="N849" s="538"/>
      <c r="O849" s="538"/>
      <c r="P849" s="538"/>
      <c r="Q849" s="538"/>
    </row>
    <row r="850" ht="25.15" customHeight="true" x14ac:dyDescent="0.2">
      <c r="C850" s="538"/>
      <c r="D850" s="538"/>
      <c r="E850" s="538"/>
      <c r="F850" s="538"/>
      <c r="G850" s="538"/>
      <c r="H850" s="538"/>
      <c r="I850" s="538"/>
      <c r="J850" s="538"/>
      <c r="K850" s="538"/>
      <c r="L850" s="538"/>
      <c r="M850" s="538"/>
      <c r="N850" s="538"/>
      <c r="O850" s="538"/>
      <c r="P850" s="538"/>
      <c r="Q850" s="538"/>
    </row>
    <row r="851" ht="25.15" customHeight="true" x14ac:dyDescent="0.2">
      <c r="C851" s="538"/>
      <c r="D851" s="538"/>
      <c r="E851" s="538"/>
      <c r="F851" s="538"/>
      <c r="G851" s="538"/>
      <c r="H851" s="538"/>
      <c r="I851" s="538"/>
      <c r="J851" s="538"/>
      <c r="K851" s="538"/>
      <c r="L851" s="538"/>
      <c r="M851" s="538"/>
      <c r="N851" s="538"/>
      <c r="O851" s="538"/>
      <c r="P851" s="538"/>
      <c r="Q851" s="538"/>
    </row>
    <row r="852" ht="25.15" customHeight="true" x14ac:dyDescent="0.2">
      <c r="C852" s="538"/>
      <c r="D852" s="538"/>
      <c r="E852" s="538"/>
      <c r="F852" s="538"/>
      <c r="G852" s="538"/>
      <c r="H852" s="538"/>
      <c r="I852" s="538"/>
      <c r="J852" s="538"/>
      <c r="K852" s="538"/>
      <c r="L852" s="538"/>
      <c r="M852" s="538"/>
      <c r="N852" s="538"/>
      <c r="O852" s="538"/>
      <c r="P852" s="538"/>
      <c r="Q852" s="538"/>
    </row>
    <row r="853" ht="25.15" customHeight="true" x14ac:dyDescent="0.2">
      <c r="C853" s="538"/>
      <c r="D853" s="538"/>
      <c r="E853" s="538"/>
      <c r="F853" s="538"/>
      <c r="G853" s="538"/>
      <c r="H853" s="538"/>
      <c r="I853" s="538"/>
      <c r="J853" s="538"/>
      <c r="K853" s="538"/>
      <c r="L853" s="538"/>
      <c r="M853" s="538"/>
      <c r="N853" s="538"/>
      <c r="O853" s="538"/>
      <c r="P853" s="538"/>
      <c r="Q853" s="538"/>
    </row>
    <row r="854" ht="25.15" customHeight="true" x14ac:dyDescent="0.2">
      <c r="C854" s="538"/>
      <c r="D854" s="538"/>
      <c r="E854" s="538"/>
      <c r="F854" s="538"/>
      <c r="G854" s="538"/>
      <c r="H854" s="538"/>
      <c r="I854" s="538"/>
      <c r="J854" s="538"/>
      <c r="K854" s="538"/>
      <c r="L854" s="538"/>
      <c r="M854" s="538"/>
      <c r="N854" s="538"/>
      <c r="O854" s="538"/>
      <c r="P854" s="538"/>
      <c r="Q854" s="538"/>
    </row>
    <row r="855" ht="25.15" customHeight="true" x14ac:dyDescent="0.2">
      <c r="C855" s="538"/>
      <c r="D855" s="538"/>
      <c r="E855" s="538"/>
      <c r="F855" s="538"/>
      <c r="G855" s="538"/>
      <c r="H855" s="538"/>
      <c r="I855" s="538"/>
      <c r="J855" s="538"/>
      <c r="K855" s="538"/>
      <c r="L855" s="538"/>
      <c r="M855" s="538"/>
      <c r="N855" s="538"/>
      <c r="O855" s="538"/>
      <c r="P855" s="538"/>
      <c r="Q855" s="538"/>
    </row>
    <row r="856" ht="25.15" customHeight="true" x14ac:dyDescent="0.2">
      <c r="C856" s="538"/>
      <c r="D856" s="538"/>
      <c r="E856" s="538"/>
      <c r="F856" s="538"/>
      <c r="G856" s="538"/>
      <c r="H856" s="538"/>
      <c r="I856" s="538"/>
      <c r="J856" s="538"/>
      <c r="K856" s="538"/>
      <c r="L856" s="538"/>
      <c r="M856" s="538"/>
      <c r="N856" s="538"/>
      <c r="O856" s="538"/>
      <c r="P856" s="538"/>
      <c r="Q856" s="538"/>
    </row>
    <row r="857" ht="25.15" customHeight="true" x14ac:dyDescent="0.2">
      <c r="C857" s="538"/>
      <c r="D857" s="538"/>
      <c r="E857" s="538"/>
      <c r="F857" s="538"/>
      <c r="G857" s="538"/>
      <c r="H857" s="538"/>
      <c r="I857" s="538"/>
      <c r="J857" s="538"/>
      <c r="K857" s="538"/>
      <c r="L857" s="538"/>
      <c r="M857" s="538"/>
      <c r="N857" s="538"/>
      <c r="O857" s="538"/>
      <c r="P857" s="538"/>
      <c r="Q857" s="538"/>
    </row>
    <row r="858" ht="25.15" customHeight="true" x14ac:dyDescent="0.2">
      <c r="C858" s="538"/>
      <c r="D858" s="538"/>
      <c r="E858" s="538"/>
      <c r="F858" s="538"/>
      <c r="G858" s="538"/>
      <c r="H858" s="538"/>
      <c r="I858" s="538"/>
      <c r="J858" s="538"/>
      <c r="K858" s="538"/>
      <c r="L858" s="538"/>
      <c r="M858" s="538"/>
      <c r="N858" s="538"/>
      <c r="O858" s="538"/>
      <c r="P858" s="538"/>
      <c r="Q858" s="538"/>
    </row>
    <row r="859" ht="25.15" customHeight="true" x14ac:dyDescent="0.2">
      <c r="C859" s="538"/>
      <c r="D859" s="538"/>
      <c r="E859" s="538"/>
      <c r="F859" s="538"/>
      <c r="G859" s="538"/>
      <c r="H859" s="538"/>
      <c r="I859" s="538"/>
      <c r="J859" s="538"/>
      <c r="K859" s="538"/>
      <c r="L859" s="538"/>
      <c r="M859" s="538"/>
      <c r="N859" s="538"/>
      <c r="O859" s="538"/>
      <c r="P859" s="538"/>
      <c r="Q859" s="538"/>
    </row>
    <row r="860" ht="25.15" customHeight="true" x14ac:dyDescent="0.2">
      <c r="C860" s="538"/>
      <c r="D860" s="538"/>
      <c r="E860" s="538"/>
      <c r="F860" s="538"/>
      <c r="G860" s="538"/>
      <c r="H860" s="538"/>
      <c r="I860" s="538"/>
      <c r="J860" s="538"/>
      <c r="K860" s="538"/>
      <c r="L860" s="538"/>
      <c r="M860" s="538"/>
      <c r="N860" s="538"/>
      <c r="O860" s="538"/>
      <c r="P860" s="538"/>
      <c r="Q860" s="538"/>
    </row>
    <row r="861" ht="25.15" customHeight="true" x14ac:dyDescent="0.2">
      <c r="C861" s="538"/>
      <c r="D861" s="538"/>
      <c r="E861" s="538"/>
      <c r="F861" s="538"/>
      <c r="G861" s="538"/>
      <c r="H861" s="538"/>
      <c r="I861" s="538"/>
      <c r="J861" s="538"/>
      <c r="K861" s="538"/>
      <c r="L861" s="538"/>
      <c r="M861" s="538"/>
      <c r="N861" s="538"/>
      <c r="O861" s="538"/>
      <c r="P861" s="538"/>
      <c r="Q861" s="538"/>
    </row>
    <row r="862" ht="25.15" customHeight="true" x14ac:dyDescent="0.2">
      <c r="C862" s="538"/>
      <c r="D862" s="538"/>
      <c r="E862" s="538"/>
      <c r="F862" s="538"/>
      <c r="G862" s="538"/>
      <c r="H862" s="538"/>
      <c r="I862" s="538"/>
      <c r="J862" s="538"/>
      <c r="K862" s="538"/>
      <c r="L862" s="538"/>
      <c r="M862" s="538"/>
      <c r="N862" s="538"/>
      <c r="O862" s="538"/>
      <c r="P862" s="538"/>
      <c r="Q862" s="538"/>
    </row>
    <row r="863" ht="25.15" customHeight="true" x14ac:dyDescent="0.2">
      <c r="C863" s="538"/>
      <c r="D863" s="538"/>
      <c r="E863" s="538"/>
      <c r="F863" s="538"/>
      <c r="G863" s="538"/>
      <c r="H863" s="538"/>
      <c r="I863" s="538"/>
      <c r="J863" s="538"/>
      <c r="K863" s="538"/>
      <c r="L863" s="538"/>
      <c r="M863" s="538"/>
      <c r="N863" s="538"/>
      <c r="O863" s="538"/>
      <c r="P863" s="538"/>
      <c r="Q863" s="538"/>
    </row>
    <row r="864" ht="25.15" customHeight="true" x14ac:dyDescent="0.2">
      <c r="C864" s="538"/>
      <c r="D864" s="538"/>
      <c r="E864" s="538"/>
      <c r="F864" s="538"/>
      <c r="G864" s="538"/>
      <c r="H864" s="538"/>
      <c r="I864" s="538"/>
      <c r="J864" s="538"/>
      <c r="K864" s="538"/>
      <c r="L864" s="538"/>
      <c r="M864" s="538"/>
      <c r="N864" s="538"/>
      <c r="O864" s="538"/>
      <c r="P864" s="538"/>
      <c r="Q864" s="538"/>
    </row>
    <row r="865" ht="25.15" customHeight="true" x14ac:dyDescent="0.2">
      <c r="C865" s="538"/>
      <c r="D865" s="538"/>
      <c r="E865" s="538"/>
      <c r="F865" s="538"/>
      <c r="G865" s="538"/>
      <c r="H865" s="538"/>
      <c r="I865" s="538"/>
      <c r="J865" s="538"/>
      <c r="K865" s="538"/>
      <c r="L865" s="538"/>
      <c r="M865" s="538"/>
      <c r="N865" s="538"/>
      <c r="O865" s="538"/>
      <c r="P865" s="538"/>
      <c r="Q865" s="538"/>
    </row>
    <row r="866" ht="25.15" customHeight="true" x14ac:dyDescent="0.2">
      <c r="C866" s="538"/>
      <c r="D866" s="538"/>
      <c r="E866" s="538"/>
      <c r="F866" s="538"/>
      <c r="G866" s="538"/>
      <c r="H866" s="538"/>
      <c r="I866" s="538"/>
      <c r="J866" s="538"/>
      <c r="K866" s="538"/>
      <c r="L866" s="538"/>
      <c r="M866" s="538"/>
      <c r="N866" s="538"/>
      <c r="O866" s="538"/>
      <c r="P866" s="538"/>
      <c r="Q866" s="538"/>
    </row>
    <row r="867" ht="25.15" customHeight="true" x14ac:dyDescent="0.2">
      <c r="C867" s="538"/>
      <c r="D867" s="538"/>
      <c r="E867" s="538"/>
      <c r="F867" s="538"/>
      <c r="G867" s="538"/>
      <c r="H867" s="538"/>
      <c r="I867" s="538"/>
      <c r="J867" s="538"/>
      <c r="K867" s="538"/>
      <c r="L867" s="538"/>
      <c r="M867" s="538"/>
      <c r="N867" s="538"/>
      <c r="O867" s="538"/>
      <c r="P867" s="538"/>
      <c r="Q867" s="538"/>
    </row>
    <row r="868" ht="25.15" customHeight="true" x14ac:dyDescent="0.2">
      <c r="C868" s="538"/>
      <c r="D868" s="538"/>
      <c r="E868" s="538"/>
      <c r="F868" s="538"/>
      <c r="G868" s="538"/>
      <c r="H868" s="538"/>
      <c r="I868" s="538"/>
      <c r="J868" s="538"/>
      <c r="K868" s="538"/>
      <c r="L868" s="538"/>
      <c r="M868" s="538"/>
      <c r="N868" s="538"/>
      <c r="O868" s="538"/>
      <c r="P868" s="538"/>
      <c r="Q868" s="538"/>
    </row>
    <row r="869" ht="25.15" customHeight="true" x14ac:dyDescent="0.2">
      <c r="C869" s="538"/>
      <c r="D869" s="538"/>
      <c r="E869" s="538"/>
      <c r="F869" s="538"/>
      <c r="G869" s="538"/>
      <c r="H869" s="538"/>
      <c r="I869" s="538"/>
      <c r="J869" s="538"/>
      <c r="K869" s="538"/>
      <c r="L869" s="538"/>
      <c r="M869" s="538"/>
      <c r="N869" s="538"/>
      <c r="O869" s="538"/>
      <c r="P869" s="538"/>
      <c r="Q869" s="538"/>
    </row>
    <row r="870" ht="25.15" customHeight="true" x14ac:dyDescent="0.2">
      <c r="C870" s="538"/>
      <c r="D870" s="538"/>
      <c r="E870" s="538"/>
      <c r="F870" s="538"/>
      <c r="G870" s="538"/>
      <c r="H870" s="538"/>
      <c r="I870" s="538"/>
      <c r="J870" s="538"/>
      <c r="K870" s="538"/>
      <c r="L870" s="538"/>
      <c r="M870" s="538"/>
      <c r="N870" s="538"/>
      <c r="O870" s="538"/>
      <c r="P870" s="538"/>
      <c r="Q870" s="538"/>
    </row>
    <row r="871" ht="25.15" customHeight="true" x14ac:dyDescent="0.2">
      <c r="C871" s="538"/>
      <c r="D871" s="538"/>
      <c r="E871" s="538"/>
      <c r="F871" s="538"/>
      <c r="G871" s="538"/>
      <c r="H871" s="538"/>
      <c r="I871" s="538"/>
      <c r="J871" s="538"/>
      <c r="K871" s="538"/>
      <c r="L871" s="538"/>
      <c r="M871" s="538"/>
      <c r="N871" s="538"/>
      <c r="O871" s="538"/>
      <c r="P871" s="538"/>
      <c r="Q871" s="538"/>
    </row>
    <row r="872" ht="25.15" customHeight="true" x14ac:dyDescent="0.2">
      <c r="C872" s="538"/>
      <c r="D872" s="538"/>
      <c r="E872" s="538"/>
      <c r="F872" s="538"/>
      <c r="G872" s="538"/>
      <c r="H872" s="538"/>
      <c r="I872" s="538"/>
      <c r="J872" s="538"/>
      <c r="K872" s="538"/>
      <c r="L872" s="538"/>
      <c r="M872" s="538"/>
      <c r="N872" s="538"/>
      <c r="O872" s="538"/>
      <c r="P872" s="538"/>
      <c r="Q872" s="538"/>
    </row>
    <row r="873" ht="25.15" customHeight="true" x14ac:dyDescent="0.2">
      <c r="C873" s="538"/>
      <c r="D873" s="538"/>
      <c r="E873" s="538"/>
      <c r="F873" s="538"/>
      <c r="G873" s="538"/>
      <c r="H873" s="538"/>
      <c r="I873" s="538"/>
      <c r="J873" s="538"/>
      <c r="K873" s="538"/>
      <c r="L873" s="538"/>
      <c r="M873" s="538"/>
      <c r="N873" s="538"/>
      <c r="O873" s="538"/>
      <c r="P873" s="538"/>
      <c r="Q873" s="538"/>
    </row>
    <row r="874" ht="25.15" customHeight="true" x14ac:dyDescent="0.2">
      <c r="C874" s="538"/>
      <c r="D874" s="538"/>
      <c r="E874" s="538"/>
      <c r="F874" s="538"/>
      <c r="G874" s="538"/>
      <c r="H874" s="538"/>
      <c r="I874" s="538"/>
      <c r="J874" s="538"/>
      <c r="K874" s="538"/>
      <c r="L874" s="538"/>
      <c r="M874" s="538"/>
      <c r="N874" s="538"/>
      <c r="O874" s="538"/>
      <c r="P874" s="538"/>
      <c r="Q874" s="538"/>
    </row>
    <row r="875" ht="25.15" customHeight="true" x14ac:dyDescent="0.2">
      <c r="C875" s="538"/>
      <c r="D875" s="538"/>
      <c r="E875" s="538"/>
      <c r="F875" s="538"/>
      <c r="G875" s="538"/>
      <c r="H875" s="538"/>
      <c r="I875" s="538"/>
      <c r="J875" s="538"/>
      <c r="K875" s="538"/>
      <c r="L875" s="538"/>
      <c r="M875" s="538"/>
      <c r="N875" s="538"/>
      <c r="O875" s="538"/>
      <c r="P875" s="538"/>
      <c r="Q875" s="538"/>
    </row>
    <row r="876" ht="25.15" customHeight="true" x14ac:dyDescent="0.2">
      <c r="C876" s="538"/>
      <c r="D876" s="538"/>
      <c r="E876" s="538"/>
      <c r="F876" s="538"/>
      <c r="G876" s="538"/>
      <c r="H876" s="538"/>
      <c r="I876" s="538"/>
      <c r="J876" s="538"/>
      <c r="K876" s="538"/>
      <c r="L876" s="538"/>
      <c r="M876" s="538"/>
      <c r="N876" s="538"/>
      <c r="O876" s="538"/>
      <c r="P876" s="538"/>
      <c r="Q876" s="538"/>
    </row>
    <row r="877" ht="25.15" customHeight="true" x14ac:dyDescent="0.2">
      <c r="C877" s="538"/>
      <c r="D877" s="538"/>
      <c r="E877" s="538"/>
      <c r="F877" s="538"/>
      <c r="G877" s="538"/>
      <c r="H877" s="538"/>
      <c r="I877" s="538"/>
      <c r="J877" s="538"/>
      <c r="K877" s="538"/>
      <c r="L877" s="538"/>
      <c r="M877" s="538"/>
      <c r="N877" s="538"/>
      <c r="O877" s="538"/>
      <c r="P877" s="538"/>
      <c r="Q877" s="538"/>
    </row>
    <row r="878" ht="25.15" customHeight="true" x14ac:dyDescent="0.2">
      <c r="C878" s="538"/>
      <c r="D878" s="538"/>
      <c r="E878" s="538"/>
      <c r="F878" s="538"/>
      <c r="G878" s="538"/>
      <c r="H878" s="538"/>
      <c r="I878" s="538"/>
      <c r="J878" s="538"/>
      <c r="K878" s="538"/>
      <c r="L878" s="538"/>
      <c r="M878" s="538"/>
      <c r="N878" s="538"/>
      <c r="O878" s="538"/>
      <c r="P878" s="538"/>
      <c r="Q878" s="538"/>
    </row>
    <row r="879" ht="25.15" customHeight="true" x14ac:dyDescent="0.2">
      <c r="C879" s="538"/>
      <c r="D879" s="538"/>
      <c r="E879" s="538"/>
      <c r="F879" s="538"/>
      <c r="G879" s="538"/>
      <c r="H879" s="538"/>
      <c r="I879" s="538"/>
      <c r="J879" s="538"/>
      <c r="K879" s="538"/>
      <c r="L879" s="538"/>
      <c r="M879" s="538"/>
      <c r="N879" s="538"/>
      <c r="O879" s="538"/>
      <c r="P879" s="538"/>
      <c r="Q879" s="538"/>
    </row>
    <row r="880" ht="25.15" customHeight="true" x14ac:dyDescent="0.2">
      <c r="C880" s="538"/>
      <c r="D880" s="538"/>
      <c r="E880" s="538"/>
      <c r="F880" s="538"/>
      <c r="G880" s="538"/>
      <c r="H880" s="538"/>
      <c r="I880" s="538"/>
      <c r="J880" s="538"/>
      <c r="K880" s="538"/>
      <c r="L880" s="538"/>
      <c r="M880" s="538"/>
      <c r="N880" s="538"/>
      <c r="O880" s="538"/>
      <c r="P880" s="538"/>
      <c r="Q880" s="538"/>
    </row>
    <row r="881" ht="25.15" customHeight="true" x14ac:dyDescent="0.2">
      <c r="C881" s="538"/>
      <c r="D881" s="538"/>
      <c r="E881" s="538"/>
      <c r="F881" s="538"/>
      <c r="G881" s="538"/>
      <c r="H881" s="538"/>
      <c r="I881" s="538"/>
      <c r="J881" s="538"/>
      <c r="K881" s="538"/>
      <c r="L881" s="538"/>
      <c r="M881" s="538"/>
      <c r="N881" s="538"/>
      <c r="O881" s="538"/>
      <c r="P881" s="538"/>
      <c r="Q881" s="538"/>
    </row>
    <row r="882" ht="25.15" customHeight="true" x14ac:dyDescent="0.2">
      <c r="C882" s="538"/>
      <c r="D882" s="538"/>
      <c r="E882" s="538"/>
      <c r="F882" s="538"/>
      <c r="G882" s="538"/>
      <c r="H882" s="538"/>
      <c r="I882" s="538"/>
      <c r="J882" s="538"/>
      <c r="K882" s="538"/>
      <c r="L882" s="538"/>
      <c r="M882" s="538"/>
      <c r="N882" s="538"/>
      <c r="O882" s="538"/>
      <c r="P882" s="538"/>
      <c r="Q882" s="538"/>
    </row>
    <row r="883" ht="25.15" customHeight="true" x14ac:dyDescent="0.2">
      <c r="C883" s="538"/>
      <c r="D883" s="538"/>
      <c r="E883" s="538"/>
      <c r="F883" s="538"/>
      <c r="G883" s="538"/>
      <c r="H883" s="538"/>
      <c r="I883" s="538"/>
      <c r="J883" s="538"/>
      <c r="K883" s="538"/>
      <c r="L883" s="538"/>
      <c r="M883" s="538"/>
      <c r="N883" s="538"/>
      <c r="O883" s="538"/>
      <c r="P883" s="538"/>
      <c r="Q883" s="538"/>
    </row>
    <row r="884" ht="25.15" customHeight="true" x14ac:dyDescent="0.2">
      <c r="C884" s="538"/>
      <c r="D884" s="538"/>
      <c r="E884" s="538"/>
      <c r="F884" s="538"/>
      <c r="G884" s="538"/>
      <c r="H884" s="538"/>
      <c r="I884" s="538"/>
      <c r="J884" s="538"/>
      <c r="K884" s="538"/>
      <c r="L884" s="538"/>
      <c r="M884" s="538"/>
      <c r="N884" s="538"/>
      <c r="O884" s="538"/>
      <c r="P884" s="538"/>
      <c r="Q884" s="538"/>
    </row>
    <row r="885" ht="25.15" customHeight="true" x14ac:dyDescent="0.2">
      <c r="C885" s="538"/>
      <c r="D885" s="538"/>
      <c r="E885" s="538"/>
      <c r="F885" s="538"/>
      <c r="G885" s="538"/>
      <c r="H885" s="538"/>
      <c r="I885" s="538"/>
      <c r="J885" s="538"/>
      <c r="K885" s="538"/>
      <c r="L885" s="538"/>
      <c r="M885" s="538"/>
      <c r="N885" s="538"/>
      <c r="O885" s="538"/>
      <c r="P885" s="538"/>
      <c r="Q885" s="538"/>
    </row>
    <row r="886" ht="25.15" customHeight="true" x14ac:dyDescent="0.2">
      <c r="C886" s="538"/>
      <c r="D886" s="538"/>
      <c r="E886" s="538"/>
      <c r="F886" s="538"/>
      <c r="G886" s="538"/>
      <c r="H886" s="538"/>
      <c r="I886" s="538"/>
      <c r="J886" s="538"/>
      <c r="K886" s="538"/>
      <c r="L886" s="538"/>
      <c r="M886" s="538"/>
      <c r="N886" s="538"/>
      <c r="O886" s="538"/>
      <c r="P886" s="538"/>
      <c r="Q886" s="538"/>
    </row>
    <row r="887" ht="25.15" customHeight="true" x14ac:dyDescent="0.2">
      <c r="C887" s="538"/>
      <c r="D887" s="538"/>
      <c r="E887" s="538"/>
      <c r="F887" s="538"/>
      <c r="G887" s="538"/>
      <c r="H887" s="538"/>
      <c r="I887" s="538"/>
      <c r="J887" s="538"/>
      <c r="K887" s="538"/>
      <c r="L887" s="538"/>
      <c r="M887" s="538"/>
      <c r="N887" s="538"/>
      <c r="O887" s="538"/>
      <c r="P887" s="538"/>
      <c r="Q887" s="538"/>
    </row>
    <row r="888" ht="25.15" customHeight="true" x14ac:dyDescent="0.2">
      <c r="C888" s="538"/>
      <c r="D888" s="538"/>
      <c r="E888" s="538"/>
      <c r="F888" s="538"/>
      <c r="G888" s="538"/>
      <c r="H888" s="538"/>
      <c r="I888" s="538"/>
      <c r="J888" s="538"/>
      <c r="K888" s="538"/>
      <c r="L888" s="538"/>
      <c r="M888" s="538"/>
      <c r="N888" s="538"/>
      <c r="O888" s="538"/>
      <c r="P888" s="538"/>
      <c r="Q888" s="538"/>
    </row>
    <row r="889" ht="25.15" customHeight="true" x14ac:dyDescent="0.2">
      <c r="C889" s="538"/>
      <c r="D889" s="538"/>
      <c r="E889" s="538"/>
      <c r="F889" s="538"/>
      <c r="G889" s="538"/>
      <c r="H889" s="538"/>
      <c r="I889" s="538"/>
      <c r="J889" s="538"/>
      <c r="K889" s="538"/>
      <c r="L889" s="538"/>
      <c r="M889" s="538"/>
      <c r="N889" s="538"/>
      <c r="O889" s="538"/>
      <c r="P889" s="538"/>
      <c r="Q889" s="538"/>
    </row>
    <row r="890" ht="25.15" customHeight="true" x14ac:dyDescent="0.2">
      <c r="C890" s="538"/>
      <c r="D890" s="538"/>
      <c r="E890" s="538"/>
      <c r="F890" s="538"/>
      <c r="G890" s="538"/>
      <c r="H890" s="538"/>
      <c r="I890" s="538"/>
      <c r="J890" s="538"/>
      <c r="K890" s="538"/>
      <c r="L890" s="538"/>
      <c r="M890" s="538"/>
      <c r="N890" s="538"/>
      <c r="O890" s="538"/>
      <c r="P890" s="538"/>
      <c r="Q890" s="538"/>
    </row>
    <row r="891" ht="25.15" customHeight="true" x14ac:dyDescent="0.2">
      <c r="C891" s="538"/>
      <c r="D891" s="538"/>
      <c r="E891" s="538"/>
      <c r="F891" s="538"/>
      <c r="G891" s="538"/>
      <c r="H891" s="538"/>
      <c r="I891" s="538"/>
      <c r="J891" s="538"/>
      <c r="K891" s="538"/>
      <c r="L891" s="538"/>
      <c r="M891" s="538"/>
      <c r="N891" s="538"/>
      <c r="O891" s="538"/>
      <c r="P891" s="538"/>
      <c r="Q891" s="538"/>
    </row>
    <row r="892" ht="25.15" customHeight="true" x14ac:dyDescent="0.2">
      <c r="C892" s="538"/>
      <c r="D892" s="538"/>
      <c r="E892" s="538"/>
      <c r="F892" s="538"/>
      <c r="G892" s="538"/>
      <c r="H892" s="538"/>
      <c r="I892" s="538"/>
      <c r="J892" s="538"/>
      <c r="K892" s="538"/>
      <c r="L892" s="538"/>
      <c r="M892" s="538"/>
      <c r="N892" s="538"/>
      <c r="O892" s="538"/>
      <c r="P892" s="538"/>
      <c r="Q892" s="538"/>
    </row>
    <row r="893" ht="25.15" customHeight="true" x14ac:dyDescent="0.2">
      <c r="C893" s="538"/>
      <c r="D893" s="538"/>
      <c r="E893" s="538"/>
      <c r="F893" s="538"/>
      <c r="G893" s="538"/>
      <c r="H893" s="538"/>
      <c r="I893" s="538"/>
      <c r="J893" s="538"/>
      <c r="K893" s="538"/>
      <c r="L893" s="538"/>
      <c r="M893" s="538"/>
      <c r="N893" s="538"/>
      <c r="O893" s="538"/>
      <c r="P893" s="538"/>
      <c r="Q893" s="538"/>
    </row>
    <row r="894" ht="25.15" customHeight="true" x14ac:dyDescent="0.2">
      <c r="C894" s="538"/>
      <c r="D894" s="538"/>
      <c r="E894" s="538"/>
      <c r="F894" s="538"/>
      <c r="G894" s="538"/>
      <c r="H894" s="538"/>
      <c r="I894" s="538"/>
      <c r="J894" s="538"/>
      <c r="K894" s="538"/>
      <c r="L894" s="538"/>
      <c r="M894" s="538"/>
      <c r="N894" s="538"/>
      <c r="O894" s="538"/>
      <c r="P894" s="538"/>
      <c r="Q894" s="538"/>
    </row>
    <row r="895" ht="25.15" customHeight="true" x14ac:dyDescent="0.2">
      <c r="C895" s="538"/>
      <c r="D895" s="538"/>
      <c r="E895" s="538"/>
      <c r="F895" s="538"/>
      <c r="G895" s="538"/>
      <c r="H895" s="538"/>
      <c r="I895" s="538"/>
      <c r="J895" s="538"/>
      <c r="K895" s="538"/>
      <c r="L895" s="538"/>
      <c r="M895" s="538"/>
      <c r="N895" s="538"/>
      <c r="O895" s="538"/>
      <c r="P895" s="538"/>
      <c r="Q895" s="538"/>
    </row>
    <row r="896" ht="25.15" customHeight="true" x14ac:dyDescent="0.2">
      <c r="C896" s="538"/>
      <c r="D896" s="538"/>
      <c r="E896" s="538"/>
      <c r="F896" s="538"/>
      <c r="G896" s="538"/>
      <c r="H896" s="538"/>
      <c r="I896" s="538"/>
      <c r="J896" s="538"/>
      <c r="K896" s="538"/>
      <c r="L896" s="538"/>
      <c r="M896" s="538"/>
      <c r="N896" s="538"/>
      <c r="O896" s="538"/>
      <c r="P896" s="538"/>
      <c r="Q896" s="538"/>
    </row>
    <row r="897" ht="25.15" customHeight="true" x14ac:dyDescent="0.2">
      <c r="C897" s="538"/>
      <c r="D897" s="538"/>
      <c r="E897" s="538"/>
      <c r="F897" s="538"/>
      <c r="G897" s="538"/>
      <c r="H897" s="538"/>
      <c r="I897" s="538"/>
      <c r="J897" s="538"/>
      <c r="K897" s="538"/>
      <c r="L897" s="538"/>
      <c r="M897" s="538"/>
      <c r="N897" s="538"/>
      <c r="O897" s="538"/>
      <c r="P897" s="538"/>
      <c r="Q897" s="538"/>
    </row>
    <row r="898" ht="25.15" customHeight="true" x14ac:dyDescent="0.2">
      <c r="C898" s="538"/>
      <c r="D898" s="538"/>
      <c r="E898" s="538"/>
      <c r="F898" s="538"/>
      <c r="G898" s="538"/>
      <c r="H898" s="538"/>
      <c r="I898" s="538"/>
      <c r="J898" s="538"/>
      <c r="K898" s="538"/>
      <c r="L898" s="538"/>
      <c r="M898" s="538"/>
      <c r="N898" s="538"/>
      <c r="O898" s="538"/>
      <c r="P898" s="538"/>
      <c r="Q898" s="538"/>
    </row>
    <row r="899" ht="25.15" customHeight="true" x14ac:dyDescent="0.2">
      <c r="C899" s="538"/>
      <c r="D899" s="538"/>
      <c r="E899" s="538"/>
      <c r="F899" s="538"/>
      <c r="G899" s="538"/>
      <c r="H899" s="538"/>
      <c r="I899" s="538"/>
      <c r="J899" s="538"/>
      <c r="K899" s="538"/>
      <c r="L899" s="538"/>
      <c r="M899" s="538"/>
      <c r="N899" s="538"/>
      <c r="O899" s="538"/>
      <c r="P899" s="538"/>
      <c r="Q899" s="538"/>
    </row>
    <row r="900" ht="25.15" customHeight="true" x14ac:dyDescent="0.2">
      <c r="C900" s="538"/>
      <c r="D900" s="538"/>
      <c r="E900" s="538"/>
      <c r="F900" s="538"/>
      <c r="G900" s="538"/>
      <c r="H900" s="538"/>
      <c r="I900" s="538"/>
      <c r="J900" s="538"/>
      <c r="K900" s="538"/>
      <c r="L900" s="538"/>
      <c r="M900" s="538"/>
      <c r="N900" s="538"/>
      <c r="O900" s="538"/>
      <c r="P900" s="538"/>
      <c r="Q900" s="538"/>
    </row>
    <row r="901" ht="25.15" customHeight="true" x14ac:dyDescent="0.2">
      <c r="C901" s="538"/>
      <c r="D901" s="538"/>
      <c r="E901" s="538"/>
      <c r="F901" s="538"/>
      <c r="G901" s="538"/>
      <c r="H901" s="538"/>
      <c r="I901" s="538"/>
      <c r="J901" s="538"/>
      <c r="K901" s="538"/>
      <c r="L901" s="538"/>
      <c r="M901" s="538"/>
      <c r="N901" s="538"/>
      <c r="O901" s="538"/>
      <c r="P901" s="538"/>
      <c r="Q901" s="538"/>
    </row>
    <row r="902" ht="25.15" customHeight="true" x14ac:dyDescent="0.2">
      <c r="C902" s="538"/>
      <c r="D902" s="538"/>
      <c r="E902" s="538"/>
      <c r="F902" s="538"/>
      <c r="G902" s="538"/>
      <c r="H902" s="538"/>
      <c r="I902" s="538"/>
      <c r="J902" s="538"/>
      <c r="K902" s="538"/>
      <c r="L902" s="538"/>
      <c r="M902" s="538"/>
      <c r="N902" s="538"/>
      <c r="O902" s="538"/>
      <c r="P902" s="538"/>
      <c r="Q902" s="538"/>
    </row>
    <row r="903" ht="25.15" customHeight="true" x14ac:dyDescent="0.2">
      <c r="C903" s="538"/>
      <c r="D903" s="538"/>
      <c r="E903" s="538"/>
      <c r="F903" s="538"/>
      <c r="G903" s="538"/>
      <c r="H903" s="538"/>
      <c r="I903" s="538"/>
      <c r="J903" s="538"/>
      <c r="K903" s="538"/>
      <c r="L903" s="538"/>
      <c r="M903" s="538"/>
      <c r="N903" s="538"/>
      <c r="O903" s="538"/>
      <c r="P903" s="538"/>
      <c r="Q903" s="538"/>
    </row>
    <row r="904" ht="25.15" customHeight="true" x14ac:dyDescent="0.2">
      <c r="C904" s="538"/>
      <c r="D904" s="538"/>
      <c r="E904" s="538"/>
      <c r="F904" s="538"/>
      <c r="G904" s="538"/>
      <c r="H904" s="538"/>
      <c r="I904" s="538"/>
      <c r="J904" s="538"/>
      <c r="K904" s="538"/>
      <c r="L904" s="538"/>
      <c r="M904" s="538"/>
      <c r="N904" s="538"/>
      <c r="O904" s="538"/>
      <c r="P904" s="538"/>
      <c r="Q904" s="538"/>
    </row>
    <row r="905" ht="25.15" customHeight="true" x14ac:dyDescent="0.2">
      <c r="C905" s="538"/>
      <c r="D905" s="538"/>
      <c r="E905" s="538"/>
      <c r="F905" s="538"/>
      <c r="G905" s="538"/>
      <c r="H905" s="538"/>
      <c r="I905" s="538"/>
      <c r="J905" s="538"/>
      <c r="K905" s="538"/>
      <c r="L905" s="538"/>
      <c r="M905" s="538"/>
      <c r="N905" s="538"/>
      <c r="O905" s="538"/>
      <c r="P905" s="538"/>
      <c r="Q905" s="538"/>
    </row>
    <row r="906" ht="25.15" customHeight="true" x14ac:dyDescent="0.2">
      <c r="C906" s="538"/>
      <c r="D906" s="538"/>
      <c r="E906" s="538"/>
      <c r="F906" s="538"/>
      <c r="G906" s="538"/>
      <c r="H906" s="538"/>
      <c r="I906" s="538"/>
      <c r="J906" s="538"/>
      <c r="K906" s="538"/>
      <c r="L906" s="538"/>
      <c r="M906" s="538"/>
      <c r="N906" s="538"/>
      <c r="O906" s="538"/>
      <c r="P906" s="538"/>
      <c r="Q906" s="538"/>
    </row>
    <row r="907" ht="25.15" customHeight="true" x14ac:dyDescent="0.2">
      <c r="C907" s="538"/>
      <c r="D907" s="538"/>
      <c r="E907" s="538"/>
      <c r="F907" s="538"/>
      <c r="G907" s="538"/>
      <c r="H907" s="538"/>
      <c r="I907" s="538"/>
      <c r="J907" s="538"/>
      <c r="K907" s="538"/>
      <c r="L907" s="538"/>
      <c r="M907" s="538"/>
      <c r="N907" s="538"/>
      <c r="O907" s="538"/>
      <c r="P907" s="538"/>
      <c r="Q907" s="538"/>
    </row>
    <row r="908" ht="25.15" customHeight="true" x14ac:dyDescent="0.2">
      <c r="C908" s="538"/>
      <c r="D908" s="538"/>
      <c r="E908" s="538"/>
      <c r="F908" s="538"/>
      <c r="G908" s="538"/>
      <c r="H908" s="538"/>
      <c r="I908" s="538"/>
      <c r="J908" s="538"/>
      <c r="K908" s="538"/>
      <c r="L908" s="538"/>
      <c r="M908" s="538"/>
      <c r="N908" s="538"/>
      <c r="O908" s="538"/>
      <c r="P908" s="538"/>
      <c r="Q908" s="538"/>
    </row>
    <row r="909" ht="25.15" customHeight="true" x14ac:dyDescent="0.2">
      <c r="C909" s="538"/>
      <c r="D909" s="538"/>
      <c r="E909" s="538"/>
      <c r="F909" s="538"/>
      <c r="G909" s="538"/>
      <c r="H909" s="538"/>
      <c r="I909" s="538"/>
      <c r="J909" s="538"/>
      <c r="K909" s="538"/>
      <c r="L909" s="538"/>
      <c r="M909" s="538"/>
      <c r="N909" s="538"/>
      <c r="O909" s="538"/>
      <c r="P909" s="538"/>
      <c r="Q909" s="538"/>
    </row>
    <row r="910" ht="25.15" customHeight="true" x14ac:dyDescent="0.2">
      <c r="C910" s="538"/>
      <c r="D910" s="538"/>
      <c r="E910" s="538"/>
      <c r="F910" s="538"/>
      <c r="G910" s="538"/>
      <c r="H910" s="538"/>
      <c r="I910" s="538"/>
      <c r="J910" s="538"/>
      <c r="K910" s="538"/>
      <c r="L910" s="538"/>
      <c r="M910" s="538"/>
      <c r="N910" s="538"/>
      <c r="O910" s="538"/>
      <c r="P910" s="538"/>
      <c r="Q910" s="538"/>
    </row>
    <row r="911" ht="25.15" customHeight="true" x14ac:dyDescent="0.2">
      <c r="C911" s="538"/>
      <c r="D911" s="538"/>
      <c r="E911" s="538"/>
      <c r="F911" s="538"/>
      <c r="G911" s="538"/>
      <c r="H911" s="538"/>
      <c r="I911" s="538"/>
      <c r="J911" s="538"/>
      <c r="K911" s="538"/>
      <c r="L911" s="538"/>
      <c r="M911" s="538"/>
      <c r="N911" s="538"/>
      <c r="O911" s="538"/>
      <c r="P911" s="538"/>
      <c r="Q911" s="538"/>
    </row>
    <row r="912" ht="25.15" customHeight="true" x14ac:dyDescent="0.2">
      <c r="C912" s="538"/>
      <c r="D912" s="538"/>
      <c r="E912" s="538"/>
      <c r="F912" s="538"/>
      <c r="G912" s="538"/>
      <c r="H912" s="538"/>
      <c r="I912" s="538"/>
      <c r="J912" s="538"/>
      <c r="K912" s="538"/>
      <c r="L912" s="538"/>
      <c r="M912" s="538"/>
      <c r="N912" s="538"/>
      <c r="O912" s="538"/>
      <c r="P912" s="538"/>
      <c r="Q912" s="538"/>
    </row>
    <row r="913" ht="25.15" customHeight="true" x14ac:dyDescent="0.2">
      <c r="C913" s="538"/>
      <c r="D913" s="538"/>
      <c r="E913" s="538"/>
      <c r="F913" s="538"/>
      <c r="G913" s="538"/>
      <c r="H913" s="538"/>
      <c r="I913" s="538"/>
      <c r="J913" s="538"/>
      <c r="K913" s="538"/>
      <c r="L913" s="538"/>
      <c r="M913" s="538"/>
      <c r="N913" s="538"/>
      <c r="O913" s="538"/>
      <c r="P913" s="538"/>
      <c r="Q913" s="538"/>
    </row>
    <row r="914" ht="25.15" customHeight="true" x14ac:dyDescent="0.2">
      <c r="C914" s="538"/>
      <c r="D914" s="538"/>
      <c r="E914" s="538"/>
      <c r="F914" s="538"/>
      <c r="G914" s="538"/>
      <c r="H914" s="538"/>
      <c r="I914" s="538"/>
      <c r="J914" s="538"/>
      <c r="K914" s="538"/>
      <c r="L914" s="538"/>
      <c r="M914" s="538"/>
      <c r="N914" s="538"/>
      <c r="O914" s="538"/>
      <c r="P914" s="538"/>
      <c r="Q914" s="538"/>
    </row>
    <row r="915" ht="25.15" customHeight="true" x14ac:dyDescent="0.2">
      <c r="C915" s="538"/>
      <c r="D915" s="538"/>
      <c r="E915" s="538"/>
      <c r="F915" s="538"/>
      <c r="G915" s="538"/>
      <c r="H915" s="538"/>
      <c r="I915" s="538"/>
      <c r="J915" s="538"/>
      <c r="K915" s="538"/>
      <c r="L915" s="538"/>
      <c r="M915" s="538"/>
      <c r="N915" s="538"/>
      <c r="O915" s="538"/>
      <c r="P915" s="538"/>
      <c r="Q915" s="538"/>
    </row>
    <row r="916" ht="25.15" customHeight="true" x14ac:dyDescent="0.2">
      <c r="C916" s="538"/>
      <c r="D916" s="538"/>
      <c r="E916" s="538"/>
      <c r="F916" s="538"/>
      <c r="G916" s="538"/>
      <c r="H916" s="538"/>
      <c r="I916" s="538"/>
      <c r="J916" s="538"/>
      <c r="K916" s="538"/>
      <c r="L916" s="538"/>
      <c r="M916" s="538"/>
      <c r="N916" s="538"/>
      <c r="O916" s="538"/>
      <c r="P916" s="538"/>
      <c r="Q916" s="538"/>
    </row>
    <row r="917" ht="25.15" customHeight="true" x14ac:dyDescent="0.2">
      <c r="C917" s="538"/>
      <c r="D917" s="538"/>
      <c r="E917" s="538"/>
      <c r="F917" s="538"/>
      <c r="G917" s="538"/>
      <c r="H917" s="538"/>
      <c r="I917" s="538"/>
      <c r="J917" s="538"/>
      <c r="K917" s="538"/>
      <c r="L917" s="538"/>
      <c r="M917" s="538"/>
      <c r="N917" s="538"/>
      <c r="O917" s="538"/>
      <c r="P917" s="538"/>
      <c r="Q917" s="538"/>
    </row>
    <row r="918" ht="25.15" customHeight="true" x14ac:dyDescent="0.2">
      <c r="C918" s="538"/>
      <c r="D918" s="538"/>
      <c r="E918" s="538"/>
      <c r="F918" s="538"/>
      <c r="G918" s="538"/>
      <c r="H918" s="538"/>
      <c r="I918" s="538"/>
      <c r="J918" s="538"/>
      <c r="K918" s="538"/>
      <c r="L918" s="538"/>
      <c r="M918" s="538"/>
      <c r="N918" s="538"/>
      <c r="O918" s="538"/>
      <c r="P918" s="538"/>
      <c r="Q918" s="538"/>
    </row>
    <row r="919" ht="25.15" customHeight="true" x14ac:dyDescent="0.2">
      <c r="C919" s="538"/>
      <c r="D919" s="538"/>
      <c r="E919" s="538"/>
      <c r="F919" s="538"/>
      <c r="G919" s="538"/>
      <c r="H919" s="538"/>
      <c r="I919" s="538"/>
      <c r="J919" s="538"/>
      <c r="K919" s="538"/>
      <c r="L919" s="538"/>
      <c r="M919" s="538"/>
      <c r="N919" s="538"/>
      <c r="O919" s="538"/>
      <c r="P919" s="538"/>
      <c r="Q919" s="538"/>
    </row>
    <row r="920" ht="25.15" customHeight="true" x14ac:dyDescent="0.2">
      <c r="C920" s="538"/>
      <c r="D920" s="538"/>
      <c r="E920" s="538"/>
      <c r="F920" s="538"/>
      <c r="G920" s="538"/>
      <c r="H920" s="538"/>
      <c r="I920" s="538"/>
      <c r="J920" s="538"/>
      <c r="K920" s="538"/>
      <c r="L920" s="538"/>
      <c r="M920" s="538"/>
      <c r="N920" s="538"/>
      <c r="O920" s="538"/>
      <c r="P920" s="538"/>
      <c r="Q920" s="538"/>
    </row>
    <row r="921" ht="25.15" customHeight="true" x14ac:dyDescent="0.2">
      <c r="C921" s="538"/>
      <c r="D921" s="538"/>
      <c r="E921" s="538"/>
      <c r="F921" s="538"/>
      <c r="G921" s="538"/>
      <c r="H921" s="538"/>
      <c r="I921" s="538"/>
      <c r="J921" s="538"/>
      <c r="K921" s="538"/>
      <c r="L921" s="538"/>
      <c r="M921" s="538"/>
      <c r="N921" s="538"/>
      <c r="O921" s="538"/>
      <c r="P921" s="538"/>
      <c r="Q921" s="538"/>
    </row>
    <row r="922" ht="25.15" customHeight="true" x14ac:dyDescent="0.2">
      <c r="C922" s="538"/>
      <c r="D922" s="538"/>
      <c r="E922" s="538"/>
      <c r="F922" s="538"/>
      <c r="G922" s="538"/>
      <c r="H922" s="538"/>
      <c r="I922" s="538"/>
      <c r="J922" s="538"/>
      <c r="K922" s="538"/>
      <c r="L922" s="538"/>
      <c r="M922" s="538"/>
      <c r="N922" s="538"/>
      <c r="O922" s="538"/>
      <c r="P922" s="538"/>
      <c r="Q922" s="538"/>
    </row>
    <row r="923" ht="25.15" customHeight="true" x14ac:dyDescent="0.2">
      <c r="C923" s="538"/>
      <c r="D923" s="538"/>
      <c r="E923" s="538"/>
      <c r="F923" s="538"/>
      <c r="G923" s="538"/>
      <c r="H923" s="538"/>
      <c r="I923" s="538"/>
      <c r="J923" s="538"/>
      <c r="K923" s="538"/>
      <c r="L923" s="538"/>
      <c r="M923" s="538"/>
      <c r="N923" s="538"/>
      <c r="O923" s="538"/>
      <c r="P923" s="538"/>
      <c r="Q923" s="538"/>
    </row>
    <row r="924" ht="25.15" customHeight="true" x14ac:dyDescent="0.2">
      <c r="C924" s="538"/>
      <c r="D924" s="538"/>
      <c r="E924" s="538"/>
      <c r="F924" s="538"/>
      <c r="G924" s="538"/>
      <c r="H924" s="538"/>
      <c r="I924" s="538"/>
      <c r="J924" s="538"/>
      <c r="K924" s="538"/>
      <c r="L924" s="538"/>
      <c r="M924" s="538"/>
      <c r="N924" s="538"/>
      <c r="O924" s="538"/>
      <c r="P924" s="538"/>
      <c r="Q924" s="538"/>
    </row>
    <row r="925" ht="25.15" customHeight="true" x14ac:dyDescent="0.2">
      <c r="C925" s="538"/>
      <c r="D925" s="538"/>
      <c r="E925" s="538"/>
      <c r="F925" s="538"/>
      <c r="G925" s="538"/>
      <c r="H925" s="538"/>
      <c r="I925" s="538"/>
      <c r="J925" s="538"/>
      <c r="K925" s="538"/>
      <c r="L925" s="538"/>
      <c r="M925" s="538"/>
      <c r="N925" s="538"/>
      <c r="O925" s="538"/>
      <c r="P925" s="538"/>
      <c r="Q925" s="538"/>
    </row>
    <row r="926" ht="25.15" customHeight="true" x14ac:dyDescent="0.2">
      <c r="C926" s="538"/>
      <c r="D926" s="538"/>
      <c r="E926" s="538"/>
      <c r="F926" s="538"/>
      <c r="G926" s="538"/>
      <c r="H926" s="538"/>
      <c r="I926" s="538"/>
      <c r="J926" s="538"/>
      <c r="K926" s="538"/>
      <c r="L926" s="538"/>
      <c r="M926" s="538"/>
      <c r="N926" s="538"/>
      <c r="O926" s="538"/>
      <c r="P926" s="538"/>
      <c r="Q926" s="538"/>
    </row>
    <row r="927" ht="25.15" customHeight="true" x14ac:dyDescent="0.2">
      <c r="C927" s="538"/>
      <c r="D927" s="538"/>
      <c r="E927" s="538"/>
      <c r="F927" s="538"/>
      <c r="G927" s="538"/>
      <c r="H927" s="538"/>
      <c r="I927" s="538"/>
      <c r="J927" s="538"/>
      <c r="K927" s="538"/>
      <c r="L927" s="538"/>
      <c r="M927" s="538"/>
      <c r="N927" s="538"/>
      <c r="O927" s="538"/>
      <c r="P927" s="538"/>
      <c r="Q927" s="538"/>
    </row>
    <row r="928" ht="25.15" customHeight="true" x14ac:dyDescent="0.2">
      <c r="C928" s="538"/>
      <c r="D928" s="538"/>
      <c r="E928" s="538"/>
      <c r="F928" s="538"/>
      <c r="G928" s="538"/>
      <c r="H928" s="538"/>
      <c r="I928" s="538"/>
      <c r="J928" s="538"/>
      <c r="K928" s="538"/>
      <c r="L928" s="538"/>
      <c r="M928" s="538"/>
      <c r="N928" s="538"/>
      <c r="O928" s="538"/>
      <c r="P928" s="538"/>
      <c r="Q928" s="538"/>
    </row>
    <row r="929" ht="25.15" customHeight="true" x14ac:dyDescent="0.2">
      <c r="C929" s="538"/>
      <c r="D929" s="538"/>
      <c r="E929" s="538"/>
      <c r="F929" s="538"/>
      <c r="G929" s="538"/>
      <c r="H929" s="538"/>
      <c r="I929" s="538"/>
      <c r="J929" s="538"/>
      <c r="K929" s="538"/>
      <c r="L929" s="538"/>
      <c r="M929" s="538"/>
      <c r="N929" s="538"/>
      <c r="O929" s="538"/>
      <c r="P929" s="538"/>
      <c r="Q929" s="538"/>
    </row>
    <row r="930" ht="25.15" customHeight="true" x14ac:dyDescent="0.2">
      <c r="C930" s="538"/>
      <c r="D930" s="538"/>
      <c r="E930" s="538"/>
      <c r="F930" s="538"/>
      <c r="G930" s="538"/>
      <c r="H930" s="538"/>
      <c r="I930" s="538"/>
      <c r="J930" s="538"/>
      <c r="K930" s="538"/>
      <c r="L930" s="538"/>
      <c r="M930" s="538"/>
      <c r="N930" s="538"/>
      <c r="O930" s="538"/>
      <c r="P930" s="538"/>
      <c r="Q930" s="538"/>
    </row>
    <row r="931" ht="25.15" customHeight="true" x14ac:dyDescent="0.2">
      <c r="C931" s="538"/>
      <c r="D931" s="538"/>
      <c r="E931" s="538"/>
      <c r="F931" s="538"/>
      <c r="G931" s="538"/>
      <c r="H931" s="538"/>
      <c r="I931" s="538"/>
      <c r="J931" s="538"/>
      <c r="K931" s="538"/>
      <c r="L931" s="538"/>
      <c r="M931" s="538"/>
      <c r="N931" s="538"/>
      <c r="O931" s="538"/>
      <c r="P931" s="538"/>
      <c r="Q931" s="538"/>
    </row>
    <row r="932" ht="25.15" customHeight="true" x14ac:dyDescent="0.2">
      <c r="C932" s="538"/>
      <c r="D932" s="538"/>
      <c r="E932" s="538"/>
      <c r="F932" s="538"/>
      <c r="G932" s="538"/>
      <c r="H932" s="538"/>
      <c r="I932" s="538"/>
      <c r="J932" s="538"/>
      <c r="K932" s="538"/>
      <c r="L932" s="538"/>
      <c r="M932" s="538"/>
      <c r="N932" s="538"/>
      <c r="O932" s="538"/>
      <c r="P932" s="538"/>
      <c r="Q932" s="538"/>
    </row>
    <row r="933" ht="25.15" customHeight="true" x14ac:dyDescent="0.2">
      <c r="C933" s="538"/>
      <c r="D933" s="538"/>
      <c r="E933" s="538"/>
      <c r="F933" s="538"/>
      <c r="G933" s="538"/>
      <c r="H933" s="538"/>
      <c r="I933" s="538"/>
      <c r="J933" s="538"/>
      <c r="K933" s="538"/>
      <c r="L933" s="538"/>
      <c r="M933" s="538"/>
      <c r="N933" s="538"/>
      <c r="O933" s="538"/>
      <c r="P933" s="538"/>
      <c r="Q933" s="538"/>
    </row>
    <row r="934" ht="25.15" customHeight="true" x14ac:dyDescent="0.2">
      <c r="C934" s="538"/>
      <c r="D934" s="538"/>
      <c r="E934" s="538"/>
      <c r="F934" s="538"/>
      <c r="G934" s="538"/>
      <c r="H934" s="538"/>
      <c r="I934" s="538"/>
      <c r="J934" s="538"/>
      <c r="K934" s="538"/>
      <c r="L934" s="538"/>
      <c r="M934" s="538"/>
      <c r="N934" s="538"/>
      <c r="O934" s="538"/>
      <c r="P934" s="538"/>
      <c r="Q934" s="538"/>
    </row>
    <row r="935" ht="25.15" customHeight="true" x14ac:dyDescent="0.2">
      <c r="C935" s="538"/>
      <c r="D935" s="538"/>
      <c r="E935" s="538"/>
      <c r="F935" s="538"/>
      <c r="G935" s="538"/>
      <c r="H935" s="538"/>
      <c r="I935" s="538"/>
      <c r="J935" s="538"/>
      <c r="K935" s="538"/>
      <c r="L935" s="538"/>
      <c r="M935" s="538"/>
      <c r="N935" s="538"/>
      <c r="O935" s="538"/>
      <c r="P935" s="538"/>
      <c r="Q935" s="538"/>
    </row>
    <row r="936" ht="25.15" customHeight="true" x14ac:dyDescent="0.2">
      <c r="C936" s="538"/>
      <c r="D936" s="538"/>
      <c r="E936" s="538"/>
      <c r="F936" s="538"/>
      <c r="G936" s="538"/>
      <c r="H936" s="538"/>
      <c r="I936" s="538"/>
      <c r="J936" s="538"/>
      <c r="K936" s="538"/>
      <c r="L936" s="538"/>
      <c r="M936" s="538"/>
      <c r="N936" s="538"/>
      <c r="O936" s="538"/>
      <c r="P936" s="538"/>
      <c r="Q936" s="538"/>
    </row>
    <row r="937" ht="25.15" customHeight="true" x14ac:dyDescent="0.2">
      <c r="C937" s="538"/>
      <c r="D937" s="538"/>
      <c r="E937" s="538"/>
      <c r="F937" s="538"/>
      <c r="G937" s="538"/>
      <c r="H937" s="538"/>
      <c r="I937" s="538"/>
      <c r="J937" s="538"/>
      <c r="K937" s="538"/>
      <c r="L937" s="538"/>
      <c r="M937" s="538"/>
      <c r="N937" s="538"/>
      <c r="O937" s="538"/>
      <c r="P937" s="538"/>
      <c r="Q937" s="538"/>
    </row>
    <row r="938" ht="25.15" customHeight="true" x14ac:dyDescent="0.2">
      <c r="C938" s="538"/>
      <c r="D938" s="538"/>
      <c r="E938" s="538"/>
      <c r="F938" s="538"/>
      <c r="G938" s="538"/>
      <c r="H938" s="538"/>
      <c r="I938" s="538"/>
      <c r="J938" s="538"/>
      <c r="K938" s="538"/>
      <c r="L938" s="538"/>
      <c r="M938" s="538"/>
      <c r="N938" s="538"/>
      <c r="O938" s="538"/>
      <c r="P938" s="538"/>
      <c r="Q938" s="538"/>
    </row>
    <row r="939" ht="25.15" customHeight="true" x14ac:dyDescent="0.2">
      <c r="C939" s="538"/>
      <c r="D939" s="538"/>
      <c r="E939" s="538"/>
      <c r="F939" s="538"/>
      <c r="G939" s="538"/>
      <c r="H939" s="538"/>
      <c r="I939" s="538"/>
      <c r="J939" s="538"/>
      <c r="K939" s="538"/>
      <c r="L939" s="538"/>
      <c r="M939" s="538"/>
      <c r="N939" s="538"/>
      <c r="O939" s="538"/>
      <c r="P939" s="538"/>
      <c r="Q939" s="538"/>
    </row>
    <row r="940" ht="25.15" customHeight="true" x14ac:dyDescent="0.2">
      <c r="C940" s="538"/>
      <c r="D940" s="538"/>
      <c r="E940" s="538"/>
      <c r="F940" s="538"/>
      <c r="G940" s="538"/>
      <c r="H940" s="538"/>
      <c r="I940" s="538"/>
      <c r="J940" s="538"/>
      <c r="K940" s="538"/>
      <c r="L940" s="538"/>
      <c r="M940" s="538"/>
      <c r="N940" s="538"/>
      <c r="O940" s="538"/>
      <c r="P940" s="538"/>
      <c r="Q940" s="538"/>
    </row>
    <row r="941" ht="25.15" customHeight="true" x14ac:dyDescent="0.2">
      <c r="C941" s="538"/>
      <c r="D941" s="538"/>
      <c r="E941" s="538"/>
      <c r="F941" s="538"/>
      <c r="G941" s="538"/>
      <c r="H941" s="538"/>
      <c r="I941" s="538"/>
      <c r="J941" s="538"/>
      <c r="K941" s="538"/>
      <c r="L941" s="538"/>
      <c r="M941" s="538"/>
      <c r="N941" s="538"/>
      <c r="O941" s="538"/>
      <c r="P941" s="538"/>
      <c r="Q941" s="538"/>
    </row>
    <row r="942" ht="25.15" customHeight="true" x14ac:dyDescent="0.2">
      <c r="C942" s="538"/>
      <c r="D942" s="538"/>
      <c r="E942" s="538"/>
      <c r="F942" s="538"/>
      <c r="G942" s="538"/>
      <c r="H942" s="538"/>
      <c r="I942" s="538"/>
      <c r="J942" s="538"/>
      <c r="K942" s="538"/>
      <c r="L942" s="538"/>
      <c r="M942" s="538"/>
      <c r="N942" s="538"/>
      <c r="O942" s="538"/>
      <c r="P942" s="538"/>
      <c r="Q942" s="538"/>
    </row>
    <row r="943" ht="25.15" customHeight="true" x14ac:dyDescent="0.2">
      <c r="C943" s="538"/>
      <c r="D943" s="538"/>
      <c r="E943" s="538"/>
      <c r="F943" s="538"/>
      <c r="G943" s="538"/>
      <c r="H943" s="538"/>
      <c r="I943" s="538"/>
      <c r="J943" s="538"/>
      <c r="K943" s="538"/>
      <c r="L943" s="538"/>
      <c r="M943" s="538"/>
      <c r="N943" s="538"/>
      <c r="O943" s="538"/>
      <c r="P943" s="538"/>
      <c r="Q943" s="538"/>
    </row>
    <row r="944" ht="25.15" customHeight="true" x14ac:dyDescent="0.2">
      <c r="C944" s="538"/>
      <c r="D944" s="538"/>
      <c r="E944" s="538"/>
      <c r="F944" s="538"/>
      <c r="G944" s="538"/>
      <c r="H944" s="538"/>
      <c r="I944" s="538"/>
      <c r="J944" s="538"/>
      <c r="K944" s="538"/>
      <c r="L944" s="538"/>
      <c r="M944" s="538"/>
      <c r="N944" s="538"/>
      <c r="O944" s="538"/>
      <c r="P944" s="538"/>
      <c r="Q944" s="538"/>
    </row>
    <row r="945" ht="25.15" customHeight="true" x14ac:dyDescent="0.2">
      <c r="C945" s="538"/>
      <c r="D945" s="538"/>
      <c r="E945" s="538"/>
      <c r="F945" s="538"/>
      <c r="G945" s="538"/>
      <c r="H945" s="538"/>
      <c r="I945" s="538"/>
      <c r="J945" s="538"/>
      <c r="K945" s="538"/>
      <c r="L945" s="538"/>
      <c r="M945" s="538"/>
      <c r="N945" s="538"/>
      <c r="O945" s="538"/>
      <c r="P945" s="538"/>
      <c r="Q945" s="538"/>
    </row>
    <row r="946" ht="25.15" customHeight="true" x14ac:dyDescent="0.2">
      <c r="C946" s="538"/>
      <c r="D946" s="538"/>
      <c r="E946" s="538"/>
      <c r="F946" s="538"/>
      <c r="G946" s="538"/>
      <c r="H946" s="538"/>
      <c r="I946" s="538"/>
      <c r="J946" s="538"/>
      <c r="K946" s="538"/>
      <c r="L946" s="538"/>
      <c r="M946" s="538"/>
      <c r="N946" s="538"/>
      <c r="O946" s="538"/>
      <c r="P946" s="538"/>
      <c r="Q946" s="538"/>
    </row>
    <row r="947" ht="25.15" customHeight="true" x14ac:dyDescent="0.2">
      <c r="C947" s="538"/>
      <c r="D947" s="538"/>
      <c r="E947" s="538"/>
      <c r="F947" s="538"/>
      <c r="G947" s="538"/>
      <c r="H947" s="538"/>
      <c r="I947" s="538"/>
      <c r="J947" s="538"/>
      <c r="K947" s="538"/>
      <c r="L947" s="538"/>
      <c r="M947" s="538"/>
      <c r="N947" s="538"/>
      <c r="O947" s="538"/>
      <c r="P947" s="538"/>
      <c r="Q947" s="538"/>
    </row>
    <row r="948" ht="25.15" customHeight="true" x14ac:dyDescent="0.2">
      <c r="C948" s="538"/>
      <c r="D948" s="538"/>
      <c r="E948" s="538"/>
      <c r="F948" s="538"/>
      <c r="G948" s="538"/>
      <c r="H948" s="538"/>
      <c r="I948" s="538"/>
      <c r="J948" s="538"/>
      <c r="K948" s="538"/>
      <c r="L948" s="538"/>
      <c r="M948" s="538"/>
      <c r="N948" s="538"/>
      <c r="O948" s="538"/>
      <c r="P948" s="538"/>
      <c r="Q948" s="538"/>
    </row>
    <row r="949" ht="25.15" customHeight="true" x14ac:dyDescent="0.2">
      <c r="C949" s="538"/>
      <c r="D949" s="538"/>
      <c r="E949" s="538"/>
      <c r="F949" s="538"/>
      <c r="G949" s="538"/>
      <c r="H949" s="538"/>
      <c r="I949" s="538"/>
      <c r="J949" s="538"/>
      <c r="K949" s="538"/>
      <c r="L949" s="538"/>
      <c r="M949" s="538"/>
      <c r="N949" s="538"/>
      <c r="O949" s="538"/>
      <c r="P949" s="538"/>
      <c r="Q949" s="538"/>
    </row>
    <row r="950" ht="25.15" customHeight="true" x14ac:dyDescent="0.2">
      <c r="C950" s="538"/>
      <c r="D950" s="538"/>
      <c r="E950" s="538"/>
      <c r="F950" s="538"/>
      <c r="G950" s="538"/>
      <c r="H950" s="538"/>
      <c r="I950" s="538"/>
      <c r="J950" s="538"/>
      <c r="K950" s="538"/>
      <c r="L950" s="538"/>
      <c r="M950" s="538"/>
      <c r="N950" s="538"/>
      <c r="O950" s="538"/>
      <c r="P950" s="538"/>
      <c r="Q950" s="538"/>
    </row>
    <row r="951" ht="25.15" customHeight="true" x14ac:dyDescent="0.2">
      <c r="C951" s="538"/>
      <c r="D951" s="538"/>
      <c r="E951" s="538"/>
      <c r="F951" s="538"/>
      <c r="G951" s="538"/>
      <c r="H951" s="538"/>
      <c r="I951" s="538"/>
      <c r="J951" s="538"/>
      <c r="K951" s="538"/>
      <c r="L951" s="538"/>
      <c r="M951" s="538"/>
      <c r="N951" s="538"/>
      <c r="O951" s="538"/>
      <c r="P951" s="538"/>
      <c r="Q951" s="538"/>
    </row>
    <row r="952" ht="25.15" customHeight="true" x14ac:dyDescent="0.2">
      <c r="C952" s="538"/>
      <c r="D952" s="538"/>
      <c r="E952" s="538"/>
      <c r="F952" s="538"/>
      <c r="G952" s="538"/>
      <c r="H952" s="538"/>
      <c r="I952" s="538"/>
      <c r="J952" s="538"/>
      <c r="K952" s="538"/>
      <c r="L952" s="538"/>
      <c r="M952" s="538"/>
      <c r="N952" s="538"/>
      <c r="O952" s="538"/>
      <c r="P952" s="538"/>
      <c r="Q952" s="538"/>
    </row>
    <row r="953" ht="25.15" customHeight="true" x14ac:dyDescent="0.2">
      <c r="C953" s="538"/>
      <c r="D953" s="538"/>
      <c r="E953" s="538"/>
      <c r="F953" s="538"/>
      <c r="G953" s="538"/>
      <c r="H953" s="538"/>
      <c r="I953" s="538"/>
      <c r="J953" s="538"/>
      <c r="K953" s="538"/>
      <c r="L953" s="538"/>
      <c r="M953" s="538"/>
      <c r="N953" s="538"/>
      <c r="O953" s="538"/>
      <c r="P953" s="538"/>
      <c r="Q953" s="538"/>
    </row>
    <row r="954" ht="25.15" customHeight="true" x14ac:dyDescent="0.2">
      <c r="C954" s="538"/>
      <c r="D954" s="538"/>
      <c r="E954" s="538"/>
      <c r="F954" s="538"/>
      <c r="G954" s="538"/>
      <c r="H954" s="538"/>
      <c r="I954" s="538"/>
      <c r="J954" s="538"/>
      <c r="K954" s="538"/>
      <c r="L954" s="538"/>
      <c r="M954" s="538"/>
      <c r="N954" s="538"/>
      <c r="O954" s="538"/>
      <c r="P954" s="538"/>
      <c r="Q954" s="538"/>
    </row>
    <row r="955" ht="25.15" customHeight="true" x14ac:dyDescent="0.2">
      <c r="C955" s="538"/>
      <c r="D955" s="538"/>
      <c r="E955" s="538"/>
      <c r="F955" s="538"/>
      <c r="G955" s="538"/>
      <c r="H955" s="538"/>
      <c r="I955" s="538"/>
      <c r="J955" s="538"/>
      <c r="K955" s="538"/>
      <c r="L955" s="538"/>
      <c r="M955" s="538"/>
      <c r="N955" s="538"/>
      <c r="O955" s="538"/>
      <c r="P955" s="538"/>
      <c r="Q955" s="538"/>
    </row>
    <row r="956" ht="25.15" customHeight="true" x14ac:dyDescent="0.2">
      <c r="C956" s="538"/>
      <c r="D956" s="538"/>
      <c r="E956" s="538"/>
      <c r="F956" s="538"/>
      <c r="G956" s="538"/>
      <c r="H956" s="538"/>
      <c r="I956" s="538"/>
      <c r="J956" s="538"/>
      <c r="K956" s="538"/>
      <c r="L956" s="538"/>
      <c r="M956" s="538"/>
      <c r="N956" s="538"/>
      <c r="O956" s="538"/>
      <c r="P956" s="538"/>
      <c r="Q956" s="538"/>
    </row>
    <row r="957" ht="25.15" customHeight="true" x14ac:dyDescent="0.2">
      <c r="C957" s="538"/>
      <c r="D957" s="538"/>
      <c r="E957" s="538"/>
      <c r="F957" s="538"/>
      <c r="G957" s="538"/>
      <c r="H957" s="538"/>
      <c r="I957" s="538"/>
      <c r="J957" s="538"/>
      <c r="K957" s="538"/>
      <c r="L957" s="538"/>
      <c r="M957" s="538"/>
      <c r="N957" s="538"/>
      <c r="O957" s="538"/>
      <c r="P957" s="538"/>
      <c r="Q957" s="538"/>
    </row>
    <row r="958" ht="25.15" customHeight="true" x14ac:dyDescent="0.2">
      <c r="C958" s="538"/>
      <c r="D958" s="538"/>
      <c r="E958" s="538"/>
      <c r="F958" s="538"/>
      <c r="G958" s="538"/>
      <c r="H958" s="538"/>
      <c r="I958" s="538"/>
      <c r="J958" s="538"/>
      <c r="K958" s="538"/>
      <c r="L958" s="538"/>
      <c r="M958" s="538"/>
      <c r="N958" s="538"/>
      <c r="O958" s="538"/>
      <c r="P958" s="538"/>
      <c r="Q958" s="538"/>
    </row>
    <row r="959" ht="25.15" customHeight="true" x14ac:dyDescent="0.2">
      <c r="C959" s="538"/>
      <c r="D959" s="538"/>
      <c r="E959" s="538"/>
      <c r="F959" s="538"/>
      <c r="G959" s="538"/>
      <c r="H959" s="538"/>
      <c r="I959" s="538"/>
      <c r="J959" s="538"/>
      <c r="K959" s="538"/>
      <c r="L959" s="538"/>
      <c r="M959" s="538"/>
      <c r="N959" s="538"/>
      <c r="O959" s="538"/>
      <c r="P959" s="538"/>
      <c r="Q959" s="538"/>
    </row>
    <row r="960" ht="25.15" customHeight="true" x14ac:dyDescent="0.2">
      <c r="C960" s="538"/>
      <c r="D960" s="538"/>
      <c r="E960" s="538"/>
      <c r="F960" s="538"/>
      <c r="G960" s="538"/>
      <c r="H960" s="538"/>
      <c r="I960" s="538"/>
      <c r="J960" s="538"/>
      <c r="K960" s="538"/>
      <c r="L960" s="538"/>
      <c r="M960" s="538"/>
      <c r="N960" s="538"/>
      <c r="O960" s="538"/>
      <c r="P960" s="538"/>
      <c r="Q960" s="538"/>
    </row>
    <row r="961" ht="25.15" customHeight="true" x14ac:dyDescent="0.2">
      <c r="C961" s="538"/>
      <c r="D961" s="538"/>
      <c r="E961" s="538"/>
      <c r="F961" s="538"/>
      <c r="G961" s="538"/>
      <c r="H961" s="538"/>
      <c r="I961" s="538"/>
      <c r="J961" s="538"/>
      <c r="K961" s="538"/>
      <c r="L961" s="538"/>
      <c r="M961" s="538"/>
      <c r="N961" s="538"/>
      <c r="O961" s="538"/>
      <c r="P961" s="538"/>
      <c r="Q961" s="538"/>
    </row>
    <row r="962" ht="25.15" customHeight="true" x14ac:dyDescent="0.2">
      <c r="C962" s="538"/>
      <c r="D962" s="538"/>
      <c r="E962" s="538"/>
      <c r="F962" s="538"/>
      <c r="G962" s="538"/>
      <c r="H962" s="538"/>
      <c r="I962" s="538"/>
      <c r="J962" s="538"/>
      <c r="K962" s="538"/>
      <c r="L962" s="538"/>
      <c r="M962" s="538"/>
      <c r="N962" s="538"/>
      <c r="O962" s="538"/>
      <c r="P962" s="538"/>
      <c r="Q962" s="538"/>
    </row>
    <row r="963" ht="25.15" customHeight="true" x14ac:dyDescent="0.2">
      <c r="C963" s="538"/>
      <c r="D963" s="538"/>
      <c r="E963" s="538"/>
      <c r="F963" s="538"/>
      <c r="G963" s="538"/>
      <c r="H963" s="538"/>
      <c r="I963" s="538"/>
      <c r="J963" s="538"/>
      <c r="K963" s="538"/>
      <c r="L963" s="538"/>
      <c r="M963" s="538"/>
      <c r="N963" s="538"/>
      <c r="O963" s="538"/>
      <c r="P963" s="538"/>
      <c r="Q963" s="538"/>
    </row>
    <row r="964" ht="25.15" customHeight="true" x14ac:dyDescent="0.2">
      <c r="C964" s="538"/>
      <c r="D964" s="538"/>
      <c r="E964" s="538"/>
      <c r="F964" s="538"/>
      <c r="G964" s="538"/>
      <c r="H964" s="538"/>
      <c r="I964" s="538"/>
      <c r="J964" s="538"/>
      <c r="K964" s="538"/>
      <c r="L964" s="538"/>
      <c r="M964" s="538"/>
      <c r="N964" s="538"/>
      <c r="O964" s="538"/>
      <c r="P964" s="538"/>
      <c r="Q964" s="538"/>
    </row>
    <row r="965" ht="25.15" customHeight="true" x14ac:dyDescent="0.2">
      <c r="C965" s="538"/>
      <c r="D965" s="538"/>
      <c r="E965" s="538"/>
      <c r="F965" s="538"/>
      <c r="G965" s="538"/>
      <c r="H965" s="538"/>
      <c r="I965" s="538"/>
      <c r="J965" s="538"/>
      <c r="K965" s="538"/>
      <c r="L965" s="538"/>
      <c r="M965" s="538"/>
      <c r="N965" s="538"/>
      <c r="O965" s="538"/>
      <c r="P965" s="538"/>
      <c r="Q965" s="538"/>
    </row>
    <row r="966" ht="25.15" customHeight="true" x14ac:dyDescent="0.2">
      <c r="C966" s="538"/>
      <c r="D966" s="538"/>
      <c r="E966" s="538"/>
      <c r="F966" s="538"/>
      <c r="G966" s="538"/>
      <c r="H966" s="538"/>
      <c r="I966" s="538"/>
      <c r="J966" s="538"/>
      <c r="K966" s="538"/>
      <c r="L966" s="538"/>
      <c r="M966" s="538"/>
      <c r="N966" s="538"/>
      <c r="O966" s="538"/>
      <c r="P966" s="538"/>
      <c r="Q966" s="538"/>
    </row>
    <row r="967" ht="25.15" customHeight="true" x14ac:dyDescent="0.2">
      <c r="C967" s="538"/>
      <c r="D967" s="538"/>
      <c r="E967" s="538"/>
      <c r="F967" s="538"/>
      <c r="G967" s="538"/>
      <c r="H967" s="538"/>
      <c r="I967" s="538"/>
      <c r="J967" s="538"/>
      <c r="K967" s="538"/>
      <c r="L967" s="538"/>
      <c r="M967" s="538"/>
      <c r="N967" s="538"/>
      <c r="O967" s="538"/>
      <c r="P967" s="538"/>
      <c r="Q967" s="538"/>
    </row>
    <row r="968" ht="25.15" customHeight="true" x14ac:dyDescent="0.2">
      <c r="C968" s="538"/>
      <c r="D968" s="538"/>
      <c r="E968" s="538"/>
      <c r="F968" s="538"/>
      <c r="G968" s="538"/>
      <c r="H968" s="538"/>
      <c r="I968" s="538"/>
      <c r="J968" s="538"/>
      <c r="K968" s="538"/>
      <c r="L968" s="538"/>
      <c r="M968" s="538"/>
      <c r="N968" s="538"/>
      <c r="O968" s="538"/>
      <c r="P968" s="538"/>
      <c r="Q968" s="538"/>
    </row>
    <row r="969" ht="25.15" customHeight="true" x14ac:dyDescent="0.2">
      <c r="C969" s="538"/>
      <c r="D969" s="538"/>
      <c r="E969" s="538"/>
      <c r="F969" s="538"/>
      <c r="G969" s="538"/>
      <c r="H969" s="538"/>
      <c r="I969" s="538"/>
      <c r="J969" s="538"/>
      <c r="K969" s="538"/>
      <c r="L969" s="538"/>
      <c r="M969" s="538"/>
      <c r="N969" s="538"/>
      <c r="O969" s="538"/>
      <c r="P969" s="538"/>
      <c r="Q969" s="538"/>
    </row>
    <row r="970" ht="25.15" customHeight="true" x14ac:dyDescent="0.2">
      <c r="C970" s="538"/>
      <c r="D970" s="538"/>
      <c r="E970" s="538"/>
      <c r="F970" s="538"/>
      <c r="G970" s="538"/>
      <c r="H970" s="538"/>
      <c r="I970" s="538"/>
      <c r="J970" s="538"/>
      <c r="K970" s="538"/>
      <c r="L970" s="538"/>
      <c r="M970" s="538"/>
      <c r="N970" s="538"/>
      <c r="O970" s="538"/>
      <c r="P970" s="538"/>
      <c r="Q970" s="538"/>
    </row>
    <row r="971" ht="25.15" customHeight="true" x14ac:dyDescent="0.2">
      <c r="C971" s="538"/>
      <c r="D971" s="538"/>
      <c r="E971" s="538"/>
      <c r="F971" s="538"/>
      <c r="G971" s="538"/>
      <c r="H971" s="538"/>
      <c r="I971" s="538"/>
      <c r="J971" s="538"/>
      <c r="K971" s="538"/>
      <c r="L971" s="538"/>
      <c r="M971" s="538"/>
      <c r="N971" s="538"/>
      <c r="O971" s="538"/>
      <c r="P971" s="538"/>
      <c r="Q971" s="538"/>
    </row>
    <row r="972" ht="25.15" customHeight="true" x14ac:dyDescent="0.2">
      <c r="C972" s="538"/>
      <c r="D972" s="538"/>
      <c r="E972" s="538"/>
      <c r="F972" s="538"/>
      <c r="G972" s="538"/>
      <c r="H972" s="538"/>
      <c r="I972" s="538"/>
      <c r="J972" s="538"/>
      <c r="K972" s="538"/>
      <c r="L972" s="538"/>
      <c r="M972" s="538"/>
      <c r="N972" s="538"/>
      <c r="O972" s="538"/>
      <c r="P972" s="538"/>
      <c r="Q972" s="538"/>
    </row>
    <row r="973" ht="25.15" customHeight="true" x14ac:dyDescent="0.2">
      <c r="C973" s="538"/>
      <c r="D973" s="538"/>
      <c r="E973" s="538"/>
      <c r="F973" s="538"/>
      <c r="G973" s="538"/>
      <c r="H973" s="538"/>
      <c r="I973" s="538"/>
      <c r="J973" s="538"/>
      <c r="K973" s="538"/>
      <c r="L973" s="538"/>
      <c r="M973" s="538"/>
      <c r="N973" s="538"/>
      <c r="O973" s="538"/>
      <c r="P973" s="538"/>
      <c r="Q973" s="538"/>
    </row>
    <row r="974" ht="25.15" customHeight="true" x14ac:dyDescent="0.2">
      <c r="C974" s="538"/>
      <c r="D974" s="538"/>
      <c r="E974" s="538"/>
      <c r="F974" s="538"/>
      <c r="G974" s="538"/>
      <c r="H974" s="538"/>
      <c r="I974" s="538"/>
      <c r="J974" s="538"/>
      <c r="K974" s="538"/>
      <c r="L974" s="538"/>
      <c r="M974" s="538"/>
      <c r="N974" s="538"/>
      <c r="O974" s="538"/>
      <c r="P974" s="538"/>
      <c r="Q974" s="538"/>
    </row>
    <row r="975" ht="25.15" customHeight="true" x14ac:dyDescent="0.2">
      <c r="C975" s="538"/>
      <c r="D975" s="538"/>
      <c r="E975" s="538"/>
      <c r="F975" s="538"/>
      <c r="G975" s="538"/>
      <c r="H975" s="538"/>
      <c r="I975" s="538"/>
      <c r="J975" s="538"/>
      <c r="K975" s="538"/>
      <c r="L975" s="538"/>
      <c r="M975" s="538"/>
      <c r="N975" s="538"/>
      <c r="O975" s="538"/>
      <c r="P975" s="538"/>
      <c r="Q975" s="538"/>
    </row>
    <row r="976" ht="25.15" customHeight="true" x14ac:dyDescent="0.2">
      <c r="C976" s="538"/>
      <c r="D976" s="538"/>
      <c r="E976" s="538"/>
      <c r="F976" s="538"/>
      <c r="G976" s="538"/>
      <c r="H976" s="538"/>
      <c r="I976" s="538"/>
      <c r="J976" s="538"/>
      <c r="K976" s="538"/>
      <c r="L976" s="538"/>
      <c r="M976" s="538"/>
      <c r="N976" s="538"/>
      <c r="O976" s="538"/>
      <c r="P976" s="538"/>
      <c r="Q976" s="538"/>
    </row>
    <row r="977" ht="25.15" customHeight="true" x14ac:dyDescent="0.2">
      <c r="C977" s="538"/>
      <c r="D977" s="538"/>
      <c r="E977" s="538"/>
      <c r="F977" s="538"/>
      <c r="G977" s="538"/>
      <c r="H977" s="538"/>
      <c r="I977" s="538"/>
      <c r="J977" s="538"/>
      <c r="K977" s="538"/>
      <c r="L977" s="538"/>
      <c r="M977" s="538"/>
      <c r="N977" s="538"/>
      <c r="O977" s="538"/>
      <c r="P977" s="538"/>
      <c r="Q977" s="538"/>
    </row>
    <row r="978" ht="25.15" customHeight="true" x14ac:dyDescent="0.2">
      <c r="C978" s="538"/>
      <c r="D978" s="538"/>
      <c r="E978" s="538"/>
      <c r="F978" s="538"/>
      <c r="G978" s="538"/>
      <c r="H978" s="538"/>
      <c r="I978" s="538"/>
      <c r="J978" s="538"/>
      <c r="K978" s="538"/>
      <c r="L978" s="538"/>
      <c r="M978" s="538"/>
      <c r="N978" s="538"/>
      <c r="O978" s="538"/>
      <c r="P978" s="538"/>
      <c r="Q978" s="538"/>
    </row>
    <row r="979" ht="25.15" customHeight="true" x14ac:dyDescent="0.2">
      <c r="C979" s="538"/>
      <c r="D979" s="538"/>
      <c r="E979" s="538"/>
      <c r="F979" s="538"/>
      <c r="G979" s="538"/>
      <c r="H979" s="538"/>
      <c r="I979" s="538"/>
      <c r="J979" s="538"/>
      <c r="K979" s="538"/>
      <c r="L979" s="538"/>
      <c r="M979" s="538"/>
      <c r="N979" s="538"/>
      <c r="O979" s="538"/>
      <c r="P979" s="538"/>
      <c r="Q979" s="538"/>
    </row>
    <row r="980" ht="25.15" customHeight="true" x14ac:dyDescent="0.2">
      <c r="C980" s="538"/>
      <c r="D980" s="538"/>
      <c r="E980" s="538"/>
      <c r="F980" s="538"/>
      <c r="G980" s="538"/>
      <c r="H980" s="538"/>
      <c r="I980" s="538"/>
      <c r="J980" s="538"/>
      <c r="K980" s="538"/>
      <c r="L980" s="538"/>
      <c r="M980" s="538"/>
      <c r="N980" s="538"/>
      <c r="O980" s="538"/>
      <c r="P980" s="538"/>
      <c r="Q980" s="538"/>
    </row>
    <row r="981" ht="25.15" customHeight="true" x14ac:dyDescent="0.2">
      <c r="C981" s="538"/>
      <c r="D981" s="538"/>
      <c r="E981" s="538"/>
      <c r="F981" s="538"/>
      <c r="G981" s="538"/>
      <c r="H981" s="538"/>
      <c r="I981" s="538"/>
      <c r="J981" s="538"/>
      <c r="K981" s="538"/>
      <c r="L981" s="538"/>
      <c r="M981" s="538"/>
      <c r="N981" s="538"/>
      <c r="O981" s="538"/>
      <c r="P981" s="538"/>
      <c r="Q981" s="538"/>
    </row>
    <row r="982" ht="25.15" customHeight="true" x14ac:dyDescent="0.2">
      <c r="C982" s="538"/>
      <c r="D982" s="538"/>
      <c r="E982" s="538"/>
      <c r="F982" s="538"/>
      <c r="G982" s="538"/>
      <c r="H982" s="538"/>
      <c r="I982" s="538"/>
      <c r="J982" s="538"/>
      <c r="K982" s="538"/>
      <c r="L982" s="538"/>
      <c r="M982" s="538"/>
      <c r="N982" s="538"/>
      <c r="O982" s="538"/>
      <c r="P982" s="538"/>
      <c r="Q982" s="538"/>
    </row>
    <row r="983" ht="25.15" customHeight="true" x14ac:dyDescent="0.2">
      <c r="C983" s="538"/>
      <c r="D983" s="538"/>
      <c r="E983" s="538"/>
      <c r="F983" s="538"/>
      <c r="G983" s="538"/>
      <c r="H983" s="538"/>
      <c r="I983" s="538"/>
      <c r="J983" s="538"/>
      <c r="K983" s="538"/>
      <c r="L983" s="538"/>
      <c r="M983" s="538"/>
      <c r="N983" s="538"/>
      <c r="O983" s="538"/>
      <c r="P983" s="538"/>
      <c r="Q983" s="538"/>
    </row>
    <row r="984" ht="25.15" customHeight="true" x14ac:dyDescent="0.2">
      <c r="C984" s="538"/>
      <c r="D984" s="538"/>
      <c r="E984" s="538"/>
      <c r="F984" s="538"/>
      <c r="G984" s="538"/>
      <c r="H984" s="538"/>
      <c r="I984" s="538"/>
      <c r="J984" s="538"/>
      <c r="K984" s="538"/>
      <c r="L984" s="538"/>
      <c r="M984" s="538"/>
      <c r="N984" s="538"/>
      <c r="O984" s="538"/>
      <c r="P984" s="538"/>
      <c r="Q984" s="538"/>
    </row>
    <row r="985" ht="25.15" customHeight="true" x14ac:dyDescent="0.2">
      <c r="C985" s="538"/>
      <c r="D985" s="538"/>
      <c r="E985" s="538"/>
      <c r="F985" s="538"/>
      <c r="G985" s="538"/>
      <c r="H985" s="538"/>
      <c r="I985" s="538"/>
      <c r="J985" s="538"/>
      <c r="K985" s="538"/>
      <c r="L985" s="538"/>
      <c r="M985" s="538"/>
      <c r="N985" s="538"/>
      <c r="O985" s="538"/>
      <c r="P985" s="538"/>
      <c r="Q985" s="538"/>
    </row>
    <row r="986" ht="25.15" customHeight="true" x14ac:dyDescent="0.2">
      <c r="C986" s="538"/>
      <c r="D986" s="538"/>
      <c r="E986" s="538"/>
      <c r="F986" s="538"/>
      <c r="G986" s="538"/>
      <c r="H986" s="538"/>
      <c r="I986" s="538"/>
      <c r="J986" s="538"/>
      <c r="K986" s="538"/>
      <c r="L986" s="538"/>
      <c r="M986" s="538"/>
      <c r="N986" s="538"/>
      <c r="O986" s="538"/>
      <c r="P986" s="538"/>
      <c r="Q986" s="538"/>
    </row>
    <row r="987" ht="25.15" customHeight="true" x14ac:dyDescent="0.2">
      <c r="C987" s="538"/>
      <c r="D987" s="538"/>
      <c r="E987" s="538"/>
      <c r="F987" s="538"/>
      <c r="G987" s="538"/>
      <c r="H987" s="538"/>
      <c r="I987" s="538"/>
      <c r="J987" s="538"/>
      <c r="K987" s="538"/>
      <c r="L987" s="538"/>
      <c r="M987" s="538"/>
      <c r="N987" s="538"/>
      <c r="O987" s="538"/>
      <c r="P987" s="538"/>
      <c r="Q987" s="538"/>
    </row>
    <row r="988" ht="25.15" customHeight="true" x14ac:dyDescent="0.2">
      <c r="C988" s="538"/>
      <c r="D988" s="538"/>
      <c r="E988" s="538"/>
      <c r="F988" s="538"/>
      <c r="G988" s="538"/>
      <c r="H988" s="538"/>
      <c r="I988" s="538"/>
      <c r="J988" s="538"/>
      <c r="K988" s="538"/>
      <c r="L988" s="538"/>
      <c r="M988" s="538"/>
      <c r="N988" s="538"/>
      <c r="O988" s="538"/>
      <c r="P988" s="538"/>
      <c r="Q988" s="538"/>
    </row>
    <row r="989" ht="25.15" customHeight="true" x14ac:dyDescent="0.2">
      <c r="C989" s="538"/>
      <c r="D989" s="538"/>
      <c r="E989" s="538"/>
      <c r="F989" s="538"/>
      <c r="G989" s="538"/>
      <c r="H989" s="538"/>
      <c r="I989" s="538"/>
      <c r="J989" s="538"/>
      <c r="K989" s="538"/>
      <c r="L989" s="538"/>
      <c r="M989" s="538"/>
      <c r="N989" s="538"/>
      <c r="O989" s="538"/>
      <c r="P989" s="538"/>
      <c r="Q989" s="538"/>
    </row>
    <row r="990" ht="25.15" customHeight="true" x14ac:dyDescent="0.2">
      <c r="C990" s="538"/>
      <c r="D990" s="538"/>
      <c r="E990" s="538"/>
      <c r="F990" s="538"/>
      <c r="G990" s="538"/>
      <c r="H990" s="538"/>
      <c r="I990" s="538"/>
      <c r="J990" s="538"/>
      <c r="K990" s="538"/>
      <c r="L990" s="538"/>
      <c r="M990" s="538"/>
      <c r="N990" s="538"/>
      <c r="O990" s="538"/>
      <c r="P990" s="538"/>
      <c r="Q990" s="538"/>
    </row>
    <row r="991" ht="25.15" customHeight="true" x14ac:dyDescent="0.2">
      <c r="C991" s="538"/>
      <c r="D991" s="538"/>
      <c r="E991" s="538"/>
      <c r="F991" s="538"/>
      <c r="G991" s="538"/>
      <c r="H991" s="538"/>
      <c r="I991" s="538"/>
      <c r="J991" s="538"/>
      <c r="K991" s="538"/>
      <c r="L991" s="538"/>
      <c r="M991" s="538"/>
      <c r="N991" s="538"/>
      <c r="O991" s="538"/>
      <c r="P991" s="538"/>
      <c r="Q991" s="538"/>
    </row>
    <row r="992" ht="25.15" customHeight="true" x14ac:dyDescent="0.2">
      <c r="C992" s="538"/>
      <c r="D992" s="538"/>
      <c r="E992" s="538"/>
      <c r="F992" s="538"/>
      <c r="G992" s="538"/>
      <c r="H992" s="538"/>
      <c r="I992" s="538"/>
      <c r="J992" s="538"/>
      <c r="K992" s="538"/>
      <c r="L992" s="538"/>
      <c r="M992" s="538"/>
      <c r="N992" s="538"/>
      <c r="O992" s="538"/>
      <c r="P992" s="538"/>
      <c r="Q992" s="538"/>
    </row>
    <row r="993" ht="25.15" customHeight="true" x14ac:dyDescent="0.2">
      <c r="C993" s="538"/>
      <c r="D993" s="538"/>
      <c r="E993" s="538"/>
      <c r="F993" s="538"/>
      <c r="G993" s="538"/>
      <c r="H993" s="538"/>
      <c r="I993" s="538"/>
      <c r="J993" s="538"/>
      <c r="K993" s="538"/>
      <c r="L993" s="538"/>
      <c r="M993" s="538"/>
      <c r="N993" s="538"/>
      <c r="O993" s="538"/>
      <c r="P993" s="538"/>
      <c r="Q993" s="538"/>
    </row>
    <row r="994" ht="25.15" customHeight="true" x14ac:dyDescent="0.2">
      <c r="C994" s="538"/>
      <c r="D994" s="538"/>
      <c r="E994" s="538"/>
      <c r="F994" s="538"/>
      <c r="G994" s="538"/>
      <c r="H994" s="538"/>
      <c r="I994" s="538"/>
      <c r="J994" s="538"/>
      <c r="K994" s="538"/>
      <c r="L994" s="538"/>
      <c r="M994" s="538"/>
      <c r="N994" s="538"/>
      <c r="O994" s="538"/>
      <c r="P994" s="538"/>
      <c r="Q994" s="538"/>
    </row>
    <row r="995" ht="25.15" customHeight="true" x14ac:dyDescent="0.2">
      <c r="C995" s="538"/>
      <c r="D995" s="538"/>
      <c r="E995" s="538"/>
      <c r="F995" s="538"/>
      <c r="G995" s="538"/>
      <c r="H995" s="538"/>
      <c r="I995" s="538"/>
      <c r="J995" s="538"/>
      <c r="K995" s="538"/>
      <c r="L995" s="538"/>
      <c r="M995" s="538"/>
      <c r="N995" s="538"/>
      <c r="O995" s="538"/>
      <c r="P995" s="538"/>
      <c r="Q995" s="538"/>
    </row>
    <row r="996" ht="25.15" customHeight="true" x14ac:dyDescent="0.2">
      <c r="C996" s="538"/>
      <c r="D996" s="538"/>
      <c r="E996" s="538"/>
      <c r="F996" s="538"/>
      <c r="G996" s="538"/>
      <c r="H996" s="538"/>
      <c r="I996" s="538"/>
      <c r="J996" s="538"/>
      <c r="K996" s="538"/>
      <c r="L996" s="538"/>
      <c r="M996" s="538"/>
      <c r="N996" s="538"/>
      <c r="O996" s="538"/>
      <c r="P996" s="538"/>
      <c r="Q996" s="538"/>
    </row>
    <row r="997" ht="25.15" customHeight="true" x14ac:dyDescent="0.2">
      <c r="C997" s="538"/>
      <c r="D997" s="538"/>
      <c r="E997" s="538"/>
      <c r="F997" s="538"/>
      <c r="G997" s="538"/>
      <c r="H997" s="538"/>
      <c r="I997" s="538"/>
      <c r="J997" s="538"/>
      <c r="K997" s="538"/>
      <c r="L997" s="538"/>
      <c r="M997" s="538"/>
      <c r="N997" s="538"/>
      <c r="O997" s="538"/>
      <c r="P997" s="538"/>
      <c r="Q997" s="538"/>
    </row>
    <row r="998" ht="25.15" customHeight="true" x14ac:dyDescent="0.2">
      <c r="C998" s="538"/>
      <c r="D998" s="538"/>
      <c r="E998" s="538"/>
      <c r="F998" s="538"/>
      <c r="G998" s="538"/>
      <c r="H998" s="538"/>
      <c r="I998" s="538"/>
      <c r="J998" s="538"/>
      <c r="K998" s="538"/>
      <c r="L998" s="538"/>
      <c r="M998" s="538"/>
      <c r="N998" s="538"/>
      <c r="O998" s="538"/>
      <c r="P998" s="538"/>
      <c r="Q998" s="538"/>
    </row>
    <row r="999" ht="25.15" customHeight="true" x14ac:dyDescent="0.2">
      <c r="C999" s="538"/>
      <c r="D999" s="538"/>
      <c r="E999" s="538"/>
      <c r="F999" s="538"/>
      <c r="G999" s="538"/>
      <c r="H999" s="538"/>
      <c r="I999" s="538"/>
      <c r="J999" s="538"/>
      <c r="K999" s="538"/>
      <c r="L999" s="538"/>
      <c r="M999" s="538"/>
      <c r="N999" s="538"/>
      <c r="O999" s="538"/>
      <c r="P999" s="538"/>
      <c r="Q999" s="538"/>
    </row>
    <row r="1000" ht="25.15" customHeight="true" x14ac:dyDescent="0.2">
      <c r="C1000" s="538"/>
      <c r="D1000" s="538"/>
      <c r="E1000" s="538"/>
      <c r="F1000" s="538"/>
      <c r="G1000" s="538"/>
      <c r="H1000" s="538"/>
      <c r="I1000" s="538"/>
      <c r="J1000" s="538"/>
      <c r="K1000" s="538"/>
      <c r="L1000" s="538"/>
      <c r="M1000" s="538"/>
      <c r="N1000" s="538"/>
      <c r="O1000" s="538"/>
      <c r="P1000" s="538"/>
      <c r="Q1000" s="538"/>
    </row>
    <row r="1001" ht="25.15" customHeight="true" x14ac:dyDescent="0.2">
      <c r="C1001" s="538"/>
      <c r="D1001" s="538"/>
      <c r="E1001" s="538"/>
      <c r="F1001" s="538"/>
      <c r="G1001" s="538"/>
      <c r="H1001" s="538"/>
      <c r="I1001" s="538"/>
      <c r="J1001" s="538"/>
      <c r="K1001" s="538"/>
      <c r="L1001" s="538"/>
      <c r="M1001" s="538"/>
      <c r="N1001" s="538"/>
      <c r="O1001" s="538"/>
      <c r="P1001" s="538"/>
      <c r="Q1001" s="538"/>
    </row>
    <row r="1002" ht="25.15" customHeight="true" x14ac:dyDescent="0.2">
      <c r="C1002" s="538"/>
      <c r="D1002" s="538"/>
      <c r="E1002" s="538"/>
      <c r="F1002" s="538"/>
      <c r="G1002" s="538"/>
      <c r="H1002" s="538"/>
      <c r="I1002" s="538"/>
      <c r="J1002" s="538"/>
      <c r="K1002" s="538"/>
      <c r="L1002" s="538"/>
      <c r="M1002" s="538"/>
      <c r="N1002" s="538"/>
      <c r="O1002" s="538"/>
      <c r="P1002" s="538"/>
      <c r="Q1002" s="538"/>
    </row>
    <row r="1003" ht="25.15" customHeight="true" x14ac:dyDescent="0.2">
      <c r="C1003" s="538"/>
      <c r="D1003" s="538"/>
      <c r="E1003" s="538"/>
      <c r="F1003" s="538"/>
      <c r="G1003" s="538"/>
      <c r="H1003" s="538"/>
      <c r="I1003" s="538"/>
      <c r="J1003" s="538"/>
      <c r="K1003" s="538"/>
      <c r="L1003" s="538"/>
      <c r="M1003" s="538"/>
      <c r="N1003" s="538"/>
      <c r="O1003" s="538"/>
      <c r="P1003" s="538"/>
      <c r="Q1003" s="538"/>
    </row>
    <row r="1004" ht="25.15" customHeight="true" x14ac:dyDescent="0.2">
      <c r="C1004" s="538"/>
      <c r="D1004" s="538"/>
      <c r="E1004" s="538"/>
      <c r="F1004" s="538"/>
      <c r="G1004" s="538"/>
      <c r="H1004" s="538"/>
      <c r="I1004" s="538"/>
      <c r="J1004" s="538"/>
      <c r="K1004" s="538"/>
      <c r="L1004" s="538"/>
      <c r="M1004" s="538"/>
      <c r="N1004" s="538"/>
      <c r="O1004" s="538"/>
      <c r="P1004" s="538"/>
      <c r="Q1004" s="538"/>
    </row>
    <row r="1005" ht="25.15" customHeight="true" x14ac:dyDescent="0.2">
      <c r="C1005" s="538"/>
      <c r="D1005" s="538"/>
      <c r="E1005" s="538"/>
      <c r="F1005" s="538"/>
      <c r="G1005" s="538"/>
      <c r="H1005" s="538"/>
      <c r="I1005" s="538"/>
      <c r="J1005" s="538"/>
      <c r="K1005" s="538"/>
      <c r="L1005" s="538"/>
      <c r="M1005" s="538"/>
      <c r="N1005" s="538"/>
      <c r="O1005" s="538"/>
      <c r="P1005" s="538"/>
      <c r="Q1005" s="538"/>
    </row>
    <row r="1006" ht="25.15" customHeight="true" x14ac:dyDescent="0.2">
      <c r="C1006" s="538"/>
      <c r="D1006" s="538"/>
      <c r="E1006" s="538"/>
      <c r="F1006" s="538"/>
      <c r="G1006" s="538"/>
      <c r="H1006" s="538"/>
      <c r="I1006" s="538"/>
      <c r="J1006" s="538"/>
      <c r="K1006" s="538"/>
      <c r="L1006" s="538"/>
      <c r="M1006" s="538"/>
      <c r="N1006" s="538"/>
      <c r="O1006" s="538"/>
      <c r="P1006" s="538"/>
      <c r="Q1006" s="538"/>
    </row>
    <row r="1007" ht="25.15" customHeight="true" x14ac:dyDescent="0.2">
      <c r="C1007" s="538"/>
      <c r="D1007" s="538"/>
      <c r="E1007" s="538"/>
      <c r="F1007" s="538"/>
      <c r="G1007" s="538"/>
      <c r="H1007" s="538"/>
      <c r="I1007" s="538"/>
      <c r="J1007" s="538"/>
      <c r="K1007" s="538"/>
      <c r="L1007" s="538"/>
      <c r="M1007" s="538"/>
      <c r="N1007" s="538"/>
      <c r="O1007" s="538"/>
      <c r="P1007" s="538"/>
      <c r="Q1007" s="538"/>
    </row>
    <row r="1008" ht="25.15" customHeight="true" x14ac:dyDescent="0.2">
      <c r="C1008" s="538"/>
      <c r="D1008" s="538"/>
      <c r="E1008" s="538"/>
      <c r="F1008" s="538"/>
      <c r="G1008" s="538"/>
      <c r="H1008" s="538"/>
      <c r="I1008" s="538"/>
      <c r="J1008" s="538"/>
      <c r="K1008" s="538"/>
      <c r="L1008" s="538"/>
      <c r="M1008" s="538"/>
      <c r="N1008" s="538"/>
      <c r="O1008" s="538"/>
      <c r="P1008" s="538"/>
      <c r="Q1008" s="538"/>
    </row>
    <row r="1009" ht="25.15" customHeight="true" x14ac:dyDescent="0.2">
      <c r="C1009" s="538"/>
      <c r="D1009" s="538"/>
      <c r="E1009" s="538"/>
      <c r="F1009" s="538"/>
      <c r="G1009" s="538"/>
      <c r="H1009" s="538"/>
      <c r="I1009" s="538"/>
      <c r="J1009" s="538"/>
      <c r="K1009" s="538"/>
      <c r="L1009" s="538"/>
      <c r="M1009" s="538"/>
      <c r="N1009" s="538"/>
      <c r="O1009" s="538"/>
      <c r="P1009" s="538"/>
      <c r="Q1009" s="538"/>
    </row>
    <row r="1010" ht="25.15" customHeight="true" x14ac:dyDescent="0.2">
      <c r="C1010" s="538"/>
      <c r="D1010" s="538"/>
      <c r="E1010" s="538"/>
      <c r="F1010" s="538"/>
      <c r="G1010" s="538"/>
      <c r="H1010" s="538"/>
      <c r="I1010" s="538"/>
      <c r="J1010" s="538"/>
      <c r="K1010" s="538"/>
      <c r="L1010" s="538"/>
      <c r="M1010" s="538"/>
      <c r="N1010" s="538"/>
      <c r="O1010" s="538"/>
      <c r="P1010" s="538"/>
      <c r="Q1010" s="538"/>
    </row>
    <row r="1011" ht="25.15" customHeight="true" x14ac:dyDescent="0.2">
      <c r="C1011" s="538"/>
      <c r="D1011" s="538"/>
      <c r="E1011" s="538"/>
      <c r="F1011" s="538"/>
      <c r="G1011" s="538"/>
      <c r="H1011" s="538"/>
      <c r="I1011" s="538"/>
      <c r="J1011" s="538"/>
      <c r="K1011" s="538"/>
      <c r="L1011" s="538"/>
      <c r="M1011" s="538"/>
      <c r="N1011" s="538"/>
      <c r="O1011" s="538"/>
      <c r="P1011" s="538"/>
      <c r="Q1011" s="538"/>
    </row>
    <row r="1012" ht="25.15" customHeight="true" x14ac:dyDescent="0.2">
      <c r="C1012" s="538"/>
      <c r="D1012" s="538"/>
      <c r="E1012" s="538"/>
      <c r="F1012" s="538"/>
      <c r="G1012" s="538"/>
      <c r="H1012" s="538"/>
      <c r="I1012" s="538"/>
      <c r="J1012" s="538"/>
      <c r="K1012" s="538"/>
      <c r="L1012" s="538"/>
      <c r="M1012" s="538"/>
      <c r="N1012" s="538"/>
      <c r="O1012" s="538"/>
      <c r="P1012" s="538"/>
      <c r="Q1012" s="538"/>
    </row>
    <row r="1013" ht="25.15" customHeight="true" x14ac:dyDescent="0.2">
      <c r="C1013" s="538"/>
      <c r="D1013" s="538"/>
      <c r="E1013" s="538"/>
      <c r="F1013" s="538"/>
      <c r="G1013" s="538"/>
      <c r="H1013" s="538"/>
      <c r="I1013" s="538"/>
      <c r="J1013" s="538"/>
      <c r="K1013" s="538"/>
      <c r="L1013" s="538"/>
      <c r="M1013" s="538"/>
      <c r="N1013" s="538"/>
      <c r="O1013" s="538"/>
      <c r="P1013" s="538"/>
      <c r="Q1013" s="538"/>
    </row>
    <row r="1014" ht="25.15" customHeight="true" x14ac:dyDescent="0.2">
      <c r="C1014" s="538"/>
      <c r="D1014" s="538"/>
      <c r="E1014" s="538"/>
      <c r="F1014" s="538"/>
      <c r="G1014" s="538"/>
      <c r="H1014" s="538"/>
      <c r="I1014" s="538"/>
      <c r="J1014" s="538"/>
      <c r="K1014" s="538"/>
      <c r="L1014" s="538"/>
      <c r="M1014" s="538"/>
      <c r="N1014" s="538"/>
      <c r="O1014" s="538"/>
      <c r="P1014" s="538"/>
      <c r="Q1014" s="538"/>
    </row>
    <row r="1015" ht="25.15" customHeight="true" x14ac:dyDescent="0.2">
      <c r="C1015" s="538"/>
      <c r="D1015" s="538"/>
      <c r="E1015" s="538"/>
      <c r="F1015" s="538"/>
      <c r="G1015" s="538"/>
      <c r="H1015" s="538"/>
      <c r="I1015" s="538"/>
      <c r="J1015" s="538"/>
      <c r="K1015" s="538"/>
      <c r="L1015" s="538"/>
      <c r="M1015" s="538"/>
      <c r="N1015" s="538"/>
      <c r="O1015" s="538"/>
      <c r="P1015" s="538"/>
      <c r="Q1015" s="538"/>
    </row>
    <row r="1016" ht="25.15" customHeight="true" x14ac:dyDescent="0.2">
      <c r="C1016" s="538"/>
      <c r="D1016" s="538"/>
      <c r="E1016" s="538"/>
      <c r="F1016" s="538"/>
      <c r="G1016" s="538"/>
      <c r="H1016" s="538"/>
      <c r="I1016" s="538"/>
      <c r="J1016" s="538"/>
      <c r="K1016" s="538"/>
      <c r="L1016" s="538"/>
      <c r="M1016" s="538"/>
      <c r="N1016" s="538"/>
      <c r="O1016" s="538"/>
      <c r="P1016" s="538"/>
      <c r="Q1016" s="538"/>
    </row>
    <row r="1017" ht="25.15" customHeight="true" x14ac:dyDescent="0.2">
      <c r="C1017" s="538"/>
      <c r="D1017" s="538"/>
      <c r="E1017" s="538"/>
      <c r="F1017" s="538"/>
      <c r="G1017" s="538"/>
      <c r="H1017" s="538"/>
      <c r="I1017" s="538"/>
      <c r="J1017" s="538"/>
      <c r="K1017" s="538"/>
      <c r="L1017" s="538"/>
      <c r="M1017" s="538"/>
      <c r="N1017" s="538"/>
      <c r="O1017" s="538"/>
      <c r="P1017" s="538"/>
      <c r="Q1017" s="538"/>
    </row>
    <row r="1018" ht="25.15" customHeight="true" x14ac:dyDescent="0.2">
      <c r="C1018" s="538"/>
      <c r="D1018" s="538"/>
      <c r="E1018" s="538"/>
      <c r="F1018" s="538"/>
      <c r="G1018" s="538"/>
      <c r="H1018" s="538"/>
      <c r="I1018" s="538"/>
      <c r="J1018" s="538"/>
      <c r="K1018" s="538"/>
      <c r="L1018" s="538"/>
      <c r="M1018" s="538"/>
      <c r="N1018" s="538"/>
      <c r="O1018" s="538"/>
      <c r="P1018" s="538"/>
      <c r="Q1018" s="538"/>
    </row>
    <row r="1019" ht="25.15" customHeight="true" x14ac:dyDescent="0.2">
      <c r="C1019" s="538"/>
      <c r="D1019" s="538"/>
      <c r="E1019" s="538"/>
      <c r="F1019" s="538"/>
      <c r="G1019" s="538"/>
      <c r="H1019" s="538"/>
      <c r="I1019" s="538"/>
      <c r="J1019" s="538"/>
      <c r="K1019" s="538"/>
      <c r="L1019" s="538"/>
      <c r="M1019" s="538"/>
      <c r="N1019" s="538"/>
      <c r="O1019" s="538"/>
      <c r="P1019" s="538"/>
      <c r="Q1019" s="538"/>
    </row>
    <row r="1020" ht="25.15" customHeight="true" x14ac:dyDescent="0.2">
      <c r="C1020" s="538"/>
      <c r="D1020" s="538"/>
      <c r="E1020" s="538"/>
      <c r="F1020" s="538"/>
      <c r="G1020" s="538"/>
      <c r="H1020" s="538"/>
      <c r="I1020" s="538"/>
      <c r="J1020" s="538"/>
      <c r="K1020" s="538"/>
      <c r="L1020" s="538"/>
      <c r="M1020" s="538"/>
      <c r="N1020" s="538"/>
      <c r="O1020" s="538"/>
      <c r="P1020" s="538"/>
      <c r="Q1020" s="538"/>
    </row>
    <row r="1021" ht="25.15" customHeight="true" x14ac:dyDescent="0.2">
      <c r="C1021" s="538"/>
      <c r="D1021" s="538"/>
      <c r="E1021" s="538"/>
      <c r="F1021" s="538"/>
      <c r="G1021" s="538"/>
      <c r="H1021" s="538"/>
      <c r="I1021" s="538"/>
      <c r="J1021" s="538"/>
      <c r="K1021" s="538"/>
      <c r="L1021" s="538"/>
      <c r="M1021" s="538"/>
      <c r="N1021" s="538"/>
      <c r="O1021" s="538"/>
      <c r="P1021" s="538"/>
      <c r="Q1021" s="538"/>
    </row>
    <row r="1022" ht="25.15" customHeight="true" x14ac:dyDescent="0.2">
      <c r="C1022" s="538"/>
      <c r="D1022" s="538"/>
      <c r="E1022" s="538"/>
      <c r="F1022" s="538"/>
      <c r="G1022" s="538"/>
      <c r="H1022" s="538"/>
      <c r="I1022" s="538"/>
      <c r="J1022" s="538"/>
      <c r="K1022" s="538"/>
      <c r="L1022" s="538"/>
      <c r="M1022" s="538"/>
      <c r="N1022" s="538"/>
      <c r="O1022" s="538"/>
      <c r="P1022" s="538"/>
      <c r="Q1022" s="538"/>
    </row>
    <row r="1023" ht="25.15" customHeight="true" x14ac:dyDescent="0.2">
      <c r="C1023" s="538"/>
      <c r="D1023" s="538"/>
      <c r="E1023" s="538"/>
      <c r="F1023" s="538"/>
      <c r="G1023" s="538"/>
      <c r="H1023" s="538"/>
      <c r="I1023" s="538"/>
      <c r="J1023" s="538"/>
      <c r="K1023" s="538"/>
      <c r="L1023" s="538"/>
      <c r="M1023" s="538"/>
      <c r="N1023" s="538"/>
      <c r="O1023" s="538"/>
      <c r="P1023" s="538"/>
      <c r="Q1023" s="538"/>
    </row>
    <row r="1024" ht="25.15" customHeight="true" x14ac:dyDescent="0.2">
      <c r="C1024" s="538"/>
      <c r="D1024" s="538"/>
      <c r="E1024" s="538"/>
      <c r="F1024" s="538"/>
      <c r="G1024" s="538"/>
      <c r="H1024" s="538"/>
      <c r="I1024" s="538"/>
      <c r="J1024" s="538"/>
      <c r="K1024" s="538"/>
      <c r="L1024" s="538"/>
      <c r="M1024" s="538"/>
      <c r="N1024" s="538"/>
      <c r="O1024" s="538"/>
      <c r="P1024" s="538"/>
      <c r="Q1024" s="538"/>
    </row>
    <row r="1025" s="218" customFormat="true" ht="21" customHeight="true" x14ac:dyDescent="0.2">
      <c r="A1025" s="2682" t="s">
        <v>339</v>
      </c>
      <c r="B1025" s="2683"/>
      <c r="C1025" s="2684"/>
      <c r="BA1025" s="223"/>
      <c r="BB1025" s="290"/>
      <c r="BC1025"/>
      <c r="BD1025"/>
      <c r="BE1025"/>
      <c r="BF1025"/>
      <c r="BG1025"/>
      <c r="BH1025"/>
      <c r="BI1025"/>
      <c r="BJ1025"/>
      <c r="BK1025"/>
      <c r="BL1025"/>
      <c r="BM1025"/>
      <c r="BN1025"/>
      <c r="BO1025"/>
      <c r="BP1025"/>
      <c r="BQ1025"/>
      <c r="BR1025"/>
      <c r="BS1025"/>
      <c r="BT1025"/>
      <c r="BU1025"/>
      <c r="BV1025"/>
      <c r="BW1025"/>
      <c r="BX1025"/>
      <c r="BY1025" s="223"/>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218" customFormat="true" ht="15.95" customHeight="true" x14ac:dyDescent="0.2">
      <c r="A1026" s="2685" t="s">
        <v>210</v>
      </c>
      <c r="B1026" s="2686"/>
      <c r="C1026" s="477" t="s">
        <v>211</v>
      </c>
      <c r="BA1026" s="223"/>
      <c r="BB1026" s="290"/>
      <c r="BC1026"/>
      <c r="BD1026"/>
      <c r="BE1026"/>
      <c r="BF1026"/>
      <c r="BG1026"/>
      <c r="BH1026"/>
      <c r="BI1026"/>
      <c r="BJ1026"/>
      <c r="BK1026"/>
      <c r="BL1026"/>
      <c r="BM1026"/>
      <c r="BN1026"/>
      <c r="BO1026"/>
      <c r="BP1026"/>
      <c r="BQ1026"/>
      <c r="BR1026"/>
      <c r="BS1026"/>
      <c r="BT1026"/>
      <c r="BU1026"/>
      <c r="BV1026"/>
      <c r="BW1026"/>
      <c r="BX1026"/>
      <c r="BY1026" s="223"/>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218" customFormat="true" ht="17.1" hidden="true" customHeight="true" x14ac:dyDescent="0.2">
      <c r="A1027" s="478" t="s">
        <v>212</v>
      </c>
      <c r="B1027" s="479" t="s">
        <v>213</v>
      </c>
      <c r="C1027" s="480">
        <v>43852</v>
      </c>
      <c r="BA1027" s="223"/>
      <c r="BB1027" s="290"/>
      <c r="BC1027"/>
      <c r="BD1027"/>
      <c r="BE1027"/>
      <c r="BF1027"/>
      <c r="BG1027"/>
      <c r="BH1027"/>
      <c r="BI1027"/>
      <c r="BJ1027"/>
      <c r="BK1027"/>
      <c r="BL1027"/>
      <c r="BM1027"/>
      <c r="BN1027"/>
      <c r="BO1027"/>
      <c r="BP1027"/>
      <c r="BQ1027"/>
      <c r="BR1027"/>
      <c r="BS1027"/>
      <c r="BT1027"/>
      <c r="BU1027"/>
      <c r="BV1027"/>
      <c r="BW1027"/>
      <c r="BX1027"/>
      <c r="BY1027" s="223"/>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218" customFormat="true" ht="17.1" hidden="true" customHeight="true" x14ac:dyDescent="0.2">
      <c r="A1028" s="481" t="s">
        <v>214</v>
      </c>
      <c r="B1028" s="482" t="s">
        <v>213</v>
      </c>
      <c r="C1028" s="483">
        <v>43852</v>
      </c>
      <c r="BA1028" s="223"/>
      <c r="BB1028" s="290"/>
      <c r="BC1028"/>
      <c r="BD1028"/>
      <c r="BE1028"/>
      <c r="BF1028"/>
      <c r="BG1028"/>
      <c r="BH1028"/>
      <c r="BI1028"/>
      <c r="BJ1028"/>
      <c r="BK1028"/>
      <c r="BL1028"/>
      <c r="BM1028"/>
      <c r="BN1028"/>
      <c r="BO1028"/>
      <c r="BP1028"/>
      <c r="BQ1028"/>
      <c r="BR1028"/>
      <c r="BS1028"/>
      <c r="BT1028"/>
      <c r="BU1028"/>
      <c r="BV1028"/>
      <c r="BW1028"/>
      <c r="BX1028"/>
      <c r="BY1028" s="223"/>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218" customFormat="true" ht="17.1" hidden="true" customHeight="true" x14ac:dyDescent="0.2">
      <c r="A1029" s="481" t="s">
        <v>215</v>
      </c>
      <c r="B1029" s="482" t="s">
        <v>216</v>
      </c>
      <c r="C1029" s="483">
        <v>43852</v>
      </c>
      <c r="BA1029" s="223"/>
      <c r="BB1029" s="290"/>
      <c r="BC1029"/>
      <c r="BD1029"/>
      <c r="BE1029"/>
      <c r="BF1029"/>
      <c r="BG1029"/>
      <c r="BH1029"/>
      <c r="BI1029"/>
      <c r="BJ1029"/>
      <c r="BK1029"/>
      <c r="BL1029"/>
      <c r="BM1029"/>
      <c r="BN1029"/>
      <c r="BO1029"/>
      <c r="BP1029"/>
      <c r="BQ1029"/>
      <c r="BR1029"/>
      <c r="BS1029"/>
      <c r="BT1029"/>
      <c r="BU1029"/>
      <c r="BV1029"/>
      <c r="BW1029"/>
      <c r="BX1029"/>
      <c r="BY1029" s="223"/>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218" customFormat="true" ht="17.1" hidden="true" customHeight="true" x14ac:dyDescent="0.2">
      <c r="A1030" s="481" t="s">
        <v>217</v>
      </c>
      <c r="B1030" s="482" t="s">
        <v>218</v>
      </c>
      <c r="C1030" s="483">
        <v>43852</v>
      </c>
      <c r="BA1030" s="223"/>
      <c r="BB1030" s="290"/>
      <c r="BC1030"/>
      <c r="BD1030"/>
      <c r="BE1030"/>
      <c r="BF1030"/>
      <c r="BG1030"/>
      <c r="BH1030"/>
      <c r="BI1030"/>
      <c r="BJ1030"/>
      <c r="BK1030"/>
      <c r="BL1030"/>
      <c r="BM1030"/>
      <c r="BN1030"/>
      <c r="BO1030"/>
      <c r="BP1030"/>
      <c r="BQ1030"/>
      <c r="BR1030"/>
      <c r="BS1030"/>
      <c r="BT1030"/>
      <c r="BU1030"/>
      <c r="BV1030"/>
      <c r="BW1030"/>
      <c r="BX1030"/>
      <c r="BY1030" s="223"/>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218" customFormat="true" ht="17.1" customHeight="true" x14ac:dyDescent="0.2">
      <c r="A1031" s="2687" t="s">
        <v>219</v>
      </c>
      <c r="B1031" s="482" t="s">
        <v>220</v>
      </c>
      <c r="C1031" s="483">
        <v>20866</v>
      </c>
      <c r="BA1031" s="223"/>
      <c r="BB1031" s="290"/>
      <c r="BC1031"/>
      <c r="BD1031"/>
      <c r="BE1031"/>
      <c r="BF1031"/>
      <c r="BG1031"/>
      <c r="BH1031"/>
      <c r="BI1031"/>
      <c r="BJ1031"/>
      <c r="BK1031"/>
      <c r="BL1031"/>
      <c r="BM1031"/>
      <c r="BN1031"/>
      <c r="BO1031"/>
      <c r="BP1031"/>
      <c r="BQ1031"/>
      <c r="BR1031"/>
      <c r="BS1031"/>
      <c r="BT1031"/>
      <c r="BU1031"/>
      <c r="BV1031"/>
      <c r="BW1031"/>
      <c r="BX1031"/>
      <c r="BY1031" s="223"/>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218" customFormat="true" ht="17.1" customHeight="true" x14ac:dyDescent="0.2">
      <c r="A1032" s="2687"/>
      <c r="B1032" s="482" t="s">
        <v>221</v>
      </c>
      <c r="C1032" s="483">
        <v>22986</v>
      </c>
      <c r="BA1032" s="223"/>
      <c r="BB1032" s="290"/>
      <c r="BC1032"/>
      <c r="BD1032"/>
      <c r="BE1032"/>
      <c r="BF1032"/>
      <c r="BG1032"/>
      <c r="BH1032"/>
      <c r="BI1032"/>
      <c r="BJ1032"/>
      <c r="BK1032"/>
      <c r="BL1032"/>
      <c r="BM1032"/>
      <c r="BN1032"/>
      <c r="BO1032"/>
      <c r="BP1032"/>
      <c r="BQ1032"/>
      <c r="BR1032"/>
      <c r="BS1032"/>
      <c r="BT1032"/>
      <c r="BU1032"/>
      <c r="BV1032"/>
      <c r="BW1032"/>
      <c r="BX1032"/>
      <c r="BY1032" s="223"/>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218" customFormat="true" ht="17.1" customHeight="true" x14ac:dyDescent="0.2">
      <c r="A1033" s="2688"/>
      <c r="B1033" s="484" t="s">
        <v>222</v>
      </c>
      <c r="C1033" s="485">
        <v>0</v>
      </c>
      <c r="BA1033" s="521"/>
      <c r="BB1033" s="136"/>
      <c r="BC1033" s="521"/>
      <c r="BD1033" s="521"/>
      <c r="BE1033" s="521"/>
      <c r="BF1033" s="521"/>
      <c r="BG1033" s="521"/>
      <c r="BH1033" s="521"/>
      <c r="BI1033" s="521"/>
      <c r="BJ1033" s="521"/>
      <c r="BK1033" s="521"/>
      <c r="BL1033" s="521"/>
      <c r="BM1033" s="521"/>
      <c r="BN1033" s="521"/>
      <c r="BO1033" s="521"/>
      <c r="BP1033" s="521"/>
      <c r="BQ1033" s="521"/>
      <c r="BR1033" s="521"/>
      <c r="BS1033" s="521"/>
      <c r="BT1033" s="521"/>
      <c r="BU1033" s="521"/>
      <c r="BV1033" s="521"/>
      <c r="BW1033" s="521"/>
      <c r="BX1033" s="521"/>
      <c r="BY1033" s="521"/>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218" customFormat="true" ht="12.95" customHeight="true" x14ac:dyDescent="0.2">
      <c r="A1034" s="2689" t="s">
        <v>340</v>
      </c>
      <c r="B1034" s="2690"/>
      <c r="C1034" s="2691"/>
      <c r="BA1034" s="223"/>
      <c r="BB1034" s="290"/>
      <c r="BC1034"/>
      <c r="BD1034"/>
      <c r="BE1034"/>
      <c r="BF1034"/>
      <c r="BG1034"/>
      <c r="BH1034"/>
      <c r="BI1034"/>
      <c r="BJ1034"/>
      <c r="BK1034"/>
      <c r="BL1034"/>
      <c r="BM1034"/>
      <c r="BN1034"/>
      <c r="BO1034"/>
      <c r="BP1034"/>
      <c r="BQ1034"/>
      <c r="BR1034"/>
      <c r="BS1034"/>
      <c r="BT1034"/>
      <c r="BU1034"/>
      <c r="BV1034"/>
      <c r="BW1034"/>
      <c r="BX1034"/>
      <c r="BY1034" s="223"/>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B1035" s="432"/>
      <c r="BA1035" s="520"/>
      <c r="BB1035" s="237"/>
      <c r="BC1035" s="520"/>
      <c r="BD1035" s="520"/>
      <c r="BE1035" s="520"/>
      <c r="BF1035" s="520"/>
      <c r="BG1035" s="520"/>
      <c r="BH1035" s="520"/>
      <c r="BI1035" s="520"/>
      <c r="BJ1035" s="520"/>
      <c r="BK1035" s="520"/>
      <c r="BL1035" s="520"/>
      <c r="BM1035" s="520"/>
      <c r="BN1035" s="520"/>
      <c r="BO1035" s="520"/>
      <c r="BP1035" s="520"/>
      <c r="BQ1035" s="520"/>
      <c r="BR1035" s="520"/>
      <c r="BS1035" s="520"/>
      <c r="BT1035" s="520"/>
      <c r="BU1035" s="520"/>
      <c r="BV1035" s="520"/>
      <c r="BW1035" s="520"/>
      <c r="BX1035" s="520"/>
      <c r="BY1035" s="520"/>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1" t="s">
        <v>120</v>
      </c>
      <c r="B1036" s="118" t="s">
        <v>121</v>
      </c>
    </row>
    <row r="1037" ht="15" customHeight="true" x14ac:dyDescent="0.2">
      <c r="A1037" s="292" t="str">
        <f>R15</f>
        <v>Aceh</v>
      </c>
      <c r="B1037" s="292" t="e">
        <f>BR122+BR123</f>
        <v>#VALUE!</v>
      </c>
    </row>
    <row r="1038" ht="15" customHeight="true" x14ac:dyDescent="0.2">
      <c r="A1038" s="292" t="str">
        <f>S15</f>
        <v>Bali</v>
      </c>
      <c r="B1038" s="292" t="e">
        <f>BS122+BS123</f>
        <v>#VALUE!</v>
      </c>
    </row>
    <row r="1039" ht="15" customHeight="true" x14ac:dyDescent="0.2">
      <c r="A1039" s="292" t="str">
        <f>T15</f>
        <v>Bangka Belitung</v>
      </c>
      <c r="B1039" s="292" t="e">
        <f>BT122+BT123</f>
        <v>#VALUE!</v>
      </c>
    </row>
    <row r="1040" ht="15" customHeight="true" x14ac:dyDescent="0.2">
      <c r="A1040" s="292" t="str">
        <f>U15</f>
        <v>Banten</v>
      </c>
      <c r="B1040" s="292" t="e">
        <f>BU122+BU123</f>
        <v>#VALUE!</v>
      </c>
    </row>
    <row r="1041" ht="15" customHeight="true" x14ac:dyDescent="0.2">
      <c r="A1041" s="292" t="str">
        <f>V15</f>
        <v>Bengkulu</v>
      </c>
      <c r="B1041" s="292" t="e">
        <f>BV122+BV123</f>
        <v>#VALUE!</v>
      </c>
    </row>
    <row r="1042" ht="15" customHeight="true" x14ac:dyDescent="0.2">
      <c r="A1042" s="292" t="str">
        <f>W15</f>
        <v>Central Java</v>
      </c>
      <c r="B1042" s="292" t="e">
        <f>BW122+BW123</f>
        <v>#VALUE!</v>
      </c>
    </row>
    <row r="1043" ht="15" customHeight="true" x14ac:dyDescent="0.2">
      <c r="A1043" s="292" t="str">
        <f>X15</f>
        <v>Central Kalimantan</v>
      </c>
      <c r="B1043" s="292" t="e">
        <f>BX122+XR123</f>
        <v>#VALUE!</v>
      </c>
    </row>
    <row r="1044" ht="15" customHeight="true" x14ac:dyDescent="0.2">
      <c r="A1044" s="292" t="str">
        <f>Y15</f>
        <v>Central Sulawesi</v>
      </c>
      <c r="B1044" s="292" t="e">
        <f>BY122+BY123</f>
        <v>#VALUE!</v>
      </c>
    </row>
    <row r="1045" ht="15" customHeight="true" x14ac:dyDescent="0.2">
      <c r="A1045" s="292" t="str">
        <f>Z15</f>
        <v>East Java</v>
      </c>
      <c r="B1045" s="292" t="e">
        <f>BZ122+BZ123</f>
        <v>#VALUE!</v>
      </c>
    </row>
    <row r="1046" ht="15" customHeight="true" x14ac:dyDescent="0.2">
      <c r="A1046" s="237" t="str">
        <f>AA15</f>
        <v>East Kalimantan</v>
      </c>
      <c r="B1046" s="292" t="e">
        <f>CA122+CA123</f>
        <v>#VALUE!</v>
      </c>
    </row>
    <row r="1047" ht="15" customHeight="true" x14ac:dyDescent="0.2">
      <c r="A1047" s="237" t="str">
        <f>AB15</f>
        <v>East Nusa Tenggara</v>
      </c>
      <c r="B1047" s="292" t="e">
        <f>CB122+CB123</f>
        <v>#VALUE!</v>
      </c>
    </row>
    <row r="1048" ht="15" customHeight="true" x14ac:dyDescent="0.2">
      <c r="A1048" s="237" t="str">
        <f>AC15</f>
        <v>Gorontalo</v>
      </c>
      <c r="B1048" s="292" t="e">
        <f>CC122+CC123</f>
        <v>#VALUE!</v>
      </c>
    </row>
    <row r="1049" ht="15" customHeight="true" x14ac:dyDescent="0.2">
      <c r="A1049" s="237" t="str">
        <f>AD15</f>
        <v>Jakarta</v>
      </c>
      <c r="B1049" s="292" t="e">
        <f>CD122+CD123</f>
        <v>#VALUE!</v>
      </c>
    </row>
    <row r="1050" ht="15" customHeight="true" x14ac:dyDescent="0.2">
      <c r="A1050" s="237" t="str">
        <f>AE15</f>
        <v>Jambi</v>
      </c>
      <c r="B1050" s="292" t="e">
        <f>CE122+CE123</f>
        <v>#VALUE!</v>
      </c>
    </row>
    <row r="1051" ht="15" customHeight="true" x14ac:dyDescent="0.2">
      <c r="A1051" s="237" t="str">
        <f>AF15</f>
        <v>Lampung</v>
      </c>
      <c r="B1051" s="292" t="e">
        <f>CF122+CF123</f>
        <v>#VALUE!</v>
      </c>
    </row>
    <row r="1052" ht="15" customHeight="true" x14ac:dyDescent="0.2">
      <c r="A1052" s="237" t="str">
        <f>AG15</f>
        <v>Maluku</v>
      </c>
      <c r="B1052" s="292" t="e">
        <f>CG122+CG123</f>
        <v>#VALUE!</v>
      </c>
    </row>
    <row r="1053" ht="15" customHeight="true" x14ac:dyDescent="0.2">
      <c r="A1053" s="237" t="str">
        <f>AH15</f>
        <v>North Maluku</v>
      </c>
      <c r="B1053" s="292" t="e">
        <f>CH122+CH123</f>
        <v>#VALUE!</v>
      </c>
    </row>
    <row r="1054" ht="15" customHeight="true" x14ac:dyDescent="0.2">
      <c r="A1054" s="237" t="str">
        <f>AI15</f>
        <v>North Sulawesi</v>
      </c>
      <c r="B1054" s="292" t="e">
        <f>CI122+CI123</f>
        <v>#VALUE!</v>
      </c>
    </row>
    <row r="1055" ht="15" customHeight="true" x14ac:dyDescent="0.2">
      <c r="A1055" s="237" t="str">
        <f>AJ15</f>
        <v>North Sumatera</v>
      </c>
      <c r="B1055" s="292" t="e">
        <f>CJ122+CJ123</f>
        <v>#VALUE!</v>
      </c>
    </row>
    <row r="1056" ht="15" customHeight="true" x14ac:dyDescent="0.2">
      <c r="A1056" s="237" t="str">
        <f>AK15</f>
        <v>Papua</v>
      </c>
      <c r="B1056" s="292" t="e">
        <f>CK122+CK123</f>
        <v>#VALUE!</v>
      </c>
    </row>
    <row r="1057" ht="15" customHeight="true" x14ac:dyDescent="0.2">
      <c r="A1057" s="237" t="str">
        <f>AL15</f>
        <v>Riau</v>
      </c>
      <c r="B1057" s="292" t="e">
        <f>CL122+CL123</f>
        <v>#VALUE!</v>
      </c>
    </row>
    <row r="1058" ht="15" customHeight="true" x14ac:dyDescent="0.2">
      <c r="A1058" s="237" t="str">
        <f>AM15</f>
        <v>Riau Islands</v>
      </c>
      <c r="B1058" s="292" t="e">
        <f>CM122+CM123</f>
        <v>#VALUE!</v>
      </c>
    </row>
    <row r="1059" ht="15" customHeight="true" x14ac:dyDescent="0.2">
      <c r="A1059" s="237" t="str">
        <f>AN15</f>
        <v>South Kalimantan</v>
      </c>
      <c r="B1059" s="292" t="e">
        <f>CN122+CN123</f>
        <v>#VALUE!</v>
      </c>
    </row>
    <row r="1060" ht="15" customHeight="true" x14ac:dyDescent="0.2">
      <c r="A1060" s="237" t="str">
        <f>AO15</f>
        <v>South Sulawesi</v>
      </c>
      <c r="B1060" s="292" t="e">
        <f>CO122+CO123</f>
        <v>#VALUE!</v>
      </c>
    </row>
    <row r="1061" ht="15" customHeight="true" x14ac:dyDescent="0.2">
      <c r="A1061" s="237" t="str">
        <f>AP15</f>
        <v>South Sumatera</v>
      </c>
      <c r="B1061" s="292" t="e">
        <f>CP122+CP123</f>
        <v>#VALUE!</v>
      </c>
    </row>
    <row r="1062" ht="15" customHeight="true" x14ac:dyDescent="0.2">
      <c r="A1062" s="237" t="str">
        <f>AQ15</f>
        <v>Southeast Sulawesi</v>
      </c>
      <c r="B1062" s="292" t="e">
        <f>CQ122+CQ123</f>
        <v>#VALUE!</v>
      </c>
    </row>
    <row r="1063" ht="15" customHeight="true" x14ac:dyDescent="0.2">
      <c r="A1063" s="237" t="str">
        <f>AR15</f>
        <v>West Java</v>
      </c>
      <c r="B1063" s="292" t="e">
        <f>CR122+CR123</f>
        <v>#VALUE!</v>
      </c>
    </row>
    <row r="1064" ht="15" customHeight="true" x14ac:dyDescent="0.2">
      <c r="A1064" s="237" t="str">
        <f>AS15</f>
        <v>West Kalimantan</v>
      </c>
      <c r="B1064" s="292" t="e">
        <f>CS122+CS123</f>
        <v>#VALUE!</v>
      </c>
    </row>
    <row r="1065" ht="15" customHeight="true" x14ac:dyDescent="0.2">
      <c r="A1065" s="237" t="str">
        <f>AT15</f>
        <v>West Nusa Tenggara</v>
      </c>
      <c r="B1065" s="292" t="e">
        <f>CT122+CT123</f>
        <v>#VALUE!</v>
      </c>
    </row>
    <row r="1066" ht="15" customHeight="true" x14ac:dyDescent="0.2">
      <c r="A1066" s="237" t="str">
        <f>AU15</f>
        <v>West Papua</v>
      </c>
      <c r="B1066" s="292" t="e">
        <f>CU122+CU123</f>
        <v>#VALUE!</v>
      </c>
    </row>
    <row r="1067" ht="15" customHeight="true" x14ac:dyDescent="0.2">
      <c r="A1067" s="237" t="str">
        <f>AV15</f>
        <v>West Sulawesi</v>
      </c>
      <c r="B1067" s="292" t="e">
        <f>CV122+CV123</f>
        <v>#VALUE!</v>
      </c>
    </row>
    <row r="1068" ht="15" customHeight="true" x14ac:dyDescent="0.2">
      <c r="A1068" s="237" t="str">
        <f>AW15</f>
        <v>West Sumatera</v>
      </c>
      <c r="B1068" s="292" t="e">
        <f>CW122+CW123</f>
        <v>#VALUE!</v>
      </c>
    </row>
    <row r="1069" ht="15" customHeight="true" x14ac:dyDescent="0.2">
      <c r="A1069" s="237" t="str">
        <f>AX15</f>
        <v>Yogyakarta</v>
      </c>
      <c r="B1069" s="292" t="e">
        <f>CX122+CX123</f>
        <v>#VALUE!</v>
      </c>
    </row>
    <row r="1070" ht="15" customHeight="true" x14ac:dyDescent="0.2">
      <c r="A1070" s="237">
        <f>AY15</f>
        <v>0</v>
      </c>
      <c r="B1070" s="292" t="e">
        <f>CY122+CY123</f>
        <v>#VALUE!</v>
      </c>
    </row>
    <row r="1071" ht="15" customHeight="true" x14ac:dyDescent="0.2">
      <c r="A1071" s="237"/>
      <c r="B1071" s="292"/>
    </row>
    <row r="1072" ht="15" customHeight="true" x14ac:dyDescent="0.2">
      <c r="A1072" s="292">
        <f>34-COUNTIF(A1037:A1071,"0")</f>
        <v>33</v>
      </c>
      <c r="B1072" s="237" t="s">
        <v>136</v>
      </c>
    </row>
    <row r="1100" s="211" customFormat="true" ht="17.1" customHeight="true" x14ac:dyDescent="0.2">
      <c r="A1100" s="726"/>
      <c r="B1100" s="723"/>
      <c r="BA1100" s="520"/>
      <c r="BB1100" s="237"/>
      <c r="BC1100" s="520"/>
      <c r="BD1100" s="520"/>
      <c r="BE1100" s="520"/>
      <c r="BF1100" s="520"/>
      <c r="BG1100" s="520"/>
      <c r="BH1100" s="520"/>
      <c r="BI1100" s="520"/>
      <c r="BJ1100" s="520"/>
      <c r="BK1100" s="520"/>
      <c r="BL1100" s="520"/>
      <c r="BM1100" s="520"/>
      <c r="BN1100" s="520"/>
      <c r="BO1100" s="520"/>
      <c r="BP1100" s="520"/>
      <c r="BQ1100" s="520"/>
      <c r="BR1100" s="520"/>
      <c r="BS1100" s="520"/>
      <c r="BT1100" s="520"/>
      <c r="BU1100" s="520"/>
      <c r="BV1100" s="520"/>
      <c r="BW1100" s="520"/>
      <c r="BX1100" s="520"/>
      <c r="BY1100" s="520"/>
    </row>
    <row r="1101" s="211" customFormat="true" ht="17.1" customHeight="true" x14ac:dyDescent="0.2">
      <c r="A1101" s="727"/>
      <c r="B1101" s="724"/>
      <c r="BA1101" s="520"/>
      <c r="BB1101" s="237"/>
      <c r="BC1101" s="520"/>
      <c r="BD1101" s="520"/>
      <c r="BE1101" s="520"/>
      <c r="BF1101" s="520"/>
      <c r="BG1101" s="520"/>
      <c r="BH1101" s="520"/>
      <c r="BI1101" s="520"/>
      <c r="BJ1101" s="520"/>
      <c r="BK1101" s="520"/>
      <c r="BL1101" s="520"/>
      <c r="BM1101" s="520"/>
      <c r="BN1101" s="520"/>
      <c r="BO1101" s="520"/>
      <c r="BP1101" s="520"/>
      <c r="BQ1101" s="520"/>
      <c r="BR1101" s="520"/>
      <c r="BS1101" s="520"/>
      <c r="BT1101" s="520"/>
      <c r="BU1101" s="520"/>
      <c r="BV1101" s="520"/>
      <c r="BW1101" s="520"/>
      <c r="BX1101" s="520"/>
      <c r="BY1101" s="520"/>
    </row>
    <row r="1102" s="211" customFormat="true" ht="15" customHeight="true" x14ac:dyDescent="0.2">
      <c r="BA1102" s="520"/>
      <c r="BB1102" s="237"/>
      <c r="BC1102" s="520"/>
      <c r="BD1102" s="520"/>
      <c r="BE1102" s="520"/>
      <c r="BF1102" s="520"/>
      <c r="BG1102" s="520"/>
      <c r="BH1102" s="520"/>
      <c r="BI1102" s="520"/>
      <c r="BJ1102" s="520"/>
      <c r="BK1102" s="520"/>
      <c r="BL1102" s="520"/>
      <c r="BM1102" s="520"/>
      <c r="BN1102" s="520"/>
      <c r="BO1102" s="520"/>
      <c r="BP1102" s="520"/>
      <c r="BQ1102" s="520"/>
      <c r="BR1102" s="520"/>
      <c r="BS1102" s="520"/>
      <c r="BT1102" s="520"/>
      <c r="BU1102" s="520"/>
      <c r="BV1102" s="520"/>
      <c r="BW1102" s="520"/>
      <c r="BX1102" s="520"/>
      <c r="BY1102" s="520"/>
    </row>
    <row r="1103" s="211" customFormat="true" ht="15" customHeight="true" x14ac:dyDescent="0.2">
      <c r="BA1103" s="520"/>
      <c r="BB1103" s="237"/>
      <c r="BC1103" s="520"/>
      <c r="BD1103" s="520"/>
      <c r="BE1103" s="520"/>
      <c r="BF1103" s="520"/>
      <c r="BG1103" s="520"/>
      <c r="BH1103" s="520"/>
      <c r="BI1103" s="520"/>
      <c r="BJ1103" s="520"/>
      <c r="BK1103" s="520"/>
      <c r="BL1103" s="520"/>
      <c r="BM1103" s="520"/>
      <c r="BN1103" s="520"/>
      <c r="BO1103" s="520"/>
      <c r="BP1103" s="520"/>
      <c r="BQ1103" s="520"/>
      <c r="BR1103" s="520"/>
      <c r="BS1103" s="520"/>
      <c r="BT1103" s="520"/>
      <c r="BU1103" s="520"/>
      <c r="BV1103" s="520"/>
      <c r="BW1103" s="520"/>
      <c r="BX1103" s="520"/>
      <c r="BY1103" s="520"/>
    </row>
    <row r="1104" s="211" customFormat="true" ht="15" customHeight="true" x14ac:dyDescent="0.2">
      <c r="BA1104" s="520"/>
      <c r="BB1104" s="237"/>
      <c r="BC1104" s="520"/>
      <c r="BD1104" s="520"/>
      <c r="BE1104" s="520"/>
      <c r="BF1104" s="520"/>
      <c r="BG1104" s="520"/>
      <c r="BH1104" s="520"/>
      <c r="BI1104" s="520"/>
      <c r="BJ1104" s="520"/>
      <c r="BK1104" s="520"/>
      <c r="BL1104" s="520"/>
      <c r="BM1104" s="520"/>
      <c r="BN1104" s="520"/>
      <c r="BO1104" s="520"/>
      <c r="BP1104" s="520"/>
      <c r="BQ1104" s="520"/>
      <c r="BR1104" s="520"/>
      <c r="BS1104" s="520"/>
      <c r="BT1104" s="520"/>
      <c r="BU1104" s="520"/>
      <c r="BV1104" s="520"/>
      <c r="BW1104" s="520"/>
      <c r="BX1104" s="520"/>
      <c r="BY1104" s="520"/>
    </row>
    <row r="1105" s="211" customFormat="true" ht="15" customHeight="true" x14ac:dyDescent="0.2">
      <c r="BA1105" s="520"/>
      <c r="BB1105" s="237"/>
      <c r="BC1105" s="520"/>
      <c r="BD1105" s="520"/>
      <c r="BE1105" s="520"/>
      <c r="BF1105" s="520"/>
      <c r="BG1105" s="520"/>
      <c r="BH1105" s="520"/>
      <c r="BI1105" s="520"/>
      <c r="BJ1105" s="520"/>
      <c r="BK1105" s="520"/>
      <c r="BL1105" s="520"/>
      <c r="BM1105" s="520"/>
      <c r="BN1105" s="520"/>
      <c r="BO1105" s="520"/>
      <c r="BP1105" s="520"/>
      <c r="BQ1105" s="520"/>
      <c r="BR1105" s="520"/>
      <c r="BS1105" s="520"/>
      <c r="BT1105" s="520"/>
      <c r="BU1105" s="520"/>
      <c r="BV1105" s="520"/>
      <c r="BW1105" s="520"/>
      <c r="BX1105" s="520"/>
      <c r="BY1105" s="520"/>
    </row>
    <row r="1106" s="211" customFormat="true" ht="15" customHeight="true" x14ac:dyDescent="0.2">
      <c r="BA1106" s="520"/>
      <c r="BB1106" s="237"/>
      <c r="BC1106" s="520"/>
      <c r="BD1106" s="520"/>
      <c r="BE1106" s="520"/>
      <c r="BF1106" s="520"/>
      <c r="BG1106" s="520"/>
      <c r="BH1106" s="520"/>
      <c r="BI1106" s="520"/>
      <c r="BJ1106" s="520"/>
      <c r="BK1106" s="520"/>
      <c r="BL1106" s="520"/>
      <c r="BM1106" s="520"/>
      <c r="BN1106" s="520"/>
      <c r="BO1106" s="520"/>
      <c r="BP1106" s="520"/>
      <c r="BQ1106" s="520"/>
      <c r="BR1106" s="520"/>
      <c r="BS1106" s="520"/>
      <c r="BT1106" s="520"/>
      <c r="BU1106" s="520"/>
      <c r="BV1106" s="520"/>
      <c r="BW1106" s="520"/>
      <c r="BX1106" s="520"/>
      <c r="BY1106" s="520"/>
    </row>
    <row r="1107" s="211" customFormat="true" ht="15" customHeight="true" x14ac:dyDescent="0.2">
      <c r="BA1107" s="520"/>
      <c r="BB1107" s="237"/>
      <c r="BC1107" s="520"/>
      <c r="BD1107" s="520"/>
      <c r="BE1107" s="520"/>
      <c r="BF1107" s="520"/>
      <c r="BG1107" s="520"/>
      <c r="BH1107" s="520"/>
      <c r="BI1107" s="520"/>
      <c r="BJ1107" s="520"/>
      <c r="BK1107" s="520"/>
      <c r="BL1107" s="520"/>
      <c r="BM1107" s="520"/>
      <c r="BN1107" s="520"/>
      <c r="BO1107" s="520"/>
      <c r="BP1107" s="520"/>
      <c r="BQ1107" s="520"/>
      <c r="BR1107" s="520"/>
      <c r="BS1107" s="520"/>
      <c r="BT1107" s="520"/>
      <c r="BU1107" s="520"/>
      <c r="BV1107" s="520"/>
      <c r="BW1107" s="520"/>
      <c r="BX1107" s="520"/>
      <c r="BY1107" s="520"/>
    </row>
    <row r="1108" s="211" customFormat="true" ht="15" customHeight="true" x14ac:dyDescent="0.2">
      <c r="BA1108" s="520"/>
      <c r="BB1108" s="237"/>
      <c r="BC1108" s="520"/>
      <c r="BD1108" s="520"/>
      <c r="BE1108" s="520"/>
      <c r="BF1108" s="520"/>
      <c r="BG1108" s="520"/>
      <c r="BH1108" s="520"/>
      <c r="BI1108" s="520"/>
      <c r="BJ1108" s="520"/>
      <c r="BK1108" s="520"/>
      <c r="BL1108" s="520"/>
      <c r="BM1108" s="520"/>
      <c r="BN1108" s="520"/>
      <c r="BO1108" s="520"/>
      <c r="BP1108" s="520"/>
      <c r="BQ1108" s="520"/>
      <c r="BR1108" s="520"/>
      <c r="BS1108" s="520"/>
      <c r="BT1108" s="520"/>
      <c r="BU1108" s="520"/>
      <c r="BV1108" s="520"/>
      <c r="BW1108" s="520"/>
      <c r="BX1108" s="520"/>
      <c r="BY1108" s="520"/>
    </row>
    <row r="1109" s="211" customFormat="true" ht="15" customHeight="true" x14ac:dyDescent="0.2">
      <c r="BA1109" s="520"/>
      <c r="BB1109" s="237"/>
      <c r="BC1109" s="520"/>
      <c r="BD1109" s="520"/>
      <c r="BE1109" s="520"/>
      <c r="BF1109" s="520"/>
      <c r="BG1109" s="520"/>
      <c r="BH1109" s="520"/>
      <c r="BI1109" s="520"/>
      <c r="BJ1109" s="520"/>
      <c r="BK1109" s="520"/>
      <c r="BL1109" s="520"/>
      <c r="BM1109" s="520"/>
      <c r="BN1109" s="520"/>
      <c r="BO1109" s="520"/>
      <c r="BP1109" s="520"/>
      <c r="BQ1109" s="520"/>
      <c r="BR1109" s="520"/>
      <c r="BS1109" s="520"/>
      <c r="BT1109" s="520"/>
      <c r="BU1109" s="520"/>
      <c r="BV1109" s="520"/>
      <c r="BW1109" s="520"/>
      <c r="BX1109" s="520"/>
      <c r="BY1109" s="520"/>
    </row>
    <row r="1110" s="211" customFormat="true" ht="15" customHeight="true" x14ac:dyDescent="0.2">
      <c r="BA1110" s="520"/>
      <c r="BB1110" s="237"/>
      <c r="BC1110" s="520"/>
      <c r="BD1110" s="520"/>
      <c r="BE1110" s="520"/>
      <c r="BF1110" s="520"/>
      <c r="BG1110" s="520"/>
      <c r="BH1110" s="520"/>
      <c r="BI1110" s="520"/>
      <c r="BJ1110" s="520"/>
      <c r="BK1110" s="520"/>
      <c r="BL1110" s="520"/>
      <c r="BM1110" s="520"/>
      <c r="BN1110" s="520"/>
      <c r="BO1110" s="520"/>
      <c r="BP1110" s="520"/>
      <c r="BQ1110" s="520"/>
      <c r="BR1110" s="520"/>
      <c r="BS1110" s="520"/>
      <c r="BT1110" s="520"/>
      <c r="BU1110" s="520"/>
      <c r="BV1110" s="520"/>
      <c r="BW1110" s="520"/>
      <c r="BX1110" s="520"/>
      <c r="BY1110" s="520"/>
    </row>
    <row r="1111" s="211" customFormat="true" ht="15" customHeight="true" x14ac:dyDescent="0.2">
      <c r="BA1111" s="520"/>
      <c r="BB1111" s="237"/>
      <c r="BC1111" s="520"/>
      <c r="BD1111" s="520"/>
      <c r="BE1111" s="520"/>
      <c r="BF1111" s="520"/>
      <c r="BG1111" s="520"/>
      <c r="BH1111" s="520"/>
      <c r="BI1111" s="520"/>
      <c r="BJ1111" s="520"/>
      <c r="BK1111" s="520"/>
      <c r="BL1111" s="520"/>
      <c r="BM1111" s="520"/>
      <c r="BN1111" s="520"/>
      <c r="BO1111" s="520"/>
      <c r="BP1111" s="520"/>
      <c r="BQ1111" s="520"/>
      <c r="BR1111" s="520"/>
      <c r="BS1111" s="520"/>
      <c r="BT1111" s="520"/>
      <c r="BU1111" s="520"/>
      <c r="BV1111" s="520"/>
      <c r="BW1111" s="520"/>
      <c r="BX1111" s="520"/>
      <c r="BY1111" s="520"/>
    </row>
    <row r="1112" s="211" customFormat="true" ht="15" customHeight="true" x14ac:dyDescent="0.2">
      <c r="BA1112" s="520"/>
      <c r="BB1112" s="237"/>
      <c r="BC1112" s="520"/>
      <c r="BD1112" s="520"/>
      <c r="BE1112" s="520"/>
      <c r="BF1112" s="520"/>
      <c r="BG1112" s="520"/>
      <c r="BH1112" s="520"/>
      <c r="BI1112" s="520"/>
      <c r="BJ1112" s="520"/>
      <c r="BK1112" s="520"/>
      <c r="BL1112" s="520"/>
      <c r="BM1112" s="520"/>
      <c r="BN1112" s="520"/>
      <c r="BO1112" s="520"/>
      <c r="BP1112" s="520"/>
      <c r="BQ1112" s="520"/>
      <c r="BR1112" s="520"/>
      <c r="BS1112" s="520"/>
      <c r="BT1112" s="520"/>
      <c r="BU1112" s="520"/>
      <c r="BV1112" s="520"/>
      <c r="BW1112" s="520"/>
      <c r="BX1112" s="520"/>
      <c r="BY1112" s="520"/>
    </row>
    <row r="1113" s="211" customFormat="true" ht="15" customHeight="true" x14ac:dyDescent="0.2">
      <c r="BA1113" s="520"/>
      <c r="BB1113" s="237"/>
      <c r="BC1113" s="520"/>
      <c r="BD1113" s="520"/>
      <c r="BE1113" s="520"/>
      <c r="BF1113" s="520"/>
      <c r="BG1113" s="520"/>
      <c r="BH1113" s="520"/>
      <c r="BI1113" s="520"/>
      <c r="BJ1113" s="520"/>
      <c r="BK1113" s="520"/>
      <c r="BL1113" s="520"/>
      <c r="BM1113" s="520"/>
      <c r="BN1113" s="520"/>
      <c r="BO1113" s="520"/>
      <c r="BP1113" s="520"/>
      <c r="BQ1113" s="520"/>
      <c r="BR1113" s="520"/>
      <c r="BS1113" s="520"/>
      <c r="BT1113" s="520"/>
      <c r="BU1113" s="520"/>
      <c r="BV1113" s="520"/>
      <c r="BW1113" s="520"/>
      <c r="BX1113" s="520"/>
      <c r="BY1113" s="520"/>
    </row>
    <row r="1114" s="211" customFormat="true" ht="17.1" customHeight="true" x14ac:dyDescent="0.2">
      <c r="A1114" s="727"/>
      <c r="B1114" s="724"/>
      <c r="C1114" s="717"/>
      <c r="D1114" s="717"/>
      <c r="E1114" s="717"/>
      <c r="F1114" s="717"/>
      <c r="G1114" s="717"/>
      <c r="H1114" s="717"/>
      <c r="I1114" s="717"/>
      <c r="J1114" s="717"/>
      <c r="K1114" s="717"/>
      <c r="L1114" s="717"/>
      <c r="M1114" s="717"/>
      <c r="N1114" s="717"/>
      <c r="O1114" s="717"/>
      <c r="P1114" s="717"/>
      <c r="Q1114" s="717"/>
      <c r="R1114" s="717"/>
      <c r="S1114" s="717"/>
      <c r="T1114" s="717"/>
      <c r="U1114" s="717"/>
      <c r="V1114" s="717"/>
      <c r="W1114" s="717"/>
      <c r="X1114" s="717"/>
      <c r="Y1114" s="717"/>
      <c r="Z1114" s="717"/>
      <c r="AA1114" s="717"/>
      <c r="AB1114" s="717"/>
      <c r="AC1114" s="717"/>
      <c r="AD1114" s="717"/>
      <c r="AE1114" s="717"/>
      <c r="AF1114" s="717"/>
      <c r="AG1114" s="717"/>
      <c r="AH1114" s="717"/>
      <c r="AI1114" s="717"/>
      <c r="AJ1114" s="717"/>
      <c r="AK1114" s="717"/>
      <c r="AL1114" s="717"/>
      <c r="AM1114" s="717"/>
      <c r="AN1114" s="717"/>
      <c r="AO1114" s="717"/>
      <c r="AP1114" s="717"/>
      <c r="AQ1114" s="717"/>
      <c r="AR1114" s="717"/>
      <c r="AS1114" s="717"/>
      <c r="AT1114" s="717"/>
      <c r="AU1114" s="717"/>
      <c r="AV1114" s="717"/>
      <c r="AW1114" s="717"/>
      <c r="AX1114" s="717"/>
      <c r="BA1114" s="520"/>
      <c r="BB1114" s="237"/>
      <c r="BC1114" s="520"/>
      <c r="BD1114" s="520"/>
      <c r="BE1114" s="520"/>
      <c r="BF1114" s="520"/>
      <c r="BG1114" s="520"/>
      <c r="BH1114" s="520"/>
      <c r="BI1114" s="520"/>
      <c r="BJ1114" s="520"/>
      <c r="BK1114" s="520"/>
      <c r="BL1114" s="520"/>
      <c r="BM1114" s="520"/>
      <c r="BN1114" s="520"/>
      <c r="BO1114" s="520"/>
      <c r="BP1114" s="520"/>
      <c r="BQ1114" s="520"/>
      <c r="BR1114" s="520"/>
      <c r="BS1114" s="520"/>
      <c r="BT1114" s="520"/>
      <c r="BU1114" s="520"/>
      <c r="BV1114" s="520"/>
      <c r="BW1114" s="520"/>
      <c r="BX1114" s="520"/>
      <c r="BY1114" s="520"/>
    </row>
    <row r="1115" s="211" customFormat="true" ht="17.1" customHeight="true" x14ac:dyDescent="0.2">
      <c r="A1115" s="727"/>
      <c r="B1115" s="724"/>
      <c r="C1115" s="717"/>
      <c r="D1115" s="717"/>
      <c r="E1115" s="717"/>
      <c r="F1115" s="717"/>
      <c r="G1115" s="717"/>
      <c r="H1115" s="717"/>
      <c r="I1115" s="717"/>
      <c r="J1115" s="717"/>
      <c r="K1115" s="717"/>
      <c r="L1115" s="717"/>
      <c r="M1115" s="717"/>
      <c r="N1115" s="717"/>
      <c r="O1115" s="717"/>
      <c r="P1115" s="717"/>
      <c r="Q1115" s="717"/>
      <c r="R1115" s="717"/>
      <c r="S1115" s="717"/>
      <c r="T1115" s="717"/>
      <c r="U1115" s="717"/>
      <c r="V1115" s="717"/>
      <c r="W1115" s="717"/>
      <c r="X1115" s="717"/>
      <c r="Y1115" s="717"/>
      <c r="Z1115" s="717"/>
      <c r="AA1115" s="717"/>
      <c r="AB1115" s="717"/>
      <c r="AC1115" s="717"/>
      <c r="AD1115" s="717"/>
      <c r="AE1115" s="717"/>
      <c r="AF1115" s="717"/>
      <c r="AG1115" s="717"/>
      <c r="AH1115" s="717"/>
      <c r="AI1115" s="717"/>
      <c r="AJ1115" s="717"/>
      <c r="AK1115" s="717"/>
      <c r="AL1115" s="717"/>
      <c r="AM1115" s="717"/>
      <c r="AN1115" s="717"/>
      <c r="AO1115" s="717"/>
      <c r="AP1115" s="717"/>
      <c r="AQ1115" s="717"/>
      <c r="AR1115" s="717"/>
      <c r="AS1115" s="717"/>
      <c r="AT1115" s="717"/>
      <c r="AU1115" s="717"/>
      <c r="AV1115" s="717"/>
      <c r="AW1115" s="717"/>
      <c r="AX1115" s="717"/>
      <c r="BA1115" s="520"/>
      <c r="BB1115" s="237"/>
      <c r="BC1115" s="520"/>
      <c r="BD1115" s="520"/>
      <c r="BE1115" s="520"/>
      <c r="BF1115" s="520"/>
      <c r="BG1115" s="520"/>
      <c r="BH1115" s="520"/>
      <c r="BI1115" s="520"/>
      <c r="BJ1115" s="520"/>
      <c r="BK1115" s="520"/>
      <c r="BL1115" s="520"/>
      <c r="BM1115" s="520"/>
      <c r="BN1115" s="520"/>
      <c r="BO1115" s="520"/>
      <c r="BP1115" s="520"/>
      <c r="BQ1115" s="520"/>
      <c r="BR1115" s="520"/>
      <c r="BS1115" s="520"/>
      <c r="BT1115" s="520"/>
      <c r="BU1115" s="520"/>
      <c r="BV1115" s="520"/>
      <c r="BW1115" s="520"/>
      <c r="BX1115" s="520"/>
      <c r="BY1115" s="520"/>
    </row>
    <row r="1116" s="211" customFormat="true" ht="17.1" customHeight="true" x14ac:dyDescent="0.2">
      <c r="A1116" s="727"/>
      <c r="B1116" s="724"/>
      <c r="C1116" s="717"/>
      <c r="D1116" s="717"/>
      <c r="E1116" s="717"/>
      <c r="F1116" s="717"/>
      <c r="G1116" s="717"/>
      <c r="H1116" s="717"/>
      <c r="I1116" s="717"/>
      <c r="J1116" s="717"/>
      <c r="K1116" s="717"/>
      <c r="L1116" s="717"/>
      <c r="M1116" s="717"/>
      <c r="N1116" s="717"/>
      <c r="O1116" s="717"/>
      <c r="P1116" s="717"/>
      <c r="Q1116" s="717"/>
      <c r="R1116" s="717"/>
      <c r="S1116" s="717"/>
      <c r="T1116" s="717"/>
      <c r="U1116" s="717"/>
      <c r="V1116" s="717"/>
      <c r="W1116" s="717"/>
      <c r="X1116" s="717"/>
      <c r="Y1116" s="717"/>
      <c r="Z1116" s="717"/>
      <c r="AA1116" s="717"/>
      <c r="AB1116" s="717"/>
      <c r="AC1116" s="717"/>
      <c r="AD1116" s="717"/>
      <c r="AE1116" s="717"/>
      <c r="AF1116" s="717"/>
      <c r="AG1116" s="717"/>
      <c r="AH1116" s="717"/>
      <c r="AI1116" s="717"/>
      <c r="AJ1116" s="717"/>
      <c r="AK1116" s="717"/>
      <c r="AL1116" s="717"/>
      <c r="AM1116" s="717"/>
      <c r="AN1116" s="717"/>
      <c r="AO1116" s="717"/>
      <c r="AP1116" s="717"/>
      <c r="AQ1116" s="717"/>
      <c r="AR1116" s="717"/>
      <c r="AS1116" s="717"/>
      <c r="AT1116" s="717"/>
      <c r="AU1116" s="717"/>
      <c r="AV1116" s="717"/>
      <c r="AW1116" s="717"/>
      <c r="AX1116" s="717"/>
      <c r="BA1116" s="520"/>
      <c r="BB1116" s="237"/>
      <c r="BC1116" s="520"/>
      <c r="BD1116" s="520"/>
      <c r="BE1116" s="520"/>
      <c r="BF1116" s="520"/>
      <c r="BG1116" s="520"/>
      <c r="BH1116" s="520"/>
      <c r="BI1116" s="520"/>
      <c r="BJ1116" s="520"/>
      <c r="BK1116" s="520"/>
      <c r="BL1116" s="520"/>
      <c r="BM1116" s="520"/>
      <c r="BN1116" s="520"/>
      <c r="BO1116" s="520"/>
      <c r="BP1116" s="520"/>
      <c r="BQ1116" s="520"/>
      <c r="BR1116" s="520"/>
      <c r="BS1116" s="520"/>
      <c r="BT1116" s="520"/>
      <c r="BU1116" s="520"/>
      <c r="BV1116" s="520"/>
      <c r="BW1116" s="520"/>
      <c r="BX1116" s="520"/>
      <c r="BY1116" s="520"/>
    </row>
    <row r="1117" s="211" customFormat="true" ht="17.1" customHeight="true" x14ac:dyDescent="0.2">
      <c r="A1117" s="728"/>
      <c r="B1117" s="725"/>
      <c r="C1117" s="719"/>
      <c r="D1117" s="719"/>
      <c r="E1117" s="719"/>
      <c r="F1117" s="719"/>
      <c r="G1117" s="719"/>
      <c r="H1117" s="719"/>
      <c r="I1117" s="719"/>
      <c r="J1117" s="719"/>
      <c r="K1117" s="719"/>
      <c r="L1117" s="719"/>
      <c r="M1117" s="719"/>
      <c r="N1117" s="719"/>
      <c r="O1117" s="719"/>
      <c r="P1117" s="719"/>
      <c r="Q1117" s="719"/>
      <c r="R1117" s="719"/>
      <c r="S1117" s="719"/>
      <c r="T1117" s="719"/>
      <c r="U1117" s="719"/>
      <c r="V1117" s="719"/>
      <c r="W1117" s="719"/>
      <c r="X1117" s="719"/>
      <c r="Y1117" s="719"/>
      <c r="Z1117" s="719"/>
      <c r="AA1117" s="719"/>
      <c r="AB1117" s="719"/>
      <c r="AC1117" s="719"/>
      <c r="AD1117" s="719"/>
      <c r="AE1117" s="719"/>
      <c r="AF1117" s="719"/>
      <c r="AG1117" s="719"/>
      <c r="AH1117" s="719"/>
      <c r="AI1117" s="719"/>
      <c r="AJ1117" s="719"/>
      <c r="AK1117" s="719"/>
      <c r="AL1117" s="719"/>
      <c r="AM1117" s="719"/>
      <c r="AN1117" s="719"/>
      <c r="AO1117" s="719"/>
      <c r="AP1117" s="719"/>
      <c r="AQ1117" s="719"/>
      <c r="AR1117" s="719"/>
      <c r="AS1117" s="719"/>
      <c r="AT1117" s="719"/>
      <c r="AU1117" s="719"/>
      <c r="AV1117" s="719"/>
      <c r="AW1117" s="719"/>
      <c r="AX1117" s="719"/>
      <c r="BA1117" s="520"/>
      <c r="BB1117" s="237"/>
      <c r="BC1117" s="520"/>
      <c r="BD1117" s="520"/>
      <c r="BE1117" s="520"/>
      <c r="BF1117" s="520"/>
      <c r="BG1117" s="520"/>
      <c r="BH1117" s="520"/>
      <c r="BI1117" s="520"/>
      <c r="BJ1117" s="520"/>
      <c r="BK1117" s="520"/>
      <c r="BL1117" s="520"/>
      <c r="BM1117" s="520"/>
      <c r="BN1117" s="520"/>
      <c r="BO1117" s="520"/>
      <c r="BP1117" s="520"/>
      <c r="BQ1117" s="520"/>
      <c r="BR1117" s="520"/>
      <c r="BS1117" s="520"/>
      <c r="BT1117" s="520"/>
      <c r="BU1117" s="520"/>
      <c r="BV1117" s="520"/>
      <c r="BW1117" s="520"/>
      <c r="BX1117" s="520"/>
      <c r="BY1117" s="520"/>
    </row>
    <row r="1118" s="211" customFormat="true" ht="15" customHeight="true" x14ac:dyDescent="0.2">
      <c r="BA1118" s="520"/>
      <c r="BB1118" s="237"/>
      <c r="BC1118" s="520"/>
      <c r="BD1118" s="520"/>
      <c r="BE1118" s="520"/>
      <c r="BF1118" s="520"/>
      <c r="BG1118" s="520"/>
      <c r="BH1118" s="520"/>
      <c r="BI1118" s="520"/>
      <c r="BJ1118" s="520"/>
      <c r="BK1118" s="520"/>
      <c r="BL1118" s="520"/>
      <c r="BM1118" s="520"/>
      <c r="BN1118" s="520"/>
      <c r="BO1118" s="520"/>
      <c r="BP1118" s="520"/>
      <c r="BQ1118" s="520"/>
      <c r="BR1118" s="520"/>
      <c r="BS1118" s="520"/>
      <c r="BT1118" s="520"/>
      <c r="BU1118" s="520"/>
      <c r="BV1118" s="520"/>
      <c r="BW1118" s="520"/>
      <c r="BX1118" s="520"/>
      <c r="BY1118" s="520"/>
    </row>
    <row r="1119" s="211" customFormat="true" ht="15" customHeight="true" x14ac:dyDescent="0.2">
      <c r="BA1119" s="520"/>
      <c r="BB1119" s="237"/>
      <c r="BC1119" s="520"/>
      <c r="BD1119" s="520"/>
      <c r="BE1119" s="520"/>
      <c r="BF1119" s="520"/>
      <c r="BG1119" s="520"/>
      <c r="BH1119" s="520"/>
      <c r="BI1119" s="520"/>
      <c r="BJ1119" s="520"/>
      <c r="BK1119" s="520"/>
      <c r="BL1119" s="520"/>
      <c r="BM1119" s="520"/>
      <c r="BN1119" s="520"/>
      <c r="BO1119" s="520"/>
      <c r="BP1119" s="520"/>
      <c r="BQ1119" s="520"/>
      <c r="BR1119" s="520"/>
      <c r="BS1119" s="520"/>
      <c r="BT1119" s="520"/>
      <c r="BU1119" s="520"/>
      <c r="BV1119" s="520"/>
      <c r="BW1119" s="520"/>
      <c r="BX1119" s="520"/>
      <c r="BY1119" s="520"/>
    </row>
    <row r="1120" s="211" customFormat="true" ht="15" customHeight="true" x14ac:dyDescent="0.2">
      <c r="BA1120" s="520"/>
      <c r="BB1120" s="237"/>
      <c r="BC1120" s="520"/>
      <c r="BD1120" s="520"/>
      <c r="BE1120" s="520"/>
      <c r="BF1120" s="520"/>
      <c r="BG1120" s="520"/>
      <c r="BH1120" s="520"/>
      <c r="BI1120" s="520"/>
      <c r="BJ1120" s="520"/>
      <c r="BK1120" s="520"/>
      <c r="BL1120" s="520"/>
      <c r="BM1120" s="520"/>
      <c r="BN1120" s="520"/>
      <c r="BO1120" s="520"/>
      <c r="BP1120" s="520"/>
      <c r="BQ1120" s="520"/>
      <c r="BR1120" s="520"/>
      <c r="BS1120" s="520"/>
      <c r="BT1120" s="520"/>
      <c r="BU1120" s="520"/>
      <c r="BV1120" s="520"/>
      <c r="BW1120" s="520"/>
      <c r="BX1120" s="520"/>
      <c r="BY1120" s="520"/>
    </row>
    <row r="1121" s="211" customFormat="true" ht="15" customHeight="true" x14ac:dyDescent="0.2">
      <c r="BA1121" s="520"/>
      <c r="BB1121" s="237"/>
      <c r="BC1121" s="520"/>
      <c r="BD1121" s="520"/>
      <c r="BE1121" s="520"/>
      <c r="BF1121" s="520"/>
      <c r="BG1121" s="520"/>
      <c r="BH1121" s="520"/>
      <c r="BI1121" s="520"/>
      <c r="BJ1121" s="520"/>
      <c r="BK1121" s="520"/>
      <c r="BL1121" s="520"/>
      <c r="BM1121" s="520"/>
      <c r="BN1121" s="520"/>
      <c r="BO1121" s="520"/>
      <c r="BP1121" s="520"/>
      <c r="BQ1121" s="520"/>
      <c r="BR1121" s="520"/>
      <c r="BS1121" s="520"/>
      <c r="BT1121" s="520"/>
      <c r="BU1121" s="520"/>
      <c r="BV1121" s="520"/>
      <c r="BW1121" s="520"/>
      <c r="BX1121" s="520"/>
      <c r="BY1121" s="520"/>
    </row>
    <row r="1122" s="211" customFormat="true" ht="15" customHeight="true" x14ac:dyDescent="0.2">
      <c r="BA1122" s="520"/>
      <c r="BB1122" s="237"/>
      <c r="BC1122" s="520"/>
      <c r="BD1122" s="520"/>
      <c r="BE1122" s="520"/>
      <c r="BF1122" s="520"/>
      <c r="BG1122" s="520"/>
      <c r="BH1122" s="520"/>
      <c r="BI1122" s="520"/>
      <c r="BJ1122" s="520"/>
      <c r="BK1122" s="520"/>
      <c r="BL1122" s="520"/>
      <c r="BM1122" s="520"/>
      <c r="BN1122" s="520"/>
      <c r="BO1122" s="520"/>
      <c r="BP1122" s="520"/>
      <c r="BQ1122" s="520"/>
      <c r="BR1122" s="520"/>
      <c r="BS1122" s="520"/>
      <c r="BT1122" s="520"/>
      <c r="BU1122" s="520"/>
      <c r="BV1122" s="520"/>
      <c r="BW1122" s="520"/>
      <c r="BX1122" s="520"/>
      <c r="BY1122" s="520"/>
    </row>
    <row r="1123" s="211" customFormat="true" ht="15" customHeight="true" x14ac:dyDescent="0.2">
      <c r="BA1123" s="520"/>
      <c r="BB1123" s="237"/>
      <c r="BC1123" s="520"/>
      <c r="BD1123" s="520"/>
      <c r="BE1123" s="520"/>
      <c r="BF1123" s="520"/>
      <c r="BG1123" s="520"/>
      <c r="BH1123" s="520"/>
      <c r="BI1123" s="520"/>
      <c r="BJ1123" s="520"/>
      <c r="BK1123" s="520"/>
      <c r="BL1123" s="520"/>
      <c r="BM1123" s="520"/>
      <c r="BN1123" s="520"/>
      <c r="BO1123" s="520"/>
      <c r="BP1123" s="520"/>
      <c r="BQ1123" s="520"/>
      <c r="BR1123" s="520"/>
      <c r="BS1123" s="520"/>
      <c r="BT1123" s="520"/>
      <c r="BU1123" s="520"/>
      <c r="BV1123" s="520"/>
      <c r="BW1123" s="520"/>
      <c r="BX1123" s="520"/>
      <c r="BY1123" s="520"/>
    </row>
    <row r="1124" s="211" customFormat="true" ht="15" customHeight="true" x14ac:dyDescent="0.2">
      <c r="BA1124" s="520"/>
      <c r="BB1124" s="237"/>
      <c r="BC1124" s="520"/>
      <c r="BD1124" s="520"/>
      <c r="BE1124" s="520"/>
      <c r="BF1124" s="520"/>
      <c r="BG1124" s="520"/>
      <c r="BH1124" s="520"/>
      <c r="BI1124" s="520"/>
      <c r="BJ1124" s="520"/>
      <c r="BK1124" s="520"/>
      <c r="BL1124" s="520"/>
      <c r="BM1124" s="520"/>
      <c r="BN1124" s="520"/>
      <c r="BO1124" s="520"/>
      <c r="BP1124" s="520"/>
      <c r="BQ1124" s="520"/>
      <c r="BR1124" s="520"/>
      <c r="BS1124" s="520"/>
      <c r="BT1124" s="520"/>
      <c r="BU1124" s="520"/>
      <c r="BV1124" s="520"/>
      <c r="BW1124" s="520"/>
      <c r="BX1124" s="520"/>
      <c r="BY1124" s="520"/>
    </row>
    <row r="1125" s="211" customFormat="true" ht="15" customHeight="true" x14ac:dyDescent="0.2">
      <c r="BA1125" s="520"/>
      <c r="BB1125" s="237"/>
      <c r="BC1125" s="520"/>
      <c r="BD1125" s="520"/>
      <c r="BE1125" s="520"/>
      <c r="BF1125" s="520"/>
      <c r="BG1125" s="520"/>
      <c r="BH1125" s="520"/>
      <c r="BI1125" s="520"/>
      <c r="BJ1125" s="520"/>
      <c r="BK1125" s="520"/>
      <c r="BL1125" s="520"/>
      <c r="BM1125" s="520"/>
      <c r="BN1125" s="520"/>
      <c r="BO1125" s="520"/>
      <c r="BP1125" s="520"/>
      <c r="BQ1125" s="520"/>
      <c r="BR1125" s="520"/>
      <c r="BS1125" s="520"/>
      <c r="BT1125" s="520"/>
      <c r="BU1125" s="520"/>
      <c r="BV1125" s="520"/>
      <c r="BW1125" s="520"/>
      <c r="BX1125" s="520"/>
      <c r="BY1125" s="520"/>
    </row>
    <row r="1126" s="211" customFormat="true" ht="15" customHeight="true" x14ac:dyDescent="0.2">
      <c r="BA1126" s="520"/>
      <c r="BB1126" s="237"/>
      <c r="BC1126" s="520"/>
      <c r="BD1126" s="520"/>
      <c r="BE1126" s="520"/>
      <c r="BF1126" s="520"/>
      <c r="BG1126" s="520"/>
      <c r="BH1126" s="520"/>
      <c r="BI1126" s="520"/>
      <c r="BJ1126" s="520"/>
      <c r="BK1126" s="520"/>
      <c r="BL1126" s="520"/>
      <c r="BM1126" s="520"/>
      <c r="BN1126" s="520"/>
      <c r="BO1126" s="520"/>
      <c r="BP1126" s="520"/>
      <c r="BQ1126" s="520"/>
      <c r="BR1126" s="520"/>
      <c r="BS1126" s="520"/>
      <c r="BT1126" s="520"/>
      <c r="BU1126" s="520"/>
      <c r="BV1126" s="520"/>
      <c r="BW1126" s="520"/>
      <c r="BX1126" s="520"/>
      <c r="BY1126" s="520"/>
    </row>
    <row r="1127" s="211" customFormat="true" ht="15" customHeight="true" x14ac:dyDescent="0.2">
      <c r="BA1127" s="520"/>
      <c r="BB1127" s="237"/>
      <c r="BC1127" s="520"/>
      <c r="BD1127" s="520"/>
      <c r="BE1127" s="520"/>
      <c r="BF1127" s="520"/>
      <c r="BG1127" s="520"/>
      <c r="BH1127" s="520"/>
      <c r="BI1127" s="520"/>
      <c r="BJ1127" s="520"/>
      <c r="BK1127" s="520"/>
      <c r="BL1127" s="520"/>
      <c r="BM1127" s="520"/>
      <c r="BN1127" s="520"/>
      <c r="BO1127" s="520"/>
      <c r="BP1127" s="520"/>
      <c r="BQ1127" s="520"/>
      <c r="BR1127" s="520"/>
      <c r="BS1127" s="520"/>
      <c r="BT1127" s="520"/>
      <c r="BU1127" s="520"/>
      <c r="BV1127" s="520"/>
      <c r="BW1127" s="520"/>
      <c r="BX1127" s="520"/>
      <c r="BY1127" s="520"/>
    </row>
    <row r="1128" s="211" customFormat="true" ht="15" customHeight="true" x14ac:dyDescent="0.2">
      <c r="BA1128" s="520"/>
      <c r="BB1128" s="237"/>
      <c r="BC1128" s="520"/>
      <c r="BD1128" s="520"/>
      <c r="BE1128" s="520"/>
      <c r="BF1128" s="520"/>
      <c r="BG1128" s="520"/>
      <c r="BH1128" s="520"/>
      <c r="BI1128" s="520"/>
      <c r="BJ1128" s="520"/>
      <c r="BK1128" s="520"/>
      <c r="BL1128" s="520"/>
      <c r="BM1128" s="520"/>
      <c r="BN1128" s="520"/>
      <c r="BO1128" s="520"/>
      <c r="BP1128" s="520"/>
      <c r="BQ1128" s="520"/>
      <c r="BR1128" s="520"/>
      <c r="BS1128" s="520"/>
      <c r="BT1128" s="520"/>
      <c r="BU1128" s="520"/>
      <c r="BV1128" s="520"/>
      <c r="BW1128" s="520"/>
      <c r="BX1128" s="520"/>
      <c r="BY1128" s="520"/>
    </row>
    <row r="1129" s="211" customFormat="true" ht="15" customHeight="true" x14ac:dyDescent="0.2">
      <c r="BA1129" s="520"/>
      <c r="BB1129" s="237"/>
      <c r="BC1129" s="520"/>
      <c r="BD1129" s="520"/>
      <c r="BE1129" s="520"/>
      <c r="BF1129" s="520"/>
      <c r="BG1129" s="520"/>
      <c r="BH1129" s="520"/>
      <c r="BI1129" s="520"/>
      <c r="BJ1129" s="520"/>
      <c r="BK1129" s="520"/>
      <c r="BL1129" s="520"/>
      <c r="BM1129" s="520"/>
      <c r="BN1129" s="520"/>
      <c r="BO1129" s="520"/>
      <c r="BP1129" s="520"/>
      <c r="BQ1129" s="520"/>
      <c r="BR1129" s="520"/>
      <c r="BS1129" s="520"/>
      <c r="BT1129" s="520"/>
      <c r="BU1129" s="520"/>
      <c r="BV1129" s="520"/>
      <c r="BW1129" s="520"/>
      <c r="BX1129" s="520"/>
      <c r="BY1129" s="520"/>
    </row>
    <row r="1130" s="211" customFormat="true" ht="15" customHeight="true" x14ac:dyDescent="0.2">
      <c r="BA1130" s="520"/>
      <c r="BB1130" s="237"/>
      <c r="BC1130" s="520"/>
      <c r="BD1130" s="520"/>
      <c r="BE1130" s="520"/>
      <c r="BF1130" s="520"/>
      <c r="BG1130" s="520"/>
      <c r="BH1130" s="520"/>
      <c r="BI1130" s="520"/>
      <c r="BJ1130" s="520"/>
      <c r="BK1130" s="520"/>
      <c r="BL1130" s="520"/>
      <c r="BM1130" s="520"/>
      <c r="BN1130" s="520"/>
      <c r="BO1130" s="520"/>
      <c r="BP1130" s="520"/>
      <c r="BQ1130" s="520"/>
      <c r="BR1130" s="520"/>
      <c r="BS1130" s="520"/>
      <c r="BT1130" s="520"/>
      <c r="BU1130" s="520"/>
      <c r="BV1130" s="520"/>
      <c r="BW1130" s="520"/>
      <c r="BX1130" s="520"/>
      <c r="BY1130" s="520"/>
    </row>
    <row r="1131" s="211" customFormat="true" ht="15" customHeight="true" x14ac:dyDescent="0.2">
      <c r="BA1131" s="520"/>
      <c r="BB1131" s="237"/>
      <c r="BC1131" s="520"/>
      <c r="BD1131" s="520"/>
      <c r="BE1131" s="520"/>
      <c r="BF1131" s="520"/>
      <c r="BG1131" s="520"/>
      <c r="BH1131" s="520"/>
      <c r="BI1131" s="520"/>
      <c r="BJ1131" s="520"/>
      <c r="BK1131" s="520"/>
      <c r="BL1131" s="520"/>
      <c r="BM1131" s="520"/>
      <c r="BN1131" s="520"/>
      <c r="BO1131" s="520"/>
      <c r="BP1131" s="520"/>
      <c r="BQ1131" s="520"/>
      <c r="BR1131" s="520"/>
      <c r="BS1131" s="520"/>
      <c r="BT1131" s="520"/>
      <c r="BU1131" s="520"/>
      <c r="BV1131" s="520"/>
      <c r="BW1131" s="520"/>
      <c r="BX1131" s="520"/>
      <c r="BY1131" s="520"/>
    </row>
    <row r="1132" s="211" customFormat="true" ht="15" customHeight="true" x14ac:dyDescent="0.2">
      <c r="BA1132" s="520"/>
      <c r="BB1132" s="237"/>
      <c r="BC1132" s="520"/>
      <c r="BD1132" s="520"/>
      <c r="BE1132" s="520"/>
      <c r="BF1132" s="520"/>
      <c r="BG1132" s="520"/>
      <c r="BH1132" s="520"/>
      <c r="BI1132" s="520"/>
      <c r="BJ1132" s="520"/>
      <c r="BK1132" s="520"/>
      <c r="BL1132" s="520"/>
      <c r="BM1132" s="520"/>
      <c r="BN1132" s="520"/>
      <c r="BO1132" s="520"/>
      <c r="BP1132" s="520"/>
      <c r="BQ1132" s="520"/>
      <c r="BR1132" s="520"/>
      <c r="BS1132" s="520"/>
      <c r="BT1132" s="520"/>
      <c r="BU1132" s="520"/>
      <c r="BV1132" s="520"/>
      <c r="BW1132" s="520"/>
      <c r="BX1132" s="520"/>
      <c r="BY1132" s="520"/>
    </row>
    <row r="1133" s="211" customFormat="true" ht="15" customHeight="true" x14ac:dyDescent="0.2">
      <c r="BA1133" s="520"/>
      <c r="BB1133" s="237"/>
      <c r="BC1133" s="520"/>
      <c r="BD1133" s="520"/>
      <c r="BE1133" s="520"/>
      <c r="BF1133" s="520"/>
      <c r="BG1133" s="520"/>
      <c r="BH1133" s="520"/>
      <c r="BI1133" s="520"/>
      <c r="BJ1133" s="520"/>
      <c r="BK1133" s="520"/>
      <c r="BL1133" s="520"/>
      <c r="BM1133" s="520"/>
      <c r="BN1133" s="520"/>
      <c r="BO1133" s="520"/>
      <c r="BP1133" s="520"/>
      <c r="BQ1133" s="520"/>
      <c r="BR1133" s="520"/>
      <c r="BS1133" s="520"/>
      <c r="BT1133" s="520"/>
      <c r="BU1133" s="520"/>
      <c r="BV1133" s="520"/>
      <c r="BW1133" s="520"/>
      <c r="BX1133" s="520"/>
      <c r="BY1133" s="520"/>
    </row>
    <row r="1134" s="211" customFormat="true" ht="15" customHeight="true" x14ac:dyDescent="0.2">
      <c r="BA1134" s="520"/>
      <c r="BB1134" s="237"/>
      <c r="BC1134" s="520"/>
      <c r="BD1134" s="520"/>
      <c r="BE1134" s="520"/>
      <c r="BF1134" s="520"/>
      <c r="BG1134" s="520"/>
      <c r="BH1134" s="520"/>
      <c r="BI1134" s="520"/>
      <c r="BJ1134" s="520"/>
      <c r="BK1134" s="520"/>
      <c r="BL1134" s="520"/>
      <c r="BM1134" s="520"/>
      <c r="BN1134" s="520"/>
      <c r="BO1134" s="520"/>
      <c r="BP1134" s="520"/>
      <c r="BQ1134" s="520"/>
      <c r="BR1134" s="520"/>
      <c r="BS1134" s="520"/>
      <c r="BT1134" s="520"/>
      <c r="BU1134" s="520"/>
      <c r="BV1134" s="520"/>
      <c r="BW1134" s="520"/>
      <c r="BX1134" s="520"/>
      <c r="BY1134" s="520"/>
    </row>
    <row r="1135" s="211" customFormat="true" ht="15" customHeight="true" x14ac:dyDescent="0.2">
      <c r="BA1135" s="520"/>
      <c r="BB1135" s="237"/>
      <c r="BC1135" s="520"/>
      <c r="BD1135" s="520"/>
      <c r="BE1135" s="520"/>
      <c r="BF1135" s="520"/>
      <c r="BG1135" s="520"/>
      <c r="BH1135" s="520"/>
      <c r="BI1135" s="520"/>
      <c r="BJ1135" s="520"/>
      <c r="BK1135" s="520"/>
      <c r="BL1135" s="520"/>
      <c r="BM1135" s="520"/>
      <c r="BN1135" s="520"/>
      <c r="BO1135" s="520"/>
      <c r="BP1135" s="520"/>
      <c r="BQ1135" s="520"/>
      <c r="BR1135" s="520"/>
      <c r="BS1135" s="520"/>
      <c r="BT1135" s="520"/>
      <c r="BU1135" s="520"/>
      <c r="BV1135" s="520"/>
      <c r="BW1135" s="520"/>
      <c r="BX1135" s="520"/>
      <c r="BY1135" s="520"/>
    </row>
    <row r="1136" s="211" customFormat="true" ht="15" customHeight="true" x14ac:dyDescent="0.2">
      <c r="BA1136" s="520"/>
      <c r="BB1136" s="237"/>
      <c r="BC1136" s="520"/>
      <c r="BD1136" s="520"/>
      <c r="BE1136" s="520"/>
      <c r="BF1136" s="520"/>
      <c r="BG1136" s="520"/>
      <c r="BH1136" s="520"/>
      <c r="BI1136" s="520"/>
      <c r="BJ1136" s="520"/>
      <c r="BK1136" s="520"/>
      <c r="BL1136" s="520"/>
      <c r="BM1136" s="520"/>
      <c r="BN1136" s="520"/>
      <c r="BO1136" s="520"/>
      <c r="BP1136" s="520"/>
      <c r="BQ1136" s="520"/>
      <c r="BR1136" s="520"/>
      <c r="BS1136" s="520"/>
      <c r="BT1136" s="520"/>
      <c r="BU1136" s="520"/>
      <c r="BV1136" s="520"/>
      <c r="BW1136" s="520"/>
      <c r="BX1136" s="520"/>
      <c r="BY1136" s="520"/>
    </row>
    <row r="1137" s="211" customFormat="true" ht="15" customHeight="true" x14ac:dyDescent="0.2">
      <c r="BA1137" s="520"/>
      <c r="BB1137" s="237"/>
      <c r="BC1137" s="520"/>
      <c r="BD1137" s="520"/>
      <c r="BE1137" s="520"/>
      <c r="BF1137" s="520"/>
      <c r="BG1137" s="520"/>
      <c r="BH1137" s="520"/>
      <c r="BI1137" s="520"/>
      <c r="BJ1137" s="520"/>
      <c r="BK1137" s="520"/>
      <c r="BL1137" s="520"/>
      <c r="BM1137" s="520"/>
      <c r="BN1137" s="520"/>
      <c r="BO1137" s="520"/>
      <c r="BP1137" s="520"/>
      <c r="BQ1137" s="520"/>
      <c r="BR1137" s="520"/>
      <c r="BS1137" s="520"/>
      <c r="BT1137" s="520"/>
      <c r="BU1137" s="520"/>
      <c r="BV1137" s="520"/>
      <c r="BW1137" s="520"/>
      <c r="BX1137" s="520"/>
      <c r="BY1137" s="520"/>
    </row>
    <row r="1138" s="211" customFormat="true" ht="15" customHeight="true" x14ac:dyDescent="0.2">
      <c r="BA1138" s="520"/>
      <c r="BB1138" s="237"/>
      <c r="BC1138" s="520"/>
      <c r="BD1138" s="520"/>
      <c r="BE1138" s="520"/>
      <c r="BF1138" s="520"/>
      <c r="BG1138" s="520"/>
      <c r="BH1138" s="520"/>
      <c r="BI1138" s="520"/>
      <c r="BJ1138" s="520"/>
      <c r="BK1138" s="520"/>
      <c r="BL1138" s="520"/>
      <c r="BM1138" s="520"/>
      <c r="BN1138" s="520"/>
      <c r="BO1138" s="520"/>
      <c r="BP1138" s="520"/>
      <c r="BQ1138" s="520"/>
      <c r="BR1138" s="520"/>
      <c r="BS1138" s="520"/>
      <c r="BT1138" s="520"/>
      <c r="BU1138" s="520"/>
      <c r="BV1138" s="520"/>
      <c r="BW1138" s="520"/>
      <c r="BX1138" s="520"/>
      <c r="BY1138" s="520"/>
    </row>
    <row r="1139" s="211" customFormat="true" ht="15" customHeight="true" x14ac:dyDescent="0.2">
      <c r="BA1139" s="520"/>
      <c r="BB1139" s="237"/>
      <c r="BC1139" s="520"/>
      <c r="BD1139" s="520"/>
      <c r="BE1139" s="520"/>
      <c r="BF1139" s="520"/>
      <c r="BG1139" s="520"/>
      <c r="BH1139" s="520"/>
      <c r="BI1139" s="520"/>
      <c r="BJ1139" s="520"/>
      <c r="BK1139" s="520"/>
      <c r="BL1139" s="520"/>
      <c r="BM1139" s="520"/>
      <c r="BN1139" s="520"/>
      <c r="BO1139" s="520"/>
      <c r="BP1139" s="520"/>
      <c r="BQ1139" s="520"/>
      <c r="BR1139" s="520"/>
      <c r="BS1139" s="520"/>
      <c r="BT1139" s="520"/>
      <c r="BU1139" s="520"/>
      <c r="BV1139" s="520"/>
      <c r="BW1139" s="520"/>
      <c r="BX1139" s="520"/>
      <c r="BY1139" s="520"/>
    </row>
    <row r="1140" s="211" customFormat="true" ht="15" customHeight="true" x14ac:dyDescent="0.2">
      <c r="BA1140" s="520"/>
      <c r="BB1140" s="237"/>
      <c r="BC1140" s="520"/>
      <c r="BD1140" s="520"/>
      <c r="BE1140" s="520"/>
      <c r="BF1140" s="520"/>
      <c r="BG1140" s="520"/>
      <c r="BH1140" s="520"/>
      <c r="BI1140" s="520"/>
      <c r="BJ1140" s="520"/>
      <c r="BK1140" s="520"/>
      <c r="BL1140" s="520"/>
      <c r="BM1140" s="520"/>
      <c r="BN1140" s="520"/>
      <c r="BO1140" s="520"/>
      <c r="BP1140" s="520"/>
      <c r="BQ1140" s="520"/>
      <c r="BR1140" s="520"/>
      <c r="BS1140" s="520"/>
      <c r="BT1140" s="520"/>
      <c r="BU1140" s="520"/>
      <c r="BV1140" s="520"/>
      <c r="BW1140" s="520"/>
      <c r="BX1140" s="520"/>
      <c r="BY1140" s="520"/>
    </row>
    <row r="1141" s="211" customFormat="true" ht="15" customHeight="true" x14ac:dyDescent="0.2">
      <c r="BA1141" s="520"/>
      <c r="BB1141" s="237"/>
      <c r="BC1141" s="520"/>
      <c r="BD1141" s="520"/>
      <c r="BE1141" s="520"/>
      <c r="BF1141" s="520"/>
      <c r="BG1141" s="520"/>
      <c r="BH1141" s="520"/>
      <c r="BI1141" s="520"/>
      <c r="BJ1141" s="520"/>
      <c r="BK1141" s="520"/>
      <c r="BL1141" s="520"/>
      <c r="BM1141" s="520"/>
      <c r="BN1141" s="520"/>
      <c r="BO1141" s="520"/>
      <c r="BP1141" s="520"/>
      <c r="BQ1141" s="520"/>
      <c r="BR1141" s="520"/>
      <c r="BS1141" s="520"/>
      <c r="BT1141" s="520"/>
      <c r="BU1141" s="520"/>
      <c r="BV1141" s="520"/>
      <c r="BW1141" s="520"/>
      <c r="BX1141" s="520"/>
      <c r="BY1141" s="520"/>
    </row>
    <row r="1142" s="211" customFormat="true" ht="15" customHeight="true" x14ac:dyDescent="0.2">
      <c r="BA1142" s="520"/>
      <c r="BB1142" s="237"/>
      <c r="BC1142" s="520"/>
      <c r="BD1142" s="520"/>
      <c r="BE1142" s="520"/>
      <c r="BF1142" s="520"/>
      <c r="BG1142" s="520"/>
      <c r="BH1142" s="520"/>
      <c r="BI1142" s="520"/>
      <c r="BJ1142" s="520"/>
      <c r="BK1142" s="520"/>
      <c r="BL1142" s="520"/>
      <c r="BM1142" s="520"/>
      <c r="BN1142" s="520"/>
      <c r="BO1142" s="520"/>
      <c r="BP1142" s="520"/>
      <c r="BQ1142" s="520"/>
      <c r="BR1142" s="520"/>
      <c r="BS1142" s="520"/>
      <c r="BT1142" s="520"/>
      <c r="BU1142" s="520"/>
      <c r="BV1142" s="520"/>
      <c r="BW1142" s="520"/>
      <c r="BX1142" s="520"/>
      <c r="BY1142" s="520"/>
    </row>
    <row r="1143" s="211" customFormat="true" ht="15" customHeight="true" x14ac:dyDescent="0.2">
      <c r="BA1143" s="520"/>
      <c r="BB1143" s="237"/>
      <c r="BC1143" s="520"/>
      <c r="BD1143" s="520"/>
      <c r="BE1143" s="520"/>
      <c r="BF1143" s="520"/>
      <c r="BG1143" s="520"/>
      <c r="BH1143" s="520"/>
      <c r="BI1143" s="520"/>
      <c r="BJ1143" s="520"/>
      <c r="BK1143" s="520"/>
      <c r="BL1143" s="520"/>
      <c r="BM1143" s="520"/>
      <c r="BN1143" s="520"/>
      <c r="BO1143" s="520"/>
      <c r="BP1143" s="520"/>
      <c r="BQ1143" s="520"/>
      <c r="BR1143" s="520"/>
      <c r="BS1143" s="520"/>
      <c r="BT1143" s="520"/>
      <c r="BU1143" s="520"/>
      <c r="BV1143" s="520"/>
      <c r="BW1143" s="520"/>
      <c r="BX1143" s="520"/>
      <c r="BY1143" s="520"/>
    </row>
    <row r="1144" s="211" customFormat="true" ht="15" customHeight="true" x14ac:dyDescent="0.2">
      <c r="BA1144" s="520"/>
      <c r="BB1144" s="237"/>
      <c r="BC1144" s="520"/>
      <c r="BD1144" s="520"/>
      <c r="BE1144" s="520"/>
      <c r="BF1144" s="520"/>
      <c r="BG1144" s="520"/>
      <c r="BH1144" s="520"/>
      <c r="BI1144" s="520"/>
      <c r="BJ1144" s="520"/>
      <c r="BK1144" s="520"/>
      <c r="BL1144" s="520"/>
      <c r="BM1144" s="520"/>
      <c r="BN1144" s="520"/>
      <c r="BO1144" s="520"/>
      <c r="BP1144" s="520"/>
      <c r="BQ1144" s="520"/>
      <c r="BR1144" s="520"/>
      <c r="BS1144" s="520"/>
      <c r="BT1144" s="520"/>
      <c r="BU1144" s="520"/>
      <c r="BV1144" s="520"/>
      <c r="BW1144" s="520"/>
      <c r="BX1144" s="520"/>
      <c r="BY1144" s="520"/>
    </row>
    <row r="1145" s="211" customFormat="true" ht="15" customHeight="true" x14ac:dyDescent="0.2">
      <c r="BA1145" s="520"/>
      <c r="BB1145" s="237"/>
      <c r="BC1145" s="520"/>
      <c r="BD1145" s="520"/>
      <c r="BE1145" s="520"/>
      <c r="BF1145" s="520"/>
      <c r="BG1145" s="520"/>
      <c r="BH1145" s="520"/>
      <c r="BI1145" s="520"/>
      <c r="BJ1145" s="520"/>
      <c r="BK1145" s="520"/>
      <c r="BL1145" s="520"/>
      <c r="BM1145" s="520"/>
      <c r="BN1145" s="520"/>
      <c r="BO1145" s="520"/>
      <c r="BP1145" s="520"/>
      <c r="BQ1145" s="520"/>
      <c r="BR1145" s="520"/>
      <c r="BS1145" s="520"/>
      <c r="BT1145" s="520"/>
      <c r="BU1145" s="520"/>
      <c r="BV1145" s="520"/>
      <c r="BW1145" s="520"/>
      <c r="BX1145" s="520"/>
      <c r="BY1145" s="520"/>
    </row>
    <row r="1146" s="211" customFormat="true" ht="15" customHeight="true" x14ac:dyDescent="0.2">
      <c r="BA1146" s="520"/>
      <c r="BB1146" s="237"/>
      <c r="BC1146" s="520"/>
      <c r="BD1146" s="520"/>
      <c r="BE1146" s="520"/>
      <c r="BF1146" s="520"/>
      <c r="BG1146" s="520"/>
      <c r="BH1146" s="520"/>
      <c r="BI1146" s="520"/>
      <c r="BJ1146" s="520"/>
      <c r="BK1146" s="520"/>
      <c r="BL1146" s="520"/>
      <c r="BM1146" s="520"/>
      <c r="BN1146" s="520"/>
      <c r="BO1146" s="520"/>
      <c r="BP1146" s="520"/>
      <c r="BQ1146" s="520"/>
      <c r="BR1146" s="520"/>
      <c r="BS1146" s="520"/>
      <c r="BT1146" s="520"/>
      <c r="BU1146" s="520"/>
      <c r="BV1146" s="520"/>
      <c r="BW1146" s="520"/>
      <c r="BX1146" s="520"/>
      <c r="BY1146" s="520"/>
    </row>
    <row r="1147" s="211" customFormat="true" ht="15" customHeight="true" x14ac:dyDescent="0.2">
      <c r="BA1147" s="520"/>
      <c r="BB1147" s="237"/>
      <c r="BC1147" s="520"/>
      <c r="BD1147" s="520"/>
      <c r="BE1147" s="520"/>
      <c r="BF1147" s="520"/>
      <c r="BG1147" s="520"/>
      <c r="BH1147" s="520"/>
      <c r="BI1147" s="520"/>
      <c r="BJ1147" s="520"/>
      <c r="BK1147" s="520"/>
      <c r="BL1147" s="520"/>
      <c r="BM1147" s="520"/>
      <c r="BN1147" s="520"/>
      <c r="BO1147" s="520"/>
      <c r="BP1147" s="520"/>
      <c r="BQ1147" s="520"/>
      <c r="BR1147" s="520"/>
      <c r="BS1147" s="520"/>
      <c r="BT1147" s="520"/>
      <c r="BU1147" s="520"/>
      <c r="BV1147" s="520"/>
      <c r="BW1147" s="520"/>
      <c r="BX1147" s="520"/>
      <c r="BY1147" s="520"/>
    </row>
    <row r="1148" s="211" customFormat="true" ht="15" customHeight="true" x14ac:dyDescent="0.2">
      <c r="BA1148" s="520"/>
      <c r="BB1148" s="237"/>
      <c r="BC1148" s="520"/>
      <c r="BD1148" s="520"/>
      <c r="BE1148" s="520"/>
      <c r="BF1148" s="520"/>
      <c r="BG1148" s="520"/>
      <c r="BH1148" s="520"/>
      <c r="BI1148" s="520"/>
      <c r="BJ1148" s="520"/>
      <c r="BK1148" s="520"/>
      <c r="BL1148" s="520"/>
      <c r="BM1148" s="520"/>
      <c r="BN1148" s="520"/>
      <c r="BO1148" s="520"/>
      <c r="BP1148" s="520"/>
      <c r="BQ1148" s="520"/>
      <c r="BR1148" s="520"/>
      <c r="BS1148" s="520"/>
      <c r="BT1148" s="520"/>
      <c r="BU1148" s="520"/>
      <c r="BV1148" s="520"/>
      <c r="BW1148" s="520"/>
      <c r="BX1148" s="520"/>
      <c r="BY1148" s="520"/>
    </row>
    <row r="1149" s="211" customFormat="true" ht="15" customHeight="true" x14ac:dyDescent="0.2">
      <c r="BA1149" s="520"/>
      <c r="BB1149" s="237"/>
      <c r="BC1149" s="520"/>
      <c r="BD1149" s="520"/>
      <c r="BE1149" s="520"/>
      <c r="BF1149" s="520"/>
      <c r="BG1149" s="520"/>
      <c r="BH1149" s="520"/>
      <c r="BI1149" s="520"/>
      <c r="BJ1149" s="520"/>
      <c r="BK1149" s="520"/>
      <c r="BL1149" s="520"/>
      <c r="BM1149" s="520"/>
      <c r="BN1149" s="520"/>
      <c r="BO1149" s="520"/>
      <c r="BP1149" s="520"/>
      <c r="BQ1149" s="520"/>
      <c r="BR1149" s="520"/>
      <c r="BS1149" s="520"/>
      <c r="BT1149" s="520"/>
      <c r="BU1149" s="520"/>
      <c r="BV1149" s="520"/>
      <c r="BW1149" s="520"/>
      <c r="BX1149" s="520"/>
      <c r="BY1149" s="520"/>
    </row>
    <row r="1150" s="211" customFormat="true" ht="15" customHeight="true" x14ac:dyDescent="0.2">
      <c r="BA1150" s="520"/>
      <c r="BB1150" s="237"/>
      <c r="BC1150" s="520"/>
      <c r="BD1150" s="520"/>
      <c r="BE1150" s="520"/>
      <c r="BF1150" s="520"/>
      <c r="BG1150" s="520"/>
      <c r="BH1150" s="520"/>
      <c r="BI1150" s="520"/>
      <c r="BJ1150" s="520"/>
      <c r="BK1150" s="520"/>
      <c r="BL1150" s="520"/>
      <c r="BM1150" s="520"/>
      <c r="BN1150" s="520"/>
      <c r="BO1150" s="520"/>
      <c r="BP1150" s="520"/>
      <c r="BQ1150" s="520"/>
      <c r="BR1150" s="520"/>
      <c r="BS1150" s="520"/>
      <c r="BT1150" s="520"/>
      <c r="BU1150" s="520"/>
      <c r="BV1150" s="520"/>
      <c r="BW1150" s="520"/>
      <c r="BX1150" s="520"/>
      <c r="BY1150" s="520"/>
    </row>
    <row r="1151" s="211" customFormat="true" ht="15" customHeight="true" x14ac:dyDescent="0.2">
      <c r="BA1151" s="520"/>
      <c r="BB1151" s="237"/>
      <c r="BC1151" s="520"/>
      <c r="BD1151" s="520"/>
      <c r="BE1151" s="520"/>
      <c r="BF1151" s="520"/>
      <c r="BG1151" s="520"/>
      <c r="BH1151" s="520"/>
      <c r="BI1151" s="520"/>
      <c r="BJ1151" s="520"/>
      <c r="BK1151" s="520"/>
      <c r="BL1151" s="520"/>
      <c r="BM1151" s="520"/>
      <c r="BN1151" s="520"/>
      <c r="BO1151" s="520"/>
      <c r="BP1151" s="520"/>
      <c r="BQ1151" s="520"/>
      <c r="BR1151" s="520"/>
      <c r="BS1151" s="520"/>
      <c r="BT1151" s="520"/>
      <c r="BU1151" s="520"/>
      <c r="BV1151" s="520"/>
      <c r="BW1151" s="520"/>
      <c r="BX1151" s="520"/>
      <c r="BY1151" s="520"/>
    </row>
    <row r="1152" s="211" customFormat="true" ht="15" customHeight="true" x14ac:dyDescent="0.2">
      <c r="BA1152" s="520"/>
      <c r="BB1152" s="237"/>
      <c r="BC1152" s="520"/>
      <c r="BD1152" s="520"/>
      <c r="BE1152" s="520"/>
      <c r="BF1152" s="520"/>
      <c r="BG1152" s="520"/>
      <c r="BH1152" s="520"/>
      <c r="BI1152" s="520"/>
      <c r="BJ1152" s="520"/>
      <c r="BK1152" s="520"/>
      <c r="BL1152" s="520"/>
      <c r="BM1152" s="520"/>
      <c r="BN1152" s="520"/>
      <c r="BO1152" s="520"/>
      <c r="BP1152" s="520"/>
      <c r="BQ1152" s="520"/>
      <c r="BR1152" s="520"/>
      <c r="BS1152" s="520"/>
      <c r="BT1152" s="520"/>
      <c r="BU1152" s="520"/>
      <c r="BV1152" s="520"/>
      <c r="BW1152" s="520"/>
      <c r="BX1152" s="520"/>
      <c r="BY1152" s="520"/>
    </row>
    <row r="1153" s="211" customFormat="true" ht="15" customHeight="true" x14ac:dyDescent="0.2">
      <c r="BA1153" s="520"/>
      <c r="BB1153" s="237"/>
      <c r="BC1153" s="520"/>
      <c r="BD1153" s="520"/>
      <c r="BE1153" s="520"/>
      <c r="BF1153" s="520"/>
      <c r="BG1153" s="520"/>
      <c r="BH1153" s="520"/>
      <c r="BI1153" s="520"/>
      <c r="BJ1153" s="520"/>
      <c r="BK1153" s="520"/>
      <c r="BL1153" s="520"/>
      <c r="BM1153" s="520"/>
      <c r="BN1153" s="520"/>
      <c r="BO1153" s="520"/>
      <c r="BP1153" s="520"/>
      <c r="BQ1153" s="520"/>
      <c r="BR1153" s="520"/>
      <c r="BS1153" s="520"/>
      <c r="BT1153" s="520"/>
      <c r="BU1153" s="520"/>
      <c r="BV1153" s="520"/>
      <c r="BW1153" s="520"/>
      <c r="BX1153" s="520"/>
      <c r="BY1153" s="520"/>
    </row>
    <row r="1154" s="211" customFormat="true" ht="15" customHeight="true" x14ac:dyDescent="0.2">
      <c r="BA1154" s="520"/>
      <c r="BB1154" s="237"/>
      <c r="BC1154" s="520"/>
      <c r="BD1154" s="520"/>
      <c r="BE1154" s="520"/>
      <c r="BF1154" s="520"/>
      <c r="BG1154" s="520"/>
      <c r="BH1154" s="520"/>
      <c r="BI1154" s="520"/>
      <c r="BJ1154" s="520"/>
      <c r="BK1154" s="520"/>
      <c r="BL1154" s="520"/>
      <c r="BM1154" s="520"/>
      <c r="BN1154" s="520"/>
      <c r="BO1154" s="520"/>
      <c r="BP1154" s="520"/>
      <c r="BQ1154" s="520"/>
      <c r="BR1154" s="520"/>
      <c r="BS1154" s="520"/>
      <c r="BT1154" s="520"/>
      <c r="BU1154" s="520"/>
      <c r="BV1154" s="520"/>
      <c r="BW1154" s="520"/>
      <c r="BX1154" s="520"/>
      <c r="BY1154" s="520"/>
    </row>
    <row r="1155" s="211" customFormat="true" ht="15" customHeight="true" x14ac:dyDescent="0.2">
      <c r="BA1155" s="520"/>
      <c r="BB1155" s="237"/>
      <c r="BC1155" s="520"/>
      <c r="BD1155" s="520"/>
      <c r="BE1155" s="520"/>
      <c r="BF1155" s="520"/>
      <c r="BG1155" s="520"/>
      <c r="BH1155" s="520"/>
      <c r="BI1155" s="520"/>
      <c r="BJ1155" s="520"/>
      <c r="BK1155" s="520"/>
      <c r="BL1155" s="520"/>
      <c r="BM1155" s="520"/>
      <c r="BN1155" s="520"/>
      <c r="BO1155" s="520"/>
      <c r="BP1155" s="520"/>
      <c r="BQ1155" s="520"/>
      <c r="BR1155" s="520"/>
      <c r="BS1155" s="520"/>
      <c r="BT1155" s="520"/>
      <c r="BU1155" s="520"/>
      <c r="BV1155" s="520"/>
      <c r="BW1155" s="520"/>
      <c r="BX1155" s="520"/>
      <c r="BY1155" s="520"/>
    </row>
    <row r="1156" s="211" customFormat="true" ht="15" customHeight="true" x14ac:dyDescent="0.2">
      <c r="BA1156" s="520"/>
      <c r="BB1156" s="237"/>
      <c r="BC1156" s="520"/>
      <c r="BD1156" s="520"/>
      <c r="BE1156" s="520"/>
      <c r="BF1156" s="520"/>
      <c r="BG1156" s="520"/>
      <c r="BH1156" s="520"/>
      <c r="BI1156" s="520"/>
      <c r="BJ1156" s="520"/>
      <c r="BK1156" s="520"/>
      <c r="BL1156" s="520"/>
      <c r="BM1156" s="520"/>
      <c r="BN1156" s="520"/>
      <c r="BO1156" s="520"/>
      <c r="BP1156" s="520"/>
      <c r="BQ1156" s="520"/>
      <c r="BR1156" s="520"/>
      <c r="BS1156" s="520"/>
      <c r="BT1156" s="520"/>
      <c r="BU1156" s="520"/>
      <c r="BV1156" s="520"/>
      <c r="BW1156" s="520"/>
      <c r="BX1156" s="520"/>
      <c r="BY1156" s="520"/>
    </row>
    <row r="1157" s="211" customFormat="true" ht="15" customHeight="true" x14ac:dyDescent="0.2">
      <c r="BA1157" s="520"/>
      <c r="BB1157" s="237"/>
      <c r="BC1157" s="520"/>
      <c r="BD1157" s="520"/>
      <c r="BE1157" s="520"/>
      <c r="BF1157" s="520"/>
      <c r="BG1157" s="520"/>
      <c r="BH1157" s="520"/>
      <c r="BI1157" s="520"/>
      <c r="BJ1157" s="520"/>
      <c r="BK1157" s="520"/>
      <c r="BL1157" s="520"/>
      <c r="BM1157" s="520"/>
      <c r="BN1157" s="520"/>
      <c r="BO1157" s="520"/>
      <c r="BP1157" s="520"/>
      <c r="BQ1157" s="520"/>
      <c r="BR1157" s="520"/>
      <c r="BS1157" s="520"/>
      <c r="BT1157" s="520"/>
      <c r="BU1157" s="520"/>
      <c r="BV1157" s="520"/>
      <c r="BW1157" s="520"/>
      <c r="BX1157" s="520"/>
      <c r="BY1157" s="520"/>
    </row>
    <row r="1158" s="211" customFormat="true" ht="15" customHeight="true" x14ac:dyDescent="0.2">
      <c r="BA1158" s="520"/>
      <c r="BB1158" s="237"/>
      <c r="BC1158" s="520"/>
      <c r="BD1158" s="520"/>
      <c r="BE1158" s="520"/>
      <c r="BF1158" s="520"/>
      <c r="BG1158" s="520"/>
      <c r="BH1158" s="520"/>
      <c r="BI1158" s="520"/>
      <c r="BJ1158" s="520"/>
      <c r="BK1158" s="520"/>
      <c r="BL1158" s="520"/>
      <c r="BM1158" s="520"/>
      <c r="BN1158" s="520"/>
      <c r="BO1158" s="520"/>
      <c r="BP1158" s="520"/>
      <c r="BQ1158" s="520"/>
      <c r="BR1158" s="520"/>
      <c r="BS1158" s="520"/>
      <c r="BT1158" s="520"/>
      <c r="BU1158" s="520"/>
      <c r="BV1158" s="520"/>
      <c r="BW1158" s="520"/>
      <c r="BX1158" s="520"/>
      <c r="BY1158" s="520"/>
    </row>
    <row r="1159" s="211" customFormat="true" ht="15" customHeight="true" x14ac:dyDescent="0.2">
      <c r="BA1159" s="520"/>
      <c r="BB1159" s="237"/>
      <c r="BC1159" s="520"/>
      <c r="BD1159" s="520"/>
      <c r="BE1159" s="520"/>
      <c r="BF1159" s="520"/>
      <c r="BG1159" s="520"/>
      <c r="BH1159" s="520"/>
      <c r="BI1159" s="520"/>
      <c r="BJ1159" s="520"/>
      <c r="BK1159" s="520"/>
      <c r="BL1159" s="520"/>
      <c r="BM1159" s="520"/>
      <c r="BN1159" s="520"/>
      <c r="BO1159" s="520"/>
      <c r="BP1159" s="520"/>
      <c r="BQ1159" s="520"/>
      <c r="BR1159" s="520"/>
      <c r="BS1159" s="520"/>
      <c r="BT1159" s="520"/>
      <c r="BU1159" s="520"/>
      <c r="BV1159" s="520"/>
      <c r="BW1159" s="520"/>
      <c r="BX1159" s="520"/>
      <c r="BY1159" s="520"/>
    </row>
    <row r="1160" s="211" customFormat="true" ht="15" customHeight="true" x14ac:dyDescent="0.2">
      <c r="BA1160" s="520"/>
      <c r="BB1160" s="237"/>
      <c r="BC1160" s="520"/>
      <c r="BD1160" s="520"/>
      <c r="BE1160" s="520"/>
      <c r="BF1160" s="520"/>
      <c r="BG1160" s="520"/>
      <c r="BH1160" s="520"/>
      <c r="BI1160" s="520"/>
      <c r="BJ1160" s="520"/>
      <c r="BK1160" s="520"/>
      <c r="BL1160" s="520"/>
      <c r="BM1160" s="520"/>
      <c r="BN1160" s="520"/>
      <c r="BO1160" s="520"/>
      <c r="BP1160" s="520"/>
      <c r="BQ1160" s="520"/>
      <c r="BR1160" s="520"/>
      <c r="BS1160" s="520"/>
      <c r="BT1160" s="520"/>
      <c r="BU1160" s="520"/>
      <c r="BV1160" s="520"/>
      <c r="BW1160" s="520"/>
      <c r="BX1160" s="520"/>
      <c r="BY1160" s="520"/>
    </row>
    <row r="1161" s="211" customFormat="true" ht="15" customHeight="true" x14ac:dyDescent="0.2">
      <c r="BA1161" s="520"/>
      <c r="BB1161" s="237"/>
      <c r="BC1161" s="520"/>
      <c r="BD1161" s="520"/>
      <c r="BE1161" s="520"/>
      <c r="BF1161" s="520"/>
      <c r="BG1161" s="520"/>
      <c r="BH1161" s="520"/>
      <c r="BI1161" s="520"/>
      <c r="BJ1161" s="520"/>
      <c r="BK1161" s="520"/>
      <c r="BL1161" s="520"/>
      <c r="BM1161" s="520"/>
      <c r="BN1161" s="520"/>
      <c r="BO1161" s="520"/>
      <c r="BP1161" s="520"/>
      <c r="BQ1161" s="520"/>
      <c r="BR1161" s="520"/>
      <c r="BS1161" s="520"/>
      <c r="BT1161" s="520"/>
      <c r="BU1161" s="520"/>
      <c r="BV1161" s="520"/>
      <c r="BW1161" s="520"/>
      <c r="BX1161" s="520"/>
      <c r="BY1161" s="520"/>
    </row>
    <row r="1162" s="211" customFormat="true" ht="15" customHeight="true" x14ac:dyDescent="0.2">
      <c r="BA1162" s="520"/>
      <c r="BB1162" s="237"/>
      <c r="BC1162" s="520"/>
      <c r="BD1162" s="520"/>
      <c r="BE1162" s="520"/>
      <c r="BF1162" s="520"/>
      <c r="BG1162" s="520"/>
      <c r="BH1162" s="520"/>
      <c r="BI1162" s="520"/>
      <c r="BJ1162" s="520"/>
      <c r="BK1162" s="520"/>
      <c r="BL1162" s="520"/>
      <c r="BM1162" s="520"/>
      <c r="BN1162" s="520"/>
      <c r="BO1162" s="520"/>
      <c r="BP1162" s="520"/>
      <c r="BQ1162" s="520"/>
      <c r="BR1162" s="520"/>
      <c r="BS1162" s="520"/>
      <c r="BT1162" s="520"/>
      <c r="BU1162" s="520"/>
      <c r="BV1162" s="520"/>
      <c r="BW1162" s="520"/>
      <c r="BX1162" s="520"/>
      <c r="BY1162" s="520"/>
    </row>
    <row r="1163" s="211" customFormat="true" ht="15" customHeight="true" x14ac:dyDescent="0.2">
      <c r="BA1163" s="520"/>
      <c r="BB1163" s="237"/>
      <c r="BC1163" s="520"/>
      <c r="BD1163" s="520"/>
      <c r="BE1163" s="520"/>
      <c r="BF1163" s="520"/>
      <c r="BG1163" s="520"/>
      <c r="BH1163" s="520"/>
      <c r="BI1163" s="520"/>
      <c r="BJ1163" s="520"/>
      <c r="BK1163" s="520"/>
      <c r="BL1163" s="520"/>
      <c r="BM1163" s="520"/>
      <c r="BN1163" s="520"/>
      <c r="BO1163" s="520"/>
      <c r="BP1163" s="520"/>
      <c r="BQ1163" s="520"/>
      <c r="BR1163" s="520"/>
      <c r="BS1163" s="520"/>
      <c r="BT1163" s="520"/>
      <c r="BU1163" s="520"/>
      <c r="BV1163" s="520"/>
      <c r="BW1163" s="520"/>
      <c r="BX1163" s="520"/>
      <c r="BY1163" s="520"/>
    </row>
    <row r="1164" s="211" customFormat="true" ht="15" customHeight="true" x14ac:dyDescent="0.2">
      <c r="BA1164" s="520"/>
      <c r="BB1164" s="237"/>
      <c r="BC1164" s="520"/>
      <c r="BD1164" s="520"/>
      <c r="BE1164" s="520"/>
      <c r="BF1164" s="520"/>
      <c r="BG1164" s="520"/>
      <c r="BH1164" s="520"/>
      <c r="BI1164" s="520"/>
      <c r="BJ1164" s="520"/>
      <c r="BK1164" s="520"/>
      <c r="BL1164" s="520"/>
      <c r="BM1164" s="520"/>
      <c r="BN1164" s="520"/>
      <c r="BO1164" s="520"/>
      <c r="BP1164" s="520"/>
      <c r="BQ1164" s="520"/>
      <c r="BR1164" s="520"/>
      <c r="BS1164" s="520"/>
      <c r="BT1164" s="520"/>
      <c r="BU1164" s="520"/>
      <c r="BV1164" s="520"/>
      <c r="BW1164" s="520"/>
      <c r="BX1164" s="520"/>
      <c r="BY1164" s="520"/>
    </row>
    <row r="1165" s="211" customFormat="true" ht="15" customHeight="true" x14ac:dyDescent="0.2">
      <c r="BA1165" s="520"/>
      <c r="BB1165" s="237"/>
      <c r="BC1165" s="520"/>
      <c r="BD1165" s="520"/>
      <c r="BE1165" s="520"/>
      <c r="BF1165" s="520"/>
      <c r="BG1165" s="520"/>
      <c r="BH1165" s="520"/>
      <c r="BI1165" s="520"/>
      <c r="BJ1165" s="520"/>
      <c r="BK1165" s="520"/>
      <c r="BL1165" s="520"/>
      <c r="BM1165" s="520"/>
      <c r="BN1165" s="520"/>
      <c r="BO1165" s="520"/>
      <c r="BP1165" s="520"/>
      <c r="BQ1165" s="520"/>
      <c r="BR1165" s="520"/>
      <c r="BS1165" s="520"/>
      <c r="BT1165" s="520"/>
      <c r="BU1165" s="520"/>
      <c r="BV1165" s="520"/>
      <c r="BW1165" s="520"/>
      <c r="BX1165" s="520"/>
      <c r="BY1165" s="520"/>
    </row>
    <row r="1166" s="211" customFormat="true" ht="15" customHeight="true" x14ac:dyDescent="0.2">
      <c r="BA1166" s="520"/>
      <c r="BB1166" s="237"/>
      <c r="BC1166" s="520"/>
      <c r="BD1166" s="520"/>
      <c r="BE1166" s="520"/>
      <c r="BF1166" s="520"/>
      <c r="BG1166" s="520"/>
      <c r="BH1166" s="520"/>
      <c r="BI1166" s="520"/>
      <c r="BJ1166" s="520"/>
      <c r="BK1166" s="520"/>
      <c r="BL1166" s="520"/>
      <c r="BM1166" s="520"/>
      <c r="BN1166" s="520"/>
      <c r="BO1166" s="520"/>
      <c r="BP1166" s="520"/>
      <c r="BQ1166" s="520"/>
      <c r="BR1166" s="520"/>
      <c r="BS1166" s="520"/>
      <c r="BT1166" s="520"/>
      <c r="BU1166" s="520"/>
      <c r="BV1166" s="520"/>
      <c r="BW1166" s="520"/>
      <c r="BX1166" s="520"/>
      <c r="BY1166" s="520"/>
    </row>
    <row r="1167" s="211" customFormat="true" ht="15" customHeight="true" x14ac:dyDescent="0.2">
      <c r="BA1167" s="520"/>
      <c r="BB1167" s="237"/>
      <c r="BC1167" s="520"/>
      <c r="BD1167" s="520"/>
      <c r="BE1167" s="520"/>
      <c r="BF1167" s="520"/>
      <c r="BG1167" s="520"/>
      <c r="BH1167" s="520"/>
      <c r="BI1167" s="520"/>
      <c r="BJ1167" s="520"/>
      <c r="BK1167" s="520"/>
      <c r="BL1167" s="520"/>
      <c r="BM1167" s="520"/>
      <c r="BN1167" s="520"/>
      <c r="BO1167" s="520"/>
      <c r="BP1167" s="520"/>
      <c r="BQ1167" s="520"/>
      <c r="BR1167" s="520"/>
      <c r="BS1167" s="520"/>
      <c r="BT1167" s="520"/>
      <c r="BU1167" s="520"/>
      <c r="BV1167" s="520"/>
      <c r="BW1167" s="520"/>
      <c r="BX1167" s="520"/>
      <c r="BY1167" s="520"/>
    </row>
    <row r="1168" s="211" customFormat="true" ht="15" customHeight="true" x14ac:dyDescent="0.2">
      <c r="BA1168" s="520"/>
      <c r="BB1168" s="237"/>
      <c r="BC1168" s="520"/>
      <c r="BD1168" s="520"/>
      <c r="BE1168" s="520"/>
      <c r="BF1168" s="520"/>
      <c r="BG1168" s="520"/>
      <c r="BH1168" s="520"/>
      <c r="BI1168" s="520"/>
      <c r="BJ1168" s="520"/>
      <c r="BK1168" s="520"/>
      <c r="BL1168" s="520"/>
      <c r="BM1168" s="520"/>
      <c r="BN1168" s="520"/>
      <c r="BO1168" s="520"/>
      <c r="BP1168" s="520"/>
      <c r="BQ1168" s="520"/>
      <c r="BR1168" s="520"/>
      <c r="BS1168" s="520"/>
      <c r="BT1168" s="520"/>
      <c r="BU1168" s="520"/>
      <c r="BV1168" s="520"/>
      <c r="BW1168" s="520"/>
      <c r="BX1168" s="520"/>
      <c r="BY1168" s="520"/>
    </row>
    <row r="1169" s="211" customFormat="true" ht="15" customHeight="true" x14ac:dyDescent="0.2">
      <c r="BA1169" s="520"/>
      <c r="BB1169" s="237"/>
      <c r="BC1169" s="520"/>
      <c r="BD1169" s="520"/>
      <c r="BE1169" s="520"/>
      <c r="BF1169" s="520"/>
      <c r="BG1169" s="520"/>
      <c r="BH1169" s="520"/>
      <c r="BI1169" s="520"/>
      <c r="BJ1169" s="520"/>
      <c r="BK1169" s="520"/>
      <c r="BL1169" s="520"/>
      <c r="BM1169" s="520"/>
      <c r="BN1169" s="520"/>
      <c r="BO1169" s="520"/>
      <c r="BP1169" s="520"/>
      <c r="BQ1169" s="520"/>
      <c r="BR1169" s="520"/>
      <c r="BS1169" s="520"/>
      <c r="BT1169" s="520"/>
      <c r="BU1169" s="520"/>
      <c r="BV1169" s="520"/>
      <c r="BW1169" s="520"/>
      <c r="BX1169" s="520"/>
      <c r="BY1169" s="520"/>
    </row>
    <row r="1170" s="211" customFormat="true" ht="15" customHeight="true" x14ac:dyDescent="0.2">
      <c r="A1170" s="311"/>
      <c r="B1170" s="706"/>
      <c r="C1170" s="707"/>
      <c r="D1170" s="707"/>
      <c r="E1170" s="707"/>
      <c r="F1170" s="707"/>
      <c r="G1170" s="707"/>
      <c r="H1170" s="707"/>
      <c r="I1170" s="707"/>
      <c r="J1170" s="707"/>
      <c r="K1170" s="707"/>
      <c r="L1170" s="707"/>
      <c r="M1170" s="707"/>
      <c r="N1170" s="707"/>
      <c r="O1170" s="707"/>
      <c r="P1170" s="707"/>
      <c r="Q1170" s="707"/>
      <c r="R1170" s="707"/>
      <c r="S1170" s="707"/>
      <c r="T1170" s="707"/>
      <c r="U1170" s="707"/>
      <c r="V1170" s="707"/>
      <c r="W1170" s="707"/>
      <c r="X1170" s="707"/>
      <c r="Y1170" s="707"/>
      <c r="Z1170" s="707"/>
      <c r="AA1170" s="707"/>
      <c r="AB1170" s="707"/>
      <c r="BA1170" s="520"/>
      <c r="BB1170" s="237"/>
      <c r="BC1170" s="520"/>
      <c r="BD1170" s="520"/>
      <c r="BE1170" s="520"/>
      <c r="BF1170" s="520"/>
      <c r="BG1170" s="520"/>
      <c r="BH1170" s="520"/>
      <c r="BI1170" s="520"/>
      <c r="BJ1170" s="520"/>
      <c r="BK1170" s="520"/>
      <c r="BL1170" s="520"/>
      <c r="BM1170" s="520"/>
      <c r="BN1170" s="520"/>
      <c r="BO1170" s="520"/>
      <c r="BP1170" s="520"/>
      <c r="BQ1170" s="520"/>
      <c r="BR1170" s="520"/>
      <c r="BS1170" s="520"/>
      <c r="BT1170" s="520"/>
      <c r="BU1170" s="520"/>
      <c r="BV1170" s="520"/>
      <c r="BW1170" s="520"/>
      <c r="BX1170" s="520"/>
      <c r="BY1170" s="520"/>
    </row>
    <row r="1171" s="211" customFormat="true" ht="15" customHeight="true" x14ac:dyDescent="0.2">
      <c r="A1171" s="311"/>
      <c r="B1171" s="706"/>
      <c r="C1171" s="707"/>
      <c r="D1171" s="707"/>
      <c r="E1171" s="707"/>
      <c r="F1171" s="707"/>
      <c r="G1171" s="707"/>
      <c r="H1171" s="707"/>
      <c r="I1171" s="707"/>
      <c r="J1171" s="707"/>
      <c r="K1171" s="707"/>
      <c r="L1171" s="707"/>
      <c r="M1171" s="707"/>
      <c r="N1171" s="707"/>
      <c r="O1171" s="707"/>
      <c r="P1171" s="707"/>
      <c r="Q1171" s="707"/>
      <c r="R1171" s="707"/>
      <c r="S1171" s="707"/>
      <c r="T1171" s="707"/>
      <c r="U1171" s="707"/>
      <c r="V1171" s="707"/>
      <c r="W1171" s="707"/>
      <c r="X1171" s="707"/>
      <c r="Y1171" s="707"/>
      <c r="Z1171" s="707"/>
      <c r="AA1171" s="707"/>
      <c r="AB1171" s="707"/>
      <c r="BA1171" s="520"/>
      <c r="BB1171" s="237"/>
      <c r="BC1171" s="520"/>
      <c r="BD1171" s="520"/>
      <c r="BE1171" s="520"/>
      <c r="BF1171" s="520"/>
      <c r="BG1171" s="520"/>
      <c r="BH1171" s="520"/>
      <c r="BI1171" s="520"/>
      <c r="BJ1171" s="520"/>
      <c r="BK1171" s="520"/>
      <c r="BL1171" s="520"/>
      <c r="BM1171" s="520"/>
      <c r="BN1171" s="520"/>
      <c r="BO1171" s="520"/>
      <c r="BP1171" s="520"/>
      <c r="BQ1171" s="520"/>
      <c r="BR1171" s="520"/>
      <c r="BS1171" s="520"/>
      <c r="BT1171" s="520"/>
      <c r="BU1171" s="520"/>
      <c r="BV1171" s="520"/>
      <c r="BW1171" s="520"/>
      <c r="BX1171" s="520"/>
      <c r="BY1171" s="520"/>
    </row>
    <row r="1172" s="211" customFormat="true" ht="15" customHeight="true" x14ac:dyDescent="0.2">
      <c r="A1172" s="311"/>
      <c r="B1172" s="706"/>
      <c r="C1172" s="707"/>
      <c r="D1172" s="707"/>
      <c r="E1172" s="707"/>
      <c r="F1172" s="707"/>
      <c r="G1172" s="707"/>
      <c r="H1172" s="707"/>
      <c r="I1172" s="707"/>
      <c r="J1172" s="707"/>
      <c r="K1172" s="707"/>
      <c r="L1172" s="707"/>
      <c r="M1172" s="707"/>
      <c r="N1172" s="707"/>
      <c r="O1172" s="707"/>
      <c r="P1172" s="707"/>
      <c r="Q1172" s="707"/>
      <c r="R1172" s="707"/>
      <c r="S1172" s="707"/>
      <c r="T1172" s="707"/>
      <c r="U1172" s="707"/>
      <c r="V1172" s="707"/>
      <c r="W1172" s="707"/>
      <c r="X1172" s="707"/>
      <c r="Y1172" s="707"/>
      <c r="Z1172" s="707"/>
      <c r="AA1172" s="707"/>
      <c r="AB1172" s="707"/>
      <c r="BA1172" s="520"/>
      <c r="BB1172" s="237"/>
      <c r="BC1172" s="520"/>
      <c r="BD1172" s="520"/>
      <c r="BE1172" s="520"/>
      <c r="BF1172" s="520"/>
      <c r="BG1172" s="520"/>
      <c r="BH1172" s="520"/>
      <c r="BI1172" s="520"/>
      <c r="BJ1172" s="520"/>
      <c r="BK1172" s="520"/>
      <c r="BL1172" s="520"/>
      <c r="BM1172" s="520"/>
      <c r="BN1172" s="520"/>
      <c r="BO1172" s="520"/>
      <c r="BP1172" s="520"/>
      <c r="BQ1172" s="520"/>
      <c r="BR1172" s="520"/>
      <c r="BS1172" s="520"/>
      <c r="BT1172" s="520"/>
      <c r="BU1172" s="520"/>
      <c r="BV1172" s="520"/>
      <c r="BW1172" s="520"/>
      <c r="BX1172" s="520"/>
      <c r="BY1172" s="520"/>
    </row>
    <row r="1173" s="211" customFormat="true" ht="15" customHeight="true" x14ac:dyDescent="0.2">
      <c r="A1173" s="311"/>
      <c r="B1173" s="706"/>
      <c r="C1173" s="707"/>
      <c r="D1173" s="707"/>
      <c r="E1173" s="707"/>
      <c r="F1173" s="707"/>
      <c r="G1173" s="707"/>
      <c r="H1173" s="707"/>
      <c r="I1173" s="707"/>
      <c r="J1173" s="707"/>
      <c r="K1173" s="707"/>
      <c r="L1173" s="707"/>
      <c r="M1173" s="707"/>
      <c r="N1173" s="707"/>
      <c r="O1173" s="707"/>
      <c r="P1173" s="707"/>
      <c r="Q1173" s="707"/>
      <c r="R1173" s="707"/>
      <c r="S1173" s="707"/>
      <c r="T1173" s="707"/>
      <c r="U1173" s="707"/>
      <c r="V1173" s="707"/>
      <c r="W1173" s="707"/>
      <c r="X1173" s="707"/>
      <c r="Y1173" s="707"/>
      <c r="Z1173" s="707"/>
      <c r="AA1173" s="707"/>
      <c r="AB1173" s="707"/>
      <c r="BA1173" s="520"/>
      <c r="BB1173" s="237"/>
      <c r="BC1173" s="520"/>
      <c r="BD1173" s="520"/>
      <c r="BE1173" s="520"/>
      <c r="BF1173" s="520"/>
      <c r="BG1173" s="520"/>
      <c r="BH1173" s="520"/>
      <c r="BI1173" s="520"/>
      <c r="BJ1173" s="520"/>
      <c r="BK1173" s="520"/>
      <c r="BL1173" s="520"/>
      <c r="BM1173" s="520"/>
      <c r="BN1173" s="520"/>
      <c r="BO1173" s="520"/>
      <c r="BP1173" s="520"/>
      <c r="BQ1173" s="520"/>
      <c r="BR1173" s="520"/>
      <c r="BS1173" s="520"/>
      <c r="BT1173" s="520"/>
      <c r="BU1173" s="520"/>
      <c r="BV1173" s="520"/>
      <c r="BW1173" s="520"/>
      <c r="BX1173" s="520"/>
      <c r="BY1173" s="520"/>
    </row>
    <row r="1174" s="211" customFormat="true" ht="15" customHeight="true" x14ac:dyDescent="0.2">
      <c r="A1174" s="311"/>
      <c r="B1174" s="706"/>
      <c r="C1174" s="707"/>
      <c r="D1174" s="707"/>
      <c r="E1174" s="707"/>
      <c r="F1174" s="707"/>
      <c r="G1174" s="707"/>
      <c r="H1174" s="707"/>
      <c r="I1174" s="707"/>
      <c r="J1174" s="707"/>
      <c r="K1174" s="707"/>
      <c r="L1174" s="707"/>
      <c r="M1174" s="707"/>
      <c r="N1174" s="707"/>
      <c r="O1174" s="707"/>
      <c r="P1174" s="707"/>
      <c r="Q1174" s="707"/>
      <c r="R1174" s="707"/>
      <c r="S1174" s="707"/>
      <c r="T1174" s="707"/>
      <c r="U1174" s="707"/>
      <c r="V1174" s="707"/>
      <c r="W1174" s="707"/>
      <c r="X1174" s="707"/>
      <c r="Y1174" s="707"/>
      <c r="Z1174" s="707"/>
      <c r="AA1174" s="707"/>
      <c r="AB1174" s="707"/>
      <c r="BA1174" s="520"/>
      <c r="BB1174" s="237"/>
      <c r="BC1174" s="520"/>
      <c r="BD1174" s="520"/>
      <c r="BE1174" s="520"/>
      <c r="BF1174" s="520"/>
      <c r="BG1174" s="520"/>
      <c r="BH1174" s="520"/>
      <c r="BI1174" s="520"/>
      <c r="BJ1174" s="520"/>
      <c r="BK1174" s="520"/>
      <c r="BL1174" s="520"/>
      <c r="BM1174" s="520"/>
      <c r="BN1174" s="520"/>
      <c r="BO1174" s="520"/>
      <c r="BP1174" s="520"/>
      <c r="BQ1174" s="520"/>
      <c r="BR1174" s="520"/>
      <c r="BS1174" s="520"/>
      <c r="BT1174" s="520"/>
      <c r="BU1174" s="520"/>
      <c r="BV1174" s="520"/>
      <c r="BW1174" s="520"/>
      <c r="BX1174" s="520"/>
      <c r="BY1174" s="520"/>
    </row>
    <row r="1175" s="211" customFormat="true" ht="15" customHeight="true" x14ac:dyDescent="0.2">
      <c r="A1175" s="311"/>
      <c r="B1175" s="706"/>
      <c r="C1175" s="707"/>
      <c r="D1175" s="707"/>
      <c r="E1175" s="707"/>
      <c r="F1175" s="707"/>
      <c r="G1175" s="707"/>
      <c r="H1175" s="707"/>
      <c r="I1175" s="707"/>
      <c r="J1175" s="707"/>
      <c r="K1175" s="707"/>
      <c r="L1175" s="707"/>
      <c r="M1175" s="707"/>
      <c r="N1175" s="707"/>
      <c r="O1175" s="707"/>
      <c r="P1175" s="707"/>
      <c r="Q1175" s="707"/>
      <c r="R1175" s="707"/>
      <c r="S1175" s="707"/>
      <c r="T1175" s="707"/>
      <c r="U1175" s="707"/>
      <c r="V1175" s="707"/>
      <c r="W1175" s="707"/>
      <c r="X1175" s="707"/>
      <c r="Y1175" s="707"/>
      <c r="Z1175" s="707"/>
      <c r="AA1175" s="707"/>
      <c r="AB1175" s="707"/>
      <c r="BA1175" s="520"/>
      <c r="BB1175" s="237"/>
      <c r="BC1175" s="520"/>
      <c r="BD1175" s="520"/>
      <c r="BE1175" s="520"/>
      <c r="BF1175" s="520"/>
      <c r="BG1175" s="520"/>
      <c r="BH1175" s="520"/>
      <c r="BI1175" s="520"/>
      <c r="BJ1175" s="520"/>
      <c r="BK1175" s="520"/>
      <c r="BL1175" s="520"/>
      <c r="BM1175" s="520"/>
      <c r="BN1175" s="520"/>
      <c r="BO1175" s="520"/>
      <c r="BP1175" s="520"/>
      <c r="BQ1175" s="520"/>
      <c r="BR1175" s="520"/>
      <c r="BS1175" s="520"/>
      <c r="BT1175" s="520"/>
      <c r="BU1175" s="520"/>
      <c r="BV1175" s="520"/>
      <c r="BW1175" s="520"/>
      <c r="BX1175" s="520"/>
      <c r="BY1175" s="520"/>
    </row>
    <row r="1176" s="211" customFormat="true" ht="15" customHeight="true" x14ac:dyDescent="0.2">
      <c r="A1176" s="708"/>
      <c r="B1176" s="311"/>
      <c r="C1176" s="709"/>
      <c r="D1176" s="710"/>
      <c r="E1176" s="710"/>
      <c r="F1176" s="710"/>
      <c r="G1176" s="710"/>
      <c r="H1176" s="709"/>
      <c r="I1176" s="710"/>
      <c r="J1176" s="710"/>
      <c r="K1176" s="710"/>
      <c r="L1176" s="710"/>
      <c r="M1176" s="709"/>
      <c r="N1176" s="710"/>
      <c r="O1176" s="710"/>
      <c r="P1176" s="710"/>
      <c r="Q1176" s="710"/>
      <c r="R1176" s="709"/>
      <c r="S1176" s="710"/>
      <c r="T1176" s="710"/>
      <c r="U1176" s="710"/>
      <c r="BA1176" s="520"/>
      <c r="BB1176" s="237"/>
      <c r="BC1176" s="520"/>
      <c r="BD1176" s="520"/>
      <c r="BE1176" s="520"/>
      <c r="BF1176" s="520"/>
      <c r="BG1176" s="520"/>
      <c r="BH1176" s="520"/>
      <c r="BI1176" s="520"/>
      <c r="BJ1176" s="520"/>
      <c r="BK1176" s="520"/>
      <c r="BL1176" s="520"/>
      <c r="BM1176" s="520"/>
      <c r="BN1176" s="520"/>
      <c r="BO1176" s="520"/>
      <c r="BP1176" s="520"/>
      <c r="BQ1176" s="520"/>
      <c r="BR1176" s="520"/>
      <c r="BS1176" s="520"/>
      <c r="BT1176" s="520"/>
      <c r="BU1176" s="520"/>
      <c r="BV1176" s="520"/>
      <c r="BW1176" s="520"/>
      <c r="BX1176" s="520"/>
      <c r="BY1176" s="520"/>
    </row>
    <row r="1177" s="211" customFormat="true" ht="15" customHeight="true" x14ac:dyDescent="0.2">
      <c r="A1177" s="710"/>
      <c r="B1177" s="710"/>
      <c r="C1177" s="709"/>
      <c r="D1177" s="709"/>
      <c r="E1177" s="709"/>
      <c r="F1177" s="709"/>
      <c r="G1177" s="709"/>
      <c r="H1177" s="709"/>
      <c r="I1177" s="709"/>
      <c r="J1177" s="709"/>
      <c r="K1177" s="709"/>
      <c r="L1177" s="709"/>
      <c r="M1177" s="709"/>
      <c r="N1177" s="709"/>
      <c r="O1177" s="709"/>
      <c r="P1177" s="709"/>
      <c r="Q1177" s="709"/>
      <c r="R1177" s="709"/>
      <c r="S1177" s="709"/>
      <c r="T1177" s="709"/>
      <c r="U1177" s="709"/>
      <c r="BA1177" s="520"/>
      <c r="BB1177" s="237"/>
      <c r="BC1177" s="520"/>
      <c r="BD1177" s="520"/>
      <c r="BE1177" s="520"/>
      <c r="BF1177" s="520"/>
      <c r="BG1177" s="520"/>
      <c r="BH1177" s="520"/>
      <c r="BI1177" s="520"/>
      <c r="BJ1177" s="520"/>
      <c r="BK1177" s="520"/>
      <c r="BL1177" s="520"/>
      <c r="BM1177" s="520"/>
      <c r="BN1177" s="520"/>
      <c r="BO1177" s="520"/>
      <c r="BP1177" s="520"/>
      <c r="BQ1177" s="520"/>
      <c r="BR1177" s="520"/>
      <c r="BS1177" s="520"/>
      <c r="BT1177" s="520"/>
      <c r="BU1177" s="520"/>
      <c r="BV1177" s="520"/>
      <c r="BW1177" s="520"/>
      <c r="BX1177" s="520"/>
      <c r="BY1177" s="520"/>
    </row>
    <row r="1178" s="211" customFormat="true" ht="15" customHeight="true" x14ac:dyDescent="0.2">
      <c r="BA1178" s="520"/>
      <c r="BB1178" s="237"/>
      <c r="BC1178" s="520"/>
      <c r="BD1178" s="520"/>
      <c r="BE1178" s="520"/>
      <c r="BF1178" s="520"/>
      <c r="BG1178" s="520"/>
      <c r="BH1178" s="520"/>
      <c r="BI1178" s="520"/>
      <c r="BJ1178" s="520"/>
      <c r="BK1178" s="520"/>
      <c r="BL1178" s="520"/>
      <c r="BM1178" s="520"/>
      <c r="BN1178" s="520"/>
      <c r="BO1178" s="520"/>
      <c r="BP1178" s="520"/>
      <c r="BQ1178" s="520"/>
      <c r="BR1178" s="520"/>
      <c r="BS1178" s="520"/>
      <c r="BT1178" s="520"/>
      <c r="BU1178" s="520"/>
      <c r="BV1178" s="520"/>
      <c r="BW1178" s="520"/>
      <c r="BX1178" s="520"/>
      <c r="BY1178" s="520"/>
    </row>
    <row r="1179" s="211" customFormat="true" ht="15" customHeight="true" x14ac:dyDescent="0.2">
      <c r="BA1179" s="520"/>
      <c r="BB1179" s="237"/>
      <c r="BC1179" s="520"/>
      <c r="BD1179" s="520"/>
      <c r="BE1179" s="520"/>
      <c r="BF1179" s="520"/>
      <c r="BG1179" s="520"/>
      <c r="BH1179" s="520"/>
      <c r="BI1179" s="520"/>
      <c r="BJ1179" s="520"/>
      <c r="BK1179" s="520"/>
      <c r="BL1179" s="520"/>
      <c r="BM1179" s="520"/>
      <c r="BN1179" s="520"/>
      <c r="BO1179" s="520"/>
      <c r="BP1179" s="520"/>
      <c r="BQ1179" s="520"/>
      <c r="BR1179" s="520"/>
      <c r="BS1179" s="520"/>
      <c r="BT1179" s="520"/>
      <c r="BU1179" s="520"/>
      <c r="BV1179" s="520"/>
      <c r="BW1179" s="520"/>
      <c r="BX1179" s="520"/>
      <c r="BY1179" s="520"/>
    </row>
    <row r="1180" s="211" customFormat="true" ht="15" customHeight="true" x14ac:dyDescent="0.2">
      <c r="BA1180" s="520"/>
      <c r="BB1180" s="237"/>
      <c r="BC1180" s="520"/>
      <c r="BD1180" s="520"/>
      <c r="BE1180" s="520"/>
      <c r="BF1180" s="520"/>
      <c r="BG1180" s="520"/>
      <c r="BH1180" s="520"/>
      <c r="BI1180" s="520"/>
      <c r="BJ1180" s="520"/>
      <c r="BK1180" s="520"/>
      <c r="BL1180" s="520"/>
      <c r="BM1180" s="520"/>
      <c r="BN1180" s="520"/>
      <c r="BO1180" s="520"/>
      <c r="BP1180" s="520"/>
      <c r="BQ1180" s="520"/>
      <c r="BR1180" s="520"/>
      <c r="BS1180" s="520"/>
      <c r="BT1180" s="520"/>
      <c r="BU1180" s="520"/>
      <c r="BV1180" s="520"/>
      <c r="BW1180" s="520"/>
      <c r="BX1180" s="520"/>
      <c r="BY1180" s="520"/>
    </row>
    <row r="1181" s="211" customFormat="true" ht="15" customHeight="true" x14ac:dyDescent="0.2">
      <c r="BA1181" s="520"/>
      <c r="BB1181" s="237"/>
      <c r="BC1181" s="520"/>
      <c r="BD1181" s="520"/>
      <c r="BE1181" s="520"/>
      <c r="BF1181" s="520"/>
      <c r="BG1181" s="520"/>
      <c r="BH1181" s="520"/>
      <c r="BI1181" s="520"/>
      <c r="BJ1181" s="520"/>
      <c r="BK1181" s="520"/>
      <c r="BL1181" s="520"/>
      <c r="BM1181" s="520"/>
      <c r="BN1181" s="520"/>
      <c r="BO1181" s="520"/>
      <c r="BP1181" s="520"/>
      <c r="BQ1181" s="520"/>
      <c r="BR1181" s="520"/>
      <c r="BS1181" s="520"/>
      <c r="BT1181" s="520"/>
      <c r="BU1181" s="520"/>
      <c r="BV1181" s="520"/>
      <c r="BW1181" s="520"/>
      <c r="BX1181" s="520"/>
      <c r="BY1181" s="520"/>
    </row>
    <row r="1182" s="211" customFormat="true" ht="15" customHeight="true" x14ac:dyDescent="0.2">
      <c r="BA1182" s="520"/>
      <c r="BB1182" s="237"/>
      <c r="BC1182" s="520"/>
      <c r="BD1182" s="520"/>
      <c r="BE1182" s="520"/>
      <c r="BF1182" s="520"/>
      <c r="BG1182" s="520"/>
      <c r="BH1182" s="520"/>
      <c r="BI1182" s="520"/>
      <c r="BJ1182" s="520"/>
      <c r="BK1182" s="520"/>
      <c r="BL1182" s="520"/>
      <c r="BM1182" s="520"/>
      <c r="BN1182" s="520"/>
      <c r="BO1182" s="520"/>
      <c r="BP1182" s="520"/>
      <c r="BQ1182" s="520"/>
      <c r="BR1182" s="520"/>
      <c r="BS1182" s="520"/>
      <c r="BT1182" s="520"/>
      <c r="BU1182" s="520"/>
      <c r="BV1182" s="520"/>
      <c r="BW1182" s="520"/>
      <c r="BX1182" s="520"/>
      <c r="BY1182" s="520"/>
    </row>
    <row r="1183" s="211" customFormat="true" ht="15" customHeight="true" x14ac:dyDescent="0.2">
      <c r="BA1183" s="520"/>
      <c r="BB1183" s="237"/>
      <c r="BC1183" s="520"/>
      <c r="BD1183" s="520"/>
      <c r="BE1183" s="520"/>
      <c r="BF1183" s="520"/>
      <c r="BG1183" s="520"/>
      <c r="BH1183" s="520"/>
      <c r="BI1183" s="520"/>
      <c r="BJ1183" s="520"/>
      <c r="BK1183" s="520"/>
      <c r="BL1183" s="520"/>
      <c r="BM1183" s="520"/>
      <c r="BN1183" s="520"/>
      <c r="BO1183" s="520"/>
      <c r="BP1183" s="520"/>
      <c r="BQ1183" s="520"/>
      <c r="BR1183" s="520"/>
      <c r="BS1183" s="520"/>
      <c r="BT1183" s="520"/>
      <c r="BU1183" s="520"/>
      <c r="BV1183" s="520"/>
      <c r="BW1183" s="520"/>
      <c r="BX1183" s="520"/>
      <c r="BY1183" s="520"/>
    </row>
    <row r="1184" s="211" customFormat="true" ht="15" customHeight="true" x14ac:dyDescent="0.2">
      <c r="BA1184" s="520"/>
      <c r="BB1184" s="237"/>
      <c r="BC1184" s="520"/>
      <c r="BD1184" s="520"/>
      <c r="BE1184" s="520"/>
      <c r="BF1184" s="520"/>
      <c r="BG1184" s="520"/>
      <c r="BH1184" s="520"/>
      <c r="BI1184" s="520"/>
      <c r="BJ1184" s="520"/>
      <c r="BK1184" s="520"/>
      <c r="BL1184" s="520"/>
      <c r="BM1184" s="520"/>
      <c r="BN1184" s="520"/>
      <c r="BO1184" s="520"/>
      <c r="BP1184" s="520"/>
      <c r="BQ1184" s="520"/>
      <c r="BR1184" s="520"/>
      <c r="BS1184" s="520"/>
      <c r="BT1184" s="520"/>
      <c r="BU1184" s="520"/>
      <c r="BV1184" s="520"/>
      <c r="BW1184" s="520"/>
      <c r="BX1184" s="520"/>
      <c r="BY1184" s="520"/>
    </row>
    <row r="1185" s="211" customFormat="true" ht="15" customHeight="true" x14ac:dyDescent="0.2">
      <c r="BA1185" s="520"/>
      <c r="BB1185" s="237"/>
      <c r="BC1185" s="520"/>
      <c r="BD1185" s="520"/>
      <c r="BE1185" s="520"/>
      <c r="BF1185" s="520"/>
      <c r="BG1185" s="520"/>
      <c r="BH1185" s="520"/>
      <c r="BI1185" s="520"/>
      <c r="BJ1185" s="520"/>
      <c r="BK1185" s="520"/>
      <c r="BL1185" s="520"/>
      <c r="BM1185" s="520"/>
      <c r="BN1185" s="520"/>
      <c r="BO1185" s="520"/>
      <c r="BP1185" s="520"/>
      <c r="BQ1185" s="520"/>
      <c r="BR1185" s="520"/>
      <c r="BS1185" s="520"/>
      <c r="BT1185" s="520"/>
      <c r="BU1185" s="520"/>
      <c r="BV1185" s="520"/>
      <c r="BW1185" s="520"/>
      <c r="BX1185" s="520"/>
      <c r="BY1185" s="520"/>
    </row>
    <row r="1186" s="211" customFormat="true" ht="15" customHeight="true" x14ac:dyDescent="0.2">
      <c r="BA1186" s="520"/>
      <c r="BB1186" s="237"/>
      <c r="BC1186" s="520"/>
      <c r="BD1186" s="520"/>
      <c r="BE1186" s="520"/>
      <c r="BF1186" s="520"/>
      <c r="BG1186" s="520"/>
      <c r="BH1186" s="520"/>
      <c r="BI1186" s="520"/>
      <c r="BJ1186" s="520"/>
      <c r="BK1186" s="520"/>
      <c r="BL1186" s="520"/>
      <c r="BM1186" s="520"/>
      <c r="BN1186" s="520"/>
      <c r="BO1186" s="520"/>
      <c r="BP1186" s="520"/>
      <c r="BQ1186" s="520"/>
      <c r="BR1186" s="520"/>
      <c r="BS1186" s="520"/>
      <c r="BT1186" s="520"/>
      <c r="BU1186" s="520"/>
      <c r="BV1186" s="520"/>
      <c r="BW1186" s="520"/>
      <c r="BX1186" s="520"/>
      <c r="BY1186" s="520"/>
    </row>
    <row r="1187" s="211" customFormat="true" ht="15" customHeight="true" x14ac:dyDescent="0.2">
      <c r="BA1187" s="520"/>
      <c r="BB1187" s="237"/>
      <c r="BC1187" s="520"/>
      <c r="BD1187" s="520"/>
      <c r="BE1187" s="520"/>
      <c r="BF1187" s="520"/>
      <c r="BG1187" s="520"/>
      <c r="BH1187" s="520"/>
      <c r="BI1187" s="520"/>
      <c r="BJ1187" s="520"/>
      <c r="BK1187" s="520"/>
      <c r="BL1187" s="520"/>
      <c r="BM1187" s="520"/>
      <c r="BN1187" s="520"/>
      <c r="BO1187" s="520"/>
      <c r="BP1187" s="520"/>
      <c r="BQ1187" s="520"/>
      <c r="BR1187" s="520"/>
      <c r="BS1187" s="520"/>
      <c r="BT1187" s="520"/>
      <c r="BU1187" s="520"/>
      <c r="BV1187" s="520"/>
      <c r="BW1187" s="520"/>
      <c r="BX1187" s="520"/>
      <c r="BY1187" s="520"/>
    </row>
    <row r="1188" s="211" customFormat="true" ht="15" customHeight="true" x14ac:dyDescent="0.2">
      <c r="BA1188" s="520"/>
      <c r="BB1188" s="237"/>
      <c r="BC1188" s="520"/>
      <c r="BD1188" s="520"/>
      <c r="BE1188" s="520"/>
      <c r="BF1188" s="520"/>
      <c r="BG1188" s="520"/>
      <c r="BH1188" s="520"/>
      <c r="BI1188" s="520"/>
      <c r="BJ1188" s="520"/>
      <c r="BK1188" s="520"/>
      <c r="BL1188" s="520"/>
      <c r="BM1188" s="520"/>
      <c r="BN1188" s="520"/>
      <c r="BO1188" s="520"/>
      <c r="BP1188" s="520"/>
      <c r="BQ1188" s="520"/>
      <c r="BR1188" s="520"/>
      <c r="BS1188" s="520"/>
      <c r="BT1188" s="520"/>
      <c r="BU1188" s="520"/>
      <c r="BV1188" s="520"/>
      <c r="BW1188" s="520"/>
      <c r="BX1188" s="520"/>
      <c r="BY1188" s="520"/>
    </row>
    <row r="1189" s="211" customFormat="true" ht="15" customHeight="true" x14ac:dyDescent="0.2">
      <c r="BA1189" s="520"/>
      <c r="BB1189" s="237"/>
      <c r="BC1189" s="520"/>
      <c r="BD1189" s="520"/>
      <c r="BE1189" s="520"/>
      <c r="BF1189" s="520"/>
      <c r="BG1189" s="520"/>
      <c r="BH1189" s="520"/>
      <c r="BI1189" s="520"/>
      <c r="BJ1189" s="520"/>
      <c r="BK1189" s="520"/>
      <c r="BL1189" s="520"/>
      <c r="BM1189" s="520"/>
      <c r="BN1189" s="520"/>
      <c r="BO1189" s="520"/>
      <c r="BP1189" s="520"/>
      <c r="BQ1189" s="520"/>
      <c r="BR1189" s="520"/>
      <c r="BS1189" s="520"/>
      <c r="BT1189" s="520"/>
      <c r="BU1189" s="520"/>
      <c r="BV1189" s="520"/>
      <c r="BW1189" s="520"/>
      <c r="BX1189" s="520"/>
      <c r="BY1189" s="520"/>
    </row>
    <row r="1190" s="211" customFormat="true" ht="15" customHeight="true" x14ac:dyDescent="0.2">
      <c r="BA1190" s="520"/>
      <c r="BB1190" s="237"/>
      <c r="BC1190" s="520"/>
      <c r="BD1190" s="520"/>
      <c r="BE1190" s="520"/>
      <c r="BF1190" s="520"/>
      <c r="BG1190" s="520"/>
      <c r="BH1190" s="520"/>
      <c r="BI1190" s="520"/>
      <c r="BJ1190" s="520"/>
      <c r="BK1190" s="520"/>
      <c r="BL1190" s="520"/>
      <c r="BM1190" s="520"/>
      <c r="BN1190" s="520"/>
      <c r="BO1190" s="520"/>
      <c r="BP1190" s="520"/>
      <c r="BQ1190" s="520"/>
      <c r="BR1190" s="520"/>
      <c r="BS1190" s="520"/>
      <c r="BT1190" s="520"/>
      <c r="BU1190" s="520"/>
      <c r="BV1190" s="520"/>
      <c r="BW1190" s="520"/>
      <c r="BX1190" s="520"/>
      <c r="BY1190" s="520"/>
    </row>
    <row r="1191" s="211" customFormat="true" ht="15" customHeight="true" x14ac:dyDescent="0.2">
      <c r="BA1191" s="520"/>
      <c r="BB1191" s="237"/>
      <c r="BC1191" s="520"/>
      <c r="BD1191" s="520"/>
      <c r="BE1191" s="520"/>
      <c r="BF1191" s="520"/>
      <c r="BG1191" s="520"/>
      <c r="BH1191" s="520"/>
      <c r="BI1191" s="520"/>
      <c r="BJ1191" s="520"/>
      <c r="BK1191" s="520"/>
      <c r="BL1191" s="520"/>
      <c r="BM1191" s="520"/>
      <c r="BN1191" s="520"/>
      <c r="BO1191" s="520"/>
      <c r="BP1191" s="520"/>
      <c r="BQ1191" s="520"/>
      <c r="BR1191" s="520"/>
      <c r="BS1191" s="520"/>
      <c r="BT1191" s="520"/>
      <c r="BU1191" s="520"/>
      <c r="BV1191" s="520"/>
      <c r="BW1191" s="520"/>
      <c r="BX1191" s="520"/>
      <c r="BY1191" s="520"/>
    </row>
    <row r="1192" s="211" customFormat="true" ht="15" customHeight="true" x14ac:dyDescent="0.2">
      <c r="BA1192" s="520"/>
      <c r="BB1192" s="237"/>
      <c r="BC1192" s="520"/>
      <c r="BD1192" s="520"/>
      <c r="BE1192" s="520"/>
      <c r="BF1192" s="520"/>
      <c r="BG1192" s="520"/>
      <c r="BH1192" s="520"/>
      <c r="BI1192" s="520"/>
      <c r="BJ1192" s="520"/>
      <c r="BK1192" s="520"/>
      <c r="BL1192" s="520"/>
      <c r="BM1192" s="520"/>
      <c r="BN1192" s="520"/>
      <c r="BO1192" s="520"/>
      <c r="BP1192" s="520"/>
      <c r="BQ1192" s="520"/>
      <c r="BR1192" s="520"/>
      <c r="BS1192" s="520"/>
      <c r="BT1192" s="520"/>
      <c r="BU1192" s="520"/>
      <c r="BV1192" s="520"/>
      <c r="BW1192" s="520"/>
      <c r="BX1192" s="520"/>
      <c r="BY1192" s="520"/>
    </row>
    <row r="1193" s="211" customFormat="true" ht="15" customHeight="true" x14ac:dyDescent="0.2">
      <c r="BA1193" s="520"/>
      <c r="BB1193" s="237"/>
      <c r="BC1193" s="520"/>
      <c r="BD1193" s="520"/>
      <c r="BE1193" s="520"/>
      <c r="BF1193" s="520"/>
      <c r="BG1193" s="520"/>
      <c r="BH1193" s="520"/>
      <c r="BI1193" s="520"/>
      <c r="BJ1193" s="520"/>
      <c r="BK1193" s="520"/>
      <c r="BL1193" s="520"/>
      <c r="BM1193" s="520"/>
      <c r="BN1193" s="520"/>
      <c r="BO1193" s="520"/>
      <c r="BP1193" s="520"/>
      <c r="BQ1193" s="520"/>
      <c r="BR1193" s="520"/>
      <c r="BS1193" s="520"/>
      <c r="BT1193" s="520"/>
      <c r="BU1193" s="520"/>
      <c r="BV1193" s="520"/>
      <c r="BW1193" s="520"/>
      <c r="BX1193" s="520"/>
      <c r="BY1193" s="520"/>
    </row>
    <row r="1194" s="211" customFormat="true" ht="15" customHeight="true" x14ac:dyDescent="0.2">
      <c r="BA1194" s="520"/>
      <c r="BB1194" s="237"/>
      <c r="BC1194" s="520"/>
      <c r="BD1194" s="520"/>
      <c r="BE1194" s="520"/>
      <c r="BF1194" s="520"/>
      <c r="BG1194" s="520"/>
      <c r="BH1194" s="520"/>
      <c r="BI1194" s="520"/>
      <c r="BJ1194" s="520"/>
      <c r="BK1194" s="520"/>
      <c r="BL1194" s="520"/>
      <c r="BM1194" s="520"/>
      <c r="BN1194" s="520"/>
      <c r="BO1194" s="520"/>
      <c r="BP1194" s="520"/>
      <c r="BQ1194" s="520"/>
      <c r="BR1194" s="520"/>
      <c r="BS1194" s="520"/>
      <c r="BT1194" s="520"/>
      <c r="BU1194" s="520"/>
      <c r="BV1194" s="520"/>
      <c r="BW1194" s="520"/>
      <c r="BX1194" s="520"/>
      <c r="BY1194" s="520"/>
    </row>
    <row r="1195" s="211" customFormat="true" ht="15" customHeight="true" x14ac:dyDescent="0.2">
      <c r="BA1195" s="520"/>
      <c r="BB1195" s="237"/>
      <c r="BC1195" s="520"/>
      <c r="BD1195" s="520"/>
      <c r="BE1195" s="520"/>
      <c r="BF1195" s="520"/>
      <c r="BG1195" s="520"/>
      <c r="BH1195" s="520"/>
      <c r="BI1195" s="520"/>
      <c r="BJ1195" s="520"/>
      <c r="BK1195" s="520"/>
      <c r="BL1195" s="520"/>
      <c r="BM1195" s="520"/>
      <c r="BN1195" s="520"/>
      <c r="BO1195" s="520"/>
      <c r="BP1195" s="520"/>
      <c r="BQ1195" s="520"/>
      <c r="BR1195" s="520"/>
      <c r="BS1195" s="520"/>
      <c r="BT1195" s="520"/>
      <c r="BU1195" s="520"/>
      <c r="BV1195" s="520"/>
      <c r="BW1195" s="520"/>
      <c r="BX1195" s="520"/>
      <c r="BY1195" s="520"/>
    </row>
    <row r="1196" s="211" customFormat="true" ht="15" customHeight="true" x14ac:dyDescent="0.2">
      <c r="BA1196" s="520"/>
      <c r="BB1196" s="237"/>
      <c r="BC1196" s="520"/>
      <c r="BD1196" s="520"/>
      <c r="BE1196" s="520"/>
      <c r="BF1196" s="520"/>
      <c r="BG1196" s="520"/>
      <c r="BH1196" s="520"/>
      <c r="BI1196" s="520"/>
      <c r="BJ1196" s="520"/>
      <c r="BK1196" s="520"/>
      <c r="BL1196" s="520"/>
      <c r="BM1196" s="520"/>
      <c r="BN1196" s="520"/>
      <c r="BO1196" s="520"/>
      <c r="BP1196" s="520"/>
      <c r="BQ1196" s="520"/>
      <c r="BR1196" s="520"/>
      <c r="BS1196" s="520"/>
      <c r="BT1196" s="520"/>
      <c r="BU1196" s="520"/>
      <c r="BV1196" s="520"/>
      <c r="BW1196" s="520"/>
      <c r="BX1196" s="520"/>
      <c r="BY1196" s="520"/>
    </row>
    <row r="1197" s="211" customFormat="true" ht="15" customHeight="true" x14ac:dyDescent="0.2">
      <c r="BA1197" s="520"/>
      <c r="BB1197" s="237"/>
      <c r="BC1197" s="520"/>
      <c r="BD1197" s="520"/>
      <c r="BE1197" s="520"/>
      <c r="BF1197" s="520"/>
      <c r="BG1197" s="520"/>
      <c r="BH1197" s="520"/>
      <c r="BI1197" s="520"/>
      <c r="BJ1197" s="520"/>
      <c r="BK1197" s="520"/>
      <c r="BL1197" s="520"/>
      <c r="BM1197" s="520"/>
      <c r="BN1197" s="520"/>
      <c r="BO1197" s="520"/>
      <c r="BP1197" s="520"/>
      <c r="BQ1197" s="520"/>
      <c r="BR1197" s="520"/>
      <c r="BS1197" s="520"/>
      <c r="BT1197" s="520"/>
      <c r="BU1197" s="520"/>
      <c r="BV1197" s="520"/>
      <c r="BW1197" s="520"/>
      <c r="BX1197" s="520"/>
      <c r="BY1197" s="520"/>
    </row>
    <row r="1198" s="211" customFormat="true" ht="15" customHeight="true" x14ac:dyDescent="0.2">
      <c r="BA1198" s="520"/>
      <c r="BB1198" s="237"/>
      <c r="BC1198" s="520"/>
      <c r="BD1198" s="520"/>
      <c r="BE1198" s="520"/>
      <c r="BF1198" s="520"/>
      <c r="BG1198" s="520"/>
      <c r="BH1198" s="520"/>
      <c r="BI1198" s="520"/>
      <c r="BJ1198" s="520"/>
      <c r="BK1198" s="520"/>
      <c r="BL1198" s="520"/>
      <c r="BM1198" s="520"/>
      <c r="BN1198" s="520"/>
      <c r="BO1198" s="520"/>
      <c r="BP1198" s="520"/>
      <c r="BQ1198" s="520"/>
      <c r="BR1198" s="520"/>
      <c r="BS1198" s="520"/>
      <c r="BT1198" s="520"/>
      <c r="BU1198" s="520"/>
      <c r="BV1198" s="520"/>
      <c r="BW1198" s="520"/>
      <c r="BX1198" s="520"/>
      <c r="BY1198" s="520"/>
    </row>
    <row r="1199" s="211" customFormat="true" ht="15" customHeight="true" x14ac:dyDescent="0.2">
      <c r="BA1199" s="520"/>
      <c r="BB1199" s="237"/>
      <c r="BC1199" s="520"/>
      <c r="BD1199" s="520"/>
      <c r="BE1199" s="520"/>
      <c r="BF1199" s="520"/>
      <c r="BG1199" s="520"/>
      <c r="BH1199" s="520"/>
      <c r="BI1199" s="520"/>
      <c r="BJ1199" s="520"/>
      <c r="BK1199" s="520"/>
      <c r="BL1199" s="520"/>
      <c r="BM1199" s="520"/>
      <c r="BN1199" s="520"/>
      <c r="BO1199" s="520"/>
      <c r="BP1199" s="520"/>
      <c r="BQ1199" s="520"/>
      <c r="BR1199" s="520"/>
      <c r="BS1199" s="520"/>
      <c r="BT1199" s="520"/>
      <c r="BU1199" s="520"/>
      <c r="BV1199" s="520"/>
      <c r="BW1199" s="520"/>
      <c r="BX1199" s="520"/>
      <c r="BY1199" s="520"/>
    </row>
    <row r="1200" s="211" customFormat="true" ht="15" customHeight="true" x14ac:dyDescent="0.2">
      <c r="BA1200" s="520"/>
      <c r="BB1200" s="237"/>
      <c r="BC1200" s="520"/>
      <c r="BD1200" s="520"/>
      <c r="BE1200" s="520"/>
      <c r="BF1200" s="520"/>
      <c r="BG1200" s="520"/>
      <c r="BH1200" s="520"/>
      <c r="BI1200" s="520"/>
      <c r="BJ1200" s="520"/>
      <c r="BK1200" s="520"/>
      <c r="BL1200" s="520"/>
      <c r="BM1200" s="520"/>
      <c r="BN1200" s="520"/>
      <c r="BO1200" s="520"/>
      <c r="BP1200" s="520"/>
      <c r="BQ1200" s="520"/>
      <c r="BR1200" s="520"/>
      <c r="BS1200" s="520"/>
      <c r="BT1200" s="520"/>
      <c r="BU1200" s="520"/>
      <c r="BV1200" s="520"/>
      <c r="BW1200" s="520"/>
      <c r="BX1200" s="520"/>
      <c r="BY1200" s="520"/>
    </row>
  </sheetData>
  <mergeCells count="1007">
    <mergeCell ref="BA341:BA342"/>
    <mergeCell ref="BA343:BA344"/>
    <mergeCell ref="BA345:BA346"/>
    <mergeCell ref="BA347:BA348"/>
    <mergeCell ref="BA349:BA350"/>
    <mergeCell ref="BA351:BA352"/>
    <mergeCell ref="BA353:BA354"/>
    <mergeCell ref="BA153:BA160"/>
    <mergeCell ref="BA231:BA236"/>
    <mergeCell ref="BA261:BA263"/>
    <mergeCell ref="BA264:BA267"/>
    <mergeCell ref="BA268:BA270"/>
    <mergeCell ref="BA271:BA273"/>
    <mergeCell ref="BA274:BA276"/>
    <mergeCell ref="BA277:BA284"/>
    <mergeCell ref="BC339:BG339"/>
    <mergeCell ref="BH339:BL339"/>
    <mergeCell ref="BM339:BQ339"/>
    <mergeCell ref="BC220:BG220"/>
    <mergeCell ref="BH220:BL220"/>
    <mergeCell ref="BM220:BQ220"/>
    <mergeCell ref="BA222:BA224"/>
    <mergeCell ref="BA225:BA226"/>
    <mergeCell ref="BA227:BA230"/>
    <mergeCell ref="BC259:BG259"/>
    <mergeCell ref="BH259:BL259"/>
    <mergeCell ref="BM259:BQ259"/>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50:BA52"/>
    <mergeCell ref="A53:A55"/>
    <mergeCell ref="BA53:BA55"/>
    <mergeCell ref="A140:A143"/>
    <mergeCell ref="BA140:BA143"/>
    <mergeCell ref="A144:A147"/>
    <mergeCell ref="BA144:BA147"/>
    <mergeCell ref="A148:A150"/>
    <mergeCell ref="BA148:BA150"/>
    <mergeCell ref="BA39:BA40"/>
    <mergeCell ref="BA41:BA42"/>
    <mergeCell ref="BA43:BA44"/>
    <mergeCell ref="BA45:BA46"/>
    <mergeCell ref="A47:A49"/>
    <mergeCell ref="BA47:BA49"/>
    <mergeCell ref="BA29:BA30"/>
    <mergeCell ref="A31:A32"/>
    <mergeCell ref="BA31:BA32"/>
    <mergeCell ref="A33:A34"/>
    <mergeCell ref="BA33:BA34"/>
    <mergeCell ref="BA35:BA36"/>
    <mergeCell ref="BA37:BA38"/>
    <mergeCell ref="R56:AX56"/>
    <mergeCell ref="A58:A75"/>
    <mergeCell ref="A108:B108"/>
    <mergeCell ref="C56:G56"/>
    <mergeCell ref="H56:L56"/>
    <mergeCell ref="M56:Q56"/>
    <mergeCell ref="A29:A30"/>
    <mergeCell ref="A35:A36"/>
    <mergeCell ref="A37:A38"/>
    <mergeCell ref="C694:D694"/>
    <mergeCell ref="H694:I694"/>
    <mergeCell ref="M694:N694"/>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J586"/>
    <mergeCell ref="M586:O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E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27:D527"/>
    <mergeCell ref="H527:I528"/>
    <mergeCell ref="M527:N528"/>
    <mergeCell ref="C528:D528"/>
    <mergeCell ref="C529:D529"/>
    <mergeCell ref="H529:I529"/>
    <mergeCell ref="M529:N529"/>
    <mergeCell ref="C525:D525"/>
    <mergeCell ref="H525:I525"/>
    <mergeCell ref="M525:N525"/>
    <mergeCell ref="C526:D526"/>
    <mergeCell ref="H526:J526"/>
    <mergeCell ref="M526:O526"/>
    <mergeCell ref="C523:D523"/>
    <mergeCell ref="H523:I523"/>
    <mergeCell ref="M523:N523"/>
    <mergeCell ref="C524:D524"/>
    <mergeCell ref="H524:I524"/>
    <mergeCell ref="M524:N524"/>
    <mergeCell ref="C520:D520"/>
    <mergeCell ref="H520:L520"/>
    <mergeCell ref="M520:Q520"/>
    <mergeCell ref="C521:D521"/>
    <mergeCell ref="H521:I522"/>
    <mergeCell ref="J521:L521"/>
    <mergeCell ref="M521:N522"/>
    <mergeCell ref="O521:Q521"/>
    <mergeCell ref="C522:D522"/>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13:D514"/>
    <mergeCell ref="H513:I513"/>
    <mergeCell ref="M513:N513"/>
    <mergeCell ref="H514:I514"/>
    <mergeCell ref="M514:N514"/>
    <mergeCell ref="C515:D515"/>
    <mergeCell ref="H515:I515"/>
    <mergeCell ref="M515:N515"/>
    <mergeCell ref="C511:D511"/>
    <mergeCell ref="H511:I511"/>
    <mergeCell ref="M511:N511"/>
    <mergeCell ref="C512:E512"/>
    <mergeCell ref="H512:I512"/>
    <mergeCell ref="M512:N512"/>
    <mergeCell ref="C509:D509"/>
    <mergeCell ref="H509:I509"/>
    <mergeCell ref="M509:N509"/>
    <mergeCell ref="C510:D510"/>
    <mergeCell ref="H510:I510"/>
    <mergeCell ref="M510:N510"/>
    <mergeCell ref="C507:D508"/>
    <mergeCell ref="E507:G507"/>
    <mergeCell ref="H507:I507"/>
    <mergeCell ref="M507:N507"/>
    <mergeCell ref="H508:I508"/>
    <mergeCell ref="M508:N508"/>
    <mergeCell ref="C505:D505"/>
    <mergeCell ref="H505:I505"/>
    <mergeCell ref="M505:N505"/>
    <mergeCell ref="C506:G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J461"/>
    <mergeCell ref="M461:O461"/>
    <mergeCell ref="C462:D462"/>
    <mergeCell ref="H462:I462"/>
    <mergeCell ref="M462:N462"/>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E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15:D415"/>
    <mergeCell ref="H415:I415"/>
    <mergeCell ref="M415:N415"/>
    <mergeCell ref="C416:D416"/>
    <mergeCell ref="H416:I416"/>
    <mergeCell ref="M416:N416"/>
    <mergeCell ref="H406:I406"/>
    <mergeCell ref="M406:N406"/>
    <mergeCell ref="C401:D402"/>
    <mergeCell ref="H401:I402"/>
    <mergeCell ref="M401:N402"/>
    <mergeCell ref="C413:D413"/>
    <mergeCell ref="H413:I413"/>
    <mergeCell ref="M413:N413"/>
    <mergeCell ref="C414:D414"/>
    <mergeCell ref="H414:I414"/>
    <mergeCell ref="M414:N414"/>
    <mergeCell ref="C411:D411"/>
    <mergeCell ref="H411:I411"/>
    <mergeCell ref="M411:N411"/>
    <mergeCell ref="C412:D412"/>
    <mergeCell ref="H412:I412"/>
    <mergeCell ref="M412:N412"/>
    <mergeCell ref="C409:D409"/>
    <mergeCell ref="H409:I409"/>
    <mergeCell ref="M409:N409"/>
    <mergeCell ref="C410:D410"/>
    <mergeCell ref="H410:I410"/>
    <mergeCell ref="M410:N410"/>
    <mergeCell ref="A1025:C1025"/>
    <mergeCell ref="A1026:B1026"/>
    <mergeCell ref="A1031:A1033"/>
    <mergeCell ref="A1034:C1034"/>
    <mergeCell ref="H220:L220"/>
    <mergeCell ref="M220:Q220"/>
    <mergeCell ref="R220:AX220"/>
    <mergeCell ref="A222:A224"/>
    <mergeCell ref="A225:A229"/>
    <mergeCell ref="B402:B445"/>
    <mergeCell ref="C403:D403"/>
    <mergeCell ref="H403:I403"/>
    <mergeCell ref="M403:N403"/>
    <mergeCell ref="C404:D404"/>
    <mergeCell ref="H404:I404"/>
    <mergeCell ref="M404:N404"/>
    <mergeCell ref="C399:F399"/>
    <mergeCell ref="C407:D407"/>
    <mergeCell ref="H407:I407"/>
    <mergeCell ref="M407:N407"/>
    <mergeCell ref="C408:D408"/>
    <mergeCell ref="H408:I408"/>
    <mergeCell ref="M408:N408"/>
    <mergeCell ref="H399:K399"/>
    <mergeCell ref="M399:P399"/>
    <mergeCell ref="C400:E400"/>
    <mergeCell ref="H400:J400"/>
    <mergeCell ref="M400:O400"/>
    <mergeCell ref="C405:D405"/>
    <mergeCell ref="H405:I405"/>
    <mergeCell ref="M405:N405"/>
    <mergeCell ref="C406:D406"/>
    <mergeCell ref="A208:B208"/>
    <mergeCell ref="C220:G220"/>
    <mergeCell ref="H133:L133"/>
    <mergeCell ref="M133:Q133"/>
    <mergeCell ref="R133:AX133"/>
    <mergeCell ref="A135:A139"/>
    <mergeCell ref="A153:A159"/>
    <mergeCell ref="A151:A152"/>
    <mergeCell ref="A122:A123"/>
    <mergeCell ref="A124:A127"/>
    <mergeCell ref="A128:A129"/>
    <mergeCell ref="A130:A132"/>
    <mergeCell ref="C133:G133"/>
    <mergeCell ref="C120:G120"/>
    <mergeCell ref="H120:L120"/>
    <mergeCell ref="M120:Q120"/>
    <mergeCell ref="R120:AX120"/>
    <mergeCell ref="A41:A42"/>
    <mergeCell ref="A43:A44"/>
    <mergeCell ref="A45:A46"/>
    <mergeCell ref="M27:Q27"/>
    <mergeCell ref="R27:AX27"/>
    <mergeCell ref="M14:Q14"/>
    <mergeCell ref="R14:AX14"/>
    <mergeCell ref="A16:A17"/>
    <mergeCell ref="A18:A21"/>
    <mergeCell ref="A22:A23"/>
    <mergeCell ref="A24:A26"/>
    <mergeCell ref="A39:A40"/>
    <mergeCell ref="A50:A52"/>
    <mergeCell ref="C14:G14"/>
    <mergeCell ref="H14:L14"/>
    <mergeCell ref="C27:G27"/>
    <mergeCell ref="H27:L27"/>
  </mergeCells>
  <conditionalFormatting sqref="BC1:CZ1048576">
    <cfRule type="cellIs" dxfId="2"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161925</xdr:rowOff>
                  </from>
                  <to>
                    <xdr:col>1</xdr:col>
                    <xdr:colOff>1704975</xdr:colOff>
                    <xdr:row>400</xdr:row>
                    <xdr:rowOff>47625</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A2619A-F668-4641-9B3B-E226D75934B9}">
  <sheetPr codeName="Feuil3"/>
  <dimension ref="A1:CZ1200"/>
  <sheetViews>
    <sheetView showGridLines="false" workbookViewId="0"/>
  </sheetViews>
  <sheetFormatPr defaultColWidth="13.5703125" defaultRowHeight="15" customHeight="true" x14ac:dyDescent="0.2"/>
  <cols>
    <col min="1" max="1" width="31.5703125" style="430" customWidth="true"/>
    <col min="2" max="2" width="41.5703125" style="430" customWidth="true"/>
    <col min="3" max="17" width="10.7109375" style="430" customWidth="true"/>
    <col min="18" max="52" width="12.5703125" style="430" customWidth="true"/>
    <col min="53" max="53" width="31.5703125" style="520" customWidth="true"/>
    <col min="54" max="54" width="41.5703125" style="237" customWidth="true"/>
    <col min="55" max="69" width="9.140625" style="520" customWidth="true"/>
    <col min="70" max="77" width="12.5703125" style="520" customWidth="true"/>
    <col min="78" max="104" width="12.5703125" style="211" customWidth="true"/>
    <col min="105" max="16384" width="13.5703125" style="430"/>
  </cols>
  <sheetData>
    <row r="1" s="111" customFormat="true" ht="18" customHeight="true" x14ac:dyDescent="0.2">
      <c r="BB1" s="134"/>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Indonesia</v>
      </c>
      <c r="B2" s="226"/>
      <c r="BB2" s="134"/>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2017</v>
      </c>
      <c r="B3" s="228"/>
      <c r="BB3" s="134"/>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95</v>
      </c>
      <c r="B4" s="228"/>
      <c r="BB4" s="134"/>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96</v>
      </c>
      <c r="B5" s="228"/>
      <c r="BB5" s="134"/>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97</v>
      </c>
      <c r="B6" s="230"/>
      <c r="BB6" s="134"/>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40</v>
      </c>
      <c r="B7" s="232"/>
      <c r="BB7" s="134"/>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39</v>
      </c>
      <c r="B8" s="232"/>
      <c r="BB8" s="134"/>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133</v>
      </c>
      <c r="B9" s="233" t="str">
        <f>A1025</f>
        <v>DHS17</v>
      </c>
      <c r="BB9" s="134"/>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750" t="str">
        <f>B1028</f>
        <v/>
      </c>
      <c r="B10" s="751"/>
      <c r="BB10" s="134"/>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750" t="str">
        <f>B1027</f>
        <v/>
      </c>
      <c r="B11" s="752"/>
      <c r="BB11" s="134"/>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753"/>
      <c r="B12" s="751"/>
      <c r="BB12" s="134"/>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754"/>
      <c r="B13" s="755"/>
      <c r="BB13" s="134"/>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460" customFormat="true" ht="15" customHeight="true" x14ac:dyDescent="0.2">
      <c r="A14" s="115" t="s">
        <v>95</v>
      </c>
      <c r="B14" s="208"/>
      <c r="C14" s="2397" t="s">
        <v>114</v>
      </c>
      <c r="D14" s="2398"/>
      <c r="E14" s="2398"/>
      <c r="F14" s="2398"/>
      <c r="G14" s="2399"/>
      <c r="H14" s="2751" t="s">
        <v>38</v>
      </c>
      <c r="I14" s="2752"/>
      <c r="J14" s="2752"/>
      <c r="K14" s="2752"/>
      <c r="L14" s="2753"/>
      <c r="M14" s="2762" t="s">
        <v>37</v>
      </c>
      <c r="N14" s="2763"/>
      <c r="O14" s="2763"/>
      <c r="P14" s="2763"/>
      <c r="Q14" s="2764"/>
      <c r="R14" s="2751" t="s">
        <v>150</v>
      </c>
      <c r="S14" s="2752"/>
      <c r="T14" s="2752"/>
      <c r="U14" s="2752"/>
      <c r="V14" s="2752"/>
      <c r="W14" s="2752"/>
      <c r="X14" s="2752"/>
      <c r="Y14" s="2752"/>
      <c r="Z14" s="2752"/>
      <c r="AA14" s="2752"/>
      <c r="AB14" s="2752"/>
      <c r="AC14" s="2752"/>
      <c r="AD14" s="2752"/>
      <c r="AE14" s="2752"/>
      <c r="AF14" s="2752"/>
      <c r="AG14" s="2752"/>
      <c r="AH14" s="2752"/>
      <c r="AI14" s="2752"/>
      <c r="AJ14" s="2752"/>
      <c r="AK14" s="2752"/>
      <c r="AL14" s="2752"/>
      <c r="AM14" s="2752"/>
      <c r="AN14" s="2752"/>
      <c r="AO14" s="2752"/>
      <c r="AP14" s="2752"/>
      <c r="AQ14" s="2752"/>
      <c r="AR14" s="2752"/>
      <c r="AS14" s="2752"/>
      <c r="AT14" s="2752"/>
      <c r="AU14" s="2752"/>
      <c r="AV14" s="2752"/>
      <c r="AW14" s="2752"/>
      <c r="AX14" s="2752"/>
      <c r="AY14" s="2765"/>
      <c r="BA14" s="217" t="s">
        <v>128</v>
      </c>
      <c r="BB14" s="115" t="s">
        <v>95</v>
      </c>
      <c r="BC14" s="2489" t="s">
        <v>114</v>
      </c>
      <c r="BD14" s="2490"/>
      <c r="BE14" s="2490"/>
      <c r="BF14" s="2490"/>
      <c r="BG14" s="2491"/>
      <c r="BH14" s="2492" t="s">
        <v>38</v>
      </c>
      <c r="BI14" s="2490"/>
      <c r="BJ14" s="2490"/>
      <c r="BK14" s="2490"/>
      <c r="BL14" s="2491"/>
      <c r="BM14" s="2492" t="s">
        <v>37</v>
      </c>
      <c r="BN14" s="2490"/>
      <c r="BO14" s="2490"/>
      <c r="BP14" s="2490"/>
      <c r="BQ14" s="2491"/>
      <c r="BR14" s="426" t="s">
        <v>137</v>
      </c>
      <c r="BS14" s="320"/>
      <c r="BT14" s="320"/>
      <c r="BU14" s="320"/>
      <c r="BV14" s="320"/>
      <c r="BW14" s="320"/>
      <c r="BX14" s="320"/>
      <c r="BY14" s="321"/>
      <c r="BZ14" s="314"/>
      <c r="CA14" s="314"/>
      <c r="CB14" s="314"/>
      <c r="CC14" s="314"/>
      <c r="CD14" s="314"/>
      <c r="CE14" s="314"/>
      <c r="CF14" s="314"/>
      <c r="CG14" s="314"/>
      <c r="CH14" s="314"/>
      <c r="CI14" s="314"/>
      <c r="CJ14" s="314"/>
      <c r="CK14" s="314"/>
      <c r="CL14" s="314"/>
      <c r="CM14" s="314"/>
      <c r="CN14" s="314"/>
      <c r="CO14" s="314"/>
      <c r="CP14" s="314"/>
      <c r="CQ14" s="314"/>
      <c r="CR14" s="314"/>
      <c r="CS14" s="314"/>
      <c r="CT14" s="314"/>
      <c r="CU14" s="314"/>
      <c r="CV14" s="314"/>
      <c r="CW14" s="314"/>
      <c r="CX14" s="314"/>
      <c r="CY14" s="314"/>
      <c r="CZ14" s="315"/>
    </row>
    <row r="15" s="460" customFormat="true" ht="24" x14ac:dyDescent="0.2">
      <c r="A15" s="182" t="s">
        <v>87</v>
      </c>
      <c r="B15" s="241"/>
      <c r="C15" s="268" t="s">
        <v>0</v>
      </c>
      <c r="D15" s="269" t="s">
        <v>1</v>
      </c>
      <c r="E15" s="269" t="s">
        <v>2</v>
      </c>
      <c r="F15" s="269" t="s">
        <v>3</v>
      </c>
      <c r="G15" s="270" t="s">
        <v>4</v>
      </c>
      <c r="H15" s="2042" t="s">
        <v>391</v>
      </c>
      <c r="I15" s="2001" t="s">
        <v>392</v>
      </c>
      <c r="J15" s="2001" t="s">
        <v>393</v>
      </c>
      <c r="K15" s="2001" t="s">
        <v>394</v>
      </c>
      <c r="L15" s="2002" t="s">
        <v>395</v>
      </c>
      <c r="M15" s="2032" t="s">
        <v>391</v>
      </c>
      <c r="N15" s="2001" t="s">
        <v>392</v>
      </c>
      <c r="O15" s="2001" t="s">
        <v>393</v>
      </c>
      <c r="P15" s="2001" t="s">
        <v>394</v>
      </c>
      <c r="Q15" s="2052" t="s">
        <v>395</v>
      </c>
      <c r="R15" s="2042" t="s">
        <v>396</v>
      </c>
      <c r="S15" s="2001" t="s">
        <v>397</v>
      </c>
      <c r="T15" s="2001" t="s">
        <v>398</v>
      </c>
      <c r="U15" s="2001" t="s">
        <v>399</v>
      </c>
      <c r="V15" s="2001" t="s">
        <v>400</v>
      </c>
      <c r="W15" s="2001" t="s">
        <v>401</v>
      </c>
      <c r="X15" s="2001" t="s">
        <v>402</v>
      </c>
      <c r="Y15" s="2001" t="s">
        <v>403</v>
      </c>
      <c r="Z15" s="2001" t="s">
        <v>404</v>
      </c>
      <c r="AA15" s="2001" t="s">
        <v>405</v>
      </c>
      <c r="AB15" s="2001" t="s">
        <v>406</v>
      </c>
      <c r="AC15" s="2001" t="s">
        <v>407</v>
      </c>
      <c r="AD15" s="2001" t="s">
        <v>408</v>
      </c>
      <c r="AE15" s="2001" t="s">
        <v>409</v>
      </c>
      <c r="AF15" s="2001" t="s">
        <v>410</v>
      </c>
      <c r="AG15" s="2001" t="s">
        <v>411</v>
      </c>
      <c r="AH15" s="2001" t="s">
        <v>412</v>
      </c>
      <c r="AI15" s="2001" t="s">
        <v>413</v>
      </c>
      <c r="AJ15" s="2001" t="s">
        <v>414</v>
      </c>
      <c r="AK15" s="2001" t="s">
        <v>415</v>
      </c>
      <c r="AL15" s="2001" t="s">
        <v>416</v>
      </c>
      <c r="AM15" s="2001" t="s">
        <v>417</v>
      </c>
      <c r="AN15" s="2001" t="s">
        <v>418</v>
      </c>
      <c r="AO15" s="2001" t="s">
        <v>419</v>
      </c>
      <c r="AP15" s="2001" t="s">
        <v>420</v>
      </c>
      <c r="AQ15" s="2001" t="s">
        <v>421</v>
      </c>
      <c r="AR15" s="2001" t="s">
        <v>422</v>
      </c>
      <c r="AS15" s="2001" t="s">
        <v>423</v>
      </c>
      <c r="AT15" s="2001" t="s">
        <v>424</v>
      </c>
      <c r="AU15" s="2001" t="s">
        <v>425</v>
      </c>
      <c r="AV15" s="2001" t="s">
        <v>426</v>
      </c>
      <c r="AW15" s="2001" t="s">
        <v>427</v>
      </c>
      <c r="AX15" s="2001" t="s">
        <v>428</v>
      </c>
      <c r="AY15" s="2003" t="s">
        <v>429</v>
      </c>
      <c r="BA15" s="192" t="s">
        <v>119</v>
      </c>
      <c r="BB15" s="191"/>
      <c r="BC15" s="317" t="s">
        <v>0</v>
      </c>
      <c r="BD15" s="166" t="s">
        <v>1</v>
      </c>
      <c r="BE15" s="166" t="s">
        <v>2</v>
      </c>
      <c r="BF15" s="166" t="s">
        <v>3</v>
      </c>
      <c r="BG15" s="318" t="s">
        <v>4</v>
      </c>
      <c r="BH15" s="319" t="s">
        <v>0</v>
      </c>
      <c r="BI15" s="166" t="s">
        <v>1</v>
      </c>
      <c r="BJ15" s="166" t="s">
        <v>2</v>
      </c>
      <c r="BK15" s="166" t="s">
        <v>3</v>
      </c>
      <c r="BL15" s="318" t="s">
        <v>4</v>
      </c>
      <c r="BM15" s="319" t="s">
        <v>0</v>
      </c>
      <c r="BN15" s="166" t="s">
        <v>1</v>
      </c>
      <c r="BO15" s="166" t="s">
        <v>2</v>
      </c>
      <c r="BP15" s="166" t="s">
        <v>3</v>
      </c>
      <c r="BQ15" s="318" t="s">
        <v>4</v>
      </c>
      <c r="BR15" s="319"/>
      <c r="BS15" s="166"/>
      <c r="BT15" s="166"/>
      <c r="BU15" s="166"/>
      <c r="BV15" s="166"/>
      <c r="BW15" s="166"/>
      <c r="BX15" s="166"/>
      <c r="BY15" s="167"/>
      <c r="BZ15" s="167"/>
      <c r="CA15" s="167"/>
      <c r="CB15" s="167"/>
      <c r="CC15" s="167"/>
      <c r="CD15" s="167"/>
      <c r="CE15" s="167"/>
      <c r="CF15" s="167"/>
      <c r="CG15" s="167"/>
      <c r="CH15" s="167"/>
      <c r="CI15" s="167"/>
      <c r="CJ15" s="167"/>
      <c r="CK15" s="167"/>
      <c r="CL15" s="167"/>
      <c r="CM15" s="167"/>
      <c r="CN15" s="167"/>
      <c r="CO15" s="167"/>
      <c r="CP15" s="167"/>
      <c r="CQ15" s="167"/>
      <c r="CR15" s="167"/>
      <c r="CS15" s="167"/>
      <c r="CT15" s="167"/>
      <c r="CU15" s="167"/>
      <c r="CV15" s="167"/>
      <c r="CW15" s="167"/>
      <c r="CX15" s="167"/>
      <c r="CY15" s="167"/>
      <c r="CZ15" s="322"/>
    </row>
    <row r="16" s="460" customFormat="true" ht="15" customHeight="true" x14ac:dyDescent="0.2">
      <c r="A16" s="2766" t="s">
        <v>13</v>
      </c>
      <c r="B16" s="2213" t="s">
        <v>14</v>
      </c>
      <c r="C16" s="2077">
        <v>75.166359881502459</v>
      </c>
      <c r="D16" s="2078">
        <v>89.776354721773572</v>
      </c>
      <c r="E16" s="2078">
        <v>94.005559002161547</v>
      </c>
      <c r="F16" s="2078">
        <v>96.911006406263553</v>
      </c>
      <c r="G16" s="2079">
        <v>98.883140835684571</v>
      </c>
      <c r="H16" s="2080">
        <v>92.254657441869696</v>
      </c>
      <c r="I16" s="2078">
        <v>97.301399765182737</v>
      </c>
      <c r="J16" s="2078">
        <v>98.293569944370901</v>
      </c>
      <c r="K16" s="2078">
        <v>99.141105659696308</v>
      </c>
      <c r="L16" s="2081">
        <v>99.646748209019563</v>
      </c>
      <c r="M16" s="2082">
        <v>68.375440119327351</v>
      </c>
      <c r="N16" s="2078">
        <v>80.908250298805115</v>
      </c>
      <c r="O16" s="2078">
        <v>87.937367411296663</v>
      </c>
      <c r="P16" s="2078">
        <v>91.114681011246219</v>
      </c>
      <c r="Q16" s="2079">
        <v>95.112122755535935</v>
      </c>
      <c r="R16" s="2080">
        <v>83.963263084188</v>
      </c>
      <c r="S16" s="2078">
        <v>97.770842076329217</v>
      </c>
      <c r="T16" s="2078">
        <v>92.272220498632478</v>
      </c>
      <c r="U16" s="2078">
        <v>92.565717672145027</v>
      </c>
      <c r="V16" s="2078">
        <v>69.7621660719076</v>
      </c>
      <c r="W16" s="2078">
        <v>96.997463544375478</v>
      </c>
      <c r="X16" s="2078">
        <v>72.698831001493176</v>
      </c>
      <c r="Y16" s="2078">
        <v>86.129840737200922</v>
      </c>
      <c r="Z16" s="2078">
        <v>95.733730865958677</v>
      </c>
      <c r="AA16" s="2078">
        <v>92.731857774889676</v>
      </c>
      <c r="AB16" s="2078">
        <v>75.622101163031331</v>
      </c>
      <c r="AC16" s="2078">
        <v>91.909741513636632</v>
      </c>
      <c r="AD16" s="2078">
        <v>100</v>
      </c>
      <c r="AE16" s="2078">
        <v>84.28600366527975</v>
      </c>
      <c r="AF16" s="2078">
        <v>77.876412412406026</v>
      </c>
      <c r="AG16" s="2078">
        <v>92.428185691048199</v>
      </c>
      <c r="AH16" s="2078">
        <v>94.842967800312451</v>
      </c>
      <c r="AI16" s="2078">
        <v>77.903965721665386</v>
      </c>
      <c r="AJ16" s="2078">
        <v>96.928733102107287</v>
      </c>
      <c r="AK16" s="2078">
        <v>85.541702303107343</v>
      </c>
      <c r="AL16" s="2078">
        <v>88.575108191674644</v>
      </c>
      <c r="AM16" s="2078">
        <v>95.995847334303278</v>
      </c>
      <c r="AN16" s="2078">
        <v>91.882316211843005</v>
      </c>
      <c r="AO16" s="2078">
        <v>80.221590877236039</v>
      </c>
      <c r="AP16" s="2078">
        <v>87.450856899191734</v>
      </c>
      <c r="AQ16" s="2078">
        <v>82.534592851307139</v>
      </c>
      <c r="AR16" s="2078">
        <v>95.143281634394825</v>
      </c>
      <c r="AS16" s="2078">
        <v>91.90511105439883</v>
      </c>
      <c r="AT16" s="2078">
        <v>80.919694505047929</v>
      </c>
      <c r="AU16" s="2078">
        <v>94.640154608205975</v>
      </c>
      <c r="AV16" s="2078">
        <v>78.6944811061921</v>
      </c>
      <c r="AW16" s="2078">
        <v>71.958723609763624</v>
      </c>
      <c r="AX16" s="2078">
        <v>82.686199522112474</v>
      </c>
      <c r="AY16" s="2083">
        <v>96.742966091861121</v>
      </c>
      <c r="BA16" s="2493" t="s">
        <v>13</v>
      </c>
      <c r="BB16" s="147" t="s">
        <v>14</v>
      </c>
      <c r="BC16" s="1227" t="s">
        <v>35</v>
      </c>
      <c r="BD16" s="1247" t="s">
        <v>35</v>
      </c>
      <c r="BE16" s="1247" t="s">
        <v>35</v>
      </c>
      <c r="BF16" s="1247" t="s">
        <v>35</v>
      </c>
      <c r="BG16" s="1268" t="s">
        <v>35</v>
      </c>
      <c r="BH16" s="1289" t="s">
        <v>35</v>
      </c>
      <c r="BI16" s="1247" t="s">
        <v>35</v>
      </c>
      <c r="BJ16" s="1247" t="s">
        <v>35</v>
      </c>
      <c r="BK16" s="1247" t="s">
        <v>35</v>
      </c>
      <c r="BL16" s="1268" t="s">
        <v>35</v>
      </c>
      <c r="BM16" s="1289" t="s">
        <v>35</v>
      </c>
      <c r="BN16" s="1247" t="s">
        <v>35</v>
      </c>
      <c r="BO16" s="1247" t="s">
        <v>35</v>
      </c>
      <c r="BP16" s="1247" t="s">
        <v>35</v>
      </c>
      <c r="BQ16" s="1268" t="s">
        <v>35</v>
      </c>
      <c r="BR16" s="1289" t="s">
        <v>35</v>
      </c>
      <c r="BS16" s="1247" t="s">
        <v>35</v>
      </c>
      <c r="BT16" s="1247" t="s">
        <v>35</v>
      </c>
      <c r="BU16" s="1247" t="s">
        <v>35</v>
      </c>
      <c r="BV16" s="1247" t="s">
        <v>35</v>
      </c>
      <c r="BW16" s="1247" t="s">
        <v>35</v>
      </c>
      <c r="BX16" s="1247" t="s">
        <v>35</v>
      </c>
      <c r="BY16" s="1311" t="s">
        <v>35</v>
      </c>
      <c r="BZ16" s="1311" t="s">
        <v>35</v>
      </c>
      <c r="CA16" s="1311" t="s">
        <v>35</v>
      </c>
      <c r="CB16" s="1311" t="s">
        <v>35</v>
      </c>
      <c r="CC16" s="1311" t="s">
        <v>35</v>
      </c>
      <c r="CD16" s="1311" t="s">
        <v>35</v>
      </c>
      <c r="CE16" s="1311" t="s">
        <v>35</v>
      </c>
      <c r="CF16" s="1311" t="s">
        <v>35</v>
      </c>
      <c r="CG16" s="1311" t="s">
        <v>35</v>
      </c>
      <c r="CH16" s="1311" t="s">
        <v>35</v>
      </c>
      <c r="CI16" s="1311" t="s">
        <v>35</v>
      </c>
      <c r="CJ16" s="1311" t="s">
        <v>35</v>
      </c>
      <c r="CK16" s="1311" t="s">
        <v>35</v>
      </c>
      <c r="CL16" s="1311" t="s">
        <v>35</v>
      </c>
      <c r="CM16" s="1311" t="s">
        <v>35</v>
      </c>
      <c r="CN16" s="1311" t="s">
        <v>35</v>
      </c>
      <c r="CO16" s="1311" t="s">
        <v>35</v>
      </c>
      <c r="CP16" s="1311" t="s">
        <v>35</v>
      </c>
      <c r="CQ16" s="1311" t="s">
        <v>35</v>
      </c>
      <c r="CR16" s="1311" t="s">
        <v>35</v>
      </c>
      <c r="CS16" s="1311" t="s">
        <v>35</v>
      </c>
      <c r="CT16" s="1311" t="s">
        <v>35</v>
      </c>
      <c r="CU16" s="1311" t="s">
        <v>35</v>
      </c>
      <c r="CV16" s="1311" t="s">
        <v>35</v>
      </c>
      <c r="CW16" s="1311" t="s">
        <v>35</v>
      </c>
      <c r="CX16" s="1311" t="s">
        <v>35</v>
      </c>
      <c r="CY16" s="1311" t="s">
        <v>35</v>
      </c>
      <c r="CZ16" s="1332" t="s">
        <v>35</v>
      </c>
    </row>
    <row r="17" s="460" customFormat="true" ht="15" customHeight="true" x14ac:dyDescent="0.2">
      <c r="A17" s="2767"/>
      <c r="B17" s="2214" t="s">
        <v>51</v>
      </c>
      <c r="C17" s="2084">
        <v>24.833640118497755</v>
      </c>
      <c r="D17" s="2085">
        <v>10.223645278226231</v>
      </c>
      <c r="E17" s="2085">
        <v>5.9944409978385549</v>
      </c>
      <c r="F17" s="2085">
        <v>3.0889935937363657</v>
      </c>
      <c r="G17" s="2086">
        <v>1.1168591643152235</v>
      </c>
      <c r="H17" s="2087">
        <v>7.7453425581304023</v>
      </c>
      <c r="I17" s="2085">
        <v>2.6986002348171003</v>
      </c>
      <c r="J17" s="2085">
        <v>1.7064300556290504</v>
      </c>
      <c r="K17" s="2085">
        <v>0.85889434030368206</v>
      </c>
      <c r="L17" s="2088">
        <v>0.35325179098037596</v>
      </c>
      <c r="M17" s="2089">
        <v>31.624559880673146</v>
      </c>
      <c r="N17" s="2085">
        <v>19.091749701195209</v>
      </c>
      <c r="O17" s="2085">
        <v>12.062632588704005</v>
      </c>
      <c r="P17" s="2085">
        <v>8.8853189887537241</v>
      </c>
      <c r="Q17" s="2086">
        <v>4.8878772444641099</v>
      </c>
      <c r="R17" s="2087">
        <v>16.036736915812188</v>
      </c>
      <c r="S17" s="2085">
        <v>2.2291579236707735</v>
      </c>
      <c r="T17" s="2085">
        <v>7.7277795013675625</v>
      </c>
      <c r="U17" s="2085">
        <v>7.4342823278549632</v>
      </c>
      <c r="V17" s="2085">
        <v>30.237833928092567</v>
      </c>
      <c r="W17" s="2085">
        <v>3.0025364556246319</v>
      </c>
      <c r="X17" s="2085">
        <v>27.301168998506814</v>
      </c>
      <c r="Y17" s="2085">
        <v>13.870159262799101</v>
      </c>
      <c r="Z17" s="2085">
        <v>4.2662691340413703</v>
      </c>
      <c r="AA17" s="2085">
        <v>7.2681422251101457</v>
      </c>
      <c r="AB17" s="2085">
        <v>24.377898836968729</v>
      </c>
      <c r="AC17" s="2085">
        <v>8.0902584863633642</v>
      </c>
      <c r="AD17" s="2085">
        <v>0</v>
      </c>
      <c r="AE17" s="2085">
        <v>15.713996334720212</v>
      </c>
      <c r="AF17" s="2085">
        <v>22.123587587593864</v>
      </c>
      <c r="AG17" s="2085">
        <v>7.5718143089517191</v>
      </c>
      <c r="AH17" s="2085">
        <v>5.1570321996875865</v>
      </c>
      <c r="AI17" s="2085">
        <v>22.096034278334521</v>
      </c>
      <c r="AJ17" s="2085">
        <v>3.0712668978927491</v>
      </c>
      <c r="AK17" s="2085">
        <v>14.458297696893061</v>
      </c>
      <c r="AL17" s="2085">
        <v>11.424891808325224</v>
      </c>
      <c r="AM17" s="2085">
        <v>4.0041526656967283</v>
      </c>
      <c r="AN17" s="2085">
        <v>8.1176837881572617</v>
      </c>
      <c r="AO17" s="2085">
        <v>19.778409122764025</v>
      </c>
      <c r="AP17" s="2085">
        <v>12.549143100808447</v>
      </c>
      <c r="AQ17" s="2085">
        <v>17.465407148692936</v>
      </c>
      <c r="AR17" s="2085">
        <v>4.8567183656052677</v>
      </c>
      <c r="AS17" s="2085">
        <v>8.094888945601177</v>
      </c>
      <c r="AT17" s="2085">
        <v>19.080305494952103</v>
      </c>
      <c r="AU17" s="2085">
        <v>5.3598453917939848</v>
      </c>
      <c r="AV17" s="2085">
        <v>21.3055188938079</v>
      </c>
      <c r="AW17" s="2085">
        <v>28.041276390236387</v>
      </c>
      <c r="AX17" s="2085">
        <v>17.313800477887565</v>
      </c>
      <c r="AY17" s="2090">
        <v>3.257033908138852</v>
      </c>
      <c r="BA17" s="2494"/>
      <c r="BB17" s="148" t="s">
        <v>51</v>
      </c>
      <c r="BC17" s="1228" t="s">
        <v>35</v>
      </c>
      <c r="BD17" s="1248" t="s">
        <v>35</v>
      </c>
      <c r="BE17" s="1248" t="s">
        <v>35</v>
      </c>
      <c r="BF17" s="1248" t="s">
        <v>35</v>
      </c>
      <c r="BG17" s="1269" t="s">
        <v>35</v>
      </c>
      <c r="BH17" s="1290" t="s">
        <v>35</v>
      </c>
      <c r="BI17" s="1248" t="s">
        <v>35</v>
      </c>
      <c r="BJ17" s="1248" t="s">
        <v>35</v>
      </c>
      <c r="BK17" s="1248" t="s">
        <v>35</v>
      </c>
      <c r="BL17" s="1269" t="s">
        <v>35</v>
      </c>
      <c r="BM17" s="1290" t="s">
        <v>35</v>
      </c>
      <c r="BN17" s="1248" t="s">
        <v>35</v>
      </c>
      <c r="BO17" s="1248" t="s">
        <v>35</v>
      </c>
      <c r="BP17" s="1248" t="s">
        <v>35</v>
      </c>
      <c r="BQ17" s="1269" t="s">
        <v>35</v>
      </c>
      <c r="BR17" s="1290" t="s">
        <v>35</v>
      </c>
      <c r="BS17" s="1248" t="s">
        <v>35</v>
      </c>
      <c r="BT17" s="1248" t="s">
        <v>35</v>
      </c>
      <c r="BU17" s="1248" t="s">
        <v>35</v>
      </c>
      <c r="BV17" s="1248" t="s">
        <v>35</v>
      </c>
      <c r="BW17" s="1248" t="s">
        <v>35</v>
      </c>
      <c r="BX17" s="1248" t="s">
        <v>35</v>
      </c>
      <c r="BY17" s="1312" t="s">
        <v>35</v>
      </c>
      <c r="BZ17" s="1312" t="s">
        <v>35</v>
      </c>
      <c r="CA17" s="1312" t="s">
        <v>35</v>
      </c>
      <c r="CB17" s="1312" t="s">
        <v>35</v>
      </c>
      <c r="CC17" s="1312" t="s">
        <v>35</v>
      </c>
      <c r="CD17" s="1312" t="s">
        <v>35</v>
      </c>
      <c r="CE17" s="1312" t="s">
        <v>35</v>
      </c>
      <c r="CF17" s="1312" t="s">
        <v>35</v>
      </c>
      <c r="CG17" s="1312" t="s">
        <v>35</v>
      </c>
      <c r="CH17" s="1312" t="s">
        <v>35</v>
      </c>
      <c r="CI17" s="1312" t="s">
        <v>35</v>
      </c>
      <c r="CJ17" s="1312" t="s">
        <v>35</v>
      </c>
      <c r="CK17" s="1312" t="s">
        <v>35</v>
      </c>
      <c r="CL17" s="1312" t="s">
        <v>35</v>
      </c>
      <c r="CM17" s="1312" t="s">
        <v>35</v>
      </c>
      <c r="CN17" s="1312" t="s">
        <v>35</v>
      </c>
      <c r="CO17" s="1312" t="s">
        <v>35</v>
      </c>
      <c r="CP17" s="1312" t="s">
        <v>35</v>
      </c>
      <c r="CQ17" s="1312" t="s">
        <v>35</v>
      </c>
      <c r="CR17" s="1312" t="s">
        <v>35</v>
      </c>
      <c r="CS17" s="1312" t="s">
        <v>35</v>
      </c>
      <c r="CT17" s="1312" t="s">
        <v>35</v>
      </c>
      <c r="CU17" s="1312" t="s">
        <v>35</v>
      </c>
      <c r="CV17" s="1312" t="s">
        <v>35</v>
      </c>
      <c r="CW17" s="1312" t="s">
        <v>35</v>
      </c>
      <c r="CX17" s="1312" t="s">
        <v>35</v>
      </c>
      <c r="CY17" s="1312" t="s">
        <v>35</v>
      </c>
      <c r="CZ17" s="1333" t="s">
        <v>35</v>
      </c>
    </row>
    <row r="18" s="460" customFormat="true" ht="15" customHeight="true" x14ac:dyDescent="0.2">
      <c r="A18" s="2767" t="s">
        <v>60</v>
      </c>
      <c r="B18" s="2214" t="s">
        <v>15</v>
      </c>
      <c r="C18" s="2084">
        <v>74.450736662694311</v>
      </c>
      <c r="D18" s="2085">
        <v>89.549637231530482</v>
      </c>
      <c r="E18" s="2085">
        <v>93.863506578613382</v>
      </c>
      <c r="F18" s="2085">
        <v>96.726568998824163</v>
      </c>
      <c r="G18" s="2086">
        <v>98.76729522043847</v>
      </c>
      <c r="H18" s="2087">
        <v>92.142522051310067</v>
      </c>
      <c r="I18" s="2085">
        <v>97.239182972260195</v>
      </c>
      <c r="J18" s="2085">
        <v>97.992780758267358</v>
      </c>
      <c r="K18" s="2085">
        <v>99.083101761469635</v>
      </c>
      <c r="L18" s="2088">
        <v>99.545131056846785</v>
      </c>
      <c r="M18" s="2089">
        <v>67.195136939742525</v>
      </c>
      <c r="N18" s="2085">
        <v>80.566882506054455</v>
      </c>
      <c r="O18" s="2085">
        <v>87.701600840594878</v>
      </c>
      <c r="P18" s="2085">
        <v>90.896386979038624</v>
      </c>
      <c r="Q18" s="2086">
        <v>94.972201193062176</v>
      </c>
      <c r="R18" s="2087">
        <v>83.60972589542655</v>
      </c>
      <c r="S18" s="2085">
        <v>97.613610848343697</v>
      </c>
      <c r="T18" s="2085">
        <v>91.478412620770115</v>
      </c>
      <c r="U18" s="2085">
        <v>91.857858546039736</v>
      </c>
      <c r="V18" s="2085">
        <v>69.643744386929754</v>
      </c>
      <c r="W18" s="2085">
        <v>96.821762346620616</v>
      </c>
      <c r="X18" s="2085">
        <v>72.475621252049223</v>
      </c>
      <c r="Y18" s="2085">
        <v>85.564204126959879</v>
      </c>
      <c r="Z18" s="2085">
        <v>95.672125966849762</v>
      </c>
      <c r="AA18" s="2085">
        <v>92.666413787484402</v>
      </c>
      <c r="AB18" s="2085">
        <v>71.670730440151729</v>
      </c>
      <c r="AC18" s="2085">
        <v>91.909741513636632</v>
      </c>
      <c r="AD18" s="2085">
        <v>100</v>
      </c>
      <c r="AE18" s="2085">
        <v>84.28600366527975</v>
      </c>
      <c r="AF18" s="2085">
        <v>77.855772270303348</v>
      </c>
      <c r="AG18" s="2085">
        <v>90.963685098495802</v>
      </c>
      <c r="AH18" s="2085">
        <v>94.555323726197599</v>
      </c>
      <c r="AI18" s="2085">
        <v>77.594652549631022</v>
      </c>
      <c r="AJ18" s="2085">
        <v>96.549884725845374</v>
      </c>
      <c r="AK18" s="2085">
        <v>85.398658636944006</v>
      </c>
      <c r="AL18" s="2085">
        <v>87.772201359920217</v>
      </c>
      <c r="AM18" s="2085">
        <v>95.891017316131808</v>
      </c>
      <c r="AN18" s="2085">
        <v>91.57198373378985</v>
      </c>
      <c r="AO18" s="2085">
        <v>80.221590877236039</v>
      </c>
      <c r="AP18" s="2085">
        <v>87.370326100770924</v>
      </c>
      <c r="AQ18" s="2085">
        <v>82.267692353997774</v>
      </c>
      <c r="AR18" s="2085">
        <v>95.031803710567459</v>
      </c>
      <c r="AS18" s="2085">
        <v>91.724330951062996</v>
      </c>
      <c r="AT18" s="2085">
        <v>79.874062125683224</v>
      </c>
      <c r="AU18" s="2085">
        <v>94.589694708779618</v>
      </c>
      <c r="AV18" s="2085">
        <v>78.6944811061921</v>
      </c>
      <c r="AW18" s="2085">
        <v>70.949591989756414</v>
      </c>
      <c r="AX18" s="2085">
        <v>82.686199522112474</v>
      </c>
      <c r="AY18" s="2090">
        <v>96.742966091861121</v>
      </c>
      <c r="BA18" s="2494" t="s">
        <v>60</v>
      </c>
      <c r="BB18" s="148" t="s">
        <v>15</v>
      </c>
      <c r="BC18" s="1228" t="s">
        <v>35</v>
      </c>
      <c r="BD18" s="1248" t="s">
        <v>35</v>
      </c>
      <c r="BE18" s="1248" t="s">
        <v>35</v>
      </c>
      <c r="BF18" s="1248" t="s">
        <v>35</v>
      </c>
      <c r="BG18" s="1269" t="s">
        <v>35</v>
      </c>
      <c r="BH18" s="1290" t="s">
        <v>35</v>
      </c>
      <c r="BI18" s="1248" t="s">
        <v>35</v>
      </c>
      <c r="BJ18" s="1248" t="s">
        <v>35</v>
      </c>
      <c r="BK18" s="1248" t="s">
        <v>35</v>
      </c>
      <c r="BL18" s="1269" t="s">
        <v>35</v>
      </c>
      <c r="BM18" s="1290" t="s">
        <v>35</v>
      </c>
      <c r="BN18" s="1248" t="s">
        <v>35</v>
      </c>
      <c r="BO18" s="1248" t="s">
        <v>35</v>
      </c>
      <c r="BP18" s="1248" t="s">
        <v>35</v>
      </c>
      <c r="BQ18" s="1269" t="s">
        <v>35</v>
      </c>
      <c r="BR18" s="1290" t="s">
        <v>35</v>
      </c>
      <c r="BS18" s="1248" t="s">
        <v>35</v>
      </c>
      <c r="BT18" s="1248" t="s">
        <v>35</v>
      </c>
      <c r="BU18" s="1248" t="s">
        <v>35</v>
      </c>
      <c r="BV18" s="1248" t="s">
        <v>35</v>
      </c>
      <c r="BW18" s="1248" t="s">
        <v>35</v>
      </c>
      <c r="BX18" s="1248" t="s">
        <v>35</v>
      </c>
      <c r="BY18" s="1312" t="s">
        <v>35</v>
      </c>
      <c r="BZ18" s="1312" t="s">
        <v>35</v>
      </c>
      <c r="CA18" s="1312" t="s">
        <v>35</v>
      </c>
      <c r="CB18" s="1312" t="s">
        <v>35</v>
      </c>
      <c r="CC18" s="1312" t="s">
        <v>35</v>
      </c>
      <c r="CD18" s="1312" t="s">
        <v>35</v>
      </c>
      <c r="CE18" s="1312" t="s">
        <v>35</v>
      </c>
      <c r="CF18" s="1312" t="s">
        <v>35</v>
      </c>
      <c r="CG18" s="1312" t="s">
        <v>35</v>
      </c>
      <c r="CH18" s="1312" t="s">
        <v>35</v>
      </c>
      <c r="CI18" s="1312" t="s">
        <v>35</v>
      </c>
      <c r="CJ18" s="1312" t="s">
        <v>35</v>
      </c>
      <c r="CK18" s="1312" t="s">
        <v>35</v>
      </c>
      <c r="CL18" s="1312" t="s">
        <v>35</v>
      </c>
      <c r="CM18" s="1312" t="s">
        <v>35</v>
      </c>
      <c r="CN18" s="1312" t="s">
        <v>35</v>
      </c>
      <c r="CO18" s="1312" t="s">
        <v>35</v>
      </c>
      <c r="CP18" s="1312" t="s">
        <v>35</v>
      </c>
      <c r="CQ18" s="1312" t="s">
        <v>35</v>
      </c>
      <c r="CR18" s="1312" t="s">
        <v>35</v>
      </c>
      <c r="CS18" s="1312" t="s">
        <v>35</v>
      </c>
      <c r="CT18" s="1312" t="s">
        <v>35</v>
      </c>
      <c r="CU18" s="1312" t="s">
        <v>35</v>
      </c>
      <c r="CV18" s="1312" t="s">
        <v>35</v>
      </c>
      <c r="CW18" s="1312" t="s">
        <v>35</v>
      </c>
      <c r="CX18" s="1312" t="s">
        <v>35</v>
      </c>
      <c r="CY18" s="1312" t="s">
        <v>35</v>
      </c>
      <c r="CZ18" s="1333" t="s">
        <v>35</v>
      </c>
    </row>
    <row r="19" s="460" customFormat="true" ht="15" customHeight="true" x14ac:dyDescent="0.2">
      <c r="A19" s="2767"/>
      <c r="B19" s="2214" t="s">
        <v>16</v>
      </c>
      <c r="C19" s="2084">
        <v>0.70185212625920623</v>
      </c>
      <c r="D19" s="2085">
        <v>0.21745608260135288</v>
      </c>
      <c r="E19" s="2085">
        <v>0.13060690903759414</v>
      </c>
      <c r="F19" s="2085">
        <v>0.17989502839233074</v>
      </c>
      <c r="G19" s="2086">
        <v>0.11536668043532206</v>
      </c>
      <c r="H19" s="2087">
        <v>0.10429856003180354</v>
      </c>
      <c r="I19" s="2085">
        <v>5.5826077912358878E-2</v>
      </c>
      <c r="J19" s="2085">
        <v>0.29766990088356271</v>
      </c>
      <c r="K19" s="2085">
        <v>5.7134753303862307E-2</v>
      </c>
      <c r="L19" s="2088">
        <v>0.10145444536999811</v>
      </c>
      <c r="M19" s="2089">
        <v>1.1558169522861106</v>
      </c>
      <c r="N19" s="2085">
        <v>0.33556420894902783</v>
      </c>
      <c r="O19" s="2085">
        <v>0.22765699920916449</v>
      </c>
      <c r="P19" s="2085">
        <v>0.20398956752115299</v>
      </c>
      <c r="Q19" s="2086">
        <v>0.13735707439889616</v>
      </c>
      <c r="R19" s="2087">
        <v>0.34827941798255058</v>
      </c>
      <c r="S19" s="2085">
        <v>0.15723122798550604</v>
      </c>
      <c r="T19" s="2085">
        <v>0.7938078778623805</v>
      </c>
      <c r="U19" s="2085">
        <v>0.69333730713504438</v>
      </c>
      <c r="V19" s="2085">
        <v>0.11842168497784072</v>
      </c>
      <c r="W19" s="2085">
        <v>0.17218672289742257</v>
      </c>
      <c r="X19" s="2085">
        <v>0.20071990068971715</v>
      </c>
      <c r="Y19" s="2085">
        <v>0.56563661024104972</v>
      </c>
      <c r="Z19" s="2085">
        <v>5.8699306226517645E-2</v>
      </c>
      <c r="AA19" s="2085">
        <v>5.7658949796764725E-2</v>
      </c>
      <c r="AB19" s="2085">
        <v>3.9434783333473762</v>
      </c>
      <c r="AC19" s="2085">
        <v>0</v>
      </c>
      <c r="AD19" s="2085">
        <v>0</v>
      </c>
      <c r="AE19" s="2085">
        <v>0</v>
      </c>
      <c r="AF19" s="2085">
        <v>0</v>
      </c>
      <c r="AG19" s="2085">
        <v>1.4500786006090478</v>
      </c>
      <c r="AH19" s="2085">
        <v>0.28764407411484244</v>
      </c>
      <c r="AI19" s="2085">
        <v>0.29112711186404289</v>
      </c>
      <c r="AJ19" s="2085">
        <v>0.37884837626191509</v>
      </c>
      <c r="AK19" s="2085">
        <v>0.12073258593683561</v>
      </c>
      <c r="AL19" s="2085">
        <v>0.74950857369811219</v>
      </c>
      <c r="AM19" s="2085">
        <v>0.1048300181714714</v>
      </c>
      <c r="AN19" s="2085">
        <v>0.29423563401016417</v>
      </c>
      <c r="AO19" s="2085">
        <v>0</v>
      </c>
      <c r="AP19" s="2085">
        <v>5.6244318381196014E-2</v>
      </c>
      <c r="AQ19" s="2085">
        <v>0.26690049730937471</v>
      </c>
      <c r="AR19" s="2085">
        <v>0.10486839545551117</v>
      </c>
      <c r="AS19" s="2085">
        <v>0.16997719892846239</v>
      </c>
      <c r="AT19" s="2085">
        <v>0.99243499781068689</v>
      </c>
      <c r="AU19" s="2085">
        <v>4.7892913318838423E-2</v>
      </c>
      <c r="AV19" s="2085">
        <v>0</v>
      </c>
      <c r="AW19" s="2085">
        <v>1.0091316200072518</v>
      </c>
      <c r="AX19" s="2085">
        <v>0</v>
      </c>
      <c r="AY19" s="2090">
        <v>0</v>
      </c>
      <c r="BA19" s="2494"/>
      <c r="BB19" s="148" t="s">
        <v>16</v>
      </c>
      <c r="BC19" s="1228" t="s">
        <v>35</v>
      </c>
      <c r="BD19" s="1248" t="s">
        <v>35</v>
      </c>
      <c r="BE19" s="1248" t="s">
        <v>35</v>
      </c>
      <c r="BF19" s="1248" t="s">
        <v>35</v>
      </c>
      <c r="BG19" s="1269" t="s">
        <v>35</v>
      </c>
      <c r="BH19" s="1290" t="s">
        <v>35</v>
      </c>
      <c r="BI19" s="1248" t="s">
        <v>35</v>
      </c>
      <c r="BJ19" s="1248" t="s">
        <v>35</v>
      </c>
      <c r="BK19" s="1248" t="s">
        <v>35</v>
      </c>
      <c r="BL19" s="1269" t="s">
        <v>35</v>
      </c>
      <c r="BM19" s="1290" t="s">
        <v>35</v>
      </c>
      <c r="BN19" s="1248" t="s">
        <v>35</v>
      </c>
      <c r="BO19" s="1248" t="s">
        <v>35</v>
      </c>
      <c r="BP19" s="1248" t="s">
        <v>35</v>
      </c>
      <c r="BQ19" s="1269" t="s">
        <v>35</v>
      </c>
      <c r="BR19" s="1290" t="s">
        <v>35</v>
      </c>
      <c r="BS19" s="1248" t="s">
        <v>35</v>
      </c>
      <c r="BT19" s="1248" t="s">
        <v>35</v>
      </c>
      <c r="BU19" s="1248" t="s">
        <v>35</v>
      </c>
      <c r="BV19" s="1248" t="s">
        <v>35</v>
      </c>
      <c r="BW19" s="1248" t="s">
        <v>35</v>
      </c>
      <c r="BX19" s="1248" t="s">
        <v>35</v>
      </c>
      <c r="BY19" s="1312" t="s">
        <v>35</v>
      </c>
      <c r="BZ19" s="1312" t="s">
        <v>35</v>
      </c>
      <c r="CA19" s="1312" t="s">
        <v>35</v>
      </c>
      <c r="CB19" s="1312" t="s">
        <v>35</v>
      </c>
      <c r="CC19" s="1312" t="s">
        <v>35</v>
      </c>
      <c r="CD19" s="1312" t="s">
        <v>35</v>
      </c>
      <c r="CE19" s="1312" t="s">
        <v>35</v>
      </c>
      <c r="CF19" s="1312" t="s">
        <v>35</v>
      </c>
      <c r="CG19" s="1312" t="s">
        <v>35</v>
      </c>
      <c r="CH19" s="1312" t="s">
        <v>35</v>
      </c>
      <c r="CI19" s="1312" t="s">
        <v>35</v>
      </c>
      <c r="CJ19" s="1312" t="s">
        <v>35</v>
      </c>
      <c r="CK19" s="1312" t="s">
        <v>35</v>
      </c>
      <c r="CL19" s="1312" t="s">
        <v>35</v>
      </c>
      <c r="CM19" s="1312" t="s">
        <v>35</v>
      </c>
      <c r="CN19" s="1312" t="s">
        <v>35</v>
      </c>
      <c r="CO19" s="1312" t="s">
        <v>35</v>
      </c>
      <c r="CP19" s="1312" t="s">
        <v>35</v>
      </c>
      <c r="CQ19" s="1312" t="s">
        <v>35</v>
      </c>
      <c r="CR19" s="1312" t="s">
        <v>35</v>
      </c>
      <c r="CS19" s="1312" t="s">
        <v>35</v>
      </c>
      <c r="CT19" s="1312" t="s">
        <v>35</v>
      </c>
      <c r="CU19" s="1312" t="s">
        <v>35</v>
      </c>
      <c r="CV19" s="1312" t="s">
        <v>35</v>
      </c>
      <c r="CW19" s="1312" t="s">
        <v>35</v>
      </c>
      <c r="CX19" s="1312" t="s">
        <v>35</v>
      </c>
      <c r="CY19" s="1312" t="s">
        <v>35</v>
      </c>
      <c r="CZ19" s="1333" t="s">
        <v>35</v>
      </c>
    </row>
    <row r="20" s="460" customFormat="true" ht="15" customHeight="true" x14ac:dyDescent="0.2">
      <c r="A20" s="2767"/>
      <c r="B20" s="2214" t="s">
        <v>22</v>
      </c>
      <c r="C20" s="2084">
        <v>18.786031519940504</v>
      </c>
      <c r="D20" s="2085">
        <v>8.3046777743417781</v>
      </c>
      <c r="E20" s="2085">
        <v>5.3451336014904367</v>
      </c>
      <c r="F20" s="2085">
        <v>2.9354205857710522</v>
      </c>
      <c r="G20" s="2086">
        <v>1.0800327764385309</v>
      </c>
      <c r="H20" s="2087">
        <v>6.865165208461538</v>
      </c>
      <c r="I20" s="2085">
        <v>2.5183091701114462</v>
      </c>
      <c r="J20" s="2085">
        <v>1.6900394084686303</v>
      </c>
      <c r="K20" s="2085">
        <v>0.83767115135338477</v>
      </c>
      <c r="L20" s="2088">
        <v>0.33274480626196912</v>
      </c>
      <c r="M20" s="2089">
        <v>23.307129808610092</v>
      </c>
      <c r="N20" s="2085">
        <v>14.645415058842964</v>
      </c>
      <c r="O20" s="2085">
        <v>9.7799216893576979</v>
      </c>
      <c r="P20" s="2085">
        <v>7.8106169275379997</v>
      </c>
      <c r="Q20" s="2086">
        <v>4.6554137260086579</v>
      </c>
      <c r="R20" s="2087">
        <v>9.5358218306537434</v>
      </c>
      <c r="S20" s="2085">
        <v>0.31003338810556547</v>
      </c>
      <c r="T20" s="2085">
        <v>5.893945205012848</v>
      </c>
      <c r="U20" s="2085">
        <v>6.5534777009721195</v>
      </c>
      <c r="V20" s="2085">
        <v>24.720097740581839</v>
      </c>
      <c r="W20" s="2085">
        <v>2.9133904992932402</v>
      </c>
      <c r="X20" s="2085">
        <v>10.651595764650704</v>
      </c>
      <c r="Y20" s="2085">
        <v>6.6517655151261206</v>
      </c>
      <c r="Z20" s="2085">
        <v>3.9220367827111198</v>
      </c>
      <c r="AA20" s="2085">
        <v>6.9449728281620926</v>
      </c>
      <c r="AB20" s="2085">
        <v>17.040737898376271</v>
      </c>
      <c r="AC20" s="2085">
        <v>3.8702085196521012</v>
      </c>
      <c r="AD20" s="2085">
        <v>0</v>
      </c>
      <c r="AE20" s="2085">
        <v>15.713996334720212</v>
      </c>
      <c r="AF20" s="2085">
        <v>20.817589898624973</v>
      </c>
      <c r="AG20" s="2085">
        <v>6.3846529637635614</v>
      </c>
      <c r="AH20" s="2085">
        <v>3.8946959335190203</v>
      </c>
      <c r="AI20" s="2085">
        <v>18.961454361025375</v>
      </c>
      <c r="AJ20" s="2085">
        <v>2.9813272282977961</v>
      </c>
      <c r="AK20" s="2085">
        <v>10.221321823639258</v>
      </c>
      <c r="AL20" s="2085">
        <v>9.1889361708582697</v>
      </c>
      <c r="AM20" s="2085">
        <v>3.2651110716399341</v>
      </c>
      <c r="AN20" s="2085">
        <v>8.0586046671298401</v>
      </c>
      <c r="AO20" s="2085">
        <v>6.8689928773821647</v>
      </c>
      <c r="AP20" s="2085">
        <v>12.082479547302874</v>
      </c>
      <c r="AQ20" s="2085">
        <v>14.266525801558409</v>
      </c>
      <c r="AR20" s="2085">
        <v>4.8633278939771065</v>
      </c>
      <c r="AS20" s="2085">
        <v>7.7253504251176084</v>
      </c>
      <c r="AT20" s="2085">
        <v>6.3459576543314311</v>
      </c>
      <c r="AU20" s="2085">
        <v>5.1683059907095537</v>
      </c>
      <c r="AV20" s="2085">
        <v>10.728631446794632</v>
      </c>
      <c r="AW20" s="2085">
        <v>25.103298117439678</v>
      </c>
      <c r="AX20" s="2085">
        <v>15.42110687976788</v>
      </c>
      <c r="AY20" s="2090">
        <v>3.1823800371055797</v>
      </c>
      <c r="BA20" s="2494"/>
      <c r="BB20" s="148" t="s">
        <v>22</v>
      </c>
      <c r="BC20" s="1228" t="s">
        <v>35</v>
      </c>
      <c r="BD20" s="1248" t="s">
        <v>35</v>
      </c>
      <c r="BE20" s="1248" t="s">
        <v>35</v>
      </c>
      <c r="BF20" s="1248" t="s">
        <v>35</v>
      </c>
      <c r="BG20" s="1269" t="s">
        <v>35</v>
      </c>
      <c r="BH20" s="1290" t="s">
        <v>35</v>
      </c>
      <c r="BI20" s="1248" t="s">
        <v>35</v>
      </c>
      <c r="BJ20" s="1248" t="s">
        <v>35</v>
      </c>
      <c r="BK20" s="1248" t="s">
        <v>35</v>
      </c>
      <c r="BL20" s="1269" t="s">
        <v>35</v>
      </c>
      <c r="BM20" s="1290" t="s">
        <v>35</v>
      </c>
      <c r="BN20" s="1248" t="s">
        <v>35</v>
      </c>
      <c r="BO20" s="1248" t="s">
        <v>35</v>
      </c>
      <c r="BP20" s="1248" t="s">
        <v>35</v>
      </c>
      <c r="BQ20" s="1269" t="s">
        <v>35</v>
      </c>
      <c r="BR20" s="1290" t="s">
        <v>35</v>
      </c>
      <c r="BS20" s="1248" t="s">
        <v>35</v>
      </c>
      <c r="BT20" s="1248" t="s">
        <v>35</v>
      </c>
      <c r="BU20" s="1248" t="s">
        <v>35</v>
      </c>
      <c r="BV20" s="1248" t="s">
        <v>35</v>
      </c>
      <c r="BW20" s="1248" t="s">
        <v>35</v>
      </c>
      <c r="BX20" s="1248" t="s">
        <v>35</v>
      </c>
      <c r="BY20" s="1312" t="s">
        <v>35</v>
      </c>
      <c r="BZ20" s="1312" t="s">
        <v>35</v>
      </c>
      <c r="CA20" s="1312" t="s">
        <v>35</v>
      </c>
      <c r="CB20" s="1312" t="s">
        <v>35</v>
      </c>
      <c r="CC20" s="1312" t="s">
        <v>35</v>
      </c>
      <c r="CD20" s="1312" t="s">
        <v>35</v>
      </c>
      <c r="CE20" s="1312" t="s">
        <v>35</v>
      </c>
      <c r="CF20" s="1312" t="s">
        <v>35</v>
      </c>
      <c r="CG20" s="1312" t="s">
        <v>35</v>
      </c>
      <c r="CH20" s="1312" t="s">
        <v>35</v>
      </c>
      <c r="CI20" s="1312" t="s">
        <v>35</v>
      </c>
      <c r="CJ20" s="1312" t="s">
        <v>35</v>
      </c>
      <c r="CK20" s="1312" t="s">
        <v>35</v>
      </c>
      <c r="CL20" s="1312" t="s">
        <v>35</v>
      </c>
      <c r="CM20" s="1312" t="s">
        <v>35</v>
      </c>
      <c r="CN20" s="1312" t="s">
        <v>35</v>
      </c>
      <c r="CO20" s="1312" t="s">
        <v>35</v>
      </c>
      <c r="CP20" s="1312" t="s">
        <v>35</v>
      </c>
      <c r="CQ20" s="1312" t="s">
        <v>35</v>
      </c>
      <c r="CR20" s="1312" t="s">
        <v>35</v>
      </c>
      <c r="CS20" s="1312" t="s">
        <v>35</v>
      </c>
      <c r="CT20" s="1312" t="s">
        <v>35</v>
      </c>
      <c r="CU20" s="1312" t="s">
        <v>35</v>
      </c>
      <c r="CV20" s="1312" t="s">
        <v>35</v>
      </c>
      <c r="CW20" s="1312" t="s">
        <v>35</v>
      </c>
      <c r="CX20" s="1312" t="s">
        <v>35</v>
      </c>
      <c r="CY20" s="1312" t="s">
        <v>35</v>
      </c>
      <c r="CZ20" s="1333" t="s">
        <v>35</v>
      </c>
    </row>
    <row r="21" s="460" customFormat="true" ht="15" customHeight="true" x14ac:dyDescent="0.2">
      <c r="A21" s="2767"/>
      <c r="B21" s="2214" t="s">
        <v>17</v>
      </c>
      <c r="C21" s="2084">
        <v>6.0613796911062225</v>
      </c>
      <c r="D21" s="2085">
        <v>1.9282289115261926</v>
      </c>
      <c r="E21" s="2085">
        <v>0.66075291085869292</v>
      </c>
      <c r="F21" s="2085">
        <v>0.15811538701235014</v>
      </c>
      <c r="G21" s="2086">
        <v>3.7305322687409707E-2</v>
      </c>
      <c r="H21" s="2087">
        <v>0.8880141801966781</v>
      </c>
      <c r="I21" s="2085">
        <v>0.18668177971592001</v>
      </c>
      <c r="J21" s="2085">
        <v>1.9509932380405673E-2</v>
      </c>
      <c r="K21" s="2085">
        <v>2.2092333873116765E-2</v>
      </c>
      <c r="L21" s="2088">
        <v>2.0669691521203952E-2</v>
      </c>
      <c r="M21" s="2089">
        <v>8.3419162993617118</v>
      </c>
      <c r="N21" s="2085">
        <v>4.4521382261538731</v>
      </c>
      <c r="O21" s="2085">
        <v>2.2908204708388906</v>
      </c>
      <c r="P21" s="2085">
        <v>1.0890065259021324</v>
      </c>
      <c r="Q21" s="2086">
        <v>0.23502800653032196</v>
      </c>
      <c r="R21" s="2087">
        <v>6.5061728559373462</v>
      </c>
      <c r="S21" s="2085">
        <v>1.9191245355652076</v>
      </c>
      <c r="T21" s="2085">
        <v>1.833834296354715</v>
      </c>
      <c r="U21" s="2085">
        <v>0.89532644585307786</v>
      </c>
      <c r="V21" s="2085">
        <v>5.5177361875107174</v>
      </c>
      <c r="W21" s="2085">
        <v>9.2660431188856154E-2</v>
      </c>
      <c r="X21" s="2085">
        <v>16.672063082610361</v>
      </c>
      <c r="Y21" s="2085">
        <v>7.2183937476729891</v>
      </c>
      <c r="Z21" s="2085">
        <v>0.34713794421264221</v>
      </c>
      <c r="AA21" s="2085">
        <v>0.330954434556535</v>
      </c>
      <c r="AB21" s="2085">
        <v>7.3450533281246582</v>
      </c>
      <c r="AC21" s="2085">
        <v>4.2200499667112634</v>
      </c>
      <c r="AD21" s="2085">
        <v>0</v>
      </c>
      <c r="AE21" s="2085">
        <v>0</v>
      </c>
      <c r="AF21" s="2085">
        <v>1.326637831071579</v>
      </c>
      <c r="AG21" s="2085">
        <v>1.2015833371314459</v>
      </c>
      <c r="AH21" s="2085">
        <v>1.2623362661685649</v>
      </c>
      <c r="AI21" s="2085">
        <v>3.1527659774795103</v>
      </c>
      <c r="AJ21" s="2085">
        <v>8.993966959495299E-2</v>
      </c>
      <c r="AK21" s="2085">
        <v>4.2592869534803155</v>
      </c>
      <c r="AL21" s="2085">
        <v>2.2893538955232473</v>
      </c>
      <c r="AM21" s="2085">
        <v>0.7390415940567957</v>
      </c>
      <c r="AN21" s="2085">
        <v>7.5175965070397269E-2</v>
      </c>
      <c r="AO21" s="2085">
        <v>12.90941624538187</v>
      </c>
      <c r="AP21" s="2085">
        <v>0.49095003354520911</v>
      </c>
      <c r="AQ21" s="2085">
        <v>3.1988813471345252</v>
      </c>
      <c r="AR21" s="2085">
        <v>0</v>
      </c>
      <c r="AS21" s="2085">
        <v>0.38034142489091088</v>
      </c>
      <c r="AT21" s="2085">
        <v>12.787545222174698</v>
      </c>
      <c r="AU21" s="2085">
        <v>0.19410638719194595</v>
      </c>
      <c r="AV21" s="2085">
        <v>10.576887447013258</v>
      </c>
      <c r="AW21" s="2085">
        <v>2.9379782727967094</v>
      </c>
      <c r="AX21" s="2085">
        <v>1.89269359811968</v>
      </c>
      <c r="AY21" s="2090">
        <v>7.4653871033272395E-2</v>
      </c>
      <c r="BA21" s="2494"/>
      <c r="BB21" s="148" t="s">
        <v>17</v>
      </c>
      <c r="BC21" s="1228" t="s">
        <v>35</v>
      </c>
      <c r="BD21" s="1248" t="s">
        <v>35</v>
      </c>
      <c r="BE21" s="1248" t="s">
        <v>35</v>
      </c>
      <c r="BF21" s="1248" t="s">
        <v>35</v>
      </c>
      <c r="BG21" s="1269" t="s">
        <v>35</v>
      </c>
      <c r="BH21" s="1290" t="s">
        <v>35</v>
      </c>
      <c r="BI21" s="1248" t="s">
        <v>35</v>
      </c>
      <c r="BJ21" s="1248" t="s">
        <v>35</v>
      </c>
      <c r="BK21" s="1248" t="s">
        <v>35</v>
      </c>
      <c r="BL21" s="1269" t="s">
        <v>35</v>
      </c>
      <c r="BM21" s="1290" t="s">
        <v>35</v>
      </c>
      <c r="BN21" s="1248" t="s">
        <v>35</v>
      </c>
      <c r="BO21" s="1248" t="s">
        <v>35</v>
      </c>
      <c r="BP21" s="1248" t="s">
        <v>35</v>
      </c>
      <c r="BQ21" s="1269" t="s">
        <v>35</v>
      </c>
      <c r="BR21" s="1290" t="s">
        <v>35</v>
      </c>
      <c r="BS21" s="1248" t="s">
        <v>35</v>
      </c>
      <c r="BT21" s="1248" t="s">
        <v>35</v>
      </c>
      <c r="BU21" s="1248" t="s">
        <v>35</v>
      </c>
      <c r="BV21" s="1248" t="s">
        <v>35</v>
      </c>
      <c r="BW21" s="1248" t="s">
        <v>35</v>
      </c>
      <c r="BX21" s="1248" t="s">
        <v>35</v>
      </c>
      <c r="BY21" s="1312" t="s">
        <v>35</v>
      </c>
      <c r="BZ21" s="1312" t="s">
        <v>35</v>
      </c>
      <c r="CA21" s="1312" t="s">
        <v>35</v>
      </c>
      <c r="CB21" s="1312" t="s">
        <v>35</v>
      </c>
      <c r="CC21" s="1312" t="s">
        <v>35</v>
      </c>
      <c r="CD21" s="1312" t="s">
        <v>35</v>
      </c>
      <c r="CE21" s="1312" t="s">
        <v>35</v>
      </c>
      <c r="CF21" s="1312" t="s">
        <v>35</v>
      </c>
      <c r="CG21" s="1312" t="s">
        <v>35</v>
      </c>
      <c r="CH21" s="1312" t="s">
        <v>35</v>
      </c>
      <c r="CI21" s="1312" t="s">
        <v>35</v>
      </c>
      <c r="CJ21" s="1312" t="s">
        <v>35</v>
      </c>
      <c r="CK21" s="1312" t="s">
        <v>35</v>
      </c>
      <c r="CL21" s="1312" t="s">
        <v>35</v>
      </c>
      <c r="CM21" s="1312" t="s">
        <v>35</v>
      </c>
      <c r="CN21" s="1312" t="s">
        <v>35</v>
      </c>
      <c r="CO21" s="1312" t="s">
        <v>35</v>
      </c>
      <c r="CP21" s="1312" t="s">
        <v>35</v>
      </c>
      <c r="CQ21" s="1312" t="s">
        <v>35</v>
      </c>
      <c r="CR21" s="1312" t="s">
        <v>35</v>
      </c>
      <c r="CS21" s="1312" t="s">
        <v>35</v>
      </c>
      <c r="CT21" s="1312" t="s">
        <v>35</v>
      </c>
      <c r="CU21" s="1312" t="s">
        <v>35</v>
      </c>
      <c r="CV21" s="1312" t="s">
        <v>35</v>
      </c>
      <c r="CW21" s="1312" t="s">
        <v>35</v>
      </c>
      <c r="CX21" s="1312" t="s">
        <v>35</v>
      </c>
      <c r="CY21" s="1312" t="s">
        <v>35</v>
      </c>
      <c r="CZ21" s="1333" t="s">
        <v>35</v>
      </c>
    </row>
    <row r="22" s="460" customFormat="true" ht="15" customHeight="true" x14ac:dyDescent="0.2">
      <c r="A22" s="2767" t="s">
        <v>54</v>
      </c>
      <c r="B22" s="2214" t="s">
        <v>49</v>
      </c>
      <c r="C22" s="2084">
        <v>0.9339027937283374</v>
      </c>
      <c r="D22" s="2085">
        <v>0.24224476316770666</v>
      </c>
      <c r="E22" s="2085">
        <v>0.13895222178434979</v>
      </c>
      <c r="F22" s="2085">
        <v>0.18563780053083623</v>
      </c>
      <c r="G22" s="2086">
        <v>0.1166702819458611</v>
      </c>
      <c r="H22" s="2087">
        <v>0.11306466644659607</v>
      </c>
      <c r="I22" s="2085">
        <v>5.7378151723662188E-2</v>
      </c>
      <c r="J22" s="2085">
        <v>0.3028472235983683</v>
      </c>
      <c r="K22" s="2085">
        <v>5.7630237038367664E-2</v>
      </c>
      <c r="L22" s="2088">
        <v>0.10181427176723591</v>
      </c>
      <c r="M22" s="2089">
        <v>1.6910033971316767</v>
      </c>
      <c r="N22" s="2085">
        <v>0.41477634184677498</v>
      </c>
      <c r="O22" s="2085">
        <v>0.25890926956750465</v>
      </c>
      <c r="P22" s="2085">
        <v>0.22391737032711112</v>
      </c>
      <c r="Q22" s="2086">
        <v>0.14441984265412033</v>
      </c>
      <c r="R22" s="2087">
        <v>0.41482574137206929</v>
      </c>
      <c r="S22" s="2085">
        <v>0.16081607220152241</v>
      </c>
      <c r="T22" s="2085">
        <v>0.86028912447614192</v>
      </c>
      <c r="U22" s="2085">
        <v>0.74913922045369286</v>
      </c>
      <c r="V22" s="2085">
        <v>0.16975058494568124</v>
      </c>
      <c r="W22" s="2085">
        <v>0.17752315948494066</v>
      </c>
      <c r="X22" s="2085">
        <v>0.27618327712436397</v>
      </c>
      <c r="Y22" s="2085">
        <v>0.65672548027450584</v>
      </c>
      <c r="Z22" s="2085">
        <v>6.1317037703451677E-2</v>
      </c>
      <c r="AA22" s="2085">
        <v>6.2183366298126395E-2</v>
      </c>
      <c r="AB22" s="2085">
        <v>5.2152609903781304</v>
      </c>
      <c r="AC22" s="2085">
        <v>0</v>
      </c>
      <c r="AD22" s="2085">
        <v>0</v>
      </c>
      <c r="AE22" s="2085">
        <v>0</v>
      </c>
      <c r="AF22" s="2085">
        <v>0</v>
      </c>
      <c r="AG22" s="2085">
        <v>1.5691154029073406</v>
      </c>
      <c r="AH22" s="2085">
        <v>0.30328455634208318</v>
      </c>
      <c r="AI22" s="2085">
        <v>0.37378724733748731</v>
      </c>
      <c r="AJ22" s="2085">
        <v>0.39085249970493907</v>
      </c>
      <c r="AK22" s="2085">
        <v>0.14117568449731138</v>
      </c>
      <c r="AL22" s="2085">
        <v>0.8466946405126633</v>
      </c>
      <c r="AM22" s="2085">
        <v>0.10920265936754882</v>
      </c>
      <c r="AN22" s="2085">
        <v>0.32028708271116307</v>
      </c>
      <c r="AO22" s="2085">
        <v>0</v>
      </c>
      <c r="AP22" s="2085">
        <v>6.4333209128005386E-2</v>
      </c>
      <c r="AQ22" s="2085">
        <v>0.32338015865688935</v>
      </c>
      <c r="AR22" s="2085">
        <v>0.11022920303397084</v>
      </c>
      <c r="AS22" s="2085">
        <v>0.18497032335345792</v>
      </c>
      <c r="AT22" s="2085">
        <v>1.2272511276148221</v>
      </c>
      <c r="AU22" s="2085">
        <v>5.0606650615484555E-2</v>
      </c>
      <c r="AV22" s="2085">
        <v>0</v>
      </c>
      <c r="AW22" s="2085">
        <v>1.4023756528531992</v>
      </c>
      <c r="AX22" s="2085">
        <v>0</v>
      </c>
      <c r="AY22" s="2090">
        <v>0</v>
      </c>
      <c r="BA22" s="2494" t="s">
        <v>54</v>
      </c>
      <c r="BB22" s="148" t="s">
        <v>49</v>
      </c>
      <c r="BC22" s="1228" t="s">
        <v>35</v>
      </c>
      <c r="BD22" s="1248" t="s">
        <v>35</v>
      </c>
      <c r="BE22" s="1248" t="s">
        <v>35</v>
      </c>
      <c r="BF22" s="1248" t="s">
        <v>35</v>
      </c>
      <c r="BG22" s="1269" t="s">
        <v>35</v>
      </c>
      <c r="BH22" s="1290" t="s">
        <v>35</v>
      </c>
      <c r="BI22" s="1248" t="s">
        <v>35</v>
      </c>
      <c r="BJ22" s="1248" t="s">
        <v>35</v>
      </c>
      <c r="BK22" s="1248" t="s">
        <v>35</v>
      </c>
      <c r="BL22" s="1269" t="s">
        <v>35</v>
      </c>
      <c r="BM22" s="1290" t="s">
        <v>35</v>
      </c>
      <c r="BN22" s="1248" t="s">
        <v>35</v>
      </c>
      <c r="BO22" s="1248" t="s">
        <v>35</v>
      </c>
      <c r="BP22" s="1248" t="s">
        <v>35</v>
      </c>
      <c r="BQ22" s="1269" t="s">
        <v>35</v>
      </c>
      <c r="BR22" s="1290" t="s">
        <v>35</v>
      </c>
      <c r="BS22" s="1248" t="s">
        <v>35</v>
      </c>
      <c r="BT22" s="1248" t="s">
        <v>35</v>
      </c>
      <c r="BU22" s="1248" t="s">
        <v>35</v>
      </c>
      <c r="BV22" s="1248" t="s">
        <v>35</v>
      </c>
      <c r="BW22" s="1248" t="s">
        <v>35</v>
      </c>
      <c r="BX22" s="1248" t="s">
        <v>35</v>
      </c>
      <c r="BY22" s="1312" t="s">
        <v>35</v>
      </c>
      <c r="BZ22" s="1312" t="s">
        <v>35</v>
      </c>
      <c r="CA22" s="1312" t="s">
        <v>35</v>
      </c>
      <c r="CB22" s="1312" t="s">
        <v>35</v>
      </c>
      <c r="CC22" s="1312" t="s">
        <v>35</v>
      </c>
      <c r="CD22" s="1312" t="s">
        <v>35</v>
      </c>
      <c r="CE22" s="1312" t="s">
        <v>35</v>
      </c>
      <c r="CF22" s="1312" t="s">
        <v>35</v>
      </c>
      <c r="CG22" s="1312" t="s">
        <v>35</v>
      </c>
      <c r="CH22" s="1312" t="s">
        <v>35</v>
      </c>
      <c r="CI22" s="1312" t="s">
        <v>35</v>
      </c>
      <c r="CJ22" s="1312" t="s">
        <v>35</v>
      </c>
      <c r="CK22" s="1312" t="s">
        <v>35</v>
      </c>
      <c r="CL22" s="1312" t="s">
        <v>35</v>
      </c>
      <c r="CM22" s="1312" t="s">
        <v>35</v>
      </c>
      <c r="CN22" s="1312" t="s">
        <v>35</v>
      </c>
      <c r="CO22" s="1312" t="s">
        <v>35</v>
      </c>
      <c r="CP22" s="1312" t="s">
        <v>35</v>
      </c>
      <c r="CQ22" s="1312" t="s">
        <v>35</v>
      </c>
      <c r="CR22" s="1312" t="s">
        <v>35</v>
      </c>
      <c r="CS22" s="1312" t="s">
        <v>35</v>
      </c>
      <c r="CT22" s="1312" t="s">
        <v>35</v>
      </c>
      <c r="CU22" s="1312" t="s">
        <v>35</v>
      </c>
      <c r="CV22" s="1312" t="s">
        <v>35</v>
      </c>
      <c r="CW22" s="1312" t="s">
        <v>35</v>
      </c>
      <c r="CX22" s="1312" t="s">
        <v>35</v>
      </c>
      <c r="CY22" s="1312" t="s">
        <v>35</v>
      </c>
      <c r="CZ22" s="1333" t="s">
        <v>35</v>
      </c>
    </row>
    <row r="23" s="460" customFormat="true" ht="15" customHeight="true" x14ac:dyDescent="0.2">
      <c r="A23" s="2768"/>
      <c r="B23" s="2215" t="s">
        <v>48</v>
      </c>
      <c r="C23" s="2091">
        <v>99.06609720627165</v>
      </c>
      <c r="D23" s="2092">
        <v>99.75775523683231</v>
      </c>
      <c r="E23" s="2092">
        <v>99.86104777821572</v>
      </c>
      <c r="F23" s="2092">
        <v>99.814362199469159</v>
      </c>
      <c r="G23" s="2093">
        <v>99.883329718054085</v>
      </c>
      <c r="H23" s="2094">
        <v>99.886935333553367</v>
      </c>
      <c r="I23" s="2092">
        <v>99.942621848276332</v>
      </c>
      <c r="J23" s="2092">
        <v>99.697152776401637</v>
      </c>
      <c r="K23" s="2092">
        <v>99.942369762961619</v>
      </c>
      <c r="L23" s="2095">
        <v>99.898185728232775</v>
      </c>
      <c r="M23" s="2096">
        <v>98.308996602868319</v>
      </c>
      <c r="N23" s="2092">
        <v>99.585223658153225</v>
      </c>
      <c r="O23" s="2092">
        <v>99.741090730432461</v>
      </c>
      <c r="P23" s="2092">
        <v>99.776082629672857</v>
      </c>
      <c r="Q23" s="2093">
        <v>99.855580157345898</v>
      </c>
      <c r="R23" s="2094">
        <v>99.585174258627944</v>
      </c>
      <c r="S23" s="2092">
        <v>99.839183927798473</v>
      </c>
      <c r="T23" s="2092">
        <v>99.139710875523875</v>
      </c>
      <c r="U23" s="2092">
        <v>99.250860779546272</v>
      </c>
      <c r="V23" s="2092">
        <v>99.830249415054311</v>
      </c>
      <c r="W23" s="2092">
        <v>99.82247684051508</v>
      </c>
      <c r="X23" s="2092">
        <v>99.72381672287564</v>
      </c>
      <c r="Y23" s="2092">
        <v>99.343274519725483</v>
      </c>
      <c r="Z23" s="2092">
        <v>99.938682962296525</v>
      </c>
      <c r="AA23" s="2092">
        <v>99.937816633701857</v>
      </c>
      <c r="AB23" s="2092">
        <v>94.784739009621887</v>
      </c>
      <c r="AC23" s="2092">
        <v>100</v>
      </c>
      <c r="AD23" s="2092">
        <v>100</v>
      </c>
      <c r="AE23" s="2092">
        <v>100</v>
      </c>
      <c r="AF23" s="2092">
        <v>100</v>
      </c>
      <c r="AG23" s="2092">
        <v>98.4308845970926</v>
      </c>
      <c r="AH23" s="2092">
        <v>99.696715443657908</v>
      </c>
      <c r="AI23" s="2092">
        <v>99.626212752662511</v>
      </c>
      <c r="AJ23" s="2092">
        <v>99.609147500295052</v>
      </c>
      <c r="AK23" s="2092">
        <v>99.858824315502702</v>
      </c>
      <c r="AL23" s="2092">
        <v>99.153305359487348</v>
      </c>
      <c r="AM23" s="2092">
        <v>99.89079734063246</v>
      </c>
      <c r="AN23" s="2092">
        <v>99.679712917288839</v>
      </c>
      <c r="AO23" s="2092">
        <v>100</v>
      </c>
      <c r="AP23" s="2092">
        <v>99.93566679087202</v>
      </c>
      <c r="AQ23" s="2092">
        <v>99.676619841343111</v>
      </c>
      <c r="AR23" s="2092">
        <v>99.889770796966033</v>
      </c>
      <c r="AS23" s="2092">
        <v>99.815029676646461</v>
      </c>
      <c r="AT23" s="2092">
        <v>98.772748872385179</v>
      </c>
      <c r="AU23" s="2092">
        <v>99.949393349384508</v>
      </c>
      <c r="AV23" s="2092">
        <v>100</v>
      </c>
      <c r="AW23" s="2092">
        <v>98.597624347146876</v>
      </c>
      <c r="AX23" s="2092">
        <v>100</v>
      </c>
      <c r="AY23" s="2097">
        <v>100</v>
      </c>
      <c r="BA23" s="2495"/>
      <c r="BB23" s="149" t="s">
        <v>48</v>
      </c>
      <c r="BC23" s="1229" t="s">
        <v>35</v>
      </c>
      <c r="BD23" s="1249" t="s">
        <v>35</v>
      </c>
      <c r="BE23" s="1249" t="s">
        <v>35</v>
      </c>
      <c r="BF23" s="1249" t="s">
        <v>35</v>
      </c>
      <c r="BG23" s="1270" t="s">
        <v>35</v>
      </c>
      <c r="BH23" s="1291" t="s">
        <v>35</v>
      </c>
      <c r="BI23" s="1249" t="s">
        <v>35</v>
      </c>
      <c r="BJ23" s="1249" t="s">
        <v>35</v>
      </c>
      <c r="BK23" s="1249" t="s">
        <v>35</v>
      </c>
      <c r="BL23" s="1270" t="s">
        <v>35</v>
      </c>
      <c r="BM23" s="1291" t="s">
        <v>35</v>
      </c>
      <c r="BN23" s="1249" t="s">
        <v>35</v>
      </c>
      <c r="BO23" s="1249" t="s">
        <v>35</v>
      </c>
      <c r="BP23" s="1249" t="s">
        <v>35</v>
      </c>
      <c r="BQ23" s="1270" t="s">
        <v>35</v>
      </c>
      <c r="BR23" s="1291" t="s">
        <v>35</v>
      </c>
      <c r="BS23" s="1249" t="s">
        <v>35</v>
      </c>
      <c r="BT23" s="1249" t="s">
        <v>35</v>
      </c>
      <c r="BU23" s="1249" t="s">
        <v>35</v>
      </c>
      <c r="BV23" s="1249" t="s">
        <v>35</v>
      </c>
      <c r="BW23" s="1249" t="s">
        <v>35</v>
      </c>
      <c r="BX23" s="1249" t="s">
        <v>35</v>
      </c>
      <c r="BY23" s="1313" t="s">
        <v>35</v>
      </c>
      <c r="BZ23" s="1313" t="s">
        <v>35</v>
      </c>
      <c r="CA23" s="1313" t="s">
        <v>35</v>
      </c>
      <c r="CB23" s="1313" t="s">
        <v>35</v>
      </c>
      <c r="CC23" s="1313" t="s">
        <v>35</v>
      </c>
      <c r="CD23" s="1313" t="s">
        <v>35</v>
      </c>
      <c r="CE23" s="1313" t="s">
        <v>35</v>
      </c>
      <c r="CF23" s="1313" t="s">
        <v>35</v>
      </c>
      <c r="CG23" s="1313" t="s">
        <v>35</v>
      </c>
      <c r="CH23" s="1313" t="s">
        <v>35</v>
      </c>
      <c r="CI23" s="1313" t="s">
        <v>35</v>
      </c>
      <c r="CJ23" s="1313" t="s">
        <v>35</v>
      </c>
      <c r="CK23" s="1313" t="s">
        <v>35</v>
      </c>
      <c r="CL23" s="1313" t="s">
        <v>35</v>
      </c>
      <c r="CM23" s="1313" t="s">
        <v>35</v>
      </c>
      <c r="CN23" s="1313" t="s">
        <v>35</v>
      </c>
      <c r="CO23" s="1313" t="s">
        <v>35</v>
      </c>
      <c r="CP23" s="1313" t="s">
        <v>35</v>
      </c>
      <c r="CQ23" s="1313" t="s">
        <v>35</v>
      </c>
      <c r="CR23" s="1313" t="s">
        <v>35</v>
      </c>
      <c r="CS23" s="1313" t="s">
        <v>35</v>
      </c>
      <c r="CT23" s="1313" t="s">
        <v>35</v>
      </c>
      <c r="CU23" s="1313" t="s">
        <v>35</v>
      </c>
      <c r="CV23" s="1313" t="s">
        <v>35</v>
      </c>
      <c r="CW23" s="1313" t="s">
        <v>35</v>
      </c>
      <c r="CX23" s="1313" t="s">
        <v>35</v>
      </c>
      <c r="CY23" s="1313" t="s">
        <v>35</v>
      </c>
      <c r="CZ23" s="1334" t="s">
        <v>35</v>
      </c>
    </row>
    <row r="24" s="131" customFormat="true" ht="15" hidden="true" customHeight="true" x14ac:dyDescent="0.2">
      <c r="A24" s="2394" t="s">
        <v>47</v>
      </c>
      <c r="B24" s="247" t="s">
        <v>59</v>
      </c>
      <c r="C24" s="253"/>
      <c r="D24" s="254"/>
      <c r="E24" s="254"/>
      <c r="F24" s="254"/>
      <c r="G24" s="255"/>
      <c r="H24" s="256"/>
      <c r="I24" s="254"/>
      <c r="J24" s="254"/>
      <c r="K24" s="254"/>
      <c r="L24" s="257"/>
      <c r="M24" s="253"/>
      <c r="N24" s="254"/>
      <c r="O24" s="254"/>
      <c r="P24" s="254"/>
      <c r="Q24" s="255"/>
      <c r="R24" s="256"/>
      <c r="S24" s="254"/>
      <c r="T24" s="254"/>
      <c r="U24" s="254"/>
      <c r="V24" s="254"/>
      <c r="W24" s="254"/>
      <c r="X24" s="254"/>
      <c r="Y24" s="254"/>
      <c r="Z24" s="254"/>
      <c r="AA24" s="254"/>
      <c r="AB24" s="257"/>
      <c r="AC24" s="257"/>
      <c r="AD24" s="257"/>
      <c r="AE24" s="257"/>
      <c r="AF24" s="257"/>
      <c r="AG24" s="257"/>
      <c r="AH24" s="257"/>
      <c r="AI24" s="257"/>
      <c r="AJ24" s="257"/>
      <c r="AK24" s="257"/>
      <c r="AL24" s="257"/>
      <c r="AM24" s="257"/>
      <c r="AN24" s="257"/>
      <c r="AO24" s="257"/>
      <c r="AP24" s="257"/>
      <c r="AQ24" s="257"/>
      <c r="AR24" s="257"/>
      <c r="AS24" s="257"/>
      <c r="AT24" s="257"/>
      <c r="AU24" s="257"/>
      <c r="AV24" s="257"/>
      <c r="AW24" s="257"/>
      <c r="AX24" s="257"/>
      <c r="AY24" s="257"/>
      <c r="AZ24" s="756"/>
      <c r="BB24" s="133"/>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hidden="true" customHeight="true" x14ac:dyDescent="0.2">
      <c r="A25" s="2395"/>
      <c r="B25" s="239" t="s">
        <v>58</v>
      </c>
      <c r="C25" s="258"/>
      <c r="D25" s="259"/>
      <c r="E25" s="259"/>
      <c r="F25" s="259"/>
      <c r="G25" s="260"/>
      <c r="H25" s="261"/>
      <c r="I25" s="259"/>
      <c r="J25" s="259"/>
      <c r="K25" s="259"/>
      <c r="L25" s="262"/>
      <c r="M25" s="258"/>
      <c r="N25" s="259"/>
      <c r="O25" s="259"/>
      <c r="P25" s="259"/>
      <c r="Q25" s="260"/>
      <c r="R25" s="261"/>
      <c r="S25" s="259"/>
      <c r="T25" s="259"/>
      <c r="U25" s="259"/>
      <c r="V25" s="259"/>
      <c r="W25" s="259"/>
      <c r="X25" s="259"/>
      <c r="Y25" s="259"/>
      <c r="Z25" s="259"/>
      <c r="AA25" s="259"/>
      <c r="AB25" s="262"/>
      <c r="AC25" s="262"/>
      <c r="AD25" s="262"/>
      <c r="AE25" s="262"/>
      <c r="AF25" s="262"/>
      <c r="AG25" s="262"/>
      <c r="AH25" s="262"/>
      <c r="AI25" s="262"/>
      <c r="AJ25" s="262"/>
      <c r="AK25" s="262"/>
      <c r="AL25" s="262"/>
      <c r="AM25" s="262"/>
      <c r="AN25" s="262"/>
      <c r="AO25" s="262"/>
      <c r="AP25" s="262"/>
      <c r="AQ25" s="262"/>
      <c r="AR25" s="262"/>
      <c r="AS25" s="262"/>
      <c r="AT25" s="262"/>
      <c r="AU25" s="262"/>
      <c r="AV25" s="262"/>
      <c r="AW25" s="262"/>
      <c r="AX25" s="262"/>
      <c r="AY25" s="262"/>
      <c r="AZ25" s="757"/>
      <c r="BB25" s="133"/>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hidden="true" customHeight="true" x14ac:dyDescent="0.2">
      <c r="A26" s="2396"/>
      <c r="B26" s="240" t="s">
        <v>46</v>
      </c>
      <c r="C26" s="263"/>
      <c r="D26" s="264"/>
      <c r="E26" s="264"/>
      <c r="F26" s="264"/>
      <c r="G26" s="265"/>
      <c r="H26" s="266"/>
      <c r="I26" s="264"/>
      <c r="J26" s="264"/>
      <c r="K26" s="264"/>
      <c r="L26" s="267"/>
      <c r="M26" s="263"/>
      <c r="N26" s="264"/>
      <c r="O26" s="264"/>
      <c r="P26" s="264"/>
      <c r="Q26" s="265"/>
      <c r="R26" s="266"/>
      <c r="S26" s="264"/>
      <c r="T26" s="264"/>
      <c r="U26" s="264"/>
      <c r="V26" s="264"/>
      <c r="W26" s="264"/>
      <c r="X26" s="264"/>
      <c r="Y26" s="264"/>
      <c r="Z26" s="264"/>
      <c r="AA26" s="264"/>
      <c r="AB26" s="267"/>
      <c r="AC26" s="267"/>
      <c r="AD26" s="267"/>
      <c r="AE26" s="267"/>
      <c r="AF26" s="267"/>
      <c r="AG26" s="267"/>
      <c r="AH26" s="267"/>
      <c r="AI26" s="267"/>
      <c r="AJ26" s="267"/>
      <c r="AK26" s="267"/>
      <c r="AL26" s="267"/>
      <c r="AM26" s="267"/>
      <c r="AN26" s="267"/>
      <c r="AO26" s="267"/>
      <c r="AP26" s="267"/>
      <c r="AQ26" s="267"/>
      <c r="AR26" s="267"/>
      <c r="AS26" s="267"/>
      <c r="AT26" s="267"/>
      <c r="AU26" s="267"/>
      <c r="AV26" s="267"/>
      <c r="AW26" s="267"/>
      <c r="AX26" s="267"/>
      <c r="AY26" s="267"/>
      <c r="AZ26" s="758"/>
      <c r="BB26" s="133"/>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437" customFormat="true" ht="15" customHeight="true" x14ac:dyDescent="0.2">
      <c r="A27" s="130"/>
      <c r="B27" s="183"/>
      <c r="C27" s="2375" t="s">
        <v>114</v>
      </c>
      <c r="D27" s="2376"/>
      <c r="E27" s="2376"/>
      <c r="F27" s="2376"/>
      <c r="G27" s="2377"/>
      <c r="H27" s="2756" t="s">
        <v>38</v>
      </c>
      <c r="I27" s="2757"/>
      <c r="J27" s="2757"/>
      <c r="K27" s="2757"/>
      <c r="L27" s="2758"/>
      <c r="M27" s="2759" t="s">
        <v>37</v>
      </c>
      <c r="N27" s="2757"/>
      <c r="O27" s="2757"/>
      <c r="P27" s="2757"/>
      <c r="Q27" s="2760"/>
      <c r="R27" s="2756" t="s">
        <v>150</v>
      </c>
      <c r="S27" s="2757"/>
      <c r="T27" s="2757"/>
      <c r="U27" s="2757"/>
      <c r="V27" s="2757"/>
      <c r="W27" s="2757"/>
      <c r="X27" s="2757"/>
      <c r="Y27" s="2757"/>
      <c r="Z27" s="2757"/>
      <c r="AA27" s="2757"/>
      <c r="AB27" s="2757"/>
      <c r="AC27" s="2757"/>
      <c r="AD27" s="2757"/>
      <c r="AE27" s="2757"/>
      <c r="AF27" s="2757"/>
      <c r="AG27" s="2757"/>
      <c r="AH27" s="2757"/>
      <c r="AI27" s="2757"/>
      <c r="AJ27" s="2757"/>
      <c r="AK27" s="2757"/>
      <c r="AL27" s="2757"/>
      <c r="AM27" s="2757"/>
      <c r="AN27" s="2757"/>
      <c r="AO27" s="2757"/>
      <c r="AP27" s="2757"/>
      <c r="AQ27" s="2757"/>
      <c r="AR27" s="2757"/>
      <c r="AS27" s="2757"/>
      <c r="AT27" s="2757"/>
      <c r="AU27" s="2757"/>
      <c r="AV27" s="2757"/>
      <c r="AW27" s="2757"/>
      <c r="AX27" s="2757"/>
      <c r="AY27" s="2761"/>
      <c r="BA27" s="217" t="s">
        <v>128</v>
      </c>
      <c r="BB27" s="115" t="s">
        <v>95</v>
      </c>
      <c r="BC27" s="2496" t="s">
        <v>114</v>
      </c>
      <c r="BD27" s="2497"/>
      <c r="BE27" s="2497"/>
      <c r="BF27" s="2497"/>
      <c r="BG27" s="2498"/>
      <c r="BH27" s="2499" t="s">
        <v>38</v>
      </c>
      <c r="BI27" s="2497"/>
      <c r="BJ27" s="2497"/>
      <c r="BK27" s="2497"/>
      <c r="BL27" s="2498"/>
      <c r="BM27" s="2499" t="s">
        <v>37</v>
      </c>
      <c r="BN27" s="2497"/>
      <c r="BO27" s="2497"/>
      <c r="BP27" s="2497"/>
      <c r="BQ27" s="2498"/>
      <c r="BR27" s="425" t="s">
        <v>137</v>
      </c>
      <c r="BS27" s="339"/>
      <c r="BT27" s="339"/>
      <c r="BU27" s="339"/>
      <c r="BV27" s="339"/>
      <c r="BW27" s="339"/>
      <c r="BX27" s="339"/>
      <c r="BY27" s="340"/>
      <c r="BZ27" s="314"/>
      <c r="CA27" s="314"/>
      <c r="CB27" s="314"/>
      <c r="CC27" s="314"/>
      <c r="CD27" s="314"/>
      <c r="CE27" s="314"/>
      <c r="CF27" s="314"/>
      <c r="CG27" s="314"/>
      <c r="CH27" s="314"/>
      <c r="CI27" s="314"/>
      <c r="CJ27" s="314"/>
      <c r="CK27" s="314"/>
      <c r="CL27" s="314"/>
      <c r="CM27" s="314"/>
      <c r="CN27" s="314"/>
      <c r="CO27" s="314"/>
      <c r="CP27" s="314"/>
      <c r="CQ27" s="314"/>
      <c r="CR27" s="314"/>
      <c r="CS27" s="314"/>
      <c r="CT27" s="314"/>
      <c r="CU27" s="314"/>
      <c r="CV27" s="314"/>
      <c r="CW27" s="314"/>
      <c r="CX27" s="314"/>
      <c r="CY27" s="314"/>
      <c r="CZ27" s="315"/>
    </row>
    <row r="28" s="437" customFormat="true" ht="24" x14ac:dyDescent="0.2">
      <c r="A28" s="184" t="s">
        <v>69</v>
      </c>
      <c r="B28" s="242"/>
      <c r="C28" s="271" t="s">
        <v>0</v>
      </c>
      <c r="D28" s="272" t="s">
        <v>1</v>
      </c>
      <c r="E28" s="272" t="s">
        <v>2</v>
      </c>
      <c r="F28" s="272" t="s">
        <v>3</v>
      </c>
      <c r="G28" s="273" t="s">
        <v>4</v>
      </c>
      <c r="H28" s="2043" t="s">
        <v>391</v>
      </c>
      <c r="I28" s="2004" t="s">
        <v>392</v>
      </c>
      <c r="J28" s="2004" t="s">
        <v>393</v>
      </c>
      <c r="K28" s="2004" t="s">
        <v>394</v>
      </c>
      <c r="L28" s="2005" t="s">
        <v>395</v>
      </c>
      <c r="M28" s="2033" t="s">
        <v>391</v>
      </c>
      <c r="N28" s="2004" t="s">
        <v>392</v>
      </c>
      <c r="O28" s="2004" t="s">
        <v>393</v>
      </c>
      <c r="P28" s="2004" t="s">
        <v>394</v>
      </c>
      <c r="Q28" s="2053" t="s">
        <v>395</v>
      </c>
      <c r="R28" s="2043" t="s">
        <v>396</v>
      </c>
      <c r="S28" s="2004" t="s">
        <v>397</v>
      </c>
      <c r="T28" s="2004" t="s">
        <v>398</v>
      </c>
      <c r="U28" s="2004" t="s">
        <v>399</v>
      </c>
      <c r="V28" s="2004" t="s">
        <v>400</v>
      </c>
      <c r="W28" s="2004" t="s">
        <v>401</v>
      </c>
      <c r="X28" s="2004" t="s">
        <v>402</v>
      </c>
      <c r="Y28" s="2004" t="s">
        <v>403</v>
      </c>
      <c r="Z28" s="2004" t="s">
        <v>404</v>
      </c>
      <c r="AA28" s="2004" t="s">
        <v>405</v>
      </c>
      <c r="AB28" s="2004" t="s">
        <v>406</v>
      </c>
      <c r="AC28" s="2004" t="s">
        <v>407</v>
      </c>
      <c r="AD28" s="2004" t="s">
        <v>408</v>
      </c>
      <c r="AE28" s="2004" t="s">
        <v>409</v>
      </c>
      <c r="AF28" s="2004" t="s">
        <v>410</v>
      </c>
      <c r="AG28" s="2004" t="s">
        <v>411</v>
      </c>
      <c r="AH28" s="2004" t="s">
        <v>412</v>
      </c>
      <c r="AI28" s="2004" t="s">
        <v>413</v>
      </c>
      <c r="AJ28" s="2004" t="s">
        <v>414</v>
      </c>
      <c r="AK28" s="2004" t="s">
        <v>415</v>
      </c>
      <c r="AL28" s="2004" t="s">
        <v>416</v>
      </c>
      <c r="AM28" s="2004" t="s">
        <v>417</v>
      </c>
      <c r="AN28" s="2004" t="s">
        <v>418</v>
      </c>
      <c r="AO28" s="2004" t="s">
        <v>419</v>
      </c>
      <c r="AP28" s="2004" t="s">
        <v>420</v>
      </c>
      <c r="AQ28" s="2004" t="s">
        <v>421</v>
      </c>
      <c r="AR28" s="2004" t="s">
        <v>422</v>
      </c>
      <c r="AS28" s="2004" t="s">
        <v>423</v>
      </c>
      <c r="AT28" s="2004" t="s">
        <v>424</v>
      </c>
      <c r="AU28" s="2004" t="s">
        <v>425</v>
      </c>
      <c r="AV28" s="2004" t="s">
        <v>426</v>
      </c>
      <c r="AW28" s="2004" t="s">
        <v>427</v>
      </c>
      <c r="AX28" s="2004" t="s">
        <v>428</v>
      </c>
      <c r="AY28" s="2006" t="s">
        <v>429</v>
      </c>
      <c r="BA28" s="194" t="s">
        <v>119</v>
      </c>
      <c r="BB28" s="193"/>
      <c r="BC28" s="323" t="s">
        <v>0</v>
      </c>
      <c r="BD28" s="168" t="s">
        <v>1</v>
      </c>
      <c r="BE28" s="168" t="s">
        <v>2</v>
      </c>
      <c r="BF28" s="168" t="s">
        <v>3</v>
      </c>
      <c r="BG28" s="324" t="s">
        <v>4</v>
      </c>
      <c r="BH28" s="334" t="s">
        <v>0</v>
      </c>
      <c r="BI28" s="168" t="s">
        <v>1</v>
      </c>
      <c r="BJ28" s="168" t="s">
        <v>2</v>
      </c>
      <c r="BK28" s="168" t="s">
        <v>3</v>
      </c>
      <c r="BL28" s="324" t="s">
        <v>4</v>
      </c>
      <c r="BM28" s="334" t="s">
        <v>0</v>
      </c>
      <c r="BN28" s="168" t="s">
        <v>1</v>
      </c>
      <c r="BO28" s="168" t="s">
        <v>2</v>
      </c>
      <c r="BP28" s="168" t="s">
        <v>3</v>
      </c>
      <c r="BQ28" s="324" t="s">
        <v>4</v>
      </c>
      <c r="BR28" s="334"/>
      <c r="BS28" s="168"/>
      <c r="BT28" s="168"/>
      <c r="BU28" s="168"/>
      <c r="BV28" s="168"/>
      <c r="BW28" s="168"/>
      <c r="BX28" s="168"/>
      <c r="BY28" s="169"/>
      <c r="BZ28" s="169"/>
      <c r="CA28" s="169"/>
      <c r="CB28" s="169"/>
      <c r="CC28" s="169"/>
      <c r="CD28" s="169"/>
      <c r="CE28" s="169"/>
      <c r="CF28" s="169"/>
      <c r="CG28" s="169"/>
      <c r="CH28" s="169"/>
      <c r="CI28" s="169"/>
      <c r="CJ28" s="169"/>
      <c r="CK28" s="169"/>
      <c r="CL28" s="169"/>
      <c r="CM28" s="169"/>
      <c r="CN28" s="169"/>
      <c r="CO28" s="169"/>
      <c r="CP28" s="169"/>
      <c r="CQ28" s="169"/>
      <c r="CR28" s="169"/>
      <c r="CS28" s="169"/>
      <c r="CT28" s="169"/>
      <c r="CU28" s="169"/>
      <c r="CV28" s="169"/>
      <c r="CW28" s="169"/>
      <c r="CX28" s="169"/>
      <c r="CY28" s="169"/>
      <c r="CZ28" s="341"/>
    </row>
    <row r="29" s="437" customFormat="true" ht="15" customHeight="true" x14ac:dyDescent="0.2">
      <c r="A29" s="2754" t="s">
        <v>57</v>
      </c>
      <c r="B29" s="2216" t="s">
        <v>49</v>
      </c>
      <c r="C29" s="2098">
        <v>6.7643709603007238</v>
      </c>
      <c r="D29" s="2099">
        <v>9.6503388286842799</v>
      </c>
      <c r="E29" s="2099">
        <v>11.622523962085168</v>
      </c>
      <c r="F29" s="2099">
        <v>15.34676975757894</v>
      </c>
      <c r="G29" s="2100">
        <v>23.764955487527882</v>
      </c>
      <c r="H29" s="2101">
        <v>15.511728057440747</v>
      </c>
      <c r="I29" s="2099">
        <v>16.072117014298637</v>
      </c>
      <c r="J29" s="2099">
        <v>18.397923332851214</v>
      </c>
      <c r="K29" s="2099">
        <v>22.969341383550184</v>
      </c>
      <c r="L29" s="2102">
        <v>29.274722379100933</v>
      </c>
      <c r="M29" s="2103">
        <v>3.939437426246629</v>
      </c>
      <c r="N29" s="2099">
        <v>6.4768706476015945</v>
      </c>
      <c r="O29" s="2099">
        <v>6.4709584294452043</v>
      </c>
      <c r="P29" s="2099">
        <v>6.9525831874744108</v>
      </c>
      <c r="Q29" s="2100">
        <v>8.8937971785618863</v>
      </c>
      <c r="R29" s="2101">
        <v>8.8016541690124743</v>
      </c>
      <c r="S29" s="2099">
        <v>35.888962545365757</v>
      </c>
      <c r="T29" s="2099">
        <v>3.530258897614754</v>
      </c>
      <c r="U29" s="2099">
        <v>8.4909804649095637</v>
      </c>
      <c r="V29" s="2099">
        <v>12.000730866521296</v>
      </c>
      <c r="W29" s="2099">
        <v>14.733124964908786</v>
      </c>
      <c r="X29" s="2099">
        <v>6.9325083802226795</v>
      </c>
      <c r="Y29" s="2099">
        <v>9.8165652291305392</v>
      </c>
      <c r="Z29" s="2099">
        <v>15.005591875858967</v>
      </c>
      <c r="AA29" s="2099">
        <v>17.577527741713396</v>
      </c>
      <c r="AB29" s="2099">
        <v>12.979532866810809</v>
      </c>
      <c r="AC29" s="2099">
        <v>17.64081248457688</v>
      </c>
      <c r="AD29" s="2099">
        <v>29.408251441216798</v>
      </c>
      <c r="AE29" s="2099">
        <v>12.152006608860212</v>
      </c>
      <c r="AF29" s="2099">
        <v>4.512360211017076</v>
      </c>
      <c r="AG29" s="2099">
        <v>15.956057335266587</v>
      </c>
      <c r="AH29" s="2099">
        <v>12.620379545337329</v>
      </c>
      <c r="AI29" s="2099">
        <v>22.279309554165415</v>
      </c>
      <c r="AJ29" s="2099">
        <v>9.156752493547323</v>
      </c>
      <c r="AK29" s="2099">
        <v>14.415441894732673</v>
      </c>
      <c r="AL29" s="2099">
        <v>2.8986387277794181</v>
      </c>
      <c r="AM29" s="2099">
        <v>9.2002096487744919E-2</v>
      </c>
      <c r="AN29" s="2099">
        <v>17.585876815460551</v>
      </c>
      <c r="AO29" s="2099">
        <v>25.202140120409123</v>
      </c>
      <c r="AP29" s="2099">
        <v>13.085923181398949</v>
      </c>
      <c r="AQ29" s="2099">
        <v>15.783513453033136</v>
      </c>
      <c r="AR29" s="2099">
        <v>8.5989426548993873</v>
      </c>
      <c r="AS29" s="2099">
        <v>10.901852319320346</v>
      </c>
      <c r="AT29" s="2099">
        <v>4.5583874770869306</v>
      </c>
      <c r="AU29" s="2099">
        <v>21.110032058772731</v>
      </c>
      <c r="AV29" s="2099">
        <v>8.848944910041725</v>
      </c>
      <c r="AW29" s="2099">
        <v>11.506577472550038</v>
      </c>
      <c r="AX29" s="2099">
        <v>10.1398790017748</v>
      </c>
      <c r="AY29" s="2104">
        <v>15.864793014402329</v>
      </c>
      <c r="BA29" s="2481" t="s">
        <v>57</v>
      </c>
      <c r="BB29" s="150" t="s">
        <v>49</v>
      </c>
      <c r="BC29" s="1230" t="s">
        <v>35</v>
      </c>
      <c r="BD29" s="1250" t="s">
        <v>35</v>
      </c>
      <c r="BE29" s="1250" t="s">
        <v>35</v>
      </c>
      <c r="BF29" s="1250" t="s">
        <v>35</v>
      </c>
      <c r="BG29" s="1271" t="s">
        <v>35</v>
      </c>
      <c r="BH29" s="1292" t="s">
        <v>35</v>
      </c>
      <c r="BI29" s="1250" t="s">
        <v>35</v>
      </c>
      <c r="BJ29" s="1250" t="s">
        <v>35</v>
      </c>
      <c r="BK29" s="1250" t="s">
        <v>35</v>
      </c>
      <c r="BL29" s="1271" t="s">
        <v>35</v>
      </c>
      <c r="BM29" s="1292" t="s">
        <v>35</v>
      </c>
      <c r="BN29" s="1250" t="s">
        <v>35</v>
      </c>
      <c r="BO29" s="1250" t="s">
        <v>35</v>
      </c>
      <c r="BP29" s="1250" t="s">
        <v>35</v>
      </c>
      <c r="BQ29" s="1271" t="s">
        <v>35</v>
      </c>
      <c r="BR29" s="1292" t="s">
        <v>35</v>
      </c>
      <c r="BS29" s="1250" t="s">
        <v>35</v>
      </c>
      <c r="BT29" s="1250" t="s">
        <v>35</v>
      </c>
      <c r="BU29" s="1250" t="s">
        <v>35</v>
      </c>
      <c r="BV29" s="1250" t="s">
        <v>35</v>
      </c>
      <c r="BW29" s="1250" t="s">
        <v>35</v>
      </c>
      <c r="BX29" s="1250" t="s">
        <v>35</v>
      </c>
      <c r="BY29" s="1314" t="s">
        <v>35</v>
      </c>
      <c r="BZ29" s="1314" t="s">
        <v>35</v>
      </c>
      <c r="CA29" s="1314" t="s">
        <v>35</v>
      </c>
      <c r="CB29" s="1314" t="s">
        <v>35</v>
      </c>
      <c r="CC29" s="1314" t="s">
        <v>35</v>
      </c>
      <c r="CD29" s="1314" t="s">
        <v>35</v>
      </c>
      <c r="CE29" s="1314" t="s">
        <v>35</v>
      </c>
      <c r="CF29" s="1314" t="s">
        <v>35</v>
      </c>
      <c r="CG29" s="1314" t="s">
        <v>35</v>
      </c>
      <c r="CH29" s="1314" t="s">
        <v>35</v>
      </c>
      <c r="CI29" s="1314" t="s">
        <v>35</v>
      </c>
      <c r="CJ29" s="1314" t="s">
        <v>35</v>
      </c>
      <c r="CK29" s="1314" t="s">
        <v>35</v>
      </c>
      <c r="CL29" s="1314" t="s">
        <v>35</v>
      </c>
      <c r="CM29" s="1314" t="s">
        <v>35</v>
      </c>
      <c r="CN29" s="1314" t="s">
        <v>35</v>
      </c>
      <c r="CO29" s="1314" t="s">
        <v>35</v>
      </c>
      <c r="CP29" s="1314" t="s">
        <v>35</v>
      </c>
      <c r="CQ29" s="1314" t="s">
        <v>35</v>
      </c>
      <c r="CR29" s="1314" t="s">
        <v>35</v>
      </c>
      <c r="CS29" s="1314" t="s">
        <v>35</v>
      </c>
      <c r="CT29" s="1314" t="s">
        <v>35</v>
      </c>
      <c r="CU29" s="1314" t="s">
        <v>35</v>
      </c>
      <c r="CV29" s="1314" t="s">
        <v>35</v>
      </c>
      <c r="CW29" s="1314" t="s">
        <v>35</v>
      </c>
      <c r="CX29" s="1314" t="s">
        <v>35</v>
      </c>
      <c r="CY29" s="1314" t="s">
        <v>35</v>
      </c>
      <c r="CZ29" s="1335" t="s">
        <v>35</v>
      </c>
    </row>
    <row r="30" s="437" customFormat="true" ht="15" customHeight="true" x14ac:dyDescent="0.2">
      <c r="A30" s="2755"/>
      <c r="B30" s="2217" t="s">
        <v>48</v>
      </c>
      <c r="C30" s="2105">
        <v>93.235629039699674</v>
      </c>
      <c r="D30" s="2106">
        <v>90.349661171315631</v>
      </c>
      <c r="E30" s="2106">
        <v>88.377476037914761</v>
      </c>
      <c r="F30" s="2106">
        <v>84.653230242420605</v>
      </c>
      <c r="G30" s="2107">
        <v>76.235044512471376</v>
      </c>
      <c r="H30" s="2108">
        <v>84.488271942560033</v>
      </c>
      <c r="I30" s="2106">
        <v>83.927882985701387</v>
      </c>
      <c r="J30" s="2106">
        <v>81.602076667148765</v>
      </c>
      <c r="K30" s="2106">
        <v>77.030658616449784</v>
      </c>
      <c r="L30" s="2109">
        <v>70.725277620899149</v>
      </c>
      <c r="M30" s="2110">
        <v>96.060562573753387</v>
      </c>
      <c r="N30" s="2106">
        <v>93.5231293523983</v>
      </c>
      <c r="O30" s="2106">
        <v>93.529041570555279</v>
      </c>
      <c r="P30" s="2106">
        <v>93.04741681252564</v>
      </c>
      <c r="Q30" s="2107">
        <v>91.106202821438117</v>
      </c>
      <c r="R30" s="2108">
        <v>91.198345830987549</v>
      </c>
      <c r="S30" s="2106">
        <v>64.111037454634328</v>
      </c>
      <c r="T30" s="2106">
        <v>96.469741102385242</v>
      </c>
      <c r="U30" s="2106">
        <v>91.509019535090317</v>
      </c>
      <c r="V30" s="2106">
        <v>87.999269133478748</v>
      </c>
      <c r="W30" s="2106">
        <v>85.266875035091701</v>
      </c>
      <c r="X30" s="2106">
        <v>93.067491619777272</v>
      </c>
      <c r="Y30" s="2106">
        <v>90.183434770869397</v>
      </c>
      <c r="Z30" s="2106">
        <v>84.994408124140875</v>
      </c>
      <c r="AA30" s="2106">
        <v>82.422472258286405</v>
      </c>
      <c r="AB30" s="2106">
        <v>87.0204671331892</v>
      </c>
      <c r="AC30" s="2106">
        <v>82.359187515423073</v>
      </c>
      <c r="AD30" s="2106">
        <v>70.591748558783308</v>
      </c>
      <c r="AE30" s="2106">
        <v>87.847993391139781</v>
      </c>
      <c r="AF30" s="2106">
        <v>95.48763978898296</v>
      </c>
      <c r="AG30" s="2106">
        <v>84.043942664733052</v>
      </c>
      <c r="AH30" s="2106">
        <v>87.379620454662728</v>
      </c>
      <c r="AI30" s="2106">
        <v>77.720690445834578</v>
      </c>
      <c r="AJ30" s="2106">
        <v>90.843247506452698</v>
      </c>
      <c r="AK30" s="2106">
        <v>85.584558105267504</v>
      </c>
      <c r="AL30" s="2106">
        <v>97.101361272220515</v>
      </c>
      <c r="AM30" s="2106">
        <v>99.907997903512239</v>
      </c>
      <c r="AN30" s="2106">
        <v>82.414123184539861</v>
      </c>
      <c r="AO30" s="2106">
        <v>74.797859879590888</v>
      </c>
      <c r="AP30" s="2106">
        <v>86.914076818601245</v>
      </c>
      <c r="AQ30" s="2106">
        <v>84.216486546966991</v>
      </c>
      <c r="AR30" s="2106">
        <v>91.401057345100682</v>
      </c>
      <c r="AS30" s="2106">
        <v>89.098147680678991</v>
      </c>
      <c r="AT30" s="2106">
        <v>95.441612522913161</v>
      </c>
      <c r="AU30" s="2106">
        <v>78.889967941227255</v>
      </c>
      <c r="AV30" s="2106">
        <v>91.151055089958305</v>
      </c>
      <c r="AW30" s="2106">
        <v>88.493422527450008</v>
      </c>
      <c r="AX30" s="2106">
        <v>89.860120998225142</v>
      </c>
      <c r="AY30" s="2111">
        <v>84.135206985597591</v>
      </c>
      <c r="BA30" s="2482"/>
      <c r="BB30" s="151" t="s">
        <v>48</v>
      </c>
      <c r="BC30" s="1231" t="s">
        <v>35</v>
      </c>
      <c r="BD30" s="1251" t="s">
        <v>35</v>
      </c>
      <c r="BE30" s="1251" t="s">
        <v>35</v>
      </c>
      <c r="BF30" s="1251" t="s">
        <v>35</v>
      </c>
      <c r="BG30" s="1272" t="s">
        <v>35</v>
      </c>
      <c r="BH30" s="1293" t="s">
        <v>35</v>
      </c>
      <c r="BI30" s="1251" t="s">
        <v>35</v>
      </c>
      <c r="BJ30" s="1251" t="s">
        <v>35</v>
      </c>
      <c r="BK30" s="1251" t="s">
        <v>35</v>
      </c>
      <c r="BL30" s="1272" t="s">
        <v>35</v>
      </c>
      <c r="BM30" s="1293" t="s">
        <v>35</v>
      </c>
      <c r="BN30" s="1251" t="s">
        <v>35</v>
      </c>
      <c r="BO30" s="1251" t="s">
        <v>35</v>
      </c>
      <c r="BP30" s="1251" t="s">
        <v>35</v>
      </c>
      <c r="BQ30" s="1272" t="s">
        <v>35</v>
      </c>
      <c r="BR30" s="1293" t="s">
        <v>35</v>
      </c>
      <c r="BS30" s="1251" t="s">
        <v>35</v>
      </c>
      <c r="BT30" s="1251" t="s">
        <v>35</v>
      </c>
      <c r="BU30" s="1251" t="s">
        <v>35</v>
      </c>
      <c r="BV30" s="1251" t="s">
        <v>35</v>
      </c>
      <c r="BW30" s="1251" t="s">
        <v>35</v>
      </c>
      <c r="BX30" s="1251" t="s">
        <v>35</v>
      </c>
      <c r="BY30" s="1315" t="s">
        <v>35</v>
      </c>
      <c r="BZ30" s="1315" t="s">
        <v>35</v>
      </c>
      <c r="CA30" s="1315" t="s">
        <v>35</v>
      </c>
      <c r="CB30" s="1315" t="s">
        <v>35</v>
      </c>
      <c r="CC30" s="1315" t="s">
        <v>35</v>
      </c>
      <c r="CD30" s="1315" t="s">
        <v>35</v>
      </c>
      <c r="CE30" s="1315" t="s">
        <v>35</v>
      </c>
      <c r="CF30" s="1315" t="s">
        <v>35</v>
      </c>
      <c r="CG30" s="1315" t="s">
        <v>35</v>
      </c>
      <c r="CH30" s="1315" t="s">
        <v>35</v>
      </c>
      <c r="CI30" s="1315" t="s">
        <v>35</v>
      </c>
      <c r="CJ30" s="1315" t="s">
        <v>35</v>
      </c>
      <c r="CK30" s="1315" t="s">
        <v>35</v>
      </c>
      <c r="CL30" s="1315" t="s">
        <v>35</v>
      </c>
      <c r="CM30" s="1315" t="s">
        <v>35</v>
      </c>
      <c r="CN30" s="1315" t="s">
        <v>35</v>
      </c>
      <c r="CO30" s="1315" t="s">
        <v>35</v>
      </c>
      <c r="CP30" s="1315" t="s">
        <v>35</v>
      </c>
      <c r="CQ30" s="1315" t="s">
        <v>35</v>
      </c>
      <c r="CR30" s="1315" t="s">
        <v>35</v>
      </c>
      <c r="CS30" s="1315" t="s">
        <v>35</v>
      </c>
      <c r="CT30" s="1315" t="s">
        <v>35</v>
      </c>
      <c r="CU30" s="1315" t="s">
        <v>35</v>
      </c>
      <c r="CV30" s="1315" t="s">
        <v>35</v>
      </c>
      <c r="CW30" s="1315" t="s">
        <v>35</v>
      </c>
      <c r="CX30" s="1315" t="s">
        <v>35</v>
      </c>
      <c r="CY30" s="1315" t="s">
        <v>35</v>
      </c>
      <c r="CZ30" s="1336" t="s">
        <v>35</v>
      </c>
    </row>
    <row r="31" s="130" customFormat="true" ht="15" customHeight="true" x14ac:dyDescent="0.2">
      <c r="A31" s="2372" t="s">
        <v>103</v>
      </c>
      <c r="B31" s="248" t="s">
        <v>49</v>
      </c>
      <c r="C31" s="2112">
        <v>5.1242074695011812</v>
      </c>
      <c r="D31" s="2113">
        <v>7.9869579106739081</v>
      </c>
      <c r="E31" s="2113">
        <v>10.389317994145729</v>
      </c>
      <c r="F31" s="2113">
        <v>13.83555339246964</v>
      </c>
      <c r="G31" s="2114">
        <v>23.174723762084991</v>
      </c>
      <c r="H31" s="2115">
        <v>12.347017110807609</v>
      </c>
      <c r="I31" s="2113">
        <v>14.243562257926637</v>
      </c>
      <c r="J31" s="2113">
        <v>16.75828351730442</v>
      </c>
      <c r="K31" s="2113">
        <v>21.510986976032882</v>
      </c>
      <c r="L31" s="2116">
        <v>28.904584040435822</v>
      </c>
      <c r="M31" s="2117">
        <v>2.7794785781960147</v>
      </c>
      <c r="N31" s="2113">
        <v>5.3797395575580724</v>
      </c>
      <c r="O31" s="2113">
        <v>5.4542783255562455</v>
      </c>
      <c r="P31" s="2113">
        <v>6.2135831958221814</v>
      </c>
      <c r="Q31" s="2114">
        <v>8.0574795125279817</v>
      </c>
      <c r="R31" s="2115">
        <v>7.8489890915003802</v>
      </c>
      <c r="S31" s="2113">
        <v>35.549602974937308</v>
      </c>
      <c r="T31" s="2113">
        <v>2.4282121658965115</v>
      </c>
      <c r="U31" s="2113">
        <v>7.4468581684113477</v>
      </c>
      <c r="V31" s="2113">
        <v>10.943748295000864</v>
      </c>
      <c r="W31" s="2113">
        <v>12.512219409512193</v>
      </c>
      <c r="X31" s="2113">
        <v>6.1743892076386793</v>
      </c>
      <c r="Y31" s="2113">
        <v>8.5215202984903868</v>
      </c>
      <c r="Z31" s="2113">
        <v>13.473933941252977</v>
      </c>
      <c r="AA31" s="2113">
        <v>16.851913351822855</v>
      </c>
      <c r="AB31" s="2113">
        <v>9.5756342244167865</v>
      </c>
      <c r="AC31" s="2113">
        <v>17.226694005909554</v>
      </c>
      <c r="AD31" s="2113">
        <v>28.768014284836131</v>
      </c>
      <c r="AE31" s="2113">
        <v>12.086575271251077</v>
      </c>
      <c r="AF31" s="2113">
        <v>4.1970415040323292</v>
      </c>
      <c r="AG31" s="2113">
        <v>14.118919726879051</v>
      </c>
      <c r="AH31" s="2113">
        <v>12.260824452693775</v>
      </c>
      <c r="AI31" s="2113">
        <v>21.546241340454916</v>
      </c>
      <c r="AJ31" s="2113">
        <v>7.8586921750310985</v>
      </c>
      <c r="AK31" s="2113">
        <v>13.690518918274009</v>
      </c>
      <c r="AL31" s="2113">
        <v>2.6585090643269611</v>
      </c>
      <c r="AM31" s="2113">
        <v>9.2002096487744919E-2</v>
      </c>
      <c r="AN31" s="2113">
        <v>17.157530179681789</v>
      </c>
      <c r="AO31" s="2113">
        <v>23.594320313698798</v>
      </c>
      <c r="AP31" s="2113">
        <v>11.620787602222158</v>
      </c>
      <c r="AQ31" s="2113">
        <v>14.963236926096229</v>
      </c>
      <c r="AR31" s="2113">
        <v>8.4505223421149225</v>
      </c>
      <c r="AS31" s="2113">
        <v>9.3209701372181719</v>
      </c>
      <c r="AT31" s="2113">
        <v>4.4987195290452844</v>
      </c>
      <c r="AU31" s="2113">
        <v>18.26298444523097</v>
      </c>
      <c r="AV31" s="2113">
        <v>7.9647660387582269</v>
      </c>
      <c r="AW31" s="2113">
        <v>10.282893361233844</v>
      </c>
      <c r="AX31" s="2113">
        <v>9.5531209324211197</v>
      </c>
      <c r="AY31" s="2118">
        <v>14.277171735205405</v>
      </c>
      <c r="AZ31" s="437"/>
      <c r="BA31" s="2482" t="s">
        <v>103</v>
      </c>
      <c r="BB31" s="151" t="s">
        <v>49</v>
      </c>
      <c r="BC31" s="1231" t="s">
        <v>35</v>
      </c>
      <c r="BD31" s="1251" t="s">
        <v>35</v>
      </c>
      <c r="BE31" s="1251" t="s">
        <v>35</v>
      </c>
      <c r="BF31" s="1251" t="s">
        <v>35</v>
      </c>
      <c r="BG31" s="1272" t="s">
        <v>35</v>
      </c>
      <c r="BH31" s="1293" t="s">
        <v>35</v>
      </c>
      <c r="BI31" s="1251" t="s">
        <v>35</v>
      </c>
      <c r="BJ31" s="1251" t="s">
        <v>35</v>
      </c>
      <c r="BK31" s="1251" t="s">
        <v>35</v>
      </c>
      <c r="BL31" s="1272" t="s">
        <v>35</v>
      </c>
      <c r="BM31" s="1293" t="s">
        <v>35</v>
      </c>
      <c r="BN31" s="1251" t="s">
        <v>35</v>
      </c>
      <c r="BO31" s="1251" t="s">
        <v>35</v>
      </c>
      <c r="BP31" s="1251" t="s">
        <v>35</v>
      </c>
      <c r="BQ31" s="1272" t="s">
        <v>35</v>
      </c>
      <c r="BR31" s="1293" t="s">
        <v>35</v>
      </c>
      <c r="BS31" s="1251" t="s">
        <v>35</v>
      </c>
      <c r="BT31" s="1251" t="s">
        <v>35</v>
      </c>
      <c r="BU31" s="1251" t="s">
        <v>35</v>
      </c>
      <c r="BV31" s="1251" t="s">
        <v>35</v>
      </c>
      <c r="BW31" s="1251" t="s">
        <v>35</v>
      </c>
      <c r="BX31" s="1251" t="s">
        <v>35</v>
      </c>
      <c r="BY31" s="1315" t="s">
        <v>35</v>
      </c>
      <c r="BZ31" s="1315" t="s">
        <v>35</v>
      </c>
      <c r="CA31" s="1315" t="s">
        <v>35</v>
      </c>
      <c r="CB31" s="1315" t="s">
        <v>35</v>
      </c>
      <c r="CC31" s="1315" t="s">
        <v>35</v>
      </c>
      <c r="CD31" s="1315" t="s">
        <v>35</v>
      </c>
      <c r="CE31" s="1315" t="s">
        <v>35</v>
      </c>
      <c r="CF31" s="1315" t="s">
        <v>35</v>
      </c>
      <c r="CG31" s="1315" t="s">
        <v>35</v>
      </c>
      <c r="CH31" s="1315" t="s">
        <v>35</v>
      </c>
      <c r="CI31" s="1315" t="s">
        <v>35</v>
      </c>
      <c r="CJ31" s="1315" t="s">
        <v>35</v>
      </c>
      <c r="CK31" s="1315" t="s">
        <v>35</v>
      </c>
      <c r="CL31" s="1315" t="s">
        <v>35</v>
      </c>
      <c r="CM31" s="1315" t="s">
        <v>35</v>
      </c>
      <c r="CN31" s="1315" t="s">
        <v>35</v>
      </c>
      <c r="CO31" s="1315" t="s">
        <v>35</v>
      </c>
      <c r="CP31" s="1315" t="s">
        <v>35</v>
      </c>
      <c r="CQ31" s="1315" t="s">
        <v>35</v>
      </c>
      <c r="CR31" s="1315" t="s">
        <v>35</v>
      </c>
      <c r="CS31" s="1315" t="s">
        <v>35</v>
      </c>
      <c r="CT31" s="1315" t="s">
        <v>35</v>
      </c>
      <c r="CU31" s="1315" t="s">
        <v>35</v>
      </c>
      <c r="CV31" s="1315" t="s">
        <v>35</v>
      </c>
      <c r="CW31" s="1315" t="s">
        <v>35</v>
      </c>
      <c r="CX31" s="1315" t="s">
        <v>35</v>
      </c>
      <c r="CY31" s="1315" t="s">
        <v>35</v>
      </c>
      <c r="CZ31" s="1336" t="s">
        <v>35</v>
      </c>
    </row>
    <row r="32" s="130" customFormat="true" ht="15" customHeight="true" x14ac:dyDescent="0.2">
      <c r="A32" s="2372"/>
      <c r="B32" s="248" t="s">
        <v>48</v>
      </c>
      <c r="C32" s="2105">
        <v>94.875792530499155</v>
      </c>
      <c r="D32" s="2106">
        <v>92.013042089326163</v>
      </c>
      <c r="E32" s="2106">
        <v>89.610682005854329</v>
      </c>
      <c r="F32" s="2106">
        <v>86.164446607529882</v>
      </c>
      <c r="G32" s="2107">
        <v>76.825276237914238</v>
      </c>
      <c r="H32" s="2108">
        <v>87.652982889193311</v>
      </c>
      <c r="I32" s="2106">
        <v>85.756437742073359</v>
      </c>
      <c r="J32" s="2106">
        <v>83.241716482695509</v>
      </c>
      <c r="K32" s="2106">
        <v>78.489013023967061</v>
      </c>
      <c r="L32" s="2109">
        <v>71.095415959564278</v>
      </c>
      <c r="M32" s="2110">
        <v>97.220521421804207</v>
      </c>
      <c r="N32" s="2106">
        <v>94.620260442441889</v>
      </c>
      <c r="O32" s="2106">
        <v>94.545721674444266</v>
      </c>
      <c r="P32" s="2106">
        <v>93.786416804177847</v>
      </c>
      <c r="Q32" s="2107">
        <v>91.942520487471896</v>
      </c>
      <c r="R32" s="2108">
        <v>92.1510109084996</v>
      </c>
      <c r="S32" s="2106">
        <v>64.450397025062756</v>
      </c>
      <c r="T32" s="2106">
        <v>97.571787834103475</v>
      </c>
      <c r="U32" s="2106">
        <v>92.553141831588562</v>
      </c>
      <c r="V32" s="2106">
        <v>89.05625170499917</v>
      </c>
      <c r="W32" s="2106">
        <v>87.487780590488313</v>
      </c>
      <c r="X32" s="2106">
        <v>93.825610792361289</v>
      </c>
      <c r="Y32" s="2106">
        <v>91.478479701509571</v>
      </c>
      <c r="Z32" s="2106">
        <v>86.526066058746949</v>
      </c>
      <c r="AA32" s="2106">
        <v>83.148086648176943</v>
      </c>
      <c r="AB32" s="2106">
        <v>90.424365775583198</v>
      </c>
      <c r="AC32" s="2106">
        <v>82.773305994090407</v>
      </c>
      <c r="AD32" s="2106">
        <v>71.231985715163987</v>
      </c>
      <c r="AE32" s="2106">
        <v>87.913424728748922</v>
      </c>
      <c r="AF32" s="2106">
        <v>95.802958495967687</v>
      </c>
      <c r="AG32" s="2106">
        <v>85.881080273120673</v>
      </c>
      <c r="AH32" s="2106">
        <v>87.739175547306274</v>
      </c>
      <c r="AI32" s="2106">
        <v>78.453758659545102</v>
      </c>
      <c r="AJ32" s="2106">
        <v>92.141307824968933</v>
      </c>
      <c r="AK32" s="2106">
        <v>86.309481081726162</v>
      </c>
      <c r="AL32" s="2106">
        <v>97.341490935672994</v>
      </c>
      <c r="AM32" s="2106">
        <v>99.907997903512239</v>
      </c>
      <c r="AN32" s="2106">
        <v>82.842469820318627</v>
      </c>
      <c r="AO32" s="2106">
        <v>76.405679686301227</v>
      </c>
      <c r="AP32" s="2106">
        <v>88.379212397778062</v>
      </c>
      <c r="AQ32" s="2106">
        <v>85.036763073903884</v>
      </c>
      <c r="AR32" s="2106">
        <v>91.549477657885134</v>
      </c>
      <c r="AS32" s="2106">
        <v>90.679029862781221</v>
      </c>
      <c r="AT32" s="2106">
        <v>95.501280470954811</v>
      </c>
      <c r="AU32" s="2106">
        <v>81.737015554769059</v>
      </c>
      <c r="AV32" s="2106">
        <v>92.035233961241829</v>
      </c>
      <c r="AW32" s="2106">
        <v>89.717106638766225</v>
      </c>
      <c r="AX32" s="2106">
        <v>90.44687906757882</v>
      </c>
      <c r="AY32" s="2111">
        <v>85.722828264794501</v>
      </c>
      <c r="AZ32" s="437"/>
      <c r="BA32" s="2482"/>
      <c r="BB32" s="151" t="s">
        <v>48</v>
      </c>
      <c r="BC32" s="1231" t="s">
        <v>35</v>
      </c>
      <c r="BD32" s="1251" t="s">
        <v>35</v>
      </c>
      <c r="BE32" s="1251" t="s">
        <v>35</v>
      </c>
      <c r="BF32" s="1251" t="s">
        <v>35</v>
      </c>
      <c r="BG32" s="1272" t="s">
        <v>35</v>
      </c>
      <c r="BH32" s="1293" t="s">
        <v>35</v>
      </c>
      <c r="BI32" s="1251" t="s">
        <v>35</v>
      </c>
      <c r="BJ32" s="1251" t="s">
        <v>35</v>
      </c>
      <c r="BK32" s="1251" t="s">
        <v>35</v>
      </c>
      <c r="BL32" s="1272" t="s">
        <v>35</v>
      </c>
      <c r="BM32" s="1293" t="s">
        <v>35</v>
      </c>
      <c r="BN32" s="1251" t="s">
        <v>35</v>
      </c>
      <c r="BO32" s="1251" t="s">
        <v>35</v>
      </c>
      <c r="BP32" s="1251" t="s">
        <v>35</v>
      </c>
      <c r="BQ32" s="1272" t="s">
        <v>35</v>
      </c>
      <c r="BR32" s="1293" t="s">
        <v>35</v>
      </c>
      <c r="BS32" s="1251" t="s">
        <v>35</v>
      </c>
      <c r="BT32" s="1251" t="s">
        <v>35</v>
      </c>
      <c r="BU32" s="1251" t="s">
        <v>35</v>
      </c>
      <c r="BV32" s="1251" t="s">
        <v>35</v>
      </c>
      <c r="BW32" s="1251" t="s">
        <v>35</v>
      </c>
      <c r="BX32" s="1251" t="s">
        <v>35</v>
      </c>
      <c r="BY32" s="1315" t="s">
        <v>35</v>
      </c>
      <c r="BZ32" s="1315" t="s">
        <v>35</v>
      </c>
      <c r="CA32" s="1315" t="s">
        <v>35</v>
      </c>
      <c r="CB32" s="1315" t="s">
        <v>35</v>
      </c>
      <c r="CC32" s="1315" t="s">
        <v>35</v>
      </c>
      <c r="CD32" s="1315" t="s">
        <v>35</v>
      </c>
      <c r="CE32" s="1315" t="s">
        <v>35</v>
      </c>
      <c r="CF32" s="1315" t="s">
        <v>35</v>
      </c>
      <c r="CG32" s="1315" t="s">
        <v>35</v>
      </c>
      <c r="CH32" s="1315" t="s">
        <v>35</v>
      </c>
      <c r="CI32" s="1315" t="s">
        <v>35</v>
      </c>
      <c r="CJ32" s="1315" t="s">
        <v>35</v>
      </c>
      <c r="CK32" s="1315" t="s">
        <v>35</v>
      </c>
      <c r="CL32" s="1315" t="s">
        <v>35</v>
      </c>
      <c r="CM32" s="1315" t="s">
        <v>35</v>
      </c>
      <c r="CN32" s="1315" t="s">
        <v>35</v>
      </c>
      <c r="CO32" s="1315" t="s">
        <v>35</v>
      </c>
      <c r="CP32" s="1315" t="s">
        <v>35</v>
      </c>
      <c r="CQ32" s="1315" t="s">
        <v>35</v>
      </c>
      <c r="CR32" s="1315" t="s">
        <v>35</v>
      </c>
      <c r="CS32" s="1315" t="s">
        <v>35</v>
      </c>
      <c r="CT32" s="1315" t="s">
        <v>35</v>
      </c>
      <c r="CU32" s="1315" t="s">
        <v>35</v>
      </c>
      <c r="CV32" s="1315" t="s">
        <v>35</v>
      </c>
      <c r="CW32" s="1315" t="s">
        <v>35</v>
      </c>
      <c r="CX32" s="1315" t="s">
        <v>35</v>
      </c>
      <c r="CY32" s="1315" t="s">
        <v>35</v>
      </c>
      <c r="CZ32" s="1336" t="s">
        <v>35</v>
      </c>
    </row>
    <row r="33" s="130" customFormat="true" ht="15" customHeight="true" x14ac:dyDescent="0.2">
      <c r="A33" s="2372" t="s">
        <v>104</v>
      </c>
      <c r="B33" s="248" t="s">
        <v>49</v>
      </c>
      <c r="C33" s="1141" t="s">
        <v>35</v>
      </c>
      <c r="D33" s="1153" t="s">
        <v>35</v>
      </c>
      <c r="E33" s="1153" t="s">
        <v>35</v>
      </c>
      <c r="F33" s="1153" t="s">
        <v>35</v>
      </c>
      <c r="G33" s="1165" t="s">
        <v>35</v>
      </c>
      <c r="H33" s="1177" t="s">
        <v>35</v>
      </c>
      <c r="I33" s="1153" t="s">
        <v>35</v>
      </c>
      <c r="J33" s="1153" t="s">
        <v>35</v>
      </c>
      <c r="K33" s="1153" t="s">
        <v>35</v>
      </c>
      <c r="L33" s="1189" t="s">
        <v>35</v>
      </c>
      <c r="M33" s="1201" t="s">
        <v>35</v>
      </c>
      <c r="N33" s="1153" t="s">
        <v>35</v>
      </c>
      <c r="O33" s="1153" t="s">
        <v>35</v>
      </c>
      <c r="P33" s="1153" t="s">
        <v>35</v>
      </c>
      <c r="Q33" s="1165" t="s">
        <v>35</v>
      </c>
      <c r="R33" s="1177" t="s">
        <v>35</v>
      </c>
      <c r="S33" s="1153" t="s">
        <v>35</v>
      </c>
      <c r="T33" s="1153" t="s">
        <v>35</v>
      </c>
      <c r="U33" s="1153" t="s">
        <v>35</v>
      </c>
      <c r="V33" s="1153" t="s">
        <v>35</v>
      </c>
      <c r="W33" s="1153" t="s">
        <v>35</v>
      </c>
      <c r="X33" s="1153" t="s">
        <v>35</v>
      </c>
      <c r="Y33" s="1218" t="s">
        <v>35</v>
      </c>
      <c r="Z33" s="1218" t="s">
        <v>35</v>
      </c>
      <c r="AA33" s="1218" t="s">
        <v>35</v>
      </c>
      <c r="AB33" s="1218" t="s">
        <v>35</v>
      </c>
      <c r="AC33" s="1218" t="s">
        <v>35</v>
      </c>
      <c r="AD33" s="1218" t="s">
        <v>35</v>
      </c>
      <c r="AE33" s="1218" t="s">
        <v>35</v>
      </c>
      <c r="AF33" s="1218" t="s">
        <v>35</v>
      </c>
      <c r="AG33" s="1218" t="s">
        <v>35</v>
      </c>
      <c r="AH33" s="1218" t="s">
        <v>35</v>
      </c>
      <c r="AI33" s="1218" t="s">
        <v>35</v>
      </c>
      <c r="AJ33" s="1218" t="s">
        <v>35</v>
      </c>
      <c r="AK33" s="1218" t="s">
        <v>35</v>
      </c>
      <c r="AL33" s="1218" t="s">
        <v>35</v>
      </c>
      <c r="AM33" s="1218" t="s">
        <v>35</v>
      </c>
      <c r="AN33" s="1218" t="s">
        <v>35</v>
      </c>
      <c r="AO33" s="1218" t="s">
        <v>35</v>
      </c>
      <c r="AP33" s="1218" t="s">
        <v>35</v>
      </c>
      <c r="AQ33" s="1218" t="s">
        <v>35</v>
      </c>
      <c r="AR33" s="1218" t="s">
        <v>35</v>
      </c>
      <c r="AS33" s="1218" t="s">
        <v>35</v>
      </c>
      <c r="AT33" s="1218" t="s">
        <v>35</v>
      </c>
      <c r="AU33" s="1218" t="s">
        <v>35</v>
      </c>
      <c r="AV33" s="1218" t="s">
        <v>35</v>
      </c>
      <c r="AW33" s="1218" t="s">
        <v>35</v>
      </c>
      <c r="AX33" s="1218" t="s">
        <v>35</v>
      </c>
      <c r="AY33" s="1223" t="s">
        <v>35</v>
      </c>
      <c r="AZ33" s="215"/>
      <c r="BA33" s="2482" t="s">
        <v>104</v>
      </c>
      <c r="BB33" s="151" t="s">
        <v>49</v>
      </c>
      <c r="BC33" s="1231" t="s">
        <v>35</v>
      </c>
      <c r="BD33" s="1251" t="s">
        <v>35</v>
      </c>
      <c r="BE33" s="1251" t="s">
        <v>35</v>
      </c>
      <c r="BF33" s="1251" t="s">
        <v>35</v>
      </c>
      <c r="BG33" s="1272" t="s">
        <v>35</v>
      </c>
      <c r="BH33" s="1293" t="s">
        <v>35</v>
      </c>
      <c r="BI33" s="1251" t="s">
        <v>35</v>
      </c>
      <c r="BJ33" s="1251" t="s">
        <v>35</v>
      </c>
      <c r="BK33" s="1251" t="s">
        <v>35</v>
      </c>
      <c r="BL33" s="1272" t="s">
        <v>35</v>
      </c>
      <c r="BM33" s="1293" t="s">
        <v>35</v>
      </c>
      <c r="BN33" s="1251" t="s">
        <v>35</v>
      </c>
      <c r="BO33" s="1251" t="s">
        <v>35</v>
      </c>
      <c r="BP33" s="1251" t="s">
        <v>35</v>
      </c>
      <c r="BQ33" s="1272" t="s">
        <v>35</v>
      </c>
      <c r="BR33" s="1293" t="s">
        <v>35</v>
      </c>
      <c r="BS33" s="1251" t="s">
        <v>35</v>
      </c>
      <c r="BT33" s="1251" t="s">
        <v>35</v>
      </c>
      <c r="BU33" s="1251" t="s">
        <v>35</v>
      </c>
      <c r="BV33" s="1251" t="s">
        <v>35</v>
      </c>
      <c r="BW33" s="1251" t="s">
        <v>35</v>
      </c>
      <c r="BX33" s="1251" t="s">
        <v>35</v>
      </c>
      <c r="BY33" s="1315" t="s">
        <v>35</v>
      </c>
      <c r="BZ33" s="1315" t="s">
        <v>35</v>
      </c>
      <c r="CA33" s="1315" t="s">
        <v>35</v>
      </c>
      <c r="CB33" s="1315" t="s">
        <v>35</v>
      </c>
      <c r="CC33" s="1315" t="s">
        <v>35</v>
      </c>
      <c r="CD33" s="1315" t="s">
        <v>35</v>
      </c>
      <c r="CE33" s="1315" t="s">
        <v>35</v>
      </c>
      <c r="CF33" s="1315" t="s">
        <v>35</v>
      </c>
      <c r="CG33" s="1315" t="s">
        <v>35</v>
      </c>
      <c r="CH33" s="1315" t="s">
        <v>35</v>
      </c>
      <c r="CI33" s="1315" t="s">
        <v>35</v>
      </c>
      <c r="CJ33" s="1315" t="s">
        <v>35</v>
      </c>
      <c r="CK33" s="1315" t="s">
        <v>35</v>
      </c>
      <c r="CL33" s="1315" t="s">
        <v>35</v>
      </c>
      <c r="CM33" s="1315" t="s">
        <v>35</v>
      </c>
      <c r="CN33" s="1315" t="s">
        <v>35</v>
      </c>
      <c r="CO33" s="1315" t="s">
        <v>35</v>
      </c>
      <c r="CP33" s="1315" t="s">
        <v>35</v>
      </c>
      <c r="CQ33" s="1315" t="s">
        <v>35</v>
      </c>
      <c r="CR33" s="1315" t="s">
        <v>35</v>
      </c>
      <c r="CS33" s="1315" t="s">
        <v>35</v>
      </c>
      <c r="CT33" s="1315" t="s">
        <v>35</v>
      </c>
      <c r="CU33" s="1315" t="s">
        <v>35</v>
      </c>
      <c r="CV33" s="1315" t="s">
        <v>35</v>
      </c>
      <c r="CW33" s="1315" t="s">
        <v>35</v>
      </c>
      <c r="CX33" s="1315" t="s">
        <v>35</v>
      </c>
      <c r="CY33" s="1315" t="s">
        <v>35</v>
      </c>
      <c r="CZ33" s="1336" t="s">
        <v>35</v>
      </c>
    </row>
    <row r="34" s="130" customFormat="true" ht="15" customHeight="true" x14ac:dyDescent="0.2">
      <c r="A34" s="2372"/>
      <c r="B34" s="248" t="s">
        <v>48</v>
      </c>
      <c r="C34" s="1141" t="s">
        <v>35</v>
      </c>
      <c r="D34" s="1153" t="s">
        <v>35</v>
      </c>
      <c r="E34" s="1153" t="s">
        <v>35</v>
      </c>
      <c r="F34" s="1153" t="s">
        <v>35</v>
      </c>
      <c r="G34" s="1165" t="s">
        <v>35</v>
      </c>
      <c r="H34" s="1177" t="s">
        <v>35</v>
      </c>
      <c r="I34" s="1153" t="s">
        <v>35</v>
      </c>
      <c r="J34" s="1153" t="s">
        <v>35</v>
      </c>
      <c r="K34" s="1153" t="s">
        <v>35</v>
      </c>
      <c r="L34" s="1189" t="s">
        <v>35</v>
      </c>
      <c r="M34" s="1201" t="s">
        <v>35</v>
      </c>
      <c r="N34" s="1153" t="s">
        <v>35</v>
      </c>
      <c r="O34" s="1153" t="s">
        <v>35</v>
      </c>
      <c r="P34" s="1153" t="s">
        <v>35</v>
      </c>
      <c r="Q34" s="1165" t="s">
        <v>35</v>
      </c>
      <c r="R34" s="1177" t="s">
        <v>35</v>
      </c>
      <c r="S34" s="1153" t="s">
        <v>35</v>
      </c>
      <c r="T34" s="1153" t="s">
        <v>35</v>
      </c>
      <c r="U34" s="1153" t="s">
        <v>35</v>
      </c>
      <c r="V34" s="1153" t="s">
        <v>35</v>
      </c>
      <c r="W34" s="1153" t="s">
        <v>35</v>
      </c>
      <c r="X34" s="1153" t="s">
        <v>35</v>
      </c>
      <c r="Y34" s="1218" t="s">
        <v>35</v>
      </c>
      <c r="Z34" s="1218" t="s">
        <v>35</v>
      </c>
      <c r="AA34" s="1218" t="s">
        <v>35</v>
      </c>
      <c r="AB34" s="1218" t="s">
        <v>35</v>
      </c>
      <c r="AC34" s="1218" t="s">
        <v>35</v>
      </c>
      <c r="AD34" s="1218" t="s">
        <v>35</v>
      </c>
      <c r="AE34" s="1218" t="s">
        <v>35</v>
      </c>
      <c r="AF34" s="1218" t="s">
        <v>35</v>
      </c>
      <c r="AG34" s="1218" t="s">
        <v>35</v>
      </c>
      <c r="AH34" s="1218" t="s">
        <v>35</v>
      </c>
      <c r="AI34" s="1218" t="s">
        <v>35</v>
      </c>
      <c r="AJ34" s="1218" t="s">
        <v>35</v>
      </c>
      <c r="AK34" s="1218" t="s">
        <v>35</v>
      </c>
      <c r="AL34" s="1218" t="s">
        <v>35</v>
      </c>
      <c r="AM34" s="1218" t="s">
        <v>35</v>
      </c>
      <c r="AN34" s="1218" t="s">
        <v>35</v>
      </c>
      <c r="AO34" s="1218" t="s">
        <v>35</v>
      </c>
      <c r="AP34" s="1218" t="s">
        <v>35</v>
      </c>
      <c r="AQ34" s="1218" t="s">
        <v>35</v>
      </c>
      <c r="AR34" s="1218" t="s">
        <v>35</v>
      </c>
      <c r="AS34" s="1218" t="s">
        <v>35</v>
      </c>
      <c r="AT34" s="1218" t="s">
        <v>35</v>
      </c>
      <c r="AU34" s="1218" t="s">
        <v>35</v>
      </c>
      <c r="AV34" s="1218" t="s">
        <v>35</v>
      </c>
      <c r="AW34" s="1218" t="s">
        <v>35</v>
      </c>
      <c r="AX34" s="1218" t="s">
        <v>35</v>
      </c>
      <c r="AY34" s="1223" t="s">
        <v>35</v>
      </c>
      <c r="AZ34" s="215"/>
      <c r="BA34" s="2482"/>
      <c r="BB34" s="151" t="s">
        <v>48</v>
      </c>
      <c r="BC34" s="1231" t="s">
        <v>35</v>
      </c>
      <c r="BD34" s="1251" t="s">
        <v>35</v>
      </c>
      <c r="BE34" s="1251" t="s">
        <v>35</v>
      </c>
      <c r="BF34" s="1251" t="s">
        <v>35</v>
      </c>
      <c r="BG34" s="1272" t="s">
        <v>35</v>
      </c>
      <c r="BH34" s="1293" t="s">
        <v>35</v>
      </c>
      <c r="BI34" s="1251" t="s">
        <v>35</v>
      </c>
      <c r="BJ34" s="1251" t="s">
        <v>35</v>
      </c>
      <c r="BK34" s="1251" t="s">
        <v>35</v>
      </c>
      <c r="BL34" s="1272" t="s">
        <v>35</v>
      </c>
      <c r="BM34" s="1293" t="s">
        <v>35</v>
      </c>
      <c r="BN34" s="1251" t="s">
        <v>35</v>
      </c>
      <c r="BO34" s="1251" t="s">
        <v>35</v>
      </c>
      <c r="BP34" s="1251" t="s">
        <v>35</v>
      </c>
      <c r="BQ34" s="1272" t="s">
        <v>35</v>
      </c>
      <c r="BR34" s="1293" t="s">
        <v>35</v>
      </c>
      <c r="BS34" s="1251" t="s">
        <v>35</v>
      </c>
      <c r="BT34" s="1251" t="s">
        <v>35</v>
      </c>
      <c r="BU34" s="1251" t="s">
        <v>35</v>
      </c>
      <c r="BV34" s="1251" t="s">
        <v>35</v>
      </c>
      <c r="BW34" s="1251" t="s">
        <v>35</v>
      </c>
      <c r="BX34" s="1251" t="s">
        <v>35</v>
      </c>
      <c r="BY34" s="1315" t="s">
        <v>35</v>
      </c>
      <c r="BZ34" s="1315" t="s">
        <v>35</v>
      </c>
      <c r="CA34" s="1315" t="s">
        <v>35</v>
      </c>
      <c r="CB34" s="1315" t="s">
        <v>35</v>
      </c>
      <c r="CC34" s="1315" t="s">
        <v>35</v>
      </c>
      <c r="CD34" s="1315" t="s">
        <v>35</v>
      </c>
      <c r="CE34" s="1315" t="s">
        <v>35</v>
      </c>
      <c r="CF34" s="1315" t="s">
        <v>35</v>
      </c>
      <c r="CG34" s="1315" t="s">
        <v>35</v>
      </c>
      <c r="CH34" s="1315" t="s">
        <v>35</v>
      </c>
      <c r="CI34" s="1315" t="s">
        <v>35</v>
      </c>
      <c r="CJ34" s="1315" t="s">
        <v>35</v>
      </c>
      <c r="CK34" s="1315" t="s">
        <v>35</v>
      </c>
      <c r="CL34" s="1315" t="s">
        <v>35</v>
      </c>
      <c r="CM34" s="1315" t="s">
        <v>35</v>
      </c>
      <c r="CN34" s="1315" t="s">
        <v>35</v>
      </c>
      <c r="CO34" s="1315" t="s">
        <v>35</v>
      </c>
      <c r="CP34" s="1315" t="s">
        <v>35</v>
      </c>
      <c r="CQ34" s="1315" t="s">
        <v>35</v>
      </c>
      <c r="CR34" s="1315" t="s">
        <v>35</v>
      </c>
      <c r="CS34" s="1315" t="s">
        <v>35</v>
      </c>
      <c r="CT34" s="1315" t="s">
        <v>35</v>
      </c>
      <c r="CU34" s="1315" t="s">
        <v>35</v>
      </c>
      <c r="CV34" s="1315" t="s">
        <v>35</v>
      </c>
      <c r="CW34" s="1315" t="s">
        <v>35</v>
      </c>
      <c r="CX34" s="1315" t="s">
        <v>35</v>
      </c>
      <c r="CY34" s="1315" t="s">
        <v>35</v>
      </c>
      <c r="CZ34" s="1336" t="s">
        <v>35</v>
      </c>
    </row>
    <row r="35" s="437" customFormat="true" ht="15" customHeight="true" x14ac:dyDescent="0.2">
      <c r="A35" s="2755" t="s">
        <v>55</v>
      </c>
      <c r="B35" s="2217" t="s">
        <v>49</v>
      </c>
      <c r="C35" s="2105">
        <v>68.235990098588175</v>
      </c>
      <c r="D35" s="2106">
        <v>86.106079953740704</v>
      </c>
      <c r="E35" s="2106">
        <v>91.976789917881717</v>
      </c>
      <c r="F35" s="2106">
        <v>94.403606911167628</v>
      </c>
      <c r="G35" s="2107">
        <v>96.635193753971578</v>
      </c>
      <c r="H35" s="2108">
        <v>84.289768199268138</v>
      </c>
      <c r="I35" s="2106">
        <v>92.506913907758687</v>
      </c>
      <c r="J35" s="2106">
        <v>94.743427008940429</v>
      </c>
      <c r="K35" s="2106">
        <v>96.127886265270106</v>
      </c>
      <c r="L35" s="2109">
        <v>96.965040516208106</v>
      </c>
      <c r="M35" s="2110">
        <v>58.915574389834106</v>
      </c>
      <c r="N35" s="2106">
        <v>79.461726020320882</v>
      </c>
      <c r="O35" s="2106">
        <v>86.129402416419268</v>
      </c>
      <c r="P35" s="2106">
        <v>91.757328556512917</v>
      </c>
      <c r="Q35" s="2107">
        <v>94.332691390614343</v>
      </c>
      <c r="R35" s="2108">
        <v>82.001274723979265</v>
      </c>
      <c r="S35" s="2106">
        <v>92.412333797036297</v>
      </c>
      <c r="T35" s="2106">
        <v>76.686381664315419</v>
      </c>
      <c r="U35" s="2106">
        <v>83.0991479186427</v>
      </c>
      <c r="V35" s="2106">
        <v>92.809328909139467</v>
      </c>
      <c r="W35" s="2106">
        <v>92.123375968830715</v>
      </c>
      <c r="X35" s="2106">
        <v>72.968686758784401</v>
      </c>
      <c r="Y35" s="2106">
        <v>72.062262191752026</v>
      </c>
      <c r="Z35" s="2106">
        <v>91.222872499072508</v>
      </c>
      <c r="AA35" s="2106">
        <v>90.00402710287338</v>
      </c>
      <c r="AB35" s="2106">
        <v>38.948849921433833</v>
      </c>
      <c r="AC35" s="2106">
        <v>81.496967198433055</v>
      </c>
      <c r="AD35" s="2106">
        <v>94.513596234005433</v>
      </c>
      <c r="AE35" s="2106">
        <v>94.976560728163889</v>
      </c>
      <c r="AF35" s="2106">
        <v>89.096877620669346</v>
      </c>
      <c r="AG35" s="2106">
        <v>65.711459450063231</v>
      </c>
      <c r="AH35" s="2106">
        <v>89.430835603699592</v>
      </c>
      <c r="AI35" s="2106">
        <v>76.590566026150455</v>
      </c>
      <c r="AJ35" s="2106">
        <v>85.071871191005542</v>
      </c>
      <c r="AK35" s="2106">
        <v>81.193457890852983</v>
      </c>
      <c r="AL35" s="2106">
        <v>82.089197259575727</v>
      </c>
      <c r="AM35" s="2106">
        <v>90.028395586248195</v>
      </c>
      <c r="AN35" s="2106">
        <v>92.088996243603759</v>
      </c>
      <c r="AO35" s="2106">
        <v>86.359798642206016</v>
      </c>
      <c r="AP35" s="2106">
        <v>89.655049812720307</v>
      </c>
      <c r="AQ35" s="2106">
        <v>85.841553975645752</v>
      </c>
      <c r="AR35" s="2106">
        <v>87.339331777308189</v>
      </c>
      <c r="AS35" s="2106">
        <v>90.62553357959284</v>
      </c>
      <c r="AT35" s="2106">
        <v>78.989334746887053</v>
      </c>
      <c r="AU35" s="2106">
        <v>81.010644169521612</v>
      </c>
      <c r="AV35" s="2106">
        <v>78.540476233001257</v>
      </c>
      <c r="AW35" s="2106">
        <v>81.139137223630158</v>
      </c>
      <c r="AX35" s="2106">
        <v>87.103415630660052</v>
      </c>
      <c r="AY35" s="2111">
        <v>97.400035413648837</v>
      </c>
      <c r="BA35" s="2482" t="s">
        <v>55</v>
      </c>
      <c r="BB35" s="151" t="s">
        <v>49</v>
      </c>
      <c r="BC35" s="1231" t="s">
        <v>35</v>
      </c>
      <c r="BD35" s="1251" t="s">
        <v>35</v>
      </c>
      <c r="BE35" s="1251" t="s">
        <v>35</v>
      </c>
      <c r="BF35" s="1251" t="s">
        <v>35</v>
      </c>
      <c r="BG35" s="1272" t="s">
        <v>35</v>
      </c>
      <c r="BH35" s="1293" t="s">
        <v>35</v>
      </c>
      <c r="BI35" s="1251" t="s">
        <v>35</v>
      </c>
      <c r="BJ35" s="1251" t="s">
        <v>35</v>
      </c>
      <c r="BK35" s="1251" t="s">
        <v>35</v>
      </c>
      <c r="BL35" s="1272" t="s">
        <v>35</v>
      </c>
      <c r="BM35" s="1293" t="s">
        <v>35</v>
      </c>
      <c r="BN35" s="1251" t="s">
        <v>35</v>
      </c>
      <c r="BO35" s="1251" t="s">
        <v>35</v>
      </c>
      <c r="BP35" s="1251" t="s">
        <v>35</v>
      </c>
      <c r="BQ35" s="1272" t="s">
        <v>35</v>
      </c>
      <c r="BR35" s="1293" t="s">
        <v>35</v>
      </c>
      <c r="BS35" s="1251" t="s">
        <v>35</v>
      </c>
      <c r="BT35" s="1251" t="s">
        <v>35</v>
      </c>
      <c r="BU35" s="1251" t="s">
        <v>35</v>
      </c>
      <c r="BV35" s="1251" t="s">
        <v>35</v>
      </c>
      <c r="BW35" s="1251" t="s">
        <v>35</v>
      </c>
      <c r="BX35" s="1251" t="s">
        <v>35</v>
      </c>
      <c r="BY35" s="1315" t="s">
        <v>35</v>
      </c>
      <c r="BZ35" s="1315" t="s">
        <v>35</v>
      </c>
      <c r="CA35" s="1315" t="s">
        <v>35</v>
      </c>
      <c r="CB35" s="1315" t="s">
        <v>35</v>
      </c>
      <c r="CC35" s="1315" t="s">
        <v>35</v>
      </c>
      <c r="CD35" s="1315" t="s">
        <v>35</v>
      </c>
      <c r="CE35" s="1315" t="s">
        <v>35</v>
      </c>
      <c r="CF35" s="1315" t="s">
        <v>35</v>
      </c>
      <c r="CG35" s="1315" t="s">
        <v>35</v>
      </c>
      <c r="CH35" s="1315" t="s">
        <v>35</v>
      </c>
      <c r="CI35" s="1315" t="s">
        <v>35</v>
      </c>
      <c r="CJ35" s="1315" t="s">
        <v>35</v>
      </c>
      <c r="CK35" s="1315" t="s">
        <v>35</v>
      </c>
      <c r="CL35" s="1315" t="s">
        <v>35</v>
      </c>
      <c r="CM35" s="1315" t="s">
        <v>35</v>
      </c>
      <c r="CN35" s="1315" t="s">
        <v>35</v>
      </c>
      <c r="CO35" s="1315" t="s">
        <v>35</v>
      </c>
      <c r="CP35" s="1315" t="s">
        <v>35</v>
      </c>
      <c r="CQ35" s="1315" t="s">
        <v>35</v>
      </c>
      <c r="CR35" s="1315" t="s">
        <v>35</v>
      </c>
      <c r="CS35" s="1315" t="s">
        <v>35</v>
      </c>
      <c r="CT35" s="1315" t="s">
        <v>35</v>
      </c>
      <c r="CU35" s="1315" t="s">
        <v>35</v>
      </c>
      <c r="CV35" s="1315" t="s">
        <v>35</v>
      </c>
      <c r="CW35" s="1315" t="s">
        <v>35</v>
      </c>
      <c r="CX35" s="1315" t="s">
        <v>35</v>
      </c>
      <c r="CY35" s="1315" t="s">
        <v>35</v>
      </c>
      <c r="CZ35" s="1336" t="s">
        <v>35</v>
      </c>
    </row>
    <row r="36" s="437" customFormat="true" ht="15" customHeight="true" x14ac:dyDescent="0.2">
      <c r="A36" s="2755"/>
      <c r="B36" s="2217" t="s">
        <v>48</v>
      </c>
      <c r="C36" s="2105">
        <v>31.764009901412045</v>
      </c>
      <c r="D36" s="2106">
        <v>13.893920046259034</v>
      </c>
      <c r="E36" s="2106">
        <v>8.0232100821183749</v>
      </c>
      <c r="F36" s="2106">
        <v>5.5963930888321789</v>
      </c>
      <c r="G36" s="2107">
        <v>3.3648062460281007</v>
      </c>
      <c r="H36" s="2108">
        <v>15.71023180073249</v>
      </c>
      <c r="I36" s="2106">
        <v>7.4930860922412341</v>
      </c>
      <c r="J36" s="2106">
        <v>5.2565729910594925</v>
      </c>
      <c r="K36" s="2106">
        <v>3.8721137347298624</v>
      </c>
      <c r="L36" s="2109">
        <v>3.0349594837918623</v>
      </c>
      <c r="M36" s="2110">
        <v>41.084425610166605</v>
      </c>
      <c r="N36" s="2106">
        <v>20.538273979679321</v>
      </c>
      <c r="O36" s="2106">
        <v>13.870597583581565</v>
      </c>
      <c r="P36" s="2106">
        <v>8.2426714434869464</v>
      </c>
      <c r="Q36" s="2107">
        <v>5.6673086093857554</v>
      </c>
      <c r="R36" s="2108">
        <v>17.998725276020938</v>
      </c>
      <c r="S36" s="2106">
        <v>7.5876662029636694</v>
      </c>
      <c r="T36" s="2106">
        <v>23.313618335684659</v>
      </c>
      <c r="U36" s="2106">
        <v>16.900852081357215</v>
      </c>
      <c r="V36" s="2106">
        <v>7.1906710908606275</v>
      </c>
      <c r="W36" s="2106">
        <v>7.8766240311695972</v>
      </c>
      <c r="X36" s="2106">
        <v>27.03131324121561</v>
      </c>
      <c r="Y36" s="2106">
        <v>27.937737808247931</v>
      </c>
      <c r="Z36" s="2106">
        <v>8.7771275009274738</v>
      </c>
      <c r="AA36" s="2106">
        <v>9.9959728971264568</v>
      </c>
      <c r="AB36" s="2106">
        <v>61.051150078566288</v>
      </c>
      <c r="AC36" s="2106">
        <v>18.503032801566878</v>
      </c>
      <c r="AD36" s="2106">
        <v>5.4864037659945835</v>
      </c>
      <c r="AE36" s="2106">
        <v>5.0234392718361454</v>
      </c>
      <c r="AF36" s="2106">
        <v>10.903122379330412</v>
      </c>
      <c r="AG36" s="2106">
        <v>34.288540549936371</v>
      </c>
      <c r="AH36" s="2106">
        <v>10.569164396300504</v>
      </c>
      <c r="AI36" s="2106">
        <v>23.409433973849413</v>
      </c>
      <c r="AJ36" s="2106">
        <v>14.928128808994559</v>
      </c>
      <c r="AK36" s="2106">
        <v>18.806542109147607</v>
      </c>
      <c r="AL36" s="2106">
        <v>17.91080274042406</v>
      </c>
      <c r="AM36" s="2106">
        <v>9.9716044137518125</v>
      </c>
      <c r="AN36" s="2106">
        <v>7.9110037563964601</v>
      </c>
      <c r="AO36" s="2106">
        <v>13.640201357793954</v>
      </c>
      <c r="AP36" s="2106">
        <v>10.344950187279785</v>
      </c>
      <c r="AQ36" s="2106">
        <v>14.15844602435439</v>
      </c>
      <c r="AR36" s="2106">
        <v>12.660668222691934</v>
      </c>
      <c r="AS36" s="2106">
        <v>9.3744664204068293</v>
      </c>
      <c r="AT36" s="2106">
        <v>21.010665253113068</v>
      </c>
      <c r="AU36" s="2106">
        <v>18.989355830478321</v>
      </c>
      <c r="AV36" s="2106">
        <v>21.459523766998721</v>
      </c>
      <c r="AW36" s="2106">
        <v>18.860862776369931</v>
      </c>
      <c r="AX36" s="2106">
        <v>12.896584369339978</v>
      </c>
      <c r="AY36" s="2111">
        <v>2.5999645863511835</v>
      </c>
      <c r="BA36" s="2482"/>
      <c r="BB36" s="151" t="s">
        <v>48</v>
      </c>
      <c r="BC36" s="1231" t="s">
        <v>35</v>
      </c>
      <c r="BD36" s="1251" t="s">
        <v>35</v>
      </c>
      <c r="BE36" s="1251" t="s">
        <v>35</v>
      </c>
      <c r="BF36" s="1251" t="s">
        <v>35</v>
      </c>
      <c r="BG36" s="1272" t="s">
        <v>35</v>
      </c>
      <c r="BH36" s="1293" t="s">
        <v>35</v>
      </c>
      <c r="BI36" s="1251" t="s">
        <v>35</v>
      </c>
      <c r="BJ36" s="1251" t="s">
        <v>35</v>
      </c>
      <c r="BK36" s="1251" t="s">
        <v>35</v>
      </c>
      <c r="BL36" s="1272" t="s">
        <v>35</v>
      </c>
      <c r="BM36" s="1293" t="s">
        <v>35</v>
      </c>
      <c r="BN36" s="1251" t="s">
        <v>35</v>
      </c>
      <c r="BO36" s="1251" t="s">
        <v>35</v>
      </c>
      <c r="BP36" s="1251" t="s">
        <v>35</v>
      </c>
      <c r="BQ36" s="1272" t="s">
        <v>35</v>
      </c>
      <c r="BR36" s="1293" t="s">
        <v>35</v>
      </c>
      <c r="BS36" s="1251" t="s">
        <v>35</v>
      </c>
      <c r="BT36" s="1251" t="s">
        <v>35</v>
      </c>
      <c r="BU36" s="1251" t="s">
        <v>35</v>
      </c>
      <c r="BV36" s="1251" t="s">
        <v>35</v>
      </c>
      <c r="BW36" s="1251" t="s">
        <v>35</v>
      </c>
      <c r="BX36" s="1251" t="s">
        <v>35</v>
      </c>
      <c r="BY36" s="1315" t="s">
        <v>35</v>
      </c>
      <c r="BZ36" s="1315" t="s">
        <v>35</v>
      </c>
      <c r="CA36" s="1315" t="s">
        <v>35</v>
      </c>
      <c r="CB36" s="1315" t="s">
        <v>35</v>
      </c>
      <c r="CC36" s="1315" t="s">
        <v>35</v>
      </c>
      <c r="CD36" s="1315" t="s">
        <v>35</v>
      </c>
      <c r="CE36" s="1315" t="s">
        <v>35</v>
      </c>
      <c r="CF36" s="1315" t="s">
        <v>35</v>
      </c>
      <c r="CG36" s="1315" t="s">
        <v>35</v>
      </c>
      <c r="CH36" s="1315" t="s">
        <v>35</v>
      </c>
      <c r="CI36" s="1315" t="s">
        <v>35</v>
      </c>
      <c r="CJ36" s="1315" t="s">
        <v>35</v>
      </c>
      <c r="CK36" s="1315" t="s">
        <v>35</v>
      </c>
      <c r="CL36" s="1315" t="s">
        <v>35</v>
      </c>
      <c r="CM36" s="1315" t="s">
        <v>35</v>
      </c>
      <c r="CN36" s="1315" t="s">
        <v>35</v>
      </c>
      <c r="CO36" s="1315" t="s">
        <v>35</v>
      </c>
      <c r="CP36" s="1315" t="s">
        <v>35</v>
      </c>
      <c r="CQ36" s="1315" t="s">
        <v>35</v>
      </c>
      <c r="CR36" s="1315" t="s">
        <v>35</v>
      </c>
      <c r="CS36" s="1315" t="s">
        <v>35</v>
      </c>
      <c r="CT36" s="1315" t="s">
        <v>35</v>
      </c>
      <c r="CU36" s="1315" t="s">
        <v>35</v>
      </c>
      <c r="CV36" s="1315" t="s">
        <v>35</v>
      </c>
      <c r="CW36" s="1315" t="s">
        <v>35</v>
      </c>
      <c r="CX36" s="1315" t="s">
        <v>35</v>
      </c>
      <c r="CY36" s="1315" t="s">
        <v>35</v>
      </c>
      <c r="CZ36" s="1336" t="s">
        <v>35</v>
      </c>
    </row>
    <row r="37" s="437" customFormat="true" ht="15" customHeight="true" x14ac:dyDescent="0.2">
      <c r="A37" s="2755" t="s">
        <v>181</v>
      </c>
      <c r="B37" s="2217" t="s">
        <v>49</v>
      </c>
      <c r="C37" s="2105">
        <v>74.649006843108396</v>
      </c>
      <c r="D37" s="2106">
        <v>87.686572802846257</v>
      </c>
      <c r="E37" s="2106">
        <v>92.446249274354969</v>
      </c>
      <c r="F37" s="2106">
        <v>94.640118456241396</v>
      </c>
      <c r="G37" s="2107">
        <v>96.693641530482694</v>
      </c>
      <c r="H37" s="2108">
        <v>85.84113265670004</v>
      </c>
      <c r="I37" s="2106">
        <v>92.677687817380715</v>
      </c>
      <c r="J37" s="2106">
        <v>94.805922879139402</v>
      </c>
      <c r="K37" s="2106">
        <v>96.235833357293131</v>
      </c>
      <c r="L37" s="2109">
        <v>96.987761389608025</v>
      </c>
      <c r="M37" s="2110">
        <v>67.566421718837717</v>
      </c>
      <c r="N37" s="2106">
        <v>82.351157738299349</v>
      </c>
      <c r="O37" s="2106">
        <v>87.71057671105001</v>
      </c>
      <c r="P37" s="2106">
        <v>92.68383379254827</v>
      </c>
      <c r="Q37" s="2107">
        <v>94.599720330773678</v>
      </c>
      <c r="R37" s="2108">
        <v>87.26575434395933</v>
      </c>
      <c r="S37" s="2106">
        <v>92.513710883755223</v>
      </c>
      <c r="T37" s="2106">
        <v>79.528894513521578</v>
      </c>
      <c r="U37" s="2106">
        <v>87.501597410978377</v>
      </c>
      <c r="V37" s="2106">
        <v>95.736863444180287</v>
      </c>
      <c r="W37" s="2106">
        <v>92.342505528217188</v>
      </c>
      <c r="X37" s="2106">
        <v>87.95891789948513</v>
      </c>
      <c r="Y37" s="2106">
        <v>74.599548530586347</v>
      </c>
      <c r="Z37" s="2106">
        <v>92.050914538012407</v>
      </c>
      <c r="AA37" s="2106">
        <v>90.328731971652971</v>
      </c>
      <c r="AB37" s="2106">
        <v>48.54372655305415</v>
      </c>
      <c r="AC37" s="2106">
        <v>84.290236181773082</v>
      </c>
      <c r="AD37" s="2106">
        <v>94.513596234005433</v>
      </c>
      <c r="AE37" s="2106">
        <v>96.126218290116142</v>
      </c>
      <c r="AF37" s="2106">
        <v>89.800296553297954</v>
      </c>
      <c r="AG37" s="2106">
        <v>68.154207652852605</v>
      </c>
      <c r="AH37" s="2106">
        <v>90.983372639330668</v>
      </c>
      <c r="AI37" s="2106">
        <v>83.096313935784167</v>
      </c>
      <c r="AJ37" s="2106">
        <v>86.191582362462768</v>
      </c>
      <c r="AK37" s="2106">
        <v>89.494155039514737</v>
      </c>
      <c r="AL37" s="2106">
        <v>86.568020726843102</v>
      </c>
      <c r="AM37" s="2106">
        <v>91.427590401675971</v>
      </c>
      <c r="AN37" s="2106">
        <v>92.569411851460288</v>
      </c>
      <c r="AO37" s="2106">
        <v>92.946574598630022</v>
      </c>
      <c r="AP37" s="2106">
        <v>90.235877332176045</v>
      </c>
      <c r="AQ37" s="2106">
        <v>91.279137913582105</v>
      </c>
      <c r="AR37" s="2106">
        <v>88.076138303322765</v>
      </c>
      <c r="AS37" s="2106">
        <v>91.659486995582327</v>
      </c>
      <c r="AT37" s="2106">
        <v>88.580508308043804</v>
      </c>
      <c r="AU37" s="2106">
        <v>81.276120283000537</v>
      </c>
      <c r="AV37" s="2106">
        <v>81.518467014542395</v>
      </c>
      <c r="AW37" s="2106">
        <v>85.214792869453859</v>
      </c>
      <c r="AX37" s="2106">
        <v>91.310296986793205</v>
      </c>
      <c r="AY37" s="2111">
        <v>97.389669949833873</v>
      </c>
      <c r="BA37" s="2482" t="s">
        <v>125</v>
      </c>
      <c r="BB37" s="151" t="s">
        <v>49</v>
      </c>
      <c r="BC37" s="1231" t="s">
        <v>35</v>
      </c>
      <c r="BD37" s="1251" t="s">
        <v>35</v>
      </c>
      <c r="BE37" s="1251" t="s">
        <v>35</v>
      </c>
      <c r="BF37" s="1251" t="s">
        <v>35</v>
      </c>
      <c r="BG37" s="1272" t="s">
        <v>35</v>
      </c>
      <c r="BH37" s="1293" t="s">
        <v>35</v>
      </c>
      <c r="BI37" s="1251" t="s">
        <v>35</v>
      </c>
      <c r="BJ37" s="1251" t="s">
        <v>35</v>
      </c>
      <c r="BK37" s="1251" t="s">
        <v>35</v>
      </c>
      <c r="BL37" s="1272" t="s">
        <v>35</v>
      </c>
      <c r="BM37" s="1293" t="s">
        <v>35</v>
      </c>
      <c r="BN37" s="1251" t="s">
        <v>35</v>
      </c>
      <c r="BO37" s="1251" t="s">
        <v>35</v>
      </c>
      <c r="BP37" s="1251" t="s">
        <v>35</v>
      </c>
      <c r="BQ37" s="1272" t="s">
        <v>35</v>
      </c>
      <c r="BR37" s="1293" t="s">
        <v>35</v>
      </c>
      <c r="BS37" s="1251" t="s">
        <v>35</v>
      </c>
      <c r="BT37" s="1251" t="s">
        <v>35</v>
      </c>
      <c r="BU37" s="1251" t="s">
        <v>35</v>
      </c>
      <c r="BV37" s="1251" t="s">
        <v>35</v>
      </c>
      <c r="BW37" s="1251" t="s">
        <v>35</v>
      </c>
      <c r="BX37" s="1251" t="s">
        <v>35</v>
      </c>
      <c r="BY37" s="1315" t="s">
        <v>35</v>
      </c>
      <c r="BZ37" s="1315" t="s">
        <v>35</v>
      </c>
      <c r="CA37" s="1315" t="s">
        <v>35</v>
      </c>
      <c r="CB37" s="1315" t="s">
        <v>35</v>
      </c>
      <c r="CC37" s="1315" t="s">
        <v>35</v>
      </c>
      <c r="CD37" s="1315" t="s">
        <v>35</v>
      </c>
      <c r="CE37" s="1315" t="s">
        <v>35</v>
      </c>
      <c r="CF37" s="1315" t="s">
        <v>35</v>
      </c>
      <c r="CG37" s="1315" t="s">
        <v>35</v>
      </c>
      <c r="CH37" s="1315" t="s">
        <v>35</v>
      </c>
      <c r="CI37" s="1315" t="s">
        <v>35</v>
      </c>
      <c r="CJ37" s="1315" t="s">
        <v>35</v>
      </c>
      <c r="CK37" s="1315" t="s">
        <v>35</v>
      </c>
      <c r="CL37" s="1315" t="s">
        <v>35</v>
      </c>
      <c r="CM37" s="1315" t="s">
        <v>35</v>
      </c>
      <c r="CN37" s="1315" t="s">
        <v>35</v>
      </c>
      <c r="CO37" s="1315" t="s">
        <v>35</v>
      </c>
      <c r="CP37" s="1315" t="s">
        <v>35</v>
      </c>
      <c r="CQ37" s="1315" t="s">
        <v>35</v>
      </c>
      <c r="CR37" s="1315" t="s">
        <v>35</v>
      </c>
      <c r="CS37" s="1315" t="s">
        <v>35</v>
      </c>
      <c r="CT37" s="1315" t="s">
        <v>35</v>
      </c>
      <c r="CU37" s="1315" t="s">
        <v>35</v>
      </c>
      <c r="CV37" s="1315" t="s">
        <v>35</v>
      </c>
      <c r="CW37" s="1315" t="s">
        <v>35</v>
      </c>
      <c r="CX37" s="1315" t="s">
        <v>35</v>
      </c>
      <c r="CY37" s="1315" t="s">
        <v>35</v>
      </c>
      <c r="CZ37" s="1336" t="s">
        <v>35</v>
      </c>
    </row>
    <row r="38" s="437" customFormat="true" ht="15" customHeight="true" x14ac:dyDescent="0.2">
      <c r="A38" s="2755"/>
      <c r="B38" s="2217" t="s">
        <v>48</v>
      </c>
      <c r="C38" s="2105">
        <v>25.350993156892169</v>
      </c>
      <c r="D38" s="2106">
        <v>12.313427197153667</v>
      </c>
      <c r="E38" s="2106">
        <v>7.5537507256451324</v>
      </c>
      <c r="F38" s="2106">
        <v>5.3598815437582994</v>
      </c>
      <c r="G38" s="2107">
        <v>3.3063584695171655</v>
      </c>
      <c r="H38" s="2108">
        <v>14.158867343300644</v>
      </c>
      <c r="I38" s="2106">
        <v>7.3223121826192727</v>
      </c>
      <c r="J38" s="2106">
        <v>5.1940771208606407</v>
      </c>
      <c r="K38" s="2106">
        <v>3.7641666427068565</v>
      </c>
      <c r="L38" s="2109">
        <v>3.0122386103920467</v>
      </c>
      <c r="M38" s="2110">
        <v>32.433578281162653</v>
      </c>
      <c r="N38" s="2106">
        <v>17.648842261700526</v>
      </c>
      <c r="O38" s="2106">
        <v>12.289423288950024</v>
      </c>
      <c r="P38" s="2106">
        <v>7.3161662074518059</v>
      </c>
      <c r="Q38" s="2107">
        <v>5.4002796692261157</v>
      </c>
      <c r="R38" s="2108">
        <v>12.734245656040521</v>
      </c>
      <c r="S38" s="2106">
        <v>7.4862891162447482</v>
      </c>
      <c r="T38" s="2106">
        <v>20.471105486478489</v>
      </c>
      <c r="U38" s="2106">
        <v>12.498402589021527</v>
      </c>
      <c r="V38" s="2106">
        <v>4.2631365558197016</v>
      </c>
      <c r="W38" s="2106">
        <v>7.6574944717830791</v>
      </c>
      <c r="X38" s="2106">
        <v>12.041082100514847</v>
      </c>
      <c r="Y38" s="2106">
        <v>25.400451469413476</v>
      </c>
      <c r="Z38" s="2106">
        <v>7.9490854619873197</v>
      </c>
      <c r="AA38" s="2106">
        <v>9.6712680283470291</v>
      </c>
      <c r="AB38" s="2106">
        <v>51.456273446946035</v>
      </c>
      <c r="AC38" s="2106">
        <v>15.709763818226751</v>
      </c>
      <c r="AD38" s="2106">
        <v>5.4864037659945835</v>
      </c>
      <c r="AE38" s="2106">
        <v>3.8737817098838856</v>
      </c>
      <c r="AF38" s="2106">
        <v>10.199703446702257</v>
      </c>
      <c r="AG38" s="2106">
        <v>31.845792347147018</v>
      </c>
      <c r="AH38" s="2106">
        <v>9.016627360669375</v>
      </c>
      <c r="AI38" s="2106">
        <v>16.903686064215815</v>
      </c>
      <c r="AJ38" s="2106">
        <v>13.80841763753731</v>
      </c>
      <c r="AK38" s="2106">
        <v>10.505844960485508</v>
      </c>
      <c r="AL38" s="2106">
        <v>13.431979273156863</v>
      </c>
      <c r="AM38" s="2106">
        <v>8.5724095983239117</v>
      </c>
      <c r="AN38" s="2106">
        <v>7.430588148539627</v>
      </c>
      <c r="AO38" s="2106">
        <v>7.0534254013699451</v>
      </c>
      <c r="AP38" s="2106">
        <v>9.7641226678241431</v>
      </c>
      <c r="AQ38" s="2106">
        <v>8.7208620864179558</v>
      </c>
      <c r="AR38" s="2106">
        <v>11.923861696677239</v>
      </c>
      <c r="AS38" s="2106">
        <v>8.3405130044170654</v>
      </c>
      <c r="AT38" s="2106">
        <v>11.419491691956297</v>
      </c>
      <c r="AU38" s="2106">
        <v>18.723879716999363</v>
      </c>
      <c r="AV38" s="2106">
        <v>18.481532985457527</v>
      </c>
      <c r="AW38" s="2106">
        <v>14.785207130546244</v>
      </c>
      <c r="AX38" s="2106">
        <v>8.689703013206783</v>
      </c>
      <c r="AY38" s="2111">
        <v>2.6103300501661622</v>
      </c>
      <c r="BA38" s="2482"/>
      <c r="BB38" s="151" t="s">
        <v>48</v>
      </c>
      <c r="BC38" s="1231" t="s">
        <v>35</v>
      </c>
      <c r="BD38" s="1251" t="s">
        <v>35</v>
      </c>
      <c r="BE38" s="1251" t="s">
        <v>35</v>
      </c>
      <c r="BF38" s="1251" t="s">
        <v>35</v>
      </c>
      <c r="BG38" s="1272" t="s">
        <v>35</v>
      </c>
      <c r="BH38" s="1293" t="s">
        <v>35</v>
      </c>
      <c r="BI38" s="1251" t="s">
        <v>35</v>
      </c>
      <c r="BJ38" s="1251" t="s">
        <v>35</v>
      </c>
      <c r="BK38" s="1251" t="s">
        <v>35</v>
      </c>
      <c r="BL38" s="1272" t="s">
        <v>35</v>
      </c>
      <c r="BM38" s="1293" t="s">
        <v>35</v>
      </c>
      <c r="BN38" s="1251" t="s">
        <v>35</v>
      </c>
      <c r="BO38" s="1251" t="s">
        <v>35</v>
      </c>
      <c r="BP38" s="1251" t="s">
        <v>35</v>
      </c>
      <c r="BQ38" s="1272" t="s">
        <v>35</v>
      </c>
      <c r="BR38" s="1293" t="s">
        <v>35</v>
      </c>
      <c r="BS38" s="1251" t="s">
        <v>35</v>
      </c>
      <c r="BT38" s="1251" t="s">
        <v>35</v>
      </c>
      <c r="BU38" s="1251" t="s">
        <v>35</v>
      </c>
      <c r="BV38" s="1251" t="s">
        <v>35</v>
      </c>
      <c r="BW38" s="1251" t="s">
        <v>35</v>
      </c>
      <c r="BX38" s="1251" t="s">
        <v>35</v>
      </c>
      <c r="BY38" s="1315" t="s">
        <v>35</v>
      </c>
      <c r="BZ38" s="1315" t="s">
        <v>35</v>
      </c>
      <c r="CA38" s="1315" t="s">
        <v>35</v>
      </c>
      <c r="CB38" s="1315" t="s">
        <v>35</v>
      </c>
      <c r="CC38" s="1315" t="s">
        <v>35</v>
      </c>
      <c r="CD38" s="1315" t="s">
        <v>35</v>
      </c>
      <c r="CE38" s="1315" t="s">
        <v>35</v>
      </c>
      <c r="CF38" s="1315" t="s">
        <v>35</v>
      </c>
      <c r="CG38" s="1315" t="s">
        <v>35</v>
      </c>
      <c r="CH38" s="1315" t="s">
        <v>35</v>
      </c>
      <c r="CI38" s="1315" t="s">
        <v>35</v>
      </c>
      <c r="CJ38" s="1315" t="s">
        <v>35</v>
      </c>
      <c r="CK38" s="1315" t="s">
        <v>35</v>
      </c>
      <c r="CL38" s="1315" t="s">
        <v>35</v>
      </c>
      <c r="CM38" s="1315" t="s">
        <v>35</v>
      </c>
      <c r="CN38" s="1315" t="s">
        <v>35</v>
      </c>
      <c r="CO38" s="1315" t="s">
        <v>35</v>
      </c>
      <c r="CP38" s="1315" t="s">
        <v>35</v>
      </c>
      <c r="CQ38" s="1315" t="s">
        <v>35</v>
      </c>
      <c r="CR38" s="1315" t="s">
        <v>35</v>
      </c>
      <c r="CS38" s="1315" t="s">
        <v>35</v>
      </c>
      <c r="CT38" s="1315" t="s">
        <v>35</v>
      </c>
      <c r="CU38" s="1315" t="s">
        <v>35</v>
      </c>
      <c r="CV38" s="1315" t="s">
        <v>35</v>
      </c>
      <c r="CW38" s="1315" t="s">
        <v>35</v>
      </c>
      <c r="CX38" s="1315" t="s">
        <v>35</v>
      </c>
      <c r="CY38" s="1315" t="s">
        <v>35</v>
      </c>
      <c r="CZ38" s="1336" t="s">
        <v>35</v>
      </c>
    </row>
    <row r="39" s="130" customFormat="true" ht="15" customHeight="true" x14ac:dyDescent="0.2">
      <c r="A39" s="2372" t="s">
        <v>122</v>
      </c>
      <c r="B39" s="248" t="s">
        <v>49</v>
      </c>
      <c r="C39" s="1141" t="s">
        <v>35</v>
      </c>
      <c r="D39" s="1153" t="s">
        <v>35</v>
      </c>
      <c r="E39" s="1153" t="s">
        <v>35</v>
      </c>
      <c r="F39" s="1153" t="s">
        <v>35</v>
      </c>
      <c r="G39" s="1165" t="s">
        <v>35</v>
      </c>
      <c r="H39" s="1177" t="s">
        <v>35</v>
      </c>
      <c r="I39" s="1153" t="s">
        <v>35</v>
      </c>
      <c r="J39" s="1153" t="s">
        <v>35</v>
      </c>
      <c r="K39" s="1153" t="s">
        <v>35</v>
      </c>
      <c r="L39" s="1189" t="s">
        <v>35</v>
      </c>
      <c r="M39" s="1201" t="s">
        <v>35</v>
      </c>
      <c r="N39" s="1153" t="s">
        <v>35</v>
      </c>
      <c r="O39" s="1153" t="s">
        <v>35</v>
      </c>
      <c r="P39" s="1153" t="s">
        <v>35</v>
      </c>
      <c r="Q39" s="1165" t="s">
        <v>35</v>
      </c>
      <c r="R39" s="1177" t="s">
        <v>35</v>
      </c>
      <c r="S39" s="1153" t="s">
        <v>35</v>
      </c>
      <c r="T39" s="1153" t="s">
        <v>35</v>
      </c>
      <c r="U39" s="1153" t="s">
        <v>35</v>
      </c>
      <c r="V39" s="1153" t="s">
        <v>35</v>
      </c>
      <c r="W39" s="1153" t="s">
        <v>35</v>
      </c>
      <c r="X39" s="1153" t="s">
        <v>35</v>
      </c>
      <c r="Y39" s="1218" t="s">
        <v>35</v>
      </c>
      <c r="Z39" s="1218" t="s">
        <v>35</v>
      </c>
      <c r="AA39" s="1218" t="s">
        <v>35</v>
      </c>
      <c r="AB39" s="1218" t="s">
        <v>35</v>
      </c>
      <c r="AC39" s="1218" t="s">
        <v>35</v>
      </c>
      <c r="AD39" s="1218" t="s">
        <v>35</v>
      </c>
      <c r="AE39" s="1218" t="s">
        <v>35</v>
      </c>
      <c r="AF39" s="1218" t="s">
        <v>35</v>
      </c>
      <c r="AG39" s="1218" t="s">
        <v>35</v>
      </c>
      <c r="AH39" s="1218" t="s">
        <v>35</v>
      </c>
      <c r="AI39" s="1218" t="s">
        <v>35</v>
      </c>
      <c r="AJ39" s="1218" t="s">
        <v>35</v>
      </c>
      <c r="AK39" s="1218" t="s">
        <v>35</v>
      </c>
      <c r="AL39" s="1218" t="s">
        <v>35</v>
      </c>
      <c r="AM39" s="1218" t="s">
        <v>35</v>
      </c>
      <c r="AN39" s="1218" t="s">
        <v>35</v>
      </c>
      <c r="AO39" s="1218" t="s">
        <v>35</v>
      </c>
      <c r="AP39" s="1218" t="s">
        <v>35</v>
      </c>
      <c r="AQ39" s="1218" t="s">
        <v>35</v>
      </c>
      <c r="AR39" s="1218" t="s">
        <v>35</v>
      </c>
      <c r="AS39" s="1218" t="s">
        <v>35</v>
      </c>
      <c r="AT39" s="1218" t="s">
        <v>35</v>
      </c>
      <c r="AU39" s="1218" t="s">
        <v>35</v>
      </c>
      <c r="AV39" s="1218" t="s">
        <v>35</v>
      </c>
      <c r="AW39" s="1218" t="s">
        <v>35</v>
      </c>
      <c r="AX39" s="1218" t="s">
        <v>35</v>
      </c>
      <c r="AY39" s="1223" t="s">
        <v>35</v>
      </c>
      <c r="AZ39" s="215"/>
      <c r="BA39" s="2482" t="s">
        <v>122</v>
      </c>
      <c r="BB39" s="151" t="s">
        <v>49</v>
      </c>
      <c r="BC39" s="1231" t="s">
        <v>35</v>
      </c>
      <c r="BD39" s="1251" t="s">
        <v>35</v>
      </c>
      <c r="BE39" s="1251" t="s">
        <v>35</v>
      </c>
      <c r="BF39" s="1251" t="s">
        <v>35</v>
      </c>
      <c r="BG39" s="1272" t="s">
        <v>35</v>
      </c>
      <c r="BH39" s="1293" t="s">
        <v>35</v>
      </c>
      <c r="BI39" s="1251" t="s">
        <v>35</v>
      </c>
      <c r="BJ39" s="1251" t="s">
        <v>35</v>
      </c>
      <c r="BK39" s="1251" t="s">
        <v>35</v>
      </c>
      <c r="BL39" s="1272" t="s">
        <v>35</v>
      </c>
      <c r="BM39" s="1293" t="s">
        <v>35</v>
      </c>
      <c r="BN39" s="1251" t="s">
        <v>35</v>
      </c>
      <c r="BO39" s="1251" t="s">
        <v>35</v>
      </c>
      <c r="BP39" s="1251" t="s">
        <v>35</v>
      </c>
      <c r="BQ39" s="1272" t="s">
        <v>35</v>
      </c>
      <c r="BR39" s="1293" t="s">
        <v>35</v>
      </c>
      <c r="BS39" s="1251" t="s">
        <v>35</v>
      </c>
      <c r="BT39" s="1251" t="s">
        <v>35</v>
      </c>
      <c r="BU39" s="1251" t="s">
        <v>35</v>
      </c>
      <c r="BV39" s="1251" t="s">
        <v>35</v>
      </c>
      <c r="BW39" s="1251" t="s">
        <v>35</v>
      </c>
      <c r="BX39" s="1251" t="s">
        <v>35</v>
      </c>
      <c r="BY39" s="1315" t="s">
        <v>35</v>
      </c>
      <c r="BZ39" s="1315" t="s">
        <v>35</v>
      </c>
      <c r="CA39" s="1315" t="s">
        <v>35</v>
      </c>
      <c r="CB39" s="1315" t="s">
        <v>35</v>
      </c>
      <c r="CC39" s="1315" t="s">
        <v>35</v>
      </c>
      <c r="CD39" s="1315" t="s">
        <v>35</v>
      </c>
      <c r="CE39" s="1315" t="s">
        <v>35</v>
      </c>
      <c r="CF39" s="1315" t="s">
        <v>35</v>
      </c>
      <c r="CG39" s="1315" t="s">
        <v>35</v>
      </c>
      <c r="CH39" s="1315" t="s">
        <v>35</v>
      </c>
      <c r="CI39" s="1315" t="s">
        <v>35</v>
      </c>
      <c r="CJ39" s="1315" t="s">
        <v>35</v>
      </c>
      <c r="CK39" s="1315" t="s">
        <v>35</v>
      </c>
      <c r="CL39" s="1315" t="s">
        <v>35</v>
      </c>
      <c r="CM39" s="1315" t="s">
        <v>35</v>
      </c>
      <c r="CN39" s="1315" t="s">
        <v>35</v>
      </c>
      <c r="CO39" s="1315" t="s">
        <v>35</v>
      </c>
      <c r="CP39" s="1315" t="s">
        <v>35</v>
      </c>
      <c r="CQ39" s="1315" t="s">
        <v>35</v>
      </c>
      <c r="CR39" s="1315" t="s">
        <v>35</v>
      </c>
      <c r="CS39" s="1315" t="s">
        <v>35</v>
      </c>
      <c r="CT39" s="1315" t="s">
        <v>35</v>
      </c>
      <c r="CU39" s="1315" t="s">
        <v>35</v>
      </c>
      <c r="CV39" s="1315" t="s">
        <v>35</v>
      </c>
      <c r="CW39" s="1315" t="s">
        <v>35</v>
      </c>
      <c r="CX39" s="1315" t="s">
        <v>35</v>
      </c>
      <c r="CY39" s="1315" t="s">
        <v>35</v>
      </c>
      <c r="CZ39" s="1336" t="s">
        <v>35</v>
      </c>
    </row>
    <row r="40" s="130" customFormat="true" ht="15" customHeight="true" x14ac:dyDescent="0.2">
      <c r="A40" s="2372"/>
      <c r="B40" s="248" t="s">
        <v>48</v>
      </c>
      <c r="C40" s="1141" t="s">
        <v>35</v>
      </c>
      <c r="D40" s="1153" t="s">
        <v>35</v>
      </c>
      <c r="E40" s="1153" t="s">
        <v>35</v>
      </c>
      <c r="F40" s="1153" t="s">
        <v>35</v>
      </c>
      <c r="G40" s="1165" t="s">
        <v>35</v>
      </c>
      <c r="H40" s="1177" t="s">
        <v>35</v>
      </c>
      <c r="I40" s="1153" t="s">
        <v>35</v>
      </c>
      <c r="J40" s="1153" t="s">
        <v>35</v>
      </c>
      <c r="K40" s="1153" t="s">
        <v>35</v>
      </c>
      <c r="L40" s="1189" t="s">
        <v>35</v>
      </c>
      <c r="M40" s="1201" t="s">
        <v>35</v>
      </c>
      <c r="N40" s="1153" t="s">
        <v>35</v>
      </c>
      <c r="O40" s="1153" t="s">
        <v>35</v>
      </c>
      <c r="P40" s="1153" t="s">
        <v>35</v>
      </c>
      <c r="Q40" s="1165" t="s">
        <v>35</v>
      </c>
      <c r="R40" s="1177" t="s">
        <v>35</v>
      </c>
      <c r="S40" s="1153" t="s">
        <v>35</v>
      </c>
      <c r="T40" s="1153" t="s">
        <v>35</v>
      </c>
      <c r="U40" s="1153" t="s">
        <v>35</v>
      </c>
      <c r="V40" s="1153" t="s">
        <v>35</v>
      </c>
      <c r="W40" s="1153" t="s">
        <v>35</v>
      </c>
      <c r="X40" s="1153" t="s">
        <v>35</v>
      </c>
      <c r="Y40" s="1218" t="s">
        <v>35</v>
      </c>
      <c r="Z40" s="1218" t="s">
        <v>35</v>
      </c>
      <c r="AA40" s="1218" t="s">
        <v>35</v>
      </c>
      <c r="AB40" s="1218" t="s">
        <v>35</v>
      </c>
      <c r="AC40" s="1218" t="s">
        <v>35</v>
      </c>
      <c r="AD40" s="1218" t="s">
        <v>35</v>
      </c>
      <c r="AE40" s="1218" t="s">
        <v>35</v>
      </c>
      <c r="AF40" s="1218" t="s">
        <v>35</v>
      </c>
      <c r="AG40" s="1218" t="s">
        <v>35</v>
      </c>
      <c r="AH40" s="1218" t="s">
        <v>35</v>
      </c>
      <c r="AI40" s="1218" t="s">
        <v>35</v>
      </c>
      <c r="AJ40" s="1218" t="s">
        <v>35</v>
      </c>
      <c r="AK40" s="1218" t="s">
        <v>35</v>
      </c>
      <c r="AL40" s="1218" t="s">
        <v>35</v>
      </c>
      <c r="AM40" s="1218" t="s">
        <v>35</v>
      </c>
      <c r="AN40" s="1218" t="s">
        <v>35</v>
      </c>
      <c r="AO40" s="1218" t="s">
        <v>35</v>
      </c>
      <c r="AP40" s="1218" t="s">
        <v>35</v>
      </c>
      <c r="AQ40" s="1218" t="s">
        <v>35</v>
      </c>
      <c r="AR40" s="1218" t="s">
        <v>35</v>
      </c>
      <c r="AS40" s="1218" t="s">
        <v>35</v>
      </c>
      <c r="AT40" s="1218" t="s">
        <v>35</v>
      </c>
      <c r="AU40" s="1218" t="s">
        <v>35</v>
      </c>
      <c r="AV40" s="1218" t="s">
        <v>35</v>
      </c>
      <c r="AW40" s="1218" t="s">
        <v>35</v>
      </c>
      <c r="AX40" s="1218" t="s">
        <v>35</v>
      </c>
      <c r="AY40" s="1223" t="s">
        <v>35</v>
      </c>
      <c r="AZ40" s="215"/>
      <c r="BA40" s="2482"/>
      <c r="BB40" s="151" t="s">
        <v>48</v>
      </c>
      <c r="BC40" s="1231" t="s">
        <v>35</v>
      </c>
      <c r="BD40" s="1251" t="s">
        <v>35</v>
      </c>
      <c r="BE40" s="1251" t="s">
        <v>35</v>
      </c>
      <c r="BF40" s="1251" t="s">
        <v>35</v>
      </c>
      <c r="BG40" s="1272" t="s">
        <v>35</v>
      </c>
      <c r="BH40" s="1293" t="s">
        <v>35</v>
      </c>
      <c r="BI40" s="1251" t="s">
        <v>35</v>
      </c>
      <c r="BJ40" s="1251" t="s">
        <v>35</v>
      </c>
      <c r="BK40" s="1251" t="s">
        <v>35</v>
      </c>
      <c r="BL40" s="1272" t="s">
        <v>35</v>
      </c>
      <c r="BM40" s="1293" t="s">
        <v>35</v>
      </c>
      <c r="BN40" s="1251" t="s">
        <v>35</v>
      </c>
      <c r="BO40" s="1251" t="s">
        <v>35</v>
      </c>
      <c r="BP40" s="1251" t="s">
        <v>35</v>
      </c>
      <c r="BQ40" s="1272" t="s">
        <v>35</v>
      </c>
      <c r="BR40" s="1293" t="s">
        <v>35</v>
      </c>
      <c r="BS40" s="1251" t="s">
        <v>35</v>
      </c>
      <c r="BT40" s="1251" t="s">
        <v>35</v>
      </c>
      <c r="BU40" s="1251" t="s">
        <v>35</v>
      </c>
      <c r="BV40" s="1251" t="s">
        <v>35</v>
      </c>
      <c r="BW40" s="1251" t="s">
        <v>35</v>
      </c>
      <c r="BX40" s="1251" t="s">
        <v>35</v>
      </c>
      <c r="BY40" s="1315" t="s">
        <v>35</v>
      </c>
      <c r="BZ40" s="1315" t="s">
        <v>35</v>
      </c>
      <c r="CA40" s="1315" t="s">
        <v>35</v>
      </c>
      <c r="CB40" s="1315" t="s">
        <v>35</v>
      </c>
      <c r="CC40" s="1315" t="s">
        <v>35</v>
      </c>
      <c r="CD40" s="1315" t="s">
        <v>35</v>
      </c>
      <c r="CE40" s="1315" t="s">
        <v>35</v>
      </c>
      <c r="CF40" s="1315" t="s">
        <v>35</v>
      </c>
      <c r="CG40" s="1315" t="s">
        <v>35</v>
      </c>
      <c r="CH40" s="1315" t="s">
        <v>35</v>
      </c>
      <c r="CI40" s="1315" t="s">
        <v>35</v>
      </c>
      <c r="CJ40" s="1315" t="s">
        <v>35</v>
      </c>
      <c r="CK40" s="1315" t="s">
        <v>35</v>
      </c>
      <c r="CL40" s="1315" t="s">
        <v>35</v>
      </c>
      <c r="CM40" s="1315" t="s">
        <v>35</v>
      </c>
      <c r="CN40" s="1315" t="s">
        <v>35</v>
      </c>
      <c r="CO40" s="1315" t="s">
        <v>35</v>
      </c>
      <c r="CP40" s="1315" t="s">
        <v>35</v>
      </c>
      <c r="CQ40" s="1315" t="s">
        <v>35</v>
      </c>
      <c r="CR40" s="1315" t="s">
        <v>35</v>
      </c>
      <c r="CS40" s="1315" t="s">
        <v>35</v>
      </c>
      <c r="CT40" s="1315" t="s">
        <v>35</v>
      </c>
      <c r="CU40" s="1315" t="s">
        <v>35</v>
      </c>
      <c r="CV40" s="1315" t="s">
        <v>35</v>
      </c>
      <c r="CW40" s="1315" t="s">
        <v>35</v>
      </c>
      <c r="CX40" s="1315" t="s">
        <v>35</v>
      </c>
      <c r="CY40" s="1315" t="s">
        <v>35</v>
      </c>
      <c r="CZ40" s="1336" t="s">
        <v>35</v>
      </c>
    </row>
    <row r="41" s="437" customFormat="true" ht="15" customHeight="true" x14ac:dyDescent="0.2">
      <c r="A41" s="2755" t="s">
        <v>56</v>
      </c>
      <c r="B41" s="2217" t="s">
        <v>49</v>
      </c>
      <c r="C41" s="2105">
        <v>1.9954489176028223</v>
      </c>
      <c r="D41" s="2106">
        <v>0.30012656101786139</v>
      </c>
      <c r="E41" s="2106">
        <v>0.15350610709736548</v>
      </c>
      <c r="F41" s="2106">
        <v>0.1800033825276173</v>
      </c>
      <c r="G41" s="2107">
        <v>0.11829438412996916</v>
      </c>
      <c r="H41" s="2108">
        <v>0.15525827495549643</v>
      </c>
      <c r="I41" s="2106">
        <v>8.3702262979507766E-2</v>
      </c>
      <c r="J41" s="2106">
        <v>0.29779078759907429</v>
      </c>
      <c r="K41" s="2106">
        <v>5.7134753303862307E-2</v>
      </c>
      <c r="L41" s="2109">
        <v>0.10736677845216247</v>
      </c>
      <c r="M41" s="2110">
        <v>3.3634404210577578</v>
      </c>
      <c r="N41" s="2106">
        <v>0.67049228750493506</v>
      </c>
      <c r="O41" s="2106">
        <v>0.34626927805158608</v>
      </c>
      <c r="P41" s="2106">
        <v>0.23942126965603469</v>
      </c>
      <c r="Q41" s="2107">
        <v>0.13746617708205613</v>
      </c>
      <c r="R41" s="2108">
        <v>0.53877672651870523</v>
      </c>
      <c r="S41" s="2106">
        <v>0.15723122798550604</v>
      </c>
      <c r="T41" s="2106">
        <v>0.7938078778623805</v>
      </c>
      <c r="U41" s="2106">
        <v>1.0228817579068243</v>
      </c>
      <c r="V41" s="2106">
        <v>0.17430245947721026</v>
      </c>
      <c r="W41" s="2106">
        <v>0.17218672289742257</v>
      </c>
      <c r="X41" s="2106">
        <v>3.8762825801388305</v>
      </c>
      <c r="Y41" s="2106">
        <v>1.303130426372856</v>
      </c>
      <c r="Z41" s="2106">
        <v>0.12423754355161895</v>
      </c>
      <c r="AA41" s="2106">
        <v>5.7658949796764725E-2</v>
      </c>
      <c r="AB41" s="2106">
        <v>11.833460532814854</v>
      </c>
      <c r="AC41" s="2106">
        <v>0</v>
      </c>
      <c r="AD41" s="2106">
        <v>0</v>
      </c>
      <c r="AE41" s="2106">
        <v>0</v>
      </c>
      <c r="AF41" s="2106">
        <v>0</v>
      </c>
      <c r="AG41" s="2106">
        <v>2.3342967860107269</v>
      </c>
      <c r="AH41" s="2106">
        <v>0.28764407411484244</v>
      </c>
      <c r="AI41" s="2106">
        <v>0.7230447409656372</v>
      </c>
      <c r="AJ41" s="2106">
        <v>0.37884837626191509</v>
      </c>
      <c r="AK41" s="2106">
        <v>0.6105496726527474</v>
      </c>
      <c r="AL41" s="2106">
        <v>1.1679934262329301</v>
      </c>
      <c r="AM41" s="2106">
        <v>0.1048300181714714</v>
      </c>
      <c r="AN41" s="2106">
        <v>0.29423563401016417</v>
      </c>
      <c r="AO41" s="2106">
        <v>0</v>
      </c>
      <c r="AP41" s="2106">
        <v>5.6278192493118724E-2</v>
      </c>
      <c r="AQ41" s="2106">
        <v>0.26729723307687381</v>
      </c>
      <c r="AR41" s="2106">
        <v>0.14183547847059352</v>
      </c>
      <c r="AS41" s="2106">
        <v>0.1788683018520271</v>
      </c>
      <c r="AT41" s="2106">
        <v>1.2702889108059086</v>
      </c>
      <c r="AU41" s="2106">
        <v>4.7892913318838423E-2</v>
      </c>
      <c r="AV41" s="2106">
        <v>5.1355118975469731E-2</v>
      </c>
      <c r="AW41" s="2106">
        <v>1.6281554857794451</v>
      </c>
      <c r="AX41" s="2106">
        <v>0.13138572470694326</v>
      </c>
      <c r="AY41" s="2111">
        <v>0</v>
      </c>
      <c r="BA41" s="2482" t="s">
        <v>56</v>
      </c>
      <c r="BB41" s="151" t="s">
        <v>49</v>
      </c>
      <c r="BC41" s="1231" t="s">
        <v>35</v>
      </c>
      <c r="BD41" s="1251" t="s">
        <v>35</v>
      </c>
      <c r="BE41" s="1251" t="s">
        <v>35</v>
      </c>
      <c r="BF41" s="1251" t="s">
        <v>35</v>
      </c>
      <c r="BG41" s="1272" t="s">
        <v>35</v>
      </c>
      <c r="BH41" s="1293" t="s">
        <v>35</v>
      </c>
      <c r="BI41" s="1251" t="s">
        <v>35</v>
      </c>
      <c r="BJ41" s="1251" t="s">
        <v>35</v>
      </c>
      <c r="BK41" s="1251" t="s">
        <v>35</v>
      </c>
      <c r="BL41" s="1272" t="s">
        <v>35</v>
      </c>
      <c r="BM41" s="1293" t="s">
        <v>35</v>
      </c>
      <c r="BN41" s="1251" t="s">
        <v>35</v>
      </c>
      <c r="BO41" s="1251" t="s">
        <v>35</v>
      </c>
      <c r="BP41" s="1251" t="s">
        <v>35</v>
      </c>
      <c r="BQ41" s="1272" t="s">
        <v>35</v>
      </c>
      <c r="BR41" s="1293" t="s">
        <v>35</v>
      </c>
      <c r="BS41" s="1251" t="s">
        <v>35</v>
      </c>
      <c r="BT41" s="1251" t="s">
        <v>35</v>
      </c>
      <c r="BU41" s="1251" t="s">
        <v>35</v>
      </c>
      <c r="BV41" s="1251" t="s">
        <v>35</v>
      </c>
      <c r="BW41" s="1251" t="s">
        <v>35</v>
      </c>
      <c r="BX41" s="1251" t="s">
        <v>35</v>
      </c>
      <c r="BY41" s="1315" t="s">
        <v>35</v>
      </c>
      <c r="BZ41" s="1315" t="s">
        <v>35</v>
      </c>
      <c r="CA41" s="1315" t="s">
        <v>35</v>
      </c>
      <c r="CB41" s="1315" t="s">
        <v>35</v>
      </c>
      <c r="CC41" s="1315" t="s">
        <v>35</v>
      </c>
      <c r="CD41" s="1315" t="s">
        <v>35</v>
      </c>
      <c r="CE41" s="1315" t="s">
        <v>35</v>
      </c>
      <c r="CF41" s="1315" t="s">
        <v>35</v>
      </c>
      <c r="CG41" s="1315" t="s">
        <v>35</v>
      </c>
      <c r="CH41" s="1315" t="s">
        <v>35</v>
      </c>
      <c r="CI41" s="1315" t="s">
        <v>35</v>
      </c>
      <c r="CJ41" s="1315" t="s">
        <v>35</v>
      </c>
      <c r="CK41" s="1315" t="s">
        <v>35</v>
      </c>
      <c r="CL41" s="1315" t="s">
        <v>35</v>
      </c>
      <c r="CM41" s="1315" t="s">
        <v>35</v>
      </c>
      <c r="CN41" s="1315" t="s">
        <v>35</v>
      </c>
      <c r="CO41" s="1315" t="s">
        <v>35</v>
      </c>
      <c r="CP41" s="1315" t="s">
        <v>35</v>
      </c>
      <c r="CQ41" s="1315" t="s">
        <v>35</v>
      </c>
      <c r="CR41" s="1315" t="s">
        <v>35</v>
      </c>
      <c r="CS41" s="1315" t="s">
        <v>35</v>
      </c>
      <c r="CT41" s="1315" t="s">
        <v>35</v>
      </c>
      <c r="CU41" s="1315" t="s">
        <v>35</v>
      </c>
      <c r="CV41" s="1315" t="s">
        <v>35</v>
      </c>
      <c r="CW41" s="1315" t="s">
        <v>35</v>
      </c>
      <c r="CX41" s="1315" t="s">
        <v>35</v>
      </c>
      <c r="CY41" s="1315" t="s">
        <v>35</v>
      </c>
      <c r="CZ41" s="1336" t="s">
        <v>35</v>
      </c>
    </row>
    <row r="42" s="437" customFormat="true" ht="15" customHeight="true" x14ac:dyDescent="0.2">
      <c r="A42" s="2755"/>
      <c r="B42" s="2217" t="s">
        <v>48</v>
      </c>
      <c r="C42" s="2105">
        <v>98.004551082397498</v>
      </c>
      <c r="D42" s="2106">
        <v>99.699873438982223</v>
      </c>
      <c r="E42" s="2106">
        <v>99.846493892902629</v>
      </c>
      <c r="F42" s="2106">
        <v>99.819996617472356</v>
      </c>
      <c r="G42" s="2107">
        <v>99.881705615870004</v>
      </c>
      <c r="H42" s="2108">
        <v>99.844741725044557</v>
      </c>
      <c r="I42" s="2106">
        <v>99.916297737020514</v>
      </c>
      <c r="J42" s="2106">
        <v>99.702209212400945</v>
      </c>
      <c r="K42" s="2106">
        <v>99.942865246696115</v>
      </c>
      <c r="L42" s="2109">
        <v>99.892633221547825</v>
      </c>
      <c r="M42" s="2110">
        <v>96.636559578942311</v>
      </c>
      <c r="N42" s="2106">
        <v>99.329507712495129</v>
      </c>
      <c r="O42" s="2106">
        <v>99.653730721948435</v>
      </c>
      <c r="P42" s="2106">
        <v>99.760578730343966</v>
      </c>
      <c r="Q42" s="2107">
        <v>99.862533822917925</v>
      </c>
      <c r="R42" s="2108">
        <v>99.461223273481323</v>
      </c>
      <c r="S42" s="2106">
        <v>99.84276877201448</v>
      </c>
      <c r="T42" s="2106">
        <v>99.206192122137637</v>
      </c>
      <c r="U42" s="2106">
        <v>98.977118242093226</v>
      </c>
      <c r="V42" s="2106">
        <v>99.825697540522782</v>
      </c>
      <c r="W42" s="2106">
        <v>99.827813277102564</v>
      </c>
      <c r="X42" s="2106">
        <v>96.123717419861137</v>
      </c>
      <c r="Y42" s="2106">
        <v>98.696869573627126</v>
      </c>
      <c r="Z42" s="2106">
        <v>99.875762456448371</v>
      </c>
      <c r="AA42" s="2106">
        <v>99.942341050203225</v>
      </c>
      <c r="AB42" s="2106">
        <v>88.166539467185146</v>
      </c>
      <c r="AC42" s="2106">
        <v>100</v>
      </c>
      <c r="AD42" s="2106">
        <v>100</v>
      </c>
      <c r="AE42" s="2106">
        <v>100</v>
      </c>
      <c r="AF42" s="2106">
        <v>100</v>
      </c>
      <c r="AG42" s="2106">
        <v>97.665703213989275</v>
      </c>
      <c r="AH42" s="2106">
        <v>99.712355925885149</v>
      </c>
      <c r="AI42" s="2106">
        <v>99.276955259034352</v>
      </c>
      <c r="AJ42" s="2106">
        <v>99.621151623738086</v>
      </c>
      <c r="AK42" s="2106">
        <v>99.389450327347234</v>
      </c>
      <c r="AL42" s="2106">
        <v>98.832006573767046</v>
      </c>
      <c r="AM42" s="2106">
        <v>99.895169981828531</v>
      </c>
      <c r="AN42" s="2106">
        <v>99.705764365989822</v>
      </c>
      <c r="AO42" s="2106">
        <v>100</v>
      </c>
      <c r="AP42" s="2106">
        <v>99.943721807506918</v>
      </c>
      <c r="AQ42" s="2106">
        <v>99.73270276692314</v>
      </c>
      <c r="AR42" s="2106">
        <v>99.858164521529403</v>
      </c>
      <c r="AS42" s="2106">
        <v>99.821131698147951</v>
      </c>
      <c r="AT42" s="2106">
        <v>98.729711089194112</v>
      </c>
      <c r="AU42" s="2106">
        <v>99.952107086681167</v>
      </c>
      <c r="AV42" s="2106">
        <v>99.948644881024521</v>
      </c>
      <c r="AW42" s="2106">
        <v>98.37184451422057</v>
      </c>
      <c r="AX42" s="2106">
        <v>99.868614275293041</v>
      </c>
      <c r="AY42" s="2111">
        <v>100</v>
      </c>
      <c r="BA42" s="2482"/>
      <c r="BB42" s="151" t="s">
        <v>48</v>
      </c>
      <c r="BC42" s="1231" t="s">
        <v>35</v>
      </c>
      <c r="BD42" s="1251" t="s">
        <v>35</v>
      </c>
      <c r="BE42" s="1251" t="s">
        <v>35</v>
      </c>
      <c r="BF42" s="1251" t="s">
        <v>35</v>
      </c>
      <c r="BG42" s="1272" t="s">
        <v>35</v>
      </c>
      <c r="BH42" s="1293" t="s">
        <v>35</v>
      </c>
      <c r="BI42" s="1251" t="s">
        <v>35</v>
      </c>
      <c r="BJ42" s="1251" t="s">
        <v>35</v>
      </c>
      <c r="BK42" s="1251" t="s">
        <v>35</v>
      </c>
      <c r="BL42" s="1272" t="s">
        <v>35</v>
      </c>
      <c r="BM42" s="1293" t="s">
        <v>35</v>
      </c>
      <c r="BN42" s="1251" t="s">
        <v>35</v>
      </c>
      <c r="BO42" s="1251" t="s">
        <v>35</v>
      </c>
      <c r="BP42" s="1251" t="s">
        <v>35</v>
      </c>
      <c r="BQ42" s="1272" t="s">
        <v>35</v>
      </c>
      <c r="BR42" s="1293" t="s">
        <v>35</v>
      </c>
      <c r="BS42" s="1251" t="s">
        <v>35</v>
      </c>
      <c r="BT42" s="1251" t="s">
        <v>35</v>
      </c>
      <c r="BU42" s="1251" t="s">
        <v>35</v>
      </c>
      <c r="BV42" s="1251" t="s">
        <v>35</v>
      </c>
      <c r="BW42" s="1251" t="s">
        <v>35</v>
      </c>
      <c r="BX42" s="1251" t="s">
        <v>35</v>
      </c>
      <c r="BY42" s="1315" t="s">
        <v>35</v>
      </c>
      <c r="BZ42" s="1315" t="s">
        <v>35</v>
      </c>
      <c r="CA42" s="1315" t="s">
        <v>35</v>
      </c>
      <c r="CB42" s="1315" t="s">
        <v>35</v>
      </c>
      <c r="CC42" s="1315" t="s">
        <v>35</v>
      </c>
      <c r="CD42" s="1315" t="s">
        <v>35</v>
      </c>
      <c r="CE42" s="1315" t="s">
        <v>35</v>
      </c>
      <c r="CF42" s="1315" t="s">
        <v>35</v>
      </c>
      <c r="CG42" s="1315" t="s">
        <v>35</v>
      </c>
      <c r="CH42" s="1315" t="s">
        <v>35</v>
      </c>
      <c r="CI42" s="1315" t="s">
        <v>35</v>
      </c>
      <c r="CJ42" s="1315" t="s">
        <v>35</v>
      </c>
      <c r="CK42" s="1315" t="s">
        <v>35</v>
      </c>
      <c r="CL42" s="1315" t="s">
        <v>35</v>
      </c>
      <c r="CM42" s="1315" t="s">
        <v>35</v>
      </c>
      <c r="CN42" s="1315" t="s">
        <v>35</v>
      </c>
      <c r="CO42" s="1315" t="s">
        <v>35</v>
      </c>
      <c r="CP42" s="1315" t="s">
        <v>35</v>
      </c>
      <c r="CQ42" s="1315" t="s">
        <v>35</v>
      </c>
      <c r="CR42" s="1315" t="s">
        <v>35</v>
      </c>
      <c r="CS42" s="1315" t="s">
        <v>35</v>
      </c>
      <c r="CT42" s="1315" t="s">
        <v>35</v>
      </c>
      <c r="CU42" s="1315" t="s">
        <v>35</v>
      </c>
      <c r="CV42" s="1315" t="s">
        <v>35</v>
      </c>
      <c r="CW42" s="1315" t="s">
        <v>35</v>
      </c>
      <c r="CX42" s="1315" t="s">
        <v>35</v>
      </c>
      <c r="CY42" s="1315" t="s">
        <v>35</v>
      </c>
      <c r="CZ42" s="1336" t="s">
        <v>35</v>
      </c>
    </row>
    <row r="43" s="437" customFormat="true" ht="15" customHeight="true" x14ac:dyDescent="0.2">
      <c r="A43" s="2755" t="s">
        <v>53</v>
      </c>
      <c r="B43" s="2217" t="s">
        <v>49</v>
      </c>
      <c r="C43" s="2105">
        <v>83.295699897182942</v>
      </c>
      <c r="D43" s="2106">
        <v>84.366565112337369</v>
      </c>
      <c r="E43" s="2106">
        <v>86.363372803887856</v>
      </c>
      <c r="F43" s="2106">
        <v>86.555411500718364</v>
      </c>
      <c r="G43" s="2107">
        <v>87.045791727875141</v>
      </c>
      <c r="H43" s="2108">
        <v>82.56980786812062</v>
      </c>
      <c r="I43" s="2106">
        <v>84.300271160477266</v>
      </c>
      <c r="J43" s="2106">
        <v>85.860684993304261</v>
      </c>
      <c r="K43" s="2106">
        <v>86.592123572340569</v>
      </c>
      <c r="L43" s="2109">
        <v>86.470917944781462</v>
      </c>
      <c r="M43" s="2110">
        <v>83.905170721434459</v>
      </c>
      <c r="N43" s="2106">
        <v>85.245123165889254</v>
      </c>
      <c r="O43" s="2106">
        <v>85.307276981578354</v>
      </c>
      <c r="P43" s="2106">
        <v>89.783102994857416</v>
      </c>
      <c r="Q43" s="2107">
        <v>88.463421212314003</v>
      </c>
      <c r="R43" s="2108">
        <v>76.596250049706327</v>
      </c>
      <c r="S43" s="2106">
        <v>94.192472627607557</v>
      </c>
      <c r="T43" s="2106">
        <v>88.662345441252015</v>
      </c>
      <c r="U43" s="2106">
        <v>94.176930136226773</v>
      </c>
      <c r="V43" s="2106">
        <v>77.644583021898654</v>
      </c>
      <c r="W43" s="2106">
        <v>87.025619255012458</v>
      </c>
      <c r="X43" s="2106">
        <v>89.494642062499409</v>
      </c>
      <c r="Y43" s="2106">
        <v>89.935188175831613</v>
      </c>
      <c r="Z43" s="2106">
        <v>92.81808731746041</v>
      </c>
      <c r="AA43" s="2106">
        <v>82.2727450945345</v>
      </c>
      <c r="AB43" s="2106">
        <v>64.487818351651683</v>
      </c>
      <c r="AC43" s="2106">
        <v>94.029242234401423</v>
      </c>
      <c r="AD43" s="2106">
        <v>87.980891119063728</v>
      </c>
      <c r="AE43" s="2106">
        <v>53.087806655695289</v>
      </c>
      <c r="AF43" s="2106">
        <v>87.200171948981719</v>
      </c>
      <c r="AG43" s="2106">
        <v>65.133501691762774</v>
      </c>
      <c r="AH43" s="2106">
        <v>74.321303247215383</v>
      </c>
      <c r="AI43" s="2106">
        <v>58.759851243018076</v>
      </c>
      <c r="AJ43" s="2106">
        <v>73.375167395649044</v>
      </c>
      <c r="AK43" s="2106">
        <v>86.289479353064138</v>
      </c>
      <c r="AL43" s="2106">
        <v>90.916156664760862</v>
      </c>
      <c r="AM43" s="2106">
        <v>87.28236910836614</v>
      </c>
      <c r="AN43" s="2106">
        <v>87.228052680113592</v>
      </c>
      <c r="AO43" s="2106">
        <v>90.499990955566417</v>
      </c>
      <c r="AP43" s="2106">
        <v>83.896801605869783</v>
      </c>
      <c r="AQ43" s="2106">
        <v>67.398324842733018</v>
      </c>
      <c r="AR43" s="2106">
        <v>87.505200212897222</v>
      </c>
      <c r="AS43" s="2106">
        <v>80.952096269386743</v>
      </c>
      <c r="AT43" s="2106">
        <v>62.08864158458767</v>
      </c>
      <c r="AU43" s="2106">
        <v>87.126723095991863</v>
      </c>
      <c r="AV43" s="2106">
        <v>59.025268818732627</v>
      </c>
      <c r="AW43" s="2106">
        <v>71.56773149233922</v>
      </c>
      <c r="AX43" s="2106">
        <v>82.141557464588118</v>
      </c>
      <c r="AY43" s="2111">
        <v>91.412228038780086</v>
      </c>
      <c r="BA43" s="2482" t="s">
        <v>53</v>
      </c>
      <c r="BB43" s="151" t="s">
        <v>49</v>
      </c>
      <c r="BC43" s="1231" t="s">
        <v>35</v>
      </c>
      <c r="BD43" s="1251" t="s">
        <v>35</v>
      </c>
      <c r="BE43" s="1251" t="s">
        <v>35</v>
      </c>
      <c r="BF43" s="1251" t="s">
        <v>35</v>
      </c>
      <c r="BG43" s="1272" t="s">
        <v>35</v>
      </c>
      <c r="BH43" s="1293" t="s">
        <v>35</v>
      </c>
      <c r="BI43" s="1251" t="s">
        <v>35</v>
      </c>
      <c r="BJ43" s="1251" t="s">
        <v>35</v>
      </c>
      <c r="BK43" s="1251" t="s">
        <v>35</v>
      </c>
      <c r="BL43" s="1272" t="s">
        <v>35</v>
      </c>
      <c r="BM43" s="1293" t="s">
        <v>35</v>
      </c>
      <c r="BN43" s="1251" t="s">
        <v>35</v>
      </c>
      <c r="BO43" s="1251" t="s">
        <v>35</v>
      </c>
      <c r="BP43" s="1251" t="s">
        <v>35</v>
      </c>
      <c r="BQ43" s="1272" t="s">
        <v>35</v>
      </c>
      <c r="BR43" s="1293" t="s">
        <v>35</v>
      </c>
      <c r="BS43" s="1251" t="s">
        <v>35</v>
      </c>
      <c r="BT43" s="1251" t="s">
        <v>35</v>
      </c>
      <c r="BU43" s="1251" t="s">
        <v>35</v>
      </c>
      <c r="BV43" s="1251" t="s">
        <v>35</v>
      </c>
      <c r="BW43" s="1251" t="s">
        <v>35</v>
      </c>
      <c r="BX43" s="1251" t="s">
        <v>35</v>
      </c>
      <c r="BY43" s="1315" t="s">
        <v>35</v>
      </c>
      <c r="BZ43" s="1315" t="s">
        <v>35</v>
      </c>
      <c r="CA43" s="1315" t="s">
        <v>35</v>
      </c>
      <c r="CB43" s="1315" t="s">
        <v>35</v>
      </c>
      <c r="CC43" s="1315" t="s">
        <v>35</v>
      </c>
      <c r="CD43" s="1315" t="s">
        <v>35</v>
      </c>
      <c r="CE43" s="1315" t="s">
        <v>35</v>
      </c>
      <c r="CF43" s="1315" t="s">
        <v>35</v>
      </c>
      <c r="CG43" s="1315" t="s">
        <v>35</v>
      </c>
      <c r="CH43" s="1315" t="s">
        <v>35</v>
      </c>
      <c r="CI43" s="1315" t="s">
        <v>35</v>
      </c>
      <c r="CJ43" s="1315" t="s">
        <v>35</v>
      </c>
      <c r="CK43" s="1315" t="s">
        <v>35</v>
      </c>
      <c r="CL43" s="1315" t="s">
        <v>35</v>
      </c>
      <c r="CM43" s="1315" t="s">
        <v>35</v>
      </c>
      <c r="CN43" s="1315" t="s">
        <v>35</v>
      </c>
      <c r="CO43" s="1315" t="s">
        <v>35</v>
      </c>
      <c r="CP43" s="1315" t="s">
        <v>35</v>
      </c>
      <c r="CQ43" s="1315" t="s">
        <v>35</v>
      </c>
      <c r="CR43" s="1315" t="s">
        <v>35</v>
      </c>
      <c r="CS43" s="1315" t="s">
        <v>35</v>
      </c>
      <c r="CT43" s="1315" t="s">
        <v>35</v>
      </c>
      <c r="CU43" s="1315" t="s">
        <v>35</v>
      </c>
      <c r="CV43" s="1315" t="s">
        <v>35</v>
      </c>
      <c r="CW43" s="1315" t="s">
        <v>35</v>
      </c>
      <c r="CX43" s="1315" t="s">
        <v>35</v>
      </c>
      <c r="CY43" s="1315" t="s">
        <v>35</v>
      </c>
      <c r="CZ43" s="1336" t="s">
        <v>35</v>
      </c>
    </row>
    <row r="44" s="437" customFormat="true" ht="15" customHeight="true" x14ac:dyDescent="0.2">
      <c r="A44" s="2755"/>
      <c r="B44" s="2217" t="s">
        <v>48</v>
      </c>
      <c r="C44" s="2105">
        <v>16.704300102816962</v>
      </c>
      <c r="D44" s="2106">
        <v>15.633434887662863</v>
      </c>
      <c r="E44" s="2106">
        <v>13.63662719611192</v>
      </c>
      <c r="F44" s="2106">
        <v>13.444588499281737</v>
      </c>
      <c r="G44" s="2107">
        <v>12.954208272124967</v>
      </c>
      <c r="H44" s="2108">
        <v>17.430192131879515</v>
      </c>
      <c r="I44" s="2106">
        <v>15.699728839522981</v>
      </c>
      <c r="J44" s="2106">
        <v>14.139315006695691</v>
      </c>
      <c r="K44" s="2106">
        <v>13.40787642765935</v>
      </c>
      <c r="L44" s="2109">
        <v>13.529082055218399</v>
      </c>
      <c r="M44" s="2110">
        <v>16.094829278565513</v>
      </c>
      <c r="N44" s="2106">
        <v>14.754876834110654</v>
      </c>
      <c r="O44" s="2106">
        <v>14.692723018421702</v>
      </c>
      <c r="P44" s="2106">
        <v>10.216897005142521</v>
      </c>
      <c r="Q44" s="2107">
        <v>11.536578787685993</v>
      </c>
      <c r="R44" s="2108">
        <v>23.403749950293541</v>
      </c>
      <c r="S44" s="2106">
        <v>5.807527372392447</v>
      </c>
      <c r="T44" s="2106">
        <v>11.337654558748026</v>
      </c>
      <c r="U44" s="2106">
        <v>5.8230698637732523</v>
      </c>
      <c r="V44" s="2106">
        <v>22.355416978101307</v>
      </c>
      <c r="W44" s="2106">
        <v>12.974380744987405</v>
      </c>
      <c r="X44" s="2106">
        <v>10.50535793750057</v>
      </c>
      <c r="Y44" s="2106">
        <v>10.064811824168354</v>
      </c>
      <c r="Z44" s="2106">
        <v>7.1819126825398092</v>
      </c>
      <c r="AA44" s="2106">
        <v>17.727254905465603</v>
      </c>
      <c r="AB44" s="2106">
        <v>35.512181648348353</v>
      </c>
      <c r="AC44" s="2106">
        <v>5.9707577655985578</v>
      </c>
      <c r="AD44" s="2106">
        <v>12.019108880936264</v>
      </c>
      <c r="AE44" s="2106">
        <v>46.912193344304747</v>
      </c>
      <c r="AF44" s="2106">
        <v>12.799828051018263</v>
      </c>
      <c r="AG44" s="2106">
        <v>34.866498308237325</v>
      </c>
      <c r="AH44" s="2106">
        <v>25.678696752784642</v>
      </c>
      <c r="AI44" s="2106">
        <v>41.240148756982158</v>
      </c>
      <c r="AJ44" s="2106">
        <v>26.624832604351067</v>
      </c>
      <c r="AK44" s="2106">
        <v>13.710520646935818</v>
      </c>
      <c r="AL44" s="2106">
        <v>9.0838433352391661</v>
      </c>
      <c r="AM44" s="2106">
        <v>12.717630891633849</v>
      </c>
      <c r="AN44" s="2106">
        <v>12.771947319886262</v>
      </c>
      <c r="AO44" s="2106">
        <v>9.5000090444335594</v>
      </c>
      <c r="AP44" s="2106">
        <v>16.103198394130189</v>
      </c>
      <c r="AQ44" s="2106">
        <v>32.601675157266996</v>
      </c>
      <c r="AR44" s="2106">
        <v>12.494799787102766</v>
      </c>
      <c r="AS44" s="2106">
        <v>19.047903730613047</v>
      </c>
      <c r="AT44" s="2106">
        <v>37.91135841541233</v>
      </c>
      <c r="AU44" s="2106">
        <v>12.873276904008208</v>
      </c>
      <c r="AV44" s="2106">
        <v>40.974731181267373</v>
      </c>
      <c r="AW44" s="2106">
        <v>28.432268507660801</v>
      </c>
      <c r="AX44" s="2106">
        <v>17.858442535411744</v>
      </c>
      <c r="AY44" s="2111">
        <v>8.5877719612199108</v>
      </c>
      <c r="BA44" s="2482"/>
      <c r="BB44" s="151" t="s">
        <v>48</v>
      </c>
      <c r="BC44" s="1231" t="s">
        <v>35</v>
      </c>
      <c r="BD44" s="1251" t="s">
        <v>35</v>
      </c>
      <c r="BE44" s="1251" t="s">
        <v>35</v>
      </c>
      <c r="BF44" s="1251" t="s">
        <v>35</v>
      </c>
      <c r="BG44" s="1272" t="s">
        <v>35</v>
      </c>
      <c r="BH44" s="1293" t="s">
        <v>35</v>
      </c>
      <c r="BI44" s="1251" t="s">
        <v>35</v>
      </c>
      <c r="BJ44" s="1251" t="s">
        <v>35</v>
      </c>
      <c r="BK44" s="1251" t="s">
        <v>35</v>
      </c>
      <c r="BL44" s="1272" t="s">
        <v>35</v>
      </c>
      <c r="BM44" s="1293" t="s">
        <v>35</v>
      </c>
      <c r="BN44" s="1251" t="s">
        <v>35</v>
      </c>
      <c r="BO44" s="1251" t="s">
        <v>35</v>
      </c>
      <c r="BP44" s="1251" t="s">
        <v>35</v>
      </c>
      <c r="BQ44" s="1272" t="s">
        <v>35</v>
      </c>
      <c r="BR44" s="1293" t="s">
        <v>35</v>
      </c>
      <c r="BS44" s="1251" t="s">
        <v>35</v>
      </c>
      <c r="BT44" s="1251" t="s">
        <v>35</v>
      </c>
      <c r="BU44" s="1251" t="s">
        <v>35</v>
      </c>
      <c r="BV44" s="1251" t="s">
        <v>35</v>
      </c>
      <c r="BW44" s="1251" t="s">
        <v>35</v>
      </c>
      <c r="BX44" s="1251" t="s">
        <v>35</v>
      </c>
      <c r="BY44" s="1315" t="s">
        <v>35</v>
      </c>
      <c r="BZ44" s="1315" t="s">
        <v>35</v>
      </c>
      <c r="CA44" s="1315" t="s">
        <v>35</v>
      </c>
      <c r="CB44" s="1315" t="s">
        <v>35</v>
      </c>
      <c r="CC44" s="1315" t="s">
        <v>35</v>
      </c>
      <c r="CD44" s="1315" t="s">
        <v>35</v>
      </c>
      <c r="CE44" s="1315" t="s">
        <v>35</v>
      </c>
      <c r="CF44" s="1315" t="s">
        <v>35</v>
      </c>
      <c r="CG44" s="1315" t="s">
        <v>35</v>
      </c>
      <c r="CH44" s="1315" t="s">
        <v>35</v>
      </c>
      <c r="CI44" s="1315" t="s">
        <v>35</v>
      </c>
      <c r="CJ44" s="1315" t="s">
        <v>35</v>
      </c>
      <c r="CK44" s="1315" t="s">
        <v>35</v>
      </c>
      <c r="CL44" s="1315" t="s">
        <v>35</v>
      </c>
      <c r="CM44" s="1315" t="s">
        <v>35</v>
      </c>
      <c r="CN44" s="1315" t="s">
        <v>35</v>
      </c>
      <c r="CO44" s="1315" t="s">
        <v>35</v>
      </c>
      <c r="CP44" s="1315" t="s">
        <v>35</v>
      </c>
      <c r="CQ44" s="1315" t="s">
        <v>35</v>
      </c>
      <c r="CR44" s="1315" t="s">
        <v>35</v>
      </c>
      <c r="CS44" s="1315" t="s">
        <v>35</v>
      </c>
      <c r="CT44" s="1315" t="s">
        <v>35</v>
      </c>
      <c r="CU44" s="1315" t="s">
        <v>35</v>
      </c>
      <c r="CV44" s="1315" t="s">
        <v>35</v>
      </c>
      <c r="CW44" s="1315" t="s">
        <v>35</v>
      </c>
      <c r="CX44" s="1315" t="s">
        <v>35</v>
      </c>
      <c r="CY44" s="1315" t="s">
        <v>35</v>
      </c>
      <c r="CZ44" s="1336" t="s">
        <v>35</v>
      </c>
    </row>
    <row r="45" s="437" customFormat="true" ht="15" customHeight="true" x14ac:dyDescent="0.2">
      <c r="A45" s="2755" t="s">
        <v>52</v>
      </c>
      <c r="B45" s="2217" t="s">
        <v>49</v>
      </c>
      <c r="C45" s="2105">
        <v>83.295699897182942</v>
      </c>
      <c r="D45" s="2106">
        <v>84.366565112337369</v>
      </c>
      <c r="E45" s="2106">
        <v>86.363372803887856</v>
      </c>
      <c r="F45" s="2106">
        <v>86.555411500718364</v>
      </c>
      <c r="G45" s="2107">
        <v>87.045791727875141</v>
      </c>
      <c r="H45" s="2108">
        <v>82.56980786812062</v>
      </c>
      <c r="I45" s="2106">
        <v>84.300271160477266</v>
      </c>
      <c r="J45" s="2106">
        <v>85.860684993304261</v>
      </c>
      <c r="K45" s="2106">
        <v>86.592123572340569</v>
      </c>
      <c r="L45" s="2109">
        <v>86.470917944781462</v>
      </c>
      <c r="M45" s="2110">
        <v>83.905170721434459</v>
      </c>
      <c r="N45" s="2106">
        <v>85.245123165889254</v>
      </c>
      <c r="O45" s="2106">
        <v>85.307276981578354</v>
      </c>
      <c r="P45" s="2106">
        <v>89.783102994857416</v>
      </c>
      <c r="Q45" s="2107">
        <v>88.463421212314003</v>
      </c>
      <c r="R45" s="2108">
        <v>76.596250049706327</v>
      </c>
      <c r="S45" s="2106">
        <v>94.192472627607557</v>
      </c>
      <c r="T45" s="2106">
        <v>88.662345441252015</v>
      </c>
      <c r="U45" s="2106">
        <v>94.176930136226773</v>
      </c>
      <c r="V45" s="2106">
        <v>77.644583021898654</v>
      </c>
      <c r="W45" s="2106">
        <v>87.025619255012458</v>
      </c>
      <c r="X45" s="2106">
        <v>89.494642062499409</v>
      </c>
      <c r="Y45" s="2106">
        <v>89.935188175831613</v>
      </c>
      <c r="Z45" s="2106">
        <v>92.81808731746041</v>
      </c>
      <c r="AA45" s="2106">
        <v>82.2727450945345</v>
      </c>
      <c r="AB45" s="2106">
        <v>64.487818351651683</v>
      </c>
      <c r="AC45" s="2106">
        <v>94.029242234401423</v>
      </c>
      <c r="AD45" s="2106">
        <v>87.980891119063728</v>
      </c>
      <c r="AE45" s="2106">
        <v>53.087806655695289</v>
      </c>
      <c r="AF45" s="2106">
        <v>87.200171948981719</v>
      </c>
      <c r="AG45" s="2106">
        <v>65.133501691762774</v>
      </c>
      <c r="AH45" s="2106">
        <v>74.321303247215383</v>
      </c>
      <c r="AI45" s="2106">
        <v>58.759851243018076</v>
      </c>
      <c r="AJ45" s="2106">
        <v>73.375167395649044</v>
      </c>
      <c r="AK45" s="2106">
        <v>86.289479353064138</v>
      </c>
      <c r="AL45" s="2106">
        <v>90.916156664760862</v>
      </c>
      <c r="AM45" s="2106">
        <v>87.28236910836614</v>
      </c>
      <c r="AN45" s="2106">
        <v>87.228052680113592</v>
      </c>
      <c r="AO45" s="2106">
        <v>90.499990955566417</v>
      </c>
      <c r="AP45" s="2106">
        <v>83.896801605869783</v>
      </c>
      <c r="AQ45" s="2106">
        <v>67.398324842733018</v>
      </c>
      <c r="AR45" s="2106">
        <v>87.505200212897222</v>
      </c>
      <c r="AS45" s="2106">
        <v>80.952096269386743</v>
      </c>
      <c r="AT45" s="2106">
        <v>62.08864158458767</v>
      </c>
      <c r="AU45" s="2106">
        <v>87.126723095991863</v>
      </c>
      <c r="AV45" s="2106">
        <v>59.025268818732627</v>
      </c>
      <c r="AW45" s="2106">
        <v>71.56773149233922</v>
      </c>
      <c r="AX45" s="2106">
        <v>82.141557464588118</v>
      </c>
      <c r="AY45" s="2111">
        <v>91.412228038780086</v>
      </c>
      <c r="BA45" s="2482" t="s">
        <v>52</v>
      </c>
      <c r="BB45" s="151" t="s">
        <v>49</v>
      </c>
      <c r="BC45" s="1231" t="s">
        <v>35</v>
      </c>
      <c r="BD45" s="1251" t="s">
        <v>35</v>
      </c>
      <c r="BE45" s="1251" t="s">
        <v>35</v>
      </c>
      <c r="BF45" s="1251" t="s">
        <v>35</v>
      </c>
      <c r="BG45" s="1272" t="s">
        <v>35</v>
      </c>
      <c r="BH45" s="1293" t="s">
        <v>35</v>
      </c>
      <c r="BI45" s="1251" t="s">
        <v>35</v>
      </c>
      <c r="BJ45" s="1251" t="s">
        <v>35</v>
      </c>
      <c r="BK45" s="1251" t="s">
        <v>35</v>
      </c>
      <c r="BL45" s="1272" t="s">
        <v>35</v>
      </c>
      <c r="BM45" s="1293" t="s">
        <v>35</v>
      </c>
      <c r="BN45" s="1251" t="s">
        <v>35</v>
      </c>
      <c r="BO45" s="1251" t="s">
        <v>35</v>
      </c>
      <c r="BP45" s="1251" t="s">
        <v>35</v>
      </c>
      <c r="BQ45" s="1272" t="s">
        <v>35</v>
      </c>
      <c r="BR45" s="1293" t="s">
        <v>35</v>
      </c>
      <c r="BS45" s="1251" t="s">
        <v>35</v>
      </c>
      <c r="BT45" s="1251" t="s">
        <v>35</v>
      </c>
      <c r="BU45" s="1251" t="s">
        <v>35</v>
      </c>
      <c r="BV45" s="1251" t="s">
        <v>35</v>
      </c>
      <c r="BW45" s="1251" t="s">
        <v>35</v>
      </c>
      <c r="BX45" s="1251" t="s">
        <v>35</v>
      </c>
      <c r="BY45" s="1315" t="s">
        <v>35</v>
      </c>
      <c r="BZ45" s="1315" t="s">
        <v>35</v>
      </c>
      <c r="CA45" s="1315" t="s">
        <v>35</v>
      </c>
      <c r="CB45" s="1315" t="s">
        <v>35</v>
      </c>
      <c r="CC45" s="1315" t="s">
        <v>35</v>
      </c>
      <c r="CD45" s="1315" t="s">
        <v>35</v>
      </c>
      <c r="CE45" s="1315" t="s">
        <v>35</v>
      </c>
      <c r="CF45" s="1315" t="s">
        <v>35</v>
      </c>
      <c r="CG45" s="1315" t="s">
        <v>35</v>
      </c>
      <c r="CH45" s="1315" t="s">
        <v>35</v>
      </c>
      <c r="CI45" s="1315" t="s">
        <v>35</v>
      </c>
      <c r="CJ45" s="1315" t="s">
        <v>35</v>
      </c>
      <c r="CK45" s="1315" t="s">
        <v>35</v>
      </c>
      <c r="CL45" s="1315" t="s">
        <v>35</v>
      </c>
      <c r="CM45" s="1315" t="s">
        <v>35</v>
      </c>
      <c r="CN45" s="1315" t="s">
        <v>35</v>
      </c>
      <c r="CO45" s="1315" t="s">
        <v>35</v>
      </c>
      <c r="CP45" s="1315" t="s">
        <v>35</v>
      </c>
      <c r="CQ45" s="1315" t="s">
        <v>35</v>
      </c>
      <c r="CR45" s="1315" t="s">
        <v>35</v>
      </c>
      <c r="CS45" s="1315" t="s">
        <v>35</v>
      </c>
      <c r="CT45" s="1315" t="s">
        <v>35</v>
      </c>
      <c r="CU45" s="1315" t="s">
        <v>35</v>
      </c>
      <c r="CV45" s="1315" t="s">
        <v>35</v>
      </c>
      <c r="CW45" s="1315" t="s">
        <v>35</v>
      </c>
      <c r="CX45" s="1315" t="s">
        <v>35</v>
      </c>
      <c r="CY45" s="1315" t="s">
        <v>35</v>
      </c>
      <c r="CZ45" s="1336" t="s">
        <v>35</v>
      </c>
    </row>
    <row r="46" s="437" customFormat="true" ht="15" customHeight="true" x14ac:dyDescent="0.2">
      <c r="A46" s="2755"/>
      <c r="B46" s="2217" t="s">
        <v>48</v>
      </c>
      <c r="C46" s="2105">
        <v>16.704300102816962</v>
      </c>
      <c r="D46" s="2106">
        <v>15.633434887662863</v>
      </c>
      <c r="E46" s="2106">
        <v>13.63662719611192</v>
      </c>
      <c r="F46" s="2106">
        <v>13.444588499281737</v>
      </c>
      <c r="G46" s="2107">
        <v>12.954208272124967</v>
      </c>
      <c r="H46" s="2108">
        <v>17.430192131879515</v>
      </c>
      <c r="I46" s="2106">
        <v>15.699728839522981</v>
      </c>
      <c r="J46" s="2106">
        <v>14.139315006695691</v>
      </c>
      <c r="K46" s="2106">
        <v>13.40787642765935</v>
      </c>
      <c r="L46" s="2109">
        <v>13.529082055218399</v>
      </c>
      <c r="M46" s="2110">
        <v>16.094829278565513</v>
      </c>
      <c r="N46" s="2106">
        <v>14.754876834110654</v>
      </c>
      <c r="O46" s="2106">
        <v>14.692723018421702</v>
      </c>
      <c r="P46" s="2106">
        <v>10.216897005142521</v>
      </c>
      <c r="Q46" s="2107">
        <v>11.536578787685993</v>
      </c>
      <c r="R46" s="2108">
        <v>23.403749950293541</v>
      </c>
      <c r="S46" s="2106">
        <v>5.807527372392447</v>
      </c>
      <c r="T46" s="2106">
        <v>11.337654558748026</v>
      </c>
      <c r="U46" s="2106">
        <v>5.8230698637732523</v>
      </c>
      <c r="V46" s="2106">
        <v>22.355416978101307</v>
      </c>
      <c r="W46" s="2106">
        <v>12.974380744987405</v>
      </c>
      <c r="X46" s="2106">
        <v>10.50535793750057</v>
      </c>
      <c r="Y46" s="2106">
        <v>10.064811824168354</v>
      </c>
      <c r="Z46" s="2106">
        <v>7.1819126825398092</v>
      </c>
      <c r="AA46" s="2106">
        <v>17.727254905465603</v>
      </c>
      <c r="AB46" s="2106">
        <v>35.512181648348353</v>
      </c>
      <c r="AC46" s="2106">
        <v>5.9707577655985578</v>
      </c>
      <c r="AD46" s="2106">
        <v>12.019108880936264</v>
      </c>
      <c r="AE46" s="2106">
        <v>46.912193344304747</v>
      </c>
      <c r="AF46" s="2106">
        <v>12.799828051018263</v>
      </c>
      <c r="AG46" s="2106">
        <v>34.866498308237325</v>
      </c>
      <c r="AH46" s="2106">
        <v>25.678696752784642</v>
      </c>
      <c r="AI46" s="2106">
        <v>41.240148756982158</v>
      </c>
      <c r="AJ46" s="2106">
        <v>26.624832604351067</v>
      </c>
      <c r="AK46" s="2106">
        <v>13.710520646935818</v>
      </c>
      <c r="AL46" s="2106">
        <v>9.0838433352391661</v>
      </c>
      <c r="AM46" s="2106">
        <v>12.717630891633849</v>
      </c>
      <c r="AN46" s="2106">
        <v>12.771947319886262</v>
      </c>
      <c r="AO46" s="2106">
        <v>9.5000090444335594</v>
      </c>
      <c r="AP46" s="2106">
        <v>16.103198394130189</v>
      </c>
      <c r="AQ46" s="2106">
        <v>32.601675157266996</v>
      </c>
      <c r="AR46" s="2106">
        <v>12.494799787102766</v>
      </c>
      <c r="AS46" s="2106">
        <v>19.047903730613047</v>
      </c>
      <c r="AT46" s="2106">
        <v>37.91135841541233</v>
      </c>
      <c r="AU46" s="2106">
        <v>12.873276904008208</v>
      </c>
      <c r="AV46" s="2106">
        <v>40.974731181267373</v>
      </c>
      <c r="AW46" s="2106">
        <v>28.432268507660801</v>
      </c>
      <c r="AX46" s="2106">
        <v>17.858442535411744</v>
      </c>
      <c r="AY46" s="2111">
        <v>8.5877719612199108</v>
      </c>
      <c r="BA46" s="2482"/>
      <c r="BB46" s="151" t="s">
        <v>48</v>
      </c>
      <c r="BC46" s="1231" t="s">
        <v>35</v>
      </c>
      <c r="BD46" s="1251" t="s">
        <v>35</v>
      </c>
      <c r="BE46" s="1251" t="s">
        <v>35</v>
      </c>
      <c r="BF46" s="1251" t="s">
        <v>35</v>
      </c>
      <c r="BG46" s="1272" t="s">
        <v>35</v>
      </c>
      <c r="BH46" s="1293" t="s">
        <v>35</v>
      </c>
      <c r="BI46" s="1251" t="s">
        <v>35</v>
      </c>
      <c r="BJ46" s="1251" t="s">
        <v>35</v>
      </c>
      <c r="BK46" s="1251" t="s">
        <v>35</v>
      </c>
      <c r="BL46" s="1272" t="s">
        <v>35</v>
      </c>
      <c r="BM46" s="1293" t="s">
        <v>35</v>
      </c>
      <c r="BN46" s="1251" t="s">
        <v>35</v>
      </c>
      <c r="BO46" s="1251" t="s">
        <v>35</v>
      </c>
      <c r="BP46" s="1251" t="s">
        <v>35</v>
      </c>
      <c r="BQ46" s="1272" t="s">
        <v>35</v>
      </c>
      <c r="BR46" s="1293" t="s">
        <v>35</v>
      </c>
      <c r="BS46" s="1251" t="s">
        <v>35</v>
      </c>
      <c r="BT46" s="1251" t="s">
        <v>35</v>
      </c>
      <c r="BU46" s="1251" t="s">
        <v>35</v>
      </c>
      <c r="BV46" s="1251" t="s">
        <v>35</v>
      </c>
      <c r="BW46" s="1251" t="s">
        <v>35</v>
      </c>
      <c r="BX46" s="1251" t="s">
        <v>35</v>
      </c>
      <c r="BY46" s="1315" t="s">
        <v>35</v>
      </c>
      <c r="BZ46" s="1315" t="s">
        <v>35</v>
      </c>
      <c r="CA46" s="1315" t="s">
        <v>35</v>
      </c>
      <c r="CB46" s="1315" t="s">
        <v>35</v>
      </c>
      <c r="CC46" s="1315" t="s">
        <v>35</v>
      </c>
      <c r="CD46" s="1315" t="s">
        <v>35</v>
      </c>
      <c r="CE46" s="1315" t="s">
        <v>35</v>
      </c>
      <c r="CF46" s="1315" t="s">
        <v>35</v>
      </c>
      <c r="CG46" s="1315" t="s">
        <v>35</v>
      </c>
      <c r="CH46" s="1315" t="s">
        <v>35</v>
      </c>
      <c r="CI46" s="1315" t="s">
        <v>35</v>
      </c>
      <c r="CJ46" s="1315" t="s">
        <v>35</v>
      </c>
      <c r="CK46" s="1315" t="s">
        <v>35</v>
      </c>
      <c r="CL46" s="1315" t="s">
        <v>35</v>
      </c>
      <c r="CM46" s="1315" t="s">
        <v>35</v>
      </c>
      <c r="CN46" s="1315" t="s">
        <v>35</v>
      </c>
      <c r="CO46" s="1315" t="s">
        <v>35</v>
      </c>
      <c r="CP46" s="1315" t="s">
        <v>35</v>
      </c>
      <c r="CQ46" s="1315" t="s">
        <v>35</v>
      </c>
      <c r="CR46" s="1315" t="s">
        <v>35</v>
      </c>
      <c r="CS46" s="1315" t="s">
        <v>35</v>
      </c>
      <c r="CT46" s="1315" t="s">
        <v>35</v>
      </c>
      <c r="CU46" s="1315" t="s">
        <v>35</v>
      </c>
      <c r="CV46" s="1315" t="s">
        <v>35</v>
      </c>
      <c r="CW46" s="1315" t="s">
        <v>35</v>
      </c>
      <c r="CX46" s="1315" t="s">
        <v>35</v>
      </c>
      <c r="CY46" s="1315" t="s">
        <v>35</v>
      </c>
      <c r="CZ46" s="1336" t="s">
        <v>35</v>
      </c>
    </row>
    <row r="47" s="130" customFormat="true" ht="15" customHeight="true" x14ac:dyDescent="0.2">
      <c r="A47" s="2372" t="s">
        <v>101</v>
      </c>
      <c r="B47" s="249" t="s">
        <v>100</v>
      </c>
      <c r="C47" s="1141" t="s">
        <v>35</v>
      </c>
      <c r="D47" s="1153" t="s">
        <v>35</v>
      </c>
      <c r="E47" s="1153" t="s">
        <v>35</v>
      </c>
      <c r="F47" s="1153" t="s">
        <v>35</v>
      </c>
      <c r="G47" s="1165" t="s">
        <v>35</v>
      </c>
      <c r="H47" s="1177" t="s">
        <v>35</v>
      </c>
      <c r="I47" s="1153" t="s">
        <v>35</v>
      </c>
      <c r="J47" s="1153" t="s">
        <v>35</v>
      </c>
      <c r="K47" s="1153" t="s">
        <v>35</v>
      </c>
      <c r="L47" s="1189" t="s">
        <v>35</v>
      </c>
      <c r="M47" s="1201" t="s">
        <v>35</v>
      </c>
      <c r="N47" s="1153" t="s">
        <v>35</v>
      </c>
      <c r="O47" s="1153" t="s">
        <v>35</v>
      </c>
      <c r="P47" s="1153" t="s">
        <v>35</v>
      </c>
      <c r="Q47" s="1165" t="s">
        <v>35</v>
      </c>
      <c r="R47" s="1177" t="s">
        <v>35</v>
      </c>
      <c r="S47" s="1153" t="s">
        <v>35</v>
      </c>
      <c r="T47" s="1153" t="s">
        <v>35</v>
      </c>
      <c r="U47" s="1153" t="s">
        <v>35</v>
      </c>
      <c r="V47" s="1153" t="s">
        <v>35</v>
      </c>
      <c r="W47" s="1153" t="s">
        <v>35</v>
      </c>
      <c r="X47" s="1153" t="s">
        <v>35</v>
      </c>
      <c r="Y47" s="1218" t="s">
        <v>35</v>
      </c>
      <c r="Z47" s="1218" t="s">
        <v>35</v>
      </c>
      <c r="AA47" s="1218" t="s">
        <v>35</v>
      </c>
      <c r="AB47" s="1218" t="s">
        <v>35</v>
      </c>
      <c r="AC47" s="1218" t="s">
        <v>35</v>
      </c>
      <c r="AD47" s="1218" t="s">
        <v>35</v>
      </c>
      <c r="AE47" s="1218" t="s">
        <v>35</v>
      </c>
      <c r="AF47" s="1218" t="s">
        <v>35</v>
      </c>
      <c r="AG47" s="1218" t="s">
        <v>35</v>
      </c>
      <c r="AH47" s="1218" t="s">
        <v>35</v>
      </c>
      <c r="AI47" s="1218" t="s">
        <v>35</v>
      </c>
      <c r="AJ47" s="1218" t="s">
        <v>35</v>
      </c>
      <c r="AK47" s="1218" t="s">
        <v>35</v>
      </c>
      <c r="AL47" s="1218" t="s">
        <v>35</v>
      </c>
      <c r="AM47" s="1218" t="s">
        <v>35</v>
      </c>
      <c r="AN47" s="1218" t="s">
        <v>35</v>
      </c>
      <c r="AO47" s="1218" t="s">
        <v>35</v>
      </c>
      <c r="AP47" s="1218" t="s">
        <v>35</v>
      </c>
      <c r="AQ47" s="1218" t="s">
        <v>35</v>
      </c>
      <c r="AR47" s="1218" t="s">
        <v>35</v>
      </c>
      <c r="AS47" s="1218" t="s">
        <v>35</v>
      </c>
      <c r="AT47" s="1218" t="s">
        <v>35</v>
      </c>
      <c r="AU47" s="1218" t="s">
        <v>35</v>
      </c>
      <c r="AV47" s="1218" t="s">
        <v>35</v>
      </c>
      <c r="AW47" s="1218" t="s">
        <v>35</v>
      </c>
      <c r="AX47" s="1218" t="s">
        <v>35</v>
      </c>
      <c r="AY47" s="1223" t="s">
        <v>35</v>
      </c>
      <c r="AZ47" s="215"/>
      <c r="BA47" s="2482" t="s">
        <v>101</v>
      </c>
      <c r="BB47" s="151" t="s">
        <v>100</v>
      </c>
      <c r="BC47" s="1231" t="s">
        <v>35</v>
      </c>
      <c r="BD47" s="1251" t="s">
        <v>35</v>
      </c>
      <c r="BE47" s="1251" t="s">
        <v>35</v>
      </c>
      <c r="BF47" s="1251" t="s">
        <v>35</v>
      </c>
      <c r="BG47" s="1272" t="s">
        <v>35</v>
      </c>
      <c r="BH47" s="1293" t="s">
        <v>35</v>
      </c>
      <c r="BI47" s="1251" t="s">
        <v>35</v>
      </c>
      <c r="BJ47" s="1251" t="s">
        <v>35</v>
      </c>
      <c r="BK47" s="1251" t="s">
        <v>35</v>
      </c>
      <c r="BL47" s="1272" t="s">
        <v>35</v>
      </c>
      <c r="BM47" s="1293" t="s">
        <v>35</v>
      </c>
      <c r="BN47" s="1251" t="s">
        <v>35</v>
      </c>
      <c r="BO47" s="1251" t="s">
        <v>35</v>
      </c>
      <c r="BP47" s="1251" t="s">
        <v>35</v>
      </c>
      <c r="BQ47" s="1272" t="s">
        <v>35</v>
      </c>
      <c r="BR47" s="1293" t="s">
        <v>35</v>
      </c>
      <c r="BS47" s="1251" t="s">
        <v>35</v>
      </c>
      <c r="BT47" s="1251" t="s">
        <v>35</v>
      </c>
      <c r="BU47" s="1251" t="s">
        <v>35</v>
      </c>
      <c r="BV47" s="1251" t="s">
        <v>35</v>
      </c>
      <c r="BW47" s="1251" t="s">
        <v>35</v>
      </c>
      <c r="BX47" s="1251" t="s">
        <v>35</v>
      </c>
      <c r="BY47" s="1315" t="s">
        <v>35</v>
      </c>
      <c r="BZ47" s="1315" t="s">
        <v>35</v>
      </c>
      <c r="CA47" s="1315" t="s">
        <v>35</v>
      </c>
      <c r="CB47" s="1315" t="s">
        <v>35</v>
      </c>
      <c r="CC47" s="1315" t="s">
        <v>35</v>
      </c>
      <c r="CD47" s="1315" t="s">
        <v>35</v>
      </c>
      <c r="CE47" s="1315" t="s">
        <v>35</v>
      </c>
      <c r="CF47" s="1315" t="s">
        <v>35</v>
      </c>
      <c r="CG47" s="1315" t="s">
        <v>35</v>
      </c>
      <c r="CH47" s="1315" t="s">
        <v>35</v>
      </c>
      <c r="CI47" s="1315" t="s">
        <v>35</v>
      </c>
      <c r="CJ47" s="1315" t="s">
        <v>35</v>
      </c>
      <c r="CK47" s="1315" t="s">
        <v>35</v>
      </c>
      <c r="CL47" s="1315" t="s">
        <v>35</v>
      </c>
      <c r="CM47" s="1315" t="s">
        <v>35</v>
      </c>
      <c r="CN47" s="1315" t="s">
        <v>35</v>
      </c>
      <c r="CO47" s="1315" t="s">
        <v>35</v>
      </c>
      <c r="CP47" s="1315" t="s">
        <v>35</v>
      </c>
      <c r="CQ47" s="1315" t="s">
        <v>35</v>
      </c>
      <c r="CR47" s="1315" t="s">
        <v>35</v>
      </c>
      <c r="CS47" s="1315" t="s">
        <v>35</v>
      </c>
      <c r="CT47" s="1315" t="s">
        <v>35</v>
      </c>
      <c r="CU47" s="1315" t="s">
        <v>35</v>
      </c>
      <c r="CV47" s="1315" t="s">
        <v>35</v>
      </c>
      <c r="CW47" s="1315" t="s">
        <v>35</v>
      </c>
      <c r="CX47" s="1315" t="s">
        <v>35</v>
      </c>
      <c r="CY47" s="1315" t="s">
        <v>35</v>
      </c>
      <c r="CZ47" s="1336" t="s">
        <v>35</v>
      </c>
    </row>
    <row r="48" s="130" customFormat="true" ht="15" customHeight="true" x14ac:dyDescent="0.2">
      <c r="A48" s="2372"/>
      <c r="B48" s="249" t="s">
        <v>99</v>
      </c>
      <c r="C48" s="1141" t="s">
        <v>35</v>
      </c>
      <c r="D48" s="1153" t="s">
        <v>35</v>
      </c>
      <c r="E48" s="1153" t="s">
        <v>35</v>
      </c>
      <c r="F48" s="1153" t="s">
        <v>35</v>
      </c>
      <c r="G48" s="1165" t="s">
        <v>35</v>
      </c>
      <c r="H48" s="1177" t="s">
        <v>35</v>
      </c>
      <c r="I48" s="1153" t="s">
        <v>35</v>
      </c>
      <c r="J48" s="1153" t="s">
        <v>35</v>
      </c>
      <c r="K48" s="1153" t="s">
        <v>35</v>
      </c>
      <c r="L48" s="1189" t="s">
        <v>35</v>
      </c>
      <c r="M48" s="1201" t="s">
        <v>35</v>
      </c>
      <c r="N48" s="1153" t="s">
        <v>35</v>
      </c>
      <c r="O48" s="1153" t="s">
        <v>35</v>
      </c>
      <c r="P48" s="1153" t="s">
        <v>35</v>
      </c>
      <c r="Q48" s="1165" t="s">
        <v>35</v>
      </c>
      <c r="R48" s="1177" t="s">
        <v>35</v>
      </c>
      <c r="S48" s="1153" t="s">
        <v>35</v>
      </c>
      <c r="T48" s="1153" t="s">
        <v>35</v>
      </c>
      <c r="U48" s="1153" t="s">
        <v>35</v>
      </c>
      <c r="V48" s="1153" t="s">
        <v>35</v>
      </c>
      <c r="W48" s="1153" t="s">
        <v>35</v>
      </c>
      <c r="X48" s="1153" t="s">
        <v>35</v>
      </c>
      <c r="Y48" s="1218" t="s">
        <v>35</v>
      </c>
      <c r="Z48" s="1218" t="s">
        <v>35</v>
      </c>
      <c r="AA48" s="1218" t="s">
        <v>35</v>
      </c>
      <c r="AB48" s="1218" t="s">
        <v>35</v>
      </c>
      <c r="AC48" s="1218" t="s">
        <v>35</v>
      </c>
      <c r="AD48" s="1218" t="s">
        <v>35</v>
      </c>
      <c r="AE48" s="1218" t="s">
        <v>35</v>
      </c>
      <c r="AF48" s="1218" t="s">
        <v>35</v>
      </c>
      <c r="AG48" s="1218" t="s">
        <v>35</v>
      </c>
      <c r="AH48" s="1218" t="s">
        <v>35</v>
      </c>
      <c r="AI48" s="1218" t="s">
        <v>35</v>
      </c>
      <c r="AJ48" s="1218" t="s">
        <v>35</v>
      </c>
      <c r="AK48" s="1218" t="s">
        <v>35</v>
      </c>
      <c r="AL48" s="1218" t="s">
        <v>35</v>
      </c>
      <c r="AM48" s="1218" t="s">
        <v>35</v>
      </c>
      <c r="AN48" s="1218" t="s">
        <v>35</v>
      </c>
      <c r="AO48" s="1218" t="s">
        <v>35</v>
      </c>
      <c r="AP48" s="1218" t="s">
        <v>35</v>
      </c>
      <c r="AQ48" s="1218" t="s">
        <v>35</v>
      </c>
      <c r="AR48" s="1218" t="s">
        <v>35</v>
      </c>
      <c r="AS48" s="1218" t="s">
        <v>35</v>
      </c>
      <c r="AT48" s="1218" t="s">
        <v>35</v>
      </c>
      <c r="AU48" s="1218" t="s">
        <v>35</v>
      </c>
      <c r="AV48" s="1218" t="s">
        <v>35</v>
      </c>
      <c r="AW48" s="1218" t="s">
        <v>35</v>
      </c>
      <c r="AX48" s="1218" t="s">
        <v>35</v>
      </c>
      <c r="AY48" s="1223" t="s">
        <v>35</v>
      </c>
      <c r="AZ48" s="215"/>
      <c r="BA48" s="2482"/>
      <c r="BB48" s="151" t="s">
        <v>99</v>
      </c>
      <c r="BC48" s="1231" t="s">
        <v>35</v>
      </c>
      <c r="BD48" s="1251" t="s">
        <v>35</v>
      </c>
      <c r="BE48" s="1251" t="s">
        <v>35</v>
      </c>
      <c r="BF48" s="1251" t="s">
        <v>35</v>
      </c>
      <c r="BG48" s="1272" t="s">
        <v>35</v>
      </c>
      <c r="BH48" s="1293" t="s">
        <v>35</v>
      </c>
      <c r="BI48" s="1251" t="s">
        <v>35</v>
      </c>
      <c r="BJ48" s="1251" t="s">
        <v>35</v>
      </c>
      <c r="BK48" s="1251" t="s">
        <v>35</v>
      </c>
      <c r="BL48" s="1272" t="s">
        <v>35</v>
      </c>
      <c r="BM48" s="1293" t="s">
        <v>35</v>
      </c>
      <c r="BN48" s="1251" t="s">
        <v>35</v>
      </c>
      <c r="BO48" s="1251" t="s">
        <v>35</v>
      </c>
      <c r="BP48" s="1251" t="s">
        <v>35</v>
      </c>
      <c r="BQ48" s="1272" t="s">
        <v>35</v>
      </c>
      <c r="BR48" s="1293" t="s">
        <v>35</v>
      </c>
      <c r="BS48" s="1251" t="s">
        <v>35</v>
      </c>
      <c r="BT48" s="1251" t="s">
        <v>35</v>
      </c>
      <c r="BU48" s="1251" t="s">
        <v>35</v>
      </c>
      <c r="BV48" s="1251" t="s">
        <v>35</v>
      </c>
      <c r="BW48" s="1251" t="s">
        <v>35</v>
      </c>
      <c r="BX48" s="1251" t="s">
        <v>35</v>
      </c>
      <c r="BY48" s="1315" t="s">
        <v>35</v>
      </c>
      <c r="BZ48" s="1315" t="s">
        <v>35</v>
      </c>
      <c r="CA48" s="1315" t="s">
        <v>35</v>
      </c>
      <c r="CB48" s="1315" t="s">
        <v>35</v>
      </c>
      <c r="CC48" s="1315" t="s">
        <v>35</v>
      </c>
      <c r="CD48" s="1315" t="s">
        <v>35</v>
      </c>
      <c r="CE48" s="1315" t="s">
        <v>35</v>
      </c>
      <c r="CF48" s="1315" t="s">
        <v>35</v>
      </c>
      <c r="CG48" s="1315" t="s">
        <v>35</v>
      </c>
      <c r="CH48" s="1315" t="s">
        <v>35</v>
      </c>
      <c r="CI48" s="1315" t="s">
        <v>35</v>
      </c>
      <c r="CJ48" s="1315" t="s">
        <v>35</v>
      </c>
      <c r="CK48" s="1315" t="s">
        <v>35</v>
      </c>
      <c r="CL48" s="1315" t="s">
        <v>35</v>
      </c>
      <c r="CM48" s="1315" t="s">
        <v>35</v>
      </c>
      <c r="CN48" s="1315" t="s">
        <v>35</v>
      </c>
      <c r="CO48" s="1315" t="s">
        <v>35</v>
      </c>
      <c r="CP48" s="1315" t="s">
        <v>35</v>
      </c>
      <c r="CQ48" s="1315" t="s">
        <v>35</v>
      </c>
      <c r="CR48" s="1315" t="s">
        <v>35</v>
      </c>
      <c r="CS48" s="1315" t="s">
        <v>35</v>
      </c>
      <c r="CT48" s="1315" t="s">
        <v>35</v>
      </c>
      <c r="CU48" s="1315" t="s">
        <v>35</v>
      </c>
      <c r="CV48" s="1315" t="s">
        <v>35</v>
      </c>
      <c r="CW48" s="1315" t="s">
        <v>35</v>
      </c>
      <c r="CX48" s="1315" t="s">
        <v>35</v>
      </c>
      <c r="CY48" s="1315" t="s">
        <v>35</v>
      </c>
      <c r="CZ48" s="1336" t="s">
        <v>35</v>
      </c>
    </row>
    <row r="49" s="130" customFormat="true" ht="15" customHeight="true" x14ac:dyDescent="0.2">
      <c r="A49" s="2372"/>
      <c r="B49" s="249" t="s">
        <v>68</v>
      </c>
      <c r="C49" s="1141" t="s">
        <v>35</v>
      </c>
      <c r="D49" s="1153" t="s">
        <v>35</v>
      </c>
      <c r="E49" s="1153" t="s">
        <v>35</v>
      </c>
      <c r="F49" s="1153" t="s">
        <v>35</v>
      </c>
      <c r="G49" s="1165" t="s">
        <v>35</v>
      </c>
      <c r="H49" s="1177" t="s">
        <v>35</v>
      </c>
      <c r="I49" s="1153" t="s">
        <v>35</v>
      </c>
      <c r="J49" s="1153" t="s">
        <v>35</v>
      </c>
      <c r="K49" s="1153" t="s">
        <v>35</v>
      </c>
      <c r="L49" s="1189" t="s">
        <v>35</v>
      </c>
      <c r="M49" s="1201" t="s">
        <v>35</v>
      </c>
      <c r="N49" s="1153" t="s">
        <v>35</v>
      </c>
      <c r="O49" s="1153" t="s">
        <v>35</v>
      </c>
      <c r="P49" s="1153" t="s">
        <v>35</v>
      </c>
      <c r="Q49" s="1165" t="s">
        <v>35</v>
      </c>
      <c r="R49" s="1177" t="s">
        <v>35</v>
      </c>
      <c r="S49" s="1153" t="s">
        <v>35</v>
      </c>
      <c r="T49" s="1153" t="s">
        <v>35</v>
      </c>
      <c r="U49" s="1153" t="s">
        <v>35</v>
      </c>
      <c r="V49" s="1153" t="s">
        <v>35</v>
      </c>
      <c r="W49" s="1153" t="s">
        <v>35</v>
      </c>
      <c r="X49" s="1153" t="s">
        <v>35</v>
      </c>
      <c r="Y49" s="1218" t="s">
        <v>35</v>
      </c>
      <c r="Z49" s="1218" t="s">
        <v>35</v>
      </c>
      <c r="AA49" s="1218" t="s">
        <v>35</v>
      </c>
      <c r="AB49" s="1218" t="s">
        <v>35</v>
      </c>
      <c r="AC49" s="1218" t="s">
        <v>35</v>
      </c>
      <c r="AD49" s="1218" t="s">
        <v>35</v>
      </c>
      <c r="AE49" s="1218" t="s">
        <v>35</v>
      </c>
      <c r="AF49" s="1218" t="s">
        <v>35</v>
      </c>
      <c r="AG49" s="1218" t="s">
        <v>35</v>
      </c>
      <c r="AH49" s="1218" t="s">
        <v>35</v>
      </c>
      <c r="AI49" s="1218" t="s">
        <v>35</v>
      </c>
      <c r="AJ49" s="1218" t="s">
        <v>35</v>
      </c>
      <c r="AK49" s="1218" t="s">
        <v>35</v>
      </c>
      <c r="AL49" s="1218" t="s">
        <v>35</v>
      </c>
      <c r="AM49" s="1218" t="s">
        <v>35</v>
      </c>
      <c r="AN49" s="1218" t="s">
        <v>35</v>
      </c>
      <c r="AO49" s="1218" t="s">
        <v>35</v>
      </c>
      <c r="AP49" s="1218" t="s">
        <v>35</v>
      </c>
      <c r="AQ49" s="1218" t="s">
        <v>35</v>
      </c>
      <c r="AR49" s="1218" t="s">
        <v>35</v>
      </c>
      <c r="AS49" s="1218" t="s">
        <v>35</v>
      </c>
      <c r="AT49" s="1218" t="s">
        <v>35</v>
      </c>
      <c r="AU49" s="1218" t="s">
        <v>35</v>
      </c>
      <c r="AV49" s="1218" t="s">
        <v>35</v>
      </c>
      <c r="AW49" s="1218" t="s">
        <v>35</v>
      </c>
      <c r="AX49" s="1218" t="s">
        <v>35</v>
      </c>
      <c r="AY49" s="1223" t="s">
        <v>35</v>
      </c>
      <c r="AZ49" s="215"/>
      <c r="BA49" s="2482"/>
      <c r="BB49" s="151" t="s">
        <v>68</v>
      </c>
      <c r="BC49" s="1231" t="s">
        <v>35</v>
      </c>
      <c r="BD49" s="1251" t="s">
        <v>35</v>
      </c>
      <c r="BE49" s="1251" t="s">
        <v>35</v>
      </c>
      <c r="BF49" s="1251" t="s">
        <v>35</v>
      </c>
      <c r="BG49" s="1272" t="s">
        <v>35</v>
      </c>
      <c r="BH49" s="1293" t="s">
        <v>35</v>
      </c>
      <c r="BI49" s="1251" t="s">
        <v>35</v>
      </c>
      <c r="BJ49" s="1251" t="s">
        <v>35</v>
      </c>
      <c r="BK49" s="1251" t="s">
        <v>35</v>
      </c>
      <c r="BL49" s="1272" t="s">
        <v>35</v>
      </c>
      <c r="BM49" s="1293" t="s">
        <v>35</v>
      </c>
      <c r="BN49" s="1251" t="s">
        <v>35</v>
      </c>
      <c r="BO49" s="1251" t="s">
        <v>35</v>
      </c>
      <c r="BP49" s="1251" t="s">
        <v>35</v>
      </c>
      <c r="BQ49" s="1272" t="s">
        <v>35</v>
      </c>
      <c r="BR49" s="1293" t="s">
        <v>35</v>
      </c>
      <c r="BS49" s="1251" t="s">
        <v>35</v>
      </c>
      <c r="BT49" s="1251" t="s">
        <v>35</v>
      </c>
      <c r="BU49" s="1251" t="s">
        <v>35</v>
      </c>
      <c r="BV49" s="1251" t="s">
        <v>35</v>
      </c>
      <c r="BW49" s="1251" t="s">
        <v>35</v>
      </c>
      <c r="BX49" s="1251" t="s">
        <v>35</v>
      </c>
      <c r="BY49" s="1315" t="s">
        <v>35</v>
      </c>
      <c r="BZ49" s="1315" t="s">
        <v>35</v>
      </c>
      <c r="CA49" s="1315" t="s">
        <v>35</v>
      </c>
      <c r="CB49" s="1315" t="s">
        <v>35</v>
      </c>
      <c r="CC49" s="1315" t="s">
        <v>35</v>
      </c>
      <c r="CD49" s="1315" t="s">
        <v>35</v>
      </c>
      <c r="CE49" s="1315" t="s">
        <v>35</v>
      </c>
      <c r="CF49" s="1315" t="s">
        <v>35</v>
      </c>
      <c r="CG49" s="1315" t="s">
        <v>35</v>
      </c>
      <c r="CH49" s="1315" t="s">
        <v>35</v>
      </c>
      <c r="CI49" s="1315" t="s">
        <v>35</v>
      </c>
      <c r="CJ49" s="1315" t="s">
        <v>35</v>
      </c>
      <c r="CK49" s="1315" t="s">
        <v>35</v>
      </c>
      <c r="CL49" s="1315" t="s">
        <v>35</v>
      </c>
      <c r="CM49" s="1315" t="s">
        <v>35</v>
      </c>
      <c r="CN49" s="1315" t="s">
        <v>35</v>
      </c>
      <c r="CO49" s="1315" t="s">
        <v>35</v>
      </c>
      <c r="CP49" s="1315" t="s">
        <v>35</v>
      </c>
      <c r="CQ49" s="1315" t="s">
        <v>35</v>
      </c>
      <c r="CR49" s="1315" t="s">
        <v>35</v>
      </c>
      <c r="CS49" s="1315" t="s">
        <v>35</v>
      </c>
      <c r="CT49" s="1315" t="s">
        <v>35</v>
      </c>
      <c r="CU49" s="1315" t="s">
        <v>35</v>
      </c>
      <c r="CV49" s="1315" t="s">
        <v>35</v>
      </c>
      <c r="CW49" s="1315" t="s">
        <v>35</v>
      </c>
      <c r="CX49" s="1315" t="s">
        <v>35</v>
      </c>
      <c r="CY49" s="1315" t="s">
        <v>35</v>
      </c>
      <c r="CZ49" s="1336" t="s">
        <v>35</v>
      </c>
    </row>
    <row r="50" s="130" customFormat="true" ht="15" customHeight="true" x14ac:dyDescent="0.2">
      <c r="A50" s="2372" t="s">
        <v>102</v>
      </c>
      <c r="B50" s="249" t="s">
        <v>100</v>
      </c>
      <c r="C50" s="1141" t="s">
        <v>35</v>
      </c>
      <c r="D50" s="1153" t="s">
        <v>35</v>
      </c>
      <c r="E50" s="1153" t="s">
        <v>35</v>
      </c>
      <c r="F50" s="1153" t="s">
        <v>35</v>
      </c>
      <c r="G50" s="1165" t="s">
        <v>35</v>
      </c>
      <c r="H50" s="1177" t="s">
        <v>35</v>
      </c>
      <c r="I50" s="1153" t="s">
        <v>35</v>
      </c>
      <c r="J50" s="1153" t="s">
        <v>35</v>
      </c>
      <c r="K50" s="1153" t="s">
        <v>35</v>
      </c>
      <c r="L50" s="1189" t="s">
        <v>35</v>
      </c>
      <c r="M50" s="1201" t="s">
        <v>35</v>
      </c>
      <c r="N50" s="1153" t="s">
        <v>35</v>
      </c>
      <c r="O50" s="1153" t="s">
        <v>35</v>
      </c>
      <c r="P50" s="1153" t="s">
        <v>35</v>
      </c>
      <c r="Q50" s="1165" t="s">
        <v>35</v>
      </c>
      <c r="R50" s="1177" t="s">
        <v>35</v>
      </c>
      <c r="S50" s="1153" t="s">
        <v>35</v>
      </c>
      <c r="T50" s="1153" t="s">
        <v>35</v>
      </c>
      <c r="U50" s="1153" t="s">
        <v>35</v>
      </c>
      <c r="V50" s="1153" t="s">
        <v>35</v>
      </c>
      <c r="W50" s="1153" t="s">
        <v>35</v>
      </c>
      <c r="X50" s="1153" t="s">
        <v>35</v>
      </c>
      <c r="Y50" s="1218" t="s">
        <v>35</v>
      </c>
      <c r="Z50" s="1218" t="s">
        <v>35</v>
      </c>
      <c r="AA50" s="1218" t="s">
        <v>35</v>
      </c>
      <c r="AB50" s="1218" t="s">
        <v>35</v>
      </c>
      <c r="AC50" s="1218" t="s">
        <v>35</v>
      </c>
      <c r="AD50" s="1218" t="s">
        <v>35</v>
      </c>
      <c r="AE50" s="1218" t="s">
        <v>35</v>
      </c>
      <c r="AF50" s="1218" t="s">
        <v>35</v>
      </c>
      <c r="AG50" s="1218" t="s">
        <v>35</v>
      </c>
      <c r="AH50" s="1218" t="s">
        <v>35</v>
      </c>
      <c r="AI50" s="1218" t="s">
        <v>35</v>
      </c>
      <c r="AJ50" s="1218" t="s">
        <v>35</v>
      </c>
      <c r="AK50" s="1218" t="s">
        <v>35</v>
      </c>
      <c r="AL50" s="1218" t="s">
        <v>35</v>
      </c>
      <c r="AM50" s="1218" t="s">
        <v>35</v>
      </c>
      <c r="AN50" s="1218" t="s">
        <v>35</v>
      </c>
      <c r="AO50" s="1218" t="s">
        <v>35</v>
      </c>
      <c r="AP50" s="1218" t="s">
        <v>35</v>
      </c>
      <c r="AQ50" s="1218" t="s">
        <v>35</v>
      </c>
      <c r="AR50" s="1218" t="s">
        <v>35</v>
      </c>
      <c r="AS50" s="1218" t="s">
        <v>35</v>
      </c>
      <c r="AT50" s="1218" t="s">
        <v>35</v>
      </c>
      <c r="AU50" s="1218" t="s">
        <v>35</v>
      </c>
      <c r="AV50" s="1218" t="s">
        <v>35</v>
      </c>
      <c r="AW50" s="1218" t="s">
        <v>35</v>
      </c>
      <c r="AX50" s="1218" t="s">
        <v>35</v>
      </c>
      <c r="AY50" s="1223" t="s">
        <v>35</v>
      </c>
      <c r="AZ50" s="215"/>
      <c r="BA50" s="2482" t="s">
        <v>102</v>
      </c>
      <c r="BB50" s="151" t="s">
        <v>100</v>
      </c>
      <c r="BC50" s="1231" t="s">
        <v>35</v>
      </c>
      <c r="BD50" s="1251" t="s">
        <v>35</v>
      </c>
      <c r="BE50" s="1251" t="s">
        <v>35</v>
      </c>
      <c r="BF50" s="1251" t="s">
        <v>35</v>
      </c>
      <c r="BG50" s="1272" t="s">
        <v>35</v>
      </c>
      <c r="BH50" s="1293" t="s">
        <v>35</v>
      </c>
      <c r="BI50" s="1251" t="s">
        <v>35</v>
      </c>
      <c r="BJ50" s="1251" t="s">
        <v>35</v>
      </c>
      <c r="BK50" s="1251" t="s">
        <v>35</v>
      </c>
      <c r="BL50" s="1272" t="s">
        <v>35</v>
      </c>
      <c r="BM50" s="1293" t="s">
        <v>35</v>
      </c>
      <c r="BN50" s="1251" t="s">
        <v>35</v>
      </c>
      <c r="BO50" s="1251" t="s">
        <v>35</v>
      </c>
      <c r="BP50" s="1251" t="s">
        <v>35</v>
      </c>
      <c r="BQ50" s="1272" t="s">
        <v>35</v>
      </c>
      <c r="BR50" s="1293" t="s">
        <v>35</v>
      </c>
      <c r="BS50" s="1251" t="s">
        <v>35</v>
      </c>
      <c r="BT50" s="1251" t="s">
        <v>35</v>
      </c>
      <c r="BU50" s="1251" t="s">
        <v>35</v>
      </c>
      <c r="BV50" s="1251" t="s">
        <v>35</v>
      </c>
      <c r="BW50" s="1251" t="s">
        <v>35</v>
      </c>
      <c r="BX50" s="1251" t="s">
        <v>35</v>
      </c>
      <c r="BY50" s="1315" t="s">
        <v>35</v>
      </c>
      <c r="BZ50" s="1315" t="s">
        <v>35</v>
      </c>
      <c r="CA50" s="1315" t="s">
        <v>35</v>
      </c>
      <c r="CB50" s="1315" t="s">
        <v>35</v>
      </c>
      <c r="CC50" s="1315" t="s">
        <v>35</v>
      </c>
      <c r="CD50" s="1315" t="s">
        <v>35</v>
      </c>
      <c r="CE50" s="1315" t="s">
        <v>35</v>
      </c>
      <c r="CF50" s="1315" t="s">
        <v>35</v>
      </c>
      <c r="CG50" s="1315" t="s">
        <v>35</v>
      </c>
      <c r="CH50" s="1315" t="s">
        <v>35</v>
      </c>
      <c r="CI50" s="1315" t="s">
        <v>35</v>
      </c>
      <c r="CJ50" s="1315" t="s">
        <v>35</v>
      </c>
      <c r="CK50" s="1315" t="s">
        <v>35</v>
      </c>
      <c r="CL50" s="1315" t="s">
        <v>35</v>
      </c>
      <c r="CM50" s="1315" t="s">
        <v>35</v>
      </c>
      <c r="CN50" s="1315" t="s">
        <v>35</v>
      </c>
      <c r="CO50" s="1315" t="s">
        <v>35</v>
      </c>
      <c r="CP50" s="1315" t="s">
        <v>35</v>
      </c>
      <c r="CQ50" s="1315" t="s">
        <v>35</v>
      </c>
      <c r="CR50" s="1315" t="s">
        <v>35</v>
      </c>
      <c r="CS50" s="1315" t="s">
        <v>35</v>
      </c>
      <c r="CT50" s="1315" t="s">
        <v>35</v>
      </c>
      <c r="CU50" s="1315" t="s">
        <v>35</v>
      </c>
      <c r="CV50" s="1315" t="s">
        <v>35</v>
      </c>
      <c r="CW50" s="1315" t="s">
        <v>35</v>
      </c>
      <c r="CX50" s="1315" t="s">
        <v>35</v>
      </c>
      <c r="CY50" s="1315" t="s">
        <v>35</v>
      </c>
      <c r="CZ50" s="1336" t="s">
        <v>35</v>
      </c>
    </row>
    <row r="51" s="130" customFormat="true" ht="15" customHeight="true" x14ac:dyDescent="0.2">
      <c r="A51" s="2372"/>
      <c r="B51" s="249" t="s">
        <v>99</v>
      </c>
      <c r="C51" s="1141" t="s">
        <v>35</v>
      </c>
      <c r="D51" s="1153" t="s">
        <v>35</v>
      </c>
      <c r="E51" s="1153" t="s">
        <v>35</v>
      </c>
      <c r="F51" s="1153" t="s">
        <v>35</v>
      </c>
      <c r="G51" s="1165" t="s">
        <v>35</v>
      </c>
      <c r="H51" s="1177" t="s">
        <v>35</v>
      </c>
      <c r="I51" s="1153" t="s">
        <v>35</v>
      </c>
      <c r="J51" s="1153" t="s">
        <v>35</v>
      </c>
      <c r="K51" s="1153" t="s">
        <v>35</v>
      </c>
      <c r="L51" s="1189" t="s">
        <v>35</v>
      </c>
      <c r="M51" s="1201" t="s">
        <v>35</v>
      </c>
      <c r="N51" s="1153" t="s">
        <v>35</v>
      </c>
      <c r="O51" s="1153" t="s">
        <v>35</v>
      </c>
      <c r="P51" s="1153" t="s">
        <v>35</v>
      </c>
      <c r="Q51" s="1165" t="s">
        <v>35</v>
      </c>
      <c r="R51" s="1177" t="s">
        <v>35</v>
      </c>
      <c r="S51" s="1153" t="s">
        <v>35</v>
      </c>
      <c r="T51" s="1153" t="s">
        <v>35</v>
      </c>
      <c r="U51" s="1153" t="s">
        <v>35</v>
      </c>
      <c r="V51" s="1153" t="s">
        <v>35</v>
      </c>
      <c r="W51" s="1153" t="s">
        <v>35</v>
      </c>
      <c r="X51" s="1153" t="s">
        <v>35</v>
      </c>
      <c r="Y51" s="1218" t="s">
        <v>35</v>
      </c>
      <c r="Z51" s="1218" t="s">
        <v>35</v>
      </c>
      <c r="AA51" s="1218" t="s">
        <v>35</v>
      </c>
      <c r="AB51" s="1218" t="s">
        <v>35</v>
      </c>
      <c r="AC51" s="1218" t="s">
        <v>35</v>
      </c>
      <c r="AD51" s="1218" t="s">
        <v>35</v>
      </c>
      <c r="AE51" s="1218" t="s">
        <v>35</v>
      </c>
      <c r="AF51" s="1218" t="s">
        <v>35</v>
      </c>
      <c r="AG51" s="1218" t="s">
        <v>35</v>
      </c>
      <c r="AH51" s="1218" t="s">
        <v>35</v>
      </c>
      <c r="AI51" s="1218" t="s">
        <v>35</v>
      </c>
      <c r="AJ51" s="1218" t="s">
        <v>35</v>
      </c>
      <c r="AK51" s="1218" t="s">
        <v>35</v>
      </c>
      <c r="AL51" s="1218" t="s">
        <v>35</v>
      </c>
      <c r="AM51" s="1218" t="s">
        <v>35</v>
      </c>
      <c r="AN51" s="1218" t="s">
        <v>35</v>
      </c>
      <c r="AO51" s="1218" t="s">
        <v>35</v>
      </c>
      <c r="AP51" s="1218" t="s">
        <v>35</v>
      </c>
      <c r="AQ51" s="1218" t="s">
        <v>35</v>
      </c>
      <c r="AR51" s="1218" t="s">
        <v>35</v>
      </c>
      <c r="AS51" s="1218" t="s">
        <v>35</v>
      </c>
      <c r="AT51" s="1218" t="s">
        <v>35</v>
      </c>
      <c r="AU51" s="1218" t="s">
        <v>35</v>
      </c>
      <c r="AV51" s="1218" t="s">
        <v>35</v>
      </c>
      <c r="AW51" s="1218" t="s">
        <v>35</v>
      </c>
      <c r="AX51" s="1218" t="s">
        <v>35</v>
      </c>
      <c r="AY51" s="1223" t="s">
        <v>35</v>
      </c>
      <c r="AZ51" s="215"/>
      <c r="BA51" s="2482"/>
      <c r="BB51" s="151" t="s">
        <v>99</v>
      </c>
      <c r="BC51" s="1231" t="s">
        <v>35</v>
      </c>
      <c r="BD51" s="1251" t="s">
        <v>35</v>
      </c>
      <c r="BE51" s="1251" t="s">
        <v>35</v>
      </c>
      <c r="BF51" s="1251" t="s">
        <v>35</v>
      </c>
      <c r="BG51" s="1272" t="s">
        <v>35</v>
      </c>
      <c r="BH51" s="1293" t="s">
        <v>35</v>
      </c>
      <c r="BI51" s="1251" t="s">
        <v>35</v>
      </c>
      <c r="BJ51" s="1251" t="s">
        <v>35</v>
      </c>
      <c r="BK51" s="1251" t="s">
        <v>35</v>
      </c>
      <c r="BL51" s="1272" t="s">
        <v>35</v>
      </c>
      <c r="BM51" s="1293" t="s">
        <v>35</v>
      </c>
      <c r="BN51" s="1251" t="s">
        <v>35</v>
      </c>
      <c r="BO51" s="1251" t="s">
        <v>35</v>
      </c>
      <c r="BP51" s="1251" t="s">
        <v>35</v>
      </c>
      <c r="BQ51" s="1272" t="s">
        <v>35</v>
      </c>
      <c r="BR51" s="1293" t="s">
        <v>35</v>
      </c>
      <c r="BS51" s="1251" t="s">
        <v>35</v>
      </c>
      <c r="BT51" s="1251" t="s">
        <v>35</v>
      </c>
      <c r="BU51" s="1251" t="s">
        <v>35</v>
      </c>
      <c r="BV51" s="1251" t="s">
        <v>35</v>
      </c>
      <c r="BW51" s="1251" t="s">
        <v>35</v>
      </c>
      <c r="BX51" s="1251" t="s">
        <v>35</v>
      </c>
      <c r="BY51" s="1315" t="s">
        <v>35</v>
      </c>
      <c r="BZ51" s="1315" t="s">
        <v>35</v>
      </c>
      <c r="CA51" s="1315" t="s">
        <v>35</v>
      </c>
      <c r="CB51" s="1315" t="s">
        <v>35</v>
      </c>
      <c r="CC51" s="1315" t="s">
        <v>35</v>
      </c>
      <c r="CD51" s="1315" t="s">
        <v>35</v>
      </c>
      <c r="CE51" s="1315" t="s">
        <v>35</v>
      </c>
      <c r="CF51" s="1315" t="s">
        <v>35</v>
      </c>
      <c r="CG51" s="1315" t="s">
        <v>35</v>
      </c>
      <c r="CH51" s="1315" t="s">
        <v>35</v>
      </c>
      <c r="CI51" s="1315" t="s">
        <v>35</v>
      </c>
      <c r="CJ51" s="1315" t="s">
        <v>35</v>
      </c>
      <c r="CK51" s="1315" t="s">
        <v>35</v>
      </c>
      <c r="CL51" s="1315" t="s">
        <v>35</v>
      </c>
      <c r="CM51" s="1315" t="s">
        <v>35</v>
      </c>
      <c r="CN51" s="1315" t="s">
        <v>35</v>
      </c>
      <c r="CO51" s="1315" t="s">
        <v>35</v>
      </c>
      <c r="CP51" s="1315" t="s">
        <v>35</v>
      </c>
      <c r="CQ51" s="1315" t="s">
        <v>35</v>
      </c>
      <c r="CR51" s="1315" t="s">
        <v>35</v>
      </c>
      <c r="CS51" s="1315" t="s">
        <v>35</v>
      </c>
      <c r="CT51" s="1315" t="s">
        <v>35</v>
      </c>
      <c r="CU51" s="1315" t="s">
        <v>35</v>
      </c>
      <c r="CV51" s="1315" t="s">
        <v>35</v>
      </c>
      <c r="CW51" s="1315" t="s">
        <v>35</v>
      </c>
      <c r="CX51" s="1315" t="s">
        <v>35</v>
      </c>
      <c r="CY51" s="1315" t="s">
        <v>35</v>
      </c>
      <c r="CZ51" s="1336" t="s">
        <v>35</v>
      </c>
    </row>
    <row r="52" s="130" customFormat="true" ht="15" customHeight="true" x14ac:dyDescent="0.2">
      <c r="A52" s="2372"/>
      <c r="B52" s="249" t="s">
        <v>68</v>
      </c>
      <c r="C52" s="1141" t="s">
        <v>35</v>
      </c>
      <c r="D52" s="1153" t="s">
        <v>35</v>
      </c>
      <c r="E52" s="1153" t="s">
        <v>35</v>
      </c>
      <c r="F52" s="1153" t="s">
        <v>35</v>
      </c>
      <c r="G52" s="1165" t="s">
        <v>35</v>
      </c>
      <c r="H52" s="1177" t="s">
        <v>35</v>
      </c>
      <c r="I52" s="1153" t="s">
        <v>35</v>
      </c>
      <c r="J52" s="1153" t="s">
        <v>35</v>
      </c>
      <c r="K52" s="1153" t="s">
        <v>35</v>
      </c>
      <c r="L52" s="1189" t="s">
        <v>35</v>
      </c>
      <c r="M52" s="1201" t="s">
        <v>35</v>
      </c>
      <c r="N52" s="1153" t="s">
        <v>35</v>
      </c>
      <c r="O52" s="1153" t="s">
        <v>35</v>
      </c>
      <c r="P52" s="1153" t="s">
        <v>35</v>
      </c>
      <c r="Q52" s="1165" t="s">
        <v>35</v>
      </c>
      <c r="R52" s="1177" t="s">
        <v>35</v>
      </c>
      <c r="S52" s="1153" t="s">
        <v>35</v>
      </c>
      <c r="T52" s="1153" t="s">
        <v>35</v>
      </c>
      <c r="U52" s="1153" t="s">
        <v>35</v>
      </c>
      <c r="V52" s="1153" t="s">
        <v>35</v>
      </c>
      <c r="W52" s="1153" t="s">
        <v>35</v>
      </c>
      <c r="X52" s="1153" t="s">
        <v>35</v>
      </c>
      <c r="Y52" s="1218" t="s">
        <v>35</v>
      </c>
      <c r="Z52" s="1218" t="s">
        <v>35</v>
      </c>
      <c r="AA52" s="1218" t="s">
        <v>35</v>
      </c>
      <c r="AB52" s="1218" t="s">
        <v>35</v>
      </c>
      <c r="AC52" s="1218" t="s">
        <v>35</v>
      </c>
      <c r="AD52" s="1218" t="s">
        <v>35</v>
      </c>
      <c r="AE52" s="1218" t="s">
        <v>35</v>
      </c>
      <c r="AF52" s="1218" t="s">
        <v>35</v>
      </c>
      <c r="AG52" s="1218" t="s">
        <v>35</v>
      </c>
      <c r="AH52" s="1218" t="s">
        <v>35</v>
      </c>
      <c r="AI52" s="1218" t="s">
        <v>35</v>
      </c>
      <c r="AJ52" s="1218" t="s">
        <v>35</v>
      </c>
      <c r="AK52" s="1218" t="s">
        <v>35</v>
      </c>
      <c r="AL52" s="1218" t="s">
        <v>35</v>
      </c>
      <c r="AM52" s="1218" t="s">
        <v>35</v>
      </c>
      <c r="AN52" s="1218" t="s">
        <v>35</v>
      </c>
      <c r="AO52" s="1218" t="s">
        <v>35</v>
      </c>
      <c r="AP52" s="1218" t="s">
        <v>35</v>
      </c>
      <c r="AQ52" s="1218" t="s">
        <v>35</v>
      </c>
      <c r="AR52" s="1218" t="s">
        <v>35</v>
      </c>
      <c r="AS52" s="1218" t="s">
        <v>35</v>
      </c>
      <c r="AT52" s="1218" t="s">
        <v>35</v>
      </c>
      <c r="AU52" s="1218" t="s">
        <v>35</v>
      </c>
      <c r="AV52" s="1218" t="s">
        <v>35</v>
      </c>
      <c r="AW52" s="1218" t="s">
        <v>35</v>
      </c>
      <c r="AX52" s="1218" t="s">
        <v>35</v>
      </c>
      <c r="AY52" s="1223" t="s">
        <v>35</v>
      </c>
      <c r="AZ52" s="215"/>
      <c r="BA52" s="2482"/>
      <c r="BB52" s="151" t="s">
        <v>68</v>
      </c>
      <c r="BC52" s="1231" t="s">
        <v>35</v>
      </c>
      <c r="BD52" s="1251" t="s">
        <v>35</v>
      </c>
      <c r="BE52" s="1251" t="s">
        <v>35</v>
      </c>
      <c r="BF52" s="1251" t="s">
        <v>35</v>
      </c>
      <c r="BG52" s="1272" t="s">
        <v>35</v>
      </c>
      <c r="BH52" s="1293" t="s">
        <v>35</v>
      </c>
      <c r="BI52" s="1251" t="s">
        <v>35</v>
      </c>
      <c r="BJ52" s="1251" t="s">
        <v>35</v>
      </c>
      <c r="BK52" s="1251" t="s">
        <v>35</v>
      </c>
      <c r="BL52" s="1272" t="s">
        <v>35</v>
      </c>
      <c r="BM52" s="1293" t="s">
        <v>35</v>
      </c>
      <c r="BN52" s="1251" t="s">
        <v>35</v>
      </c>
      <c r="BO52" s="1251" t="s">
        <v>35</v>
      </c>
      <c r="BP52" s="1251" t="s">
        <v>35</v>
      </c>
      <c r="BQ52" s="1272" t="s">
        <v>35</v>
      </c>
      <c r="BR52" s="1293" t="s">
        <v>35</v>
      </c>
      <c r="BS52" s="1251" t="s">
        <v>35</v>
      </c>
      <c r="BT52" s="1251" t="s">
        <v>35</v>
      </c>
      <c r="BU52" s="1251" t="s">
        <v>35</v>
      </c>
      <c r="BV52" s="1251" t="s">
        <v>35</v>
      </c>
      <c r="BW52" s="1251" t="s">
        <v>35</v>
      </c>
      <c r="BX52" s="1251" t="s">
        <v>35</v>
      </c>
      <c r="BY52" s="1315" t="s">
        <v>35</v>
      </c>
      <c r="BZ52" s="1315" t="s">
        <v>35</v>
      </c>
      <c r="CA52" s="1315" t="s">
        <v>35</v>
      </c>
      <c r="CB52" s="1315" t="s">
        <v>35</v>
      </c>
      <c r="CC52" s="1315" t="s">
        <v>35</v>
      </c>
      <c r="CD52" s="1315" t="s">
        <v>35</v>
      </c>
      <c r="CE52" s="1315" t="s">
        <v>35</v>
      </c>
      <c r="CF52" s="1315" t="s">
        <v>35</v>
      </c>
      <c r="CG52" s="1315" t="s">
        <v>35</v>
      </c>
      <c r="CH52" s="1315" t="s">
        <v>35</v>
      </c>
      <c r="CI52" s="1315" t="s">
        <v>35</v>
      </c>
      <c r="CJ52" s="1315" t="s">
        <v>35</v>
      </c>
      <c r="CK52" s="1315" t="s">
        <v>35</v>
      </c>
      <c r="CL52" s="1315" t="s">
        <v>35</v>
      </c>
      <c r="CM52" s="1315" t="s">
        <v>35</v>
      </c>
      <c r="CN52" s="1315" t="s">
        <v>35</v>
      </c>
      <c r="CO52" s="1315" t="s">
        <v>35</v>
      </c>
      <c r="CP52" s="1315" t="s">
        <v>35</v>
      </c>
      <c r="CQ52" s="1315" t="s">
        <v>35</v>
      </c>
      <c r="CR52" s="1315" t="s">
        <v>35</v>
      </c>
      <c r="CS52" s="1315" t="s">
        <v>35</v>
      </c>
      <c r="CT52" s="1315" t="s">
        <v>35</v>
      </c>
      <c r="CU52" s="1315" t="s">
        <v>35</v>
      </c>
      <c r="CV52" s="1315" t="s">
        <v>35</v>
      </c>
      <c r="CW52" s="1315" t="s">
        <v>35</v>
      </c>
      <c r="CX52" s="1315" t="s">
        <v>35</v>
      </c>
      <c r="CY52" s="1315" t="s">
        <v>35</v>
      </c>
      <c r="CZ52" s="1336" t="s">
        <v>35</v>
      </c>
    </row>
    <row r="53" s="130" customFormat="true" ht="15" customHeight="true" x14ac:dyDescent="0.2">
      <c r="A53" s="2372" t="s">
        <v>105</v>
      </c>
      <c r="B53" s="249" t="s">
        <v>100</v>
      </c>
      <c r="C53" s="1141" t="s">
        <v>35</v>
      </c>
      <c r="D53" s="1153" t="s">
        <v>35</v>
      </c>
      <c r="E53" s="1153" t="s">
        <v>35</v>
      </c>
      <c r="F53" s="1153" t="s">
        <v>35</v>
      </c>
      <c r="G53" s="1165" t="s">
        <v>35</v>
      </c>
      <c r="H53" s="1177" t="s">
        <v>35</v>
      </c>
      <c r="I53" s="1153" t="s">
        <v>35</v>
      </c>
      <c r="J53" s="1153" t="s">
        <v>35</v>
      </c>
      <c r="K53" s="1153" t="s">
        <v>35</v>
      </c>
      <c r="L53" s="1189" t="s">
        <v>35</v>
      </c>
      <c r="M53" s="1201" t="s">
        <v>35</v>
      </c>
      <c r="N53" s="1153" t="s">
        <v>35</v>
      </c>
      <c r="O53" s="1153" t="s">
        <v>35</v>
      </c>
      <c r="P53" s="1153" t="s">
        <v>35</v>
      </c>
      <c r="Q53" s="1165" t="s">
        <v>35</v>
      </c>
      <c r="R53" s="1177" t="s">
        <v>35</v>
      </c>
      <c r="S53" s="1153" t="s">
        <v>35</v>
      </c>
      <c r="T53" s="1153" t="s">
        <v>35</v>
      </c>
      <c r="U53" s="1153" t="s">
        <v>35</v>
      </c>
      <c r="V53" s="1153" t="s">
        <v>35</v>
      </c>
      <c r="W53" s="1153" t="s">
        <v>35</v>
      </c>
      <c r="X53" s="1153" t="s">
        <v>35</v>
      </c>
      <c r="Y53" s="1218" t="s">
        <v>35</v>
      </c>
      <c r="Z53" s="1218" t="s">
        <v>35</v>
      </c>
      <c r="AA53" s="1218" t="s">
        <v>35</v>
      </c>
      <c r="AB53" s="1218" t="s">
        <v>35</v>
      </c>
      <c r="AC53" s="1218" t="s">
        <v>35</v>
      </c>
      <c r="AD53" s="1218" t="s">
        <v>35</v>
      </c>
      <c r="AE53" s="1218" t="s">
        <v>35</v>
      </c>
      <c r="AF53" s="1218" t="s">
        <v>35</v>
      </c>
      <c r="AG53" s="1218" t="s">
        <v>35</v>
      </c>
      <c r="AH53" s="1218" t="s">
        <v>35</v>
      </c>
      <c r="AI53" s="1218" t="s">
        <v>35</v>
      </c>
      <c r="AJ53" s="1218" t="s">
        <v>35</v>
      </c>
      <c r="AK53" s="1218" t="s">
        <v>35</v>
      </c>
      <c r="AL53" s="1218" t="s">
        <v>35</v>
      </c>
      <c r="AM53" s="1218" t="s">
        <v>35</v>
      </c>
      <c r="AN53" s="1218" t="s">
        <v>35</v>
      </c>
      <c r="AO53" s="1218" t="s">
        <v>35</v>
      </c>
      <c r="AP53" s="1218" t="s">
        <v>35</v>
      </c>
      <c r="AQ53" s="1218" t="s">
        <v>35</v>
      </c>
      <c r="AR53" s="1218" t="s">
        <v>35</v>
      </c>
      <c r="AS53" s="1218" t="s">
        <v>35</v>
      </c>
      <c r="AT53" s="1218" t="s">
        <v>35</v>
      </c>
      <c r="AU53" s="1218" t="s">
        <v>35</v>
      </c>
      <c r="AV53" s="1218" t="s">
        <v>35</v>
      </c>
      <c r="AW53" s="1218" t="s">
        <v>35</v>
      </c>
      <c r="AX53" s="1218" t="s">
        <v>35</v>
      </c>
      <c r="AY53" s="1223" t="s">
        <v>35</v>
      </c>
      <c r="AZ53" s="215"/>
      <c r="BA53" s="2482" t="s">
        <v>105</v>
      </c>
      <c r="BB53" s="151" t="s">
        <v>100</v>
      </c>
      <c r="BC53" s="1231" t="s">
        <v>35</v>
      </c>
      <c r="BD53" s="1251" t="s">
        <v>35</v>
      </c>
      <c r="BE53" s="1251" t="s">
        <v>35</v>
      </c>
      <c r="BF53" s="1251" t="s">
        <v>35</v>
      </c>
      <c r="BG53" s="1272" t="s">
        <v>35</v>
      </c>
      <c r="BH53" s="1293" t="s">
        <v>35</v>
      </c>
      <c r="BI53" s="1251" t="s">
        <v>35</v>
      </c>
      <c r="BJ53" s="1251" t="s">
        <v>35</v>
      </c>
      <c r="BK53" s="1251" t="s">
        <v>35</v>
      </c>
      <c r="BL53" s="1272" t="s">
        <v>35</v>
      </c>
      <c r="BM53" s="1293" t="s">
        <v>35</v>
      </c>
      <c r="BN53" s="1251" t="s">
        <v>35</v>
      </c>
      <c r="BO53" s="1251" t="s">
        <v>35</v>
      </c>
      <c r="BP53" s="1251" t="s">
        <v>35</v>
      </c>
      <c r="BQ53" s="1272" t="s">
        <v>35</v>
      </c>
      <c r="BR53" s="1293" t="s">
        <v>35</v>
      </c>
      <c r="BS53" s="1251" t="s">
        <v>35</v>
      </c>
      <c r="BT53" s="1251" t="s">
        <v>35</v>
      </c>
      <c r="BU53" s="1251" t="s">
        <v>35</v>
      </c>
      <c r="BV53" s="1251" t="s">
        <v>35</v>
      </c>
      <c r="BW53" s="1251" t="s">
        <v>35</v>
      </c>
      <c r="BX53" s="1251" t="s">
        <v>35</v>
      </c>
      <c r="BY53" s="1315" t="s">
        <v>35</v>
      </c>
      <c r="BZ53" s="1315" t="s">
        <v>35</v>
      </c>
      <c r="CA53" s="1315" t="s">
        <v>35</v>
      </c>
      <c r="CB53" s="1315" t="s">
        <v>35</v>
      </c>
      <c r="CC53" s="1315" t="s">
        <v>35</v>
      </c>
      <c r="CD53" s="1315" t="s">
        <v>35</v>
      </c>
      <c r="CE53" s="1315" t="s">
        <v>35</v>
      </c>
      <c r="CF53" s="1315" t="s">
        <v>35</v>
      </c>
      <c r="CG53" s="1315" t="s">
        <v>35</v>
      </c>
      <c r="CH53" s="1315" t="s">
        <v>35</v>
      </c>
      <c r="CI53" s="1315" t="s">
        <v>35</v>
      </c>
      <c r="CJ53" s="1315" t="s">
        <v>35</v>
      </c>
      <c r="CK53" s="1315" t="s">
        <v>35</v>
      </c>
      <c r="CL53" s="1315" t="s">
        <v>35</v>
      </c>
      <c r="CM53" s="1315" t="s">
        <v>35</v>
      </c>
      <c r="CN53" s="1315" t="s">
        <v>35</v>
      </c>
      <c r="CO53" s="1315" t="s">
        <v>35</v>
      </c>
      <c r="CP53" s="1315" t="s">
        <v>35</v>
      </c>
      <c r="CQ53" s="1315" t="s">
        <v>35</v>
      </c>
      <c r="CR53" s="1315" t="s">
        <v>35</v>
      </c>
      <c r="CS53" s="1315" t="s">
        <v>35</v>
      </c>
      <c r="CT53" s="1315" t="s">
        <v>35</v>
      </c>
      <c r="CU53" s="1315" t="s">
        <v>35</v>
      </c>
      <c r="CV53" s="1315" t="s">
        <v>35</v>
      </c>
      <c r="CW53" s="1315" t="s">
        <v>35</v>
      </c>
      <c r="CX53" s="1315" t="s">
        <v>35</v>
      </c>
      <c r="CY53" s="1315" t="s">
        <v>35</v>
      </c>
      <c r="CZ53" s="1336" t="s">
        <v>35</v>
      </c>
    </row>
    <row r="54" s="130" customFormat="true" ht="15" customHeight="true" x14ac:dyDescent="0.2">
      <c r="A54" s="2372"/>
      <c r="B54" s="249" t="s">
        <v>99</v>
      </c>
      <c r="C54" s="1141" t="s">
        <v>35</v>
      </c>
      <c r="D54" s="1153" t="s">
        <v>35</v>
      </c>
      <c r="E54" s="1153" t="s">
        <v>35</v>
      </c>
      <c r="F54" s="1153" t="s">
        <v>35</v>
      </c>
      <c r="G54" s="1165" t="s">
        <v>35</v>
      </c>
      <c r="H54" s="1177" t="s">
        <v>35</v>
      </c>
      <c r="I54" s="1153" t="s">
        <v>35</v>
      </c>
      <c r="J54" s="1153" t="s">
        <v>35</v>
      </c>
      <c r="K54" s="1153" t="s">
        <v>35</v>
      </c>
      <c r="L54" s="1189" t="s">
        <v>35</v>
      </c>
      <c r="M54" s="1201" t="s">
        <v>35</v>
      </c>
      <c r="N54" s="1153" t="s">
        <v>35</v>
      </c>
      <c r="O54" s="1153" t="s">
        <v>35</v>
      </c>
      <c r="P54" s="1153" t="s">
        <v>35</v>
      </c>
      <c r="Q54" s="1165" t="s">
        <v>35</v>
      </c>
      <c r="R54" s="1177" t="s">
        <v>35</v>
      </c>
      <c r="S54" s="1153" t="s">
        <v>35</v>
      </c>
      <c r="T54" s="1153" t="s">
        <v>35</v>
      </c>
      <c r="U54" s="1153" t="s">
        <v>35</v>
      </c>
      <c r="V54" s="1153" t="s">
        <v>35</v>
      </c>
      <c r="W54" s="1153" t="s">
        <v>35</v>
      </c>
      <c r="X54" s="1153" t="s">
        <v>35</v>
      </c>
      <c r="Y54" s="1218" t="s">
        <v>35</v>
      </c>
      <c r="Z54" s="1218" t="s">
        <v>35</v>
      </c>
      <c r="AA54" s="1218" t="s">
        <v>35</v>
      </c>
      <c r="AB54" s="1218" t="s">
        <v>35</v>
      </c>
      <c r="AC54" s="1218" t="s">
        <v>35</v>
      </c>
      <c r="AD54" s="1218" t="s">
        <v>35</v>
      </c>
      <c r="AE54" s="1218" t="s">
        <v>35</v>
      </c>
      <c r="AF54" s="1218" t="s">
        <v>35</v>
      </c>
      <c r="AG54" s="1218" t="s">
        <v>35</v>
      </c>
      <c r="AH54" s="1218" t="s">
        <v>35</v>
      </c>
      <c r="AI54" s="1218" t="s">
        <v>35</v>
      </c>
      <c r="AJ54" s="1218" t="s">
        <v>35</v>
      </c>
      <c r="AK54" s="1218" t="s">
        <v>35</v>
      </c>
      <c r="AL54" s="1218" t="s">
        <v>35</v>
      </c>
      <c r="AM54" s="1218" t="s">
        <v>35</v>
      </c>
      <c r="AN54" s="1218" t="s">
        <v>35</v>
      </c>
      <c r="AO54" s="1218" t="s">
        <v>35</v>
      </c>
      <c r="AP54" s="1218" t="s">
        <v>35</v>
      </c>
      <c r="AQ54" s="1218" t="s">
        <v>35</v>
      </c>
      <c r="AR54" s="1218" t="s">
        <v>35</v>
      </c>
      <c r="AS54" s="1218" t="s">
        <v>35</v>
      </c>
      <c r="AT54" s="1218" t="s">
        <v>35</v>
      </c>
      <c r="AU54" s="1218" t="s">
        <v>35</v>
      </c>
      <c r="AV54" s="1218" t="s">
        <v>35</v>
      </c>
      <c r="AW54" s="1218" t="s">
        <v>35</v>
      </c>
      <c r="AX54" s="1218" t="s">
        <v>35</v>
      </c>
      <c r="AY54" s="1223" t="s">
        <v>35</v>
      </c>
      <c r="AZ54" s="215"/>
      <c r="BA54" s="2482"/>
      <c r="BB54" s="151" t="s">
        <v>99</v>
      </c>
      <c r="BC54" s="1231" t="s">
        <v>35</v>
      </c>
      <c r="BD54" s="1251" t="s">
        <v>35</v>
      </c>
      <c r="BE54" s="1251" t="s">
        <v>35</v>
      </c>
      <c r="BF54" s="1251" t="s">
        <v>35</v>
      </c>
      <c r="BG54" s="1272" t="s">
        <v>35</v>
      </c>
      <c r="BH54" s="1293" t="s">
        <v>35</v>
      </c>
      <c r="BI54" s="1251" t="s">
        <v>35</v>
      </c>
      <c r="BJ54" s="1251" t="s">
        <v>35</v>
      </c>
      <c r="BK54" s="1251" t="s">
        <v>35</v>
      </c>
      <c r="BL54" s="1272" t="s">
        <v>35</v>
      </c>
      <c r="BM54" s="1293" t="s">
        <v>35</v>
      </c>
      <c r="BN54" s="1251" t="s">
        <v>35</v>
      </c>
      <c r="BO54" s="1251" t="s">
        <v>35</v>
      </c>
      <c r="BP54" s="1251" t="s">
        <v>35</v>
      </c>
      <c r="BQ54" s="1272" t="s">
        <v>35</v>
      </c>
      <c r="BR54" s="1293" t="s">
        <v>35</v>
      </c>
      <c r="BS54" s="1251" t="s">
        <v>35</v>
      </c>
      <c r="BT54" s="1251" t="s">
        <v>35</v>
      </c>
      <c r="BU54" s="1251" t="s">
        <v>35</v>
      </c>
      <c r="BV54" s="1251" t="s">
        <v>35</v>
      </c>
      <c r="BW54" s="1251" t="s">
        <v>35</v>
      </c>
      <c r="BX54" s="1251" t="s">
        <v>35</v>
      </c>
      <c r="BY54" s="1315" t="s">
        <v>35</v>
      </c>
      <c r="BZ54" s="1315" t="s">
        <v>35</v>
      </c>
      <c r="CA54" s="1315" t="s">
        <v>35</v>
      </c>
      <c r="CB54" s="1315" t="s">
        <v>35</v>
      </c>
      <c r="CC54" s="1315" t="s">
        <v>35</v>
      </c>
      <c r="CD54" s="1315" t="s">
        <v>35</v>
      </c>
      <c r="CE54" s="1315" t="s">
        <v>35</v>
      </c>
      <c r="CF54" s="1315" t="s">
        <v>35</v>
      </c>
      <c r="CG54" s="1315" t="s">
        <v>35</v>
      </c>
      <c r="CH54" s="1315" t="s">
        <v>35</v>
      </c>
      <c r="CI54" s="1315" t="s">
        <v>35</v>
      </c>
      <c r="CJ54" s="1315" t="s">
        <v>35</v>
      </c>
      <c r="CK54" s="1315" t="s">
        <v>35</v>
      </c>
      <c r="CL54" s="1315" t="s">
        <v>35</v>
      </c>
      <c r="CM54" s="1315" t="s">
        <v>35</v>
      </c>
      <c r="CN54" s="1315" t="s">
        <v>35</v>
      </c>
      <c r="CO54" s="1315" t="s">
        <v>35</v>
      </c>
      <c r="CP54" s="1315" t="s">
        <v>35</v>
      </c>
      <c r="CQ54" s="1315" t="s">
        <v>35</v>
      </c>
      <c r="CR54" s="1315" t="s">
        <v>35</v>
      </c>
      <c r="CS54" s="1315" t="s">
        <v>35</v>
      </c>
      <c r="CT54" s="1315" t="s">
        <v>35</v>
      </c>
      <c r="CU54" s="1315" t="s">
        <v>35</v>
      </c>
      <c r="CV54" s="1315" t="s">
        <v>35</v>
      </c>
      <c r="CW54" s="1315" t="s">
        <v>35</v>
      </c>
      <c r="CX54" s="1315" t="s">
        <v>35</v>
      </c>
      <c r="CY54" s="1315" t="s">
        <v>35</v>
      </c>
      <c r="CZ54" s="1336" t="s">
        <v>35</v>
      </c>
    </row>
    <row r="55" s="130" customFormat="true" ht="15" customHeight="true" x14ac:dyDescent="0.2">
      <c r="A55" s="2483"/>
      <c r="B55" s="250" t="s">
        <v>68</v>
      </c>
      <c r="C55" s="1143" t="s">
        <v>35</v>
      </c>
      <c r="D55" s="1155" t="s">
        <v>35</v>
      </c>
      <c r="E55" s="1155" t="s">
        <v>35</v>
      </c>
      <c r="F55" s="1155" t="s">
        <v>35</v>
      </c>
      <c r="G55" s="1167" t="s">
        <v>35</v>
      </c>
      <c r="H55" s="1179" t="s">
        <v>35</v>
      </c>
      <c r="I55" s="1155" t="s">
        <v>35</v>
      </c>
      <c r="J55" s="1155" t="s">
        <v>35</v>
      </c>
      <c r="K55" s="1155" t="s">
        <v>35</v>
      </c>
      <c r="L55" s="1191" t="s">
        <v>35</v>
      </c>
      <c r="M55" s="1202" t="s">
        <v>35</v>
      </c>
      <c r="N55" s="1155" t="s">
        <v>35</v>
      </c>
      <c r="O55" s="1155" t="s">
        <v>35</v>
      </c>
      <c r="P55" s="1155" t="s">
        <v>35</v>
      </c>
      <c r="Q55" s="1167" t="s">
        <v>35</v>
      </c>
      <c r="R55" s="1205" t="s">
        <v>35</v>
      </c>
      <c r="S55" s="1209" t="s">
        <v>35</v>
      </c>
      <c r="T55" s="1209" t="s">
        <v>35</v>
      </c>
      <c r="U55" s="1209" t="s">
        <v>35</v>
      </c>
      <c r="V55" s="1209" t="s">
        <v>35</v>
      </c>
      <c r="W55" s="1209" t="s">
        <v>35</v>
      </c>
      <c r="X55" s="1209" t="s">
        <v>35</v>
      </c>
      <c r="Y55" s="1209" t="s">
        <v>35</v>
      </c>
      <c r="Z55" s="1209" t="s">
        <v>35</v>
      </c>
      <c r="AA55" s="1209" t="s">
        <v>35</v>
      </c>
      <c r="AB55" s="1209" t="s">
        <v>35</v>
      </c>
      <c r="AC55" s="1209" t="s">
        <v>35</v>
      </c>
      <c r="AD55" s="1209" t="s">
        <v>35</v>
      </c>
      <c r="AE55" s="1209" t="s">
        <v>35</v>
      </c>
      <c r="AF55" s="1209" t="s">
        <v>35</v>
      </c>
      <c r="AG55" s="1209" t="s">
        <v>35</v>
      </c>
      <c r="AH55" s="1209" t="s">
        <v>35</v>
      </c>
      <c r="AI55" s="1209" t="s">
        <v>35</v>
      </c>
      <c r="AJ55" s="1209" t="s">
        <v>35</v>
      </c>
      <c r="AK55" s="1209" t="s">
        <v>35</v>
      </c>
      <c r="AL55" s="1209" t="s">
        <v>35</v>
      </c>
      <c r="AM55" s="1209" t="s">
        <v>35</v>
      </c>
      <c r="AN55" s="1209" t="s">
        <v>35</v>
      </c>
      <c r="AO55" s="1209" t="s">
        <v>35</v>
      </c>
      <c r="AP55" s="1209" t="s">
        <v>35</v>
      </c>
      <c r="AQ55" s="1209" t="s">
        <v>35</v>
      </c>
      <c r="AR55" s="1209" t="s">
        <v>35</v>
      </c>
      <c r="AS55" s="1209" t="s">
        <v>35</v>
      </c>
      <c r="AT55" s="1209" t="s">
        <v>35</v>
      </c>
      <c r="AU55" s="1209" t="s">
        <v>35</v>
      </c>
      <c r="AV55" s="1209" t="s">
        <v>35</v>
      </c>
      <c r="AW55" s="1209" t="s">
        <v>35</v>
      </c>
      <c r="AX55" s="1209" t="s">
        <v>35</v>
      </c>
      <c r="AY55" s="1224" t="s">
        <v>35</v>
      </c>
      <c r="AZ55" s="215"/>
      <c r="BA55" s="2484"/>
      <c r="BB55" s="152" t="s">
        <v>68</v>
      </c>
      <c r="BC55" s="1232" t="s">
        <v>35</v>
      </c>
      <c r="BD55" s="1252" t="s">
        <v>35</v>
      </c>
      <c r="BE55" s="1252" t="s">
        <v>35</v>
      </c>
      <c r="BF55" s="1252" t="s">
        <v>35</v>
      </c>
      <c r="BG55" s="1273" t="s">
        <v>35</v>
      </c>
      <c r="BH55" s="1294" t="s">
        <v>35</v>
      </c>
      <c r="BI55" s="1252" t="s">
        <v>35</v>
      </c>
      <c r="BJ55" s="1252" t="s">
        <v>35</v>
      </c>
      <c r="BK55" s="1252" t="s">
        <v>35</v>
      </c>
      <c r="BL55" s="1273" t="s">
        <v>35</v>
      </c>
      <c r="BM55" s="1294" t="s">
        <v>35</v>
      </c>
      <c r="BN55" s="1252" t="s">
        <v>35</v>
      </c>
      <c r="BO55" s="1252" t="s">
        <v>35</v>
      </c>
      <c r="BP55" s="1252" t="s">
        <v>35</v>
      </c>
      <c r="BQ55" s="1273" t="s">
        <v>35</v>
      </c>
      <c r="BR55" s="1309" t="s">
        <v>35</v>
      </c>
      <c r="BS55" s="1310" t="s">
        <v>35</v>
      </c>
      <c r="BT55" s="1310" t="s">
        <v>35</v>
      </c>
      <c r="BU55" s="1310" t="s">
        <v>35</v>
      </c>
      <c r="BV55" s="1310" t="s">
        <v>35</v>
      </c>
      <c r="BW55" s="1310" t="s">
        <v>35</v>
      </c>
      <c r="BX55" s="1310" t="s">
        <v>35</v>
      </c>
      <c r="BY55" s="1310" t="s">
        <v>35</v>
      </c>
      <c r="BZ55" s="1331" t="s">
        <v>35</v>
      </c>
      <c r="CA55" s="1331" t="s">
        <v>35</v>
      </c>
      <c r="CB55" s="1331" t="s">
        <v>35</v>
      </c>
      <c r="CC55" s="1331" t="s">
        <v>35</v>
      </c>
      <c r="CD55" s="1331" t="s">
        <v>35</v>
      </c>
      <c r="CE55" s="1331" t="s">
        <v>35</v>
      </c>
      <c r="CF55" s="1331" t="s">
        <v>35</v>
      </c>
      <c r="CG55" s="1331" t="s">
        <v>35</v>
      </c>
      <c r="CH55" s="1331" t="s">
        <v>35</v>
      </c>
      <c r="CI55" s="1331" t="s">
        <v>35</v>
      </c>
      <c r="CJ55" s="1331" t="s">
        <v>35</v>
      </c>
      <c r="CK55" s="1331" t="s">
        <v>35</v>
      </c>
      <c r="CL55" s="1331" t="s">
        <v>35</v>
      </c>
      <c r="CM55" s="1331" t="s">
        <v>35</v>
      </c>
      <c r="CN55" s="1331" t="s">
        <v>35</v>
      </c>
      <c r="CO55" s="1331" t="s">
        <v>35</v>
      </c>
      <c r="CP55" s="1331" t="s">
        <v>35</v>
      </c>
      <c r="CQ55" s="1331" t="s">
        <v>35</v>
      </c>
      <c r="CR55" s="1331" t="s">
        <v>35</v>
      </c>
      <c r="CS55" s="1331" t="s">
        <v>35</v>
      </c>
      <c r="CT55" s="1331" t="s">
        <v>35</v>
      </c>
      <c r="CU55" s="1331" t="s">
        <v>35</v>
      </c>
      <c r="CV55" s="1331" t="s">
        <v>35</v>
      </c>
      <c r="CW55" s="1331" t="s">
        <v>35</v>
      </c>
      <c r="CX55" s="1331" t="s">
        <v>35</v>
      </c>
      <c r="CY55" s="1331" t="s">
        <v>35</v>
      </c>
      <c r="CZ55" s="1337" t="s">
        <v>35</v>
      </c>
    </row>
    <row r="56" s="437" customFormat="true" ht="15" customHeight="true" x14ac:dyDescent="0.2">
      <c r="A56" s="132"/>
      <c r="B56" s="185"/>
      <c r="C56" s="2433" t="s">
        <v>114</v>
      </c>
      <c r="D56" s="2434"/>
      <c r="E56" s="2434"/>
      <c r="F56" s="2434"/>
      <c r="G56" s="2435"/>
      <c r="H56" s="2788" t="s">
        <v>38</v>
      </c>
      <c r="I56" s="2789"/>
      <c r="J56" s="2789"/>
      <c r="K56" s="2789"/>
      <c r="L56" s="2793"/>
      <c r="M56" s="2794" t="s">
        <v>37</v>
      </c>
      <c r="N56" s="2789"/>
      <c r="O56" s="2789"/>
      <c r="P56" s="2789"/>
      <c r="Q56" s="2795"/>
      <c r="R56" s="2788" t="s">
        <v>150</v>
      </c>
      <c r="S56" s="2789"/>
      <c r="T56" s="2789"/>
      <c r="U56" s="2789"/>
      <c r="V56" s="2789"/>
      <c r="W56" s="2789"/>
      <c r="X56" s="2789"/>
      <c r="Y56" s="2789"/>
      <c r="Z56" s="2789"/>
      <c r="AA56" s="2789"/>
      <c r="AB56" s="2789"/>
      <c r="AC56" s="2789"/>
      <c r="AD56" s="2789"/>
      <c r="AE56" s="2789"/>
      <c r="AF56" s="2789"/>
      <c r="AG56" s="2789"/>
      <c r="AH56" s="2789"/>
      <c r="AI56" s="2789"/>
      <c r="AJ56" s="2789"/>
      <c r="AK56" s="2789"/>
      <c r="AL56" s="2789"/>
      <c r="AM56" s="2789"/>
      <c r="AN56" s="2789"/>
      <c r="AO56" s="2789"/>
      <c r="AP56" s="2789"/>
      <c r="AQ56" s="2789"/>
      <c r="AR56" s="2789"/>
      <c r="AS56" s="2789"/>
      <c r="AT56" s="2789"/>
      <c r="AU56" s="2789"/>
      <c r="AV56" s="2789"/>
      <c r="AW56" s="2789"/>
      <c r="AX56" s="2789"/>
      <c r="AY56" s="2790"/>
      <c r="BA56" s="217" t="s">
        <v>128</v>
      </c>
      <c r="BB56" s="115" t="s">
        <v>95</v>
      </c>
      <c r="BC56" s="2500" t="s">
        <v>114</v>
      </c>
      <c r="BD56" s="2501"/>
      <c r="BE56" s="2501"/>
      <c r="BF56" s="2501"/>
      <c r="BG56" s="2502"/>
      <c r="BH56" s="2503" t="s">
        <v>38</v>
      </c>
      <c r="BI56" s="2501"/>
      <c r="BJ56" s="2501"/>
      <c r="BK56" s="2501"/>
      <c r="BL56" s="2502"/>
      <c r="BM56" s="2503" t="s">
        <v>37</v>
      </c>
      <c r="BN56" s="2501"/>
      <c r="BO56" s="2501"/>
      <c r="BP56" s="2501"/>
      <c r="BQ56" s="2502"/>
      <c r="BR56" s="424" t="s">
        <v>137</v>
      </c>
      <c r="BS56" s="296"/>
      <c r="BT56" s="296"/>
      <c r="BU56" s="296"/>
      <c r="BV56" s="296"/>
      <c r="BW56" s="296"/>
      <c r="BX56" s="296"/>
      <c r="BY56" s="297"/>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316"/>
    </row>
    <row r="57" s="437" customFormat="true" ht="24" x14ac:dyDescent="0.2">
      <c r="A57" s="186" t="s">
        <v>69</v>
      </c>
      <c r="B57" s="243"/>
      <c r="C57" s="274" t="s">
        <v>0</v>
      </c>
      <c r="D57" s="275" t="s">
        <v>1</v>
      </c>
      <c r="E57" s="275" t="s">
        <v>2</v>
      </c>
      <c r="F57" s="275" t="s">
        <v>3</v>
      </c>
      <c r="G57" s="276" t="s">
        <v>4</v>
      </c>
      <c r="H57" s="2044" t="s">
        <v>391</v>
      </c>
      <c r="I57" s="2007" t="s">
        <v>392</v>
      </c>
      <c r="J57" s="2007" t="s">
        <v>393</v>
      </c>
      <c r="K57" s="2007" t="s">
        <v>394</v>
      </c>
      <c r="L57" s="2008" t="s">
        <v>395</v>
      </c>
      <c r="M57" s="2034" t="s">
        <v>391</v>
      </c>
      <c r="N57" s="2007" t="s">
        <v>392</v>
      </c>
      <c r="O57" s="2007" t="s">
        <v>393</v>
      </c>
      <c r="P57" s="2007" t="s">
        <v>394</v>
      </c>
      <c r="Q57" s="2054" t="s">
        <v>395</v>
      </c>
      <c r="R57" s="2044" t="s">
        <v>396</v>
      </c>
      <c r="S57" s="2007" t="s">
        <v>397</v>
      </c>
      <c r="T57" s="2007" t="s">
        <v>398</v>
      </c>
      <c r="U57" s="2007" t="s">
        <v>399</v>
      </c>
      <c r="V57" s="2007" t="s">
        <v>400</v>
      </c>
      <c r="W57" s="2007" t="s">
        <v>401</v>
      </c>
      <c r="X57" s="2007" t="s">
        <v>402</v>
      </c>
      <c r="Y57" s="2007" t="s">
        <v>403</v>
      </c>
      <c r="Z57" s="2007" t="s">
        <v>404</v>
      </c>
      <c r="AA57" s="2007" t="s">
        <v>405</v>
      </c>
      <c r="AB57" s="2007" t="s">
        <v>406</v>
      </c>
      <c r="AC57" s="2007" t="s">
        <v>407</v>
      </c>
      <c r="AD57" s="2007" t="s">
        <v>408</v>
      </c>
      <c r="AE57" s="2007" t="s">
        <v>409</v>
      </c>
      <c r="AF57" s="2007" t="s">
        <v>410</v>
      </c>
      <c r="AG57" s="2007" t="s">
        <v>411</v>
      </c>
      <c r="AH57" s="2007" t="s">
        <v>412</v>
      </c>
      <c r="AI57" s="2007" t="s">
        <v>413</v>
      </c>
      <c r="AJ57" s="2007" t="s">
        <v>414</v>
      </c>
      <c r="AK57" s="2007" t="s">
        <v>415</v>
      </c>
      <c r="AL57" s="2007" t="s">
        <v>416</v>
      </c>
      <c r="AM57" s="2007" t="s">
        <v>417</v>
      </c>
      <c r="AN57" s="2007" t="s">
        <v>418</v>
      </c>
      <c r="AO57" s="2007" t="s">
        <v>419</v>
      </c>
      <c r="AP57" s="2007" t="s">
        <v>420</v>
      </c>
      <c r="AQ57" s="2007" t="s">
        <v>421</v>
      </c>
      <c r="AR57" s="2007" t="s">
        <v>422</v>
      </c>
      <c r="AS57" s="2007" t="s">
        <v>423</v>
      </c>
      <c r="AT57" s="2007" t="s">
        <v>424</v>
      </c>
      <c r="AU57" s="2007" t="s">
        <v>425</v>
      </c>
      <c r="AV57" s="2007" t="s">
        <v>426</v>
      </c>
      <c r="AW57" s="2007" t="s">
        <v>427</v>
      </c>
      <c r="AX57" s="2007" t="s">
        <v>428</v>
      </c>
      <c r="AY57" s="2009" t="s">
        <v>429</v>
      </c>
      <c r="BA57" s="196" t="s">
        <v>119</v>
      </c>
      <c r="BB57" s="195"/>
      <c r="BC57" s="325" t="s">
        <v>0</v>
      </c>
      <c r="BD57" s="170" t="s">
        <v>1</v>
      </c>
      <c r="BE57" s="170" t="s">
        <v>2</v>
      </c>
      <c r="BF57" s="170" t="s">
        <v>3</v>
      </c>
      <c r="BG57" s="326" t="s">
        <v>4</v>
      </c>
      <c r="BH57" s="335" t="s">
        <v>0</v>
      </c>
      <c r="BI57" s="170" t="s">
        <v>1</v>
      </c>
      <c r="BJ57" s="170" t="s">
        <v>2</v>
      </c>
      <c r="BK57" s="170" t="s">
        <v>3</v>
      </c>
      <c r="BL57" s="326" t="s">
        <v>4</v>
      </c>
      <c r="BM57" s="335" t="s">
        <v>0</v>
      </c>
      <c r="BN57" s="170" t="s">
        <v>1</v>
      </c>
      <c r="BO57" s="170" t="s">
        <v>2</v>
      </c>
      <c r="BP57" s="170" t="s">
        <v>3</v>
      </c>
      <c r="BQ57" s="326" t="s">
        <v>4</v>
      </c>
      <c r="BR57" s="335"/>
      <c r="BS57" s="170"/>
      <c r="BT57" s="170"/>
      <c r="BU57" s="170"/>
      <c r="BV57" s="170"/>
      <c r="BW57" s="170"/>
      <c r="BX57" s="170"/>
      <c r="BY57" s="171"/>
      <c r="BZ57" s="171"/>
      <c r="CA57" s="171"/>
      <c r="CB57" s="171"/>
      <c r="CC57" s="171"/>
      <c r="CD57" s="171"/>
      <c r="CE57" s="171"/>
      <c r="CF57" s="171"/>
      <c r="CG57" s="171"/>
      <c r="CH57" s="171"/>
      <c r="CI57" s="171"/>
      <c r="CJ57" s="171"/>
      <c r="CK57" s="171"/>
      <c r="CL57" s="171"/>
      <c r="CM57" s="171"/>
      <c r="CN57" s="171"/>
      <c r="CO57" s="171"/>
      <c r="CP57" s="171"/>
      <c r="CQ57" s="171"/>
      <c r="CR57" s="171"/>
      <c r="CS57" s="171"/>
      <c r="CT57" s="171"/>
      <c r="CU57" s="171"/>
      <c r="CV57" s="171"/>
      <c r="CW57" s="171"/>
      <c r="CX57" s="171"/>
      <c r="CY57" s="171"/>
      <c r="CZ57" s="342"/>
    </row>
    <row r="58" s="437" customFormat="true" ht="15" customHeight="true" x14ac:dyDescent="0.2">
      <c r="A58" s="2791" t="s">
        <v>182</v>
      </c>
      <c r="B58" s="2218" t="s">
        <v>183</v>
      </c>
      <c r="C58" s="2119">
        <v>3.6784011473107827</v>
      </c>
      <c r="D58" s="2120">
        <v>6.2310269754392795</v>
      </c>
      <c r="E58" s="2120">
        <v>7.8375087093547764</v>
      </c>
      <c r="F58" s="2120">
        <v>9.4049060517880587</v>
      </c>
      <c r="G58" s="2121">
        <v>10.309076651925794</v>
      </c>
      <c r="H58" s="2122">
        <v>9.2523460090091945</v>
      </c>
      <c r="I58" s="2120">
        <v>10.34831689642189</v>
      </c>
      <c r="J58" s="2120">
        <v>11.880308717770863</v>
      </c>
      <c r="K58" s="2120">
        <v>11.997712043301583</v>
      </c>
      <c r="L58" s="2123">
        <v>10.925487221768282</v>
      </c>
      <c r="M58" s="2124">
        <v>1.9499167849560513</v>
      </c>
      <c r="N58" s="2120">
        <v>4.0745873128280206</v>
      </c>
      <c r="O58" s="2120">
        <v>4.496035171544154</v>
      </c>
      <c r="P58" s="2120">
        <v>5.0027313817714898</v>
      </c>
      <c r="Q58" s="2121">
        <v>5.3109987493310191</v>
      </c>
      <c r="R58" s="2122">
        <v>5.0921046476994549</v>
      </c>
      <c r="S58" s="2120">
        <v>19.337660371638655</v>
      </c>
      <c r="T58" s="2120">
        <v>0.27156136738000175</v>
      </c>
      <c r="U58" s="2120">
        <v>2.984260745909781</v>
      </c>
      <c r="V58" s="2120">
        <v>7.5626558202896614</v>
      </c>
      <c r="W58" s="2120">
        <v>9.2743724516905193</v>
      </c>
      <c r="X58" s="2120">
        <v>3.9573953850052921</v>
      </c>
      <c r="Y58" s="2120">
        <v>7.7124370328756502</v>
      </c>
      <c r="Z58" s="2120">
        <v>6.0768497434437476</v>
      </c>
      <c r="AA58" s="2120">
        <v>13.283844628535313</v>
      </c>
      <c r="AB58" s="2120">
        <v>5.2001491430440012</v>
      </c>
      <c r="AC58" s="2120">
        <v>12.462950937897258</v>
      </c>
      <c r="AD58" s="2120">
        <v>11.505910186224764</v>
      </c>
      <c r="AE58" s="2120">
        <v>9.6307527244669888</v>
      </c>
      <c r="AF58" s="2120">
        <v>3.019049454533008</v>
      </c>
      <c r="AG58" s="2120">
        <v>11.286482370420599</v>
      </c>
      <c r="AH58" s="2120">
        <v>11.337152309512783</v>
      </c>
      <c r="AI58" s="2120">
        <v>18.06280016391419</v>
      </c>
      <c r="AJ58" s="2120">
        <v>4.1983238768880407</v>
      </c>
      <c r="AK58" s="2120">
        <v>11.865492025224423</v>
      </c>
      <c r="AL58" s="2120">
        <v>1.164416229448797</v>
      </c>
      <c r="AM58" s="2120">
        <v>9.2002096487744919E-2</v>
      </c>
      <c r="AN58" s="2120">
        <v>5.3553599715633986</v>
      </c>
      <c r="AO58" s="2120">
        <v>18.097019458935023</v>
      </c>
      <c r="AP58" s="2120">
        <v>8.4140167842060087</v>
      </c>
      <c r="AQ58" s="2120">
        <v>12.713916506359135</v>
      </c>
      <c r="AR58" s="2120">
        <v>6.7717007662065551</v>
      </c>
      <c r="AS58" s="2120">
        <v>5.5752332097075943</v>
      </c>
      <c r="AT58" s="2120">
        <v>2.7176687869712386</v>
      </c>
      <c r="AU58" s="2120">
        <v>12.016367848570313</v>
      </c>
      <c r="AV58" s="2120">
        <v>6.6705107858267745</v>
      </c>
      <c r="AW58" s="2120">
        <v>9.275337470309001</v>
      </c>
      <c r="AX58" s="2120">
        <v>8.3226862967399082</v>
      </c>
      <c r="AY58" s="2125">
        <v>5.6732222932717704</v>
      </c>
      <c r="BA58" s="235"/>
      <c r="BB58" s="153"/>
      <c r="BC58" s="327"/>
      <c r="BD58" s="300"/>
      <c r="BE58" s="300"/>
      <c r="BF58" s="300"/>
      <c r="BG58" s="328"/>
      <c r="BH58" s="336"/>
      <c r="BI58" s="300"/>
      <c r="BJ58" s="300"/>
      <c r="BK58" s="300"/>
      <c r="BL58" s="328"/>
      <c r="BM58" s="336"/>
      <c r="BN58" s="300"/>
      <c r="BO58" s="300"/>
      <c r="BP58" s="300"/>
      <c r="BQ58" s="328"/>
      <c r="BR58" s="336"/>
      <c r="BS58" s="300"/>
      <c r="BT58" s="300"/>
      <c r="BU58" s="300"/>
      <c r="BV58" s="300"/>
      <c r="BW58" s="300"/>
      <c r="BX58" s="300"/>
      <c r="BY58" s="301"/>
      <c r="BZ58" s="301"/>
      <c r="CA58" s="301"/>
      <c r="CB58" s="301"/>
      <c r="CC58" s="301"/>
      <c r="CD58" s="301"/>
      <c r="CE58" s="301"/>
      <c r="CF58" s="301"/>
      <c r="CG58" s="301"/>
      <c r="CH58" s="301"/>
      <c r="CI58" s="301"/>
      <c r="CJ58" s="301"/>
      <c r="CK58" s="301"/>
      <c r="CL58" s="301"/>
      <c r="CM58" s="301"/>
      <c r="CN58" s="301"/>
      <c r="CO58" s="301"/>
      <c r="CP58" s="301"/>
      <c r="CQ58" s="301"/>
      <c r="CR58" s="301"/>
      <c r="CS58" s="301"/>
      <c r="CT58" s="301"/>
      <c r="CU58" s="301"/>
      <c r="CV58" s="301"/>
      <c r="CW58" s="301"/>
      <c r="CX58" s="301"/>
      <c r="CY58" s="301"/>
      <c r="CZ58" s="343"/>
    </row>
    <row r="59" s="437" customFormat="true" ht="15" customHeight="true" x14ac:dyDescent="0.2">
      <c r="A59" s="2792"/>
      <c r="B59" s="2219" t="s">
        <v>268</v>
      </c>
      <c r="C59" s="2126">
        <v>1.3705096986644498</v>
      </c>
      <c r="D59" s="2127">
        <v>1.1194739871637003</v>
      </c>
      <c r="E59" s="2127">
        <v>1.0943851209272188</v>
      </c>
      <c r="F59" s="2127">
        <v>0.94852957650079261</v>
      </c>
      <c r="G59" s="2128">
        <v>1.1007808463994933</v>
      </c>
      <c r="H59" s="2129">
        <v>1.9892191727962576</v>
      </c>
      <c r="I59" s="2127">
        <v>1.3277202216073904</v>
      </c>
      <c r="J59" s="2127">
        <v>1.1171706423454786</v>
      </c>
      <c r="K59" s="2127">
        <v>1.2504045350056177</v>
      </c>
      <c r="L59" s="2130">
        <v>1.0286505901244987</v>
      </c>
      <c r="M59" s="2131">
        <v>0.82956179323996215</v>
      </c>
      <c r="N59" s="2127">
        <v>1.2776028281724761</v>
      </c>
      <c r="O59" s="2127">
        <v>0.77370091582392886</v>
      </c>
      <c r="P59" s="2127">
        <v>0.7866135433945376</v>
      </c>
      <c r="Q59" s="2128">
        <v>0.90680951665774823</v>
      </c>
      <c r="R59" s="2129">
        <v>1.6023796510744961</v>
      </c>
      <c r="S59" s="2127">
        <v>2.1778082584406322</v>
      </c>
      <c r="T59" s="2127">
        <v>8.8944702587107793E-2</v>
      </c>
      <c r="U59" s="2127">
        <v>0.92207279036737</v>
      </c>
      <c r="V59" s="2127">
        <v>3.2121902864958591</v>
      </c>
      <c r="W59" s="2127">
        <v>1.1953129338348467</v>
      </c>
      <c r="X59" s="2127">
        <v>0.63940152761908142</v>
      </c>
      <c r="Y59" s="2127">
        <v>0.605992438391455</v>
      </c>
      <c r="Z59" s="2127">
        <v>1.0606601711163284</v>
      </c>
      <c r="AA59" s="2127">
        <v>1.6878785202539974</v>
      </c>
      <c r="AB59" s="2127">
        <v>3.939927131585689</v>
      </c>
      <c r="AC59" s="2127">
        <v>1.6927678086261246</v>
      </c>
      <c r="AD59" s="2127">
        <v>0.61080524225004085</v>
      </c>
      <c r="AE59" s="2127">
        <v>0.60527423527685653</v>
      </c>
      <c r="AF59" s="2127">
        <v>0.45357828494699887</v>
      </c>
      <c r="AG59" s="2127">
        <v>2.3661441280158826</v>
      </c>
      <c r="AH59" s="2127">
        <v>0.24399991403003091</v>
      </c>
      <c r="AI59" s="2127">
        <v>2.6928102796349322</v>
      </c>
      <c r="AJ59" s="2127">
        <v>1.0556893065528892</v>
      </c>
      <c r="AK59" s="2127">
        <v>0.17430670885495125</v>
      </c>
      <c r="AL59" s="2127">
        <v>1.281285487463617</v>
      </c>
      <c r="AM59" s="2127">
        <v>0</v>
      </c>
      <c r="AN59" s="2127">
        <v>0.27820478445543695</v>
      </c>
      <c r="AO59" s="2127">
        <v>1.4372160058957197</v>
      </c>
      <c r="AP59" s="2127">
        <v>2.1632256078100274</v>
      </c>
      <c r="AQ59" s="2127">
        <v>0.47131825265344834</v>
      </c>
      <c r="AR59" s="2127">
        <v>0.62003096260991797</v>
      </c>
      <c r="AS59" s="2127">
        <v>0.6210063015310241</v>
      </c>
      <c r="AT59" s="2127">
        <v>1.2210872352516484</v>
      </c>
      <c r="AU59" s="2127">
        <v>3.6783055609970061</v>
      </c>
      <c r="AV59" s="2127">
        <v>0.68517462425753983</v>
      </c>
      <c r="AW59" s="2127">
        <v>0.88625888754570137</v>
      </c>
      <c r="AX59" s="2127">
        <v>0.46219549284646189</v>
      </c>
      <c r="AY59" s="2132">
        <v>6.1832622648075413</v>
      </c>
      <c r="BA59" s="236"/>
      <c r="BB59" s="154"/>
      <c r="BC59" s="329"/>
      <c r="BD59" s="302"/>
      <c r="BE59" s="302"/>
      <c r="BF59" s="302"/>
      <c r="BG59" s="330"/>
      <c r="BH59" s="337"/>
      <c r="BI59" s="302"/>
      <c r="BJ59" s="302"/>
      <c r="BK59" s="302"/>
      <c r="BL59" s="330"/>
      <c r="BM59" s="337"/>
      <c r="BN59" s="302"/>
      <c r="BO59" s="302"/>
      <c r="BP59" s="302"/>
      <c r="BQ59" s="330"/>
      <c r="BR59" s="337"/>
      <c r="BS59" s="302"/>
      <c r="BT59" s="302"/>
      <c r="BU59" s="302"/>
      <c r="BV59" s="302"/>
      <c r="BW59" s="302"/>
      <c r="BX59" s="302"/>
      <c r="BY59" s="303"/>
      <c r="BZ59" s="303"/>
      <c r="CA59" s="303"/>
      <c r="CB59" s="303"/>
      <c r="CC59" s="303"/>
      <c r="CD59" s="303"/>
      <c r="CE59" s="303"/>
      <c r="CF59" s="303"/>
      <c r="CG59" s="303"/>
      <c r="CH59" s="303"/>
      <c r="CI59" s="303"/>
      <c r="CJ59" s="303"/>
      <c r="CK59" s="303"/>
      <c r="CL59" s="303"/>
      <c r="CM59" s="303"/>
      <c r="CN59" s="303"/>
      <c r="CO59" s="303"/>
      <c r="CP59" s="303"/>
      <c r="CQ59" s="303"/>
      <c r="CR59" s="303"/>
      <c r="CS59" s="303"/>
      <c r="CT59" s="303"/>
      <c r="CU59" s="303"/>
      <c r="CV59" s="303"/>
      <c r="CW59" s="303"/>
      <c r="CX59" s="303"/>
      <c r="CY59" s="303"/>
      <c r="CZ59" s="344"/>
    </row>
    <row r="60" s="437" customFormat="true" ht="15" customHeight="true" x14ac:dyDescent="0.2">
      <c r="A60" s="2792"/>
      <c r="B60" s="2219" t="s">
        <v>531</v>
      </c>
      <c r="C60" s="2126">
        <v>1.1399273442811704</v>
      </c>
      <c r="D60" s="2127">
        <v>0.94110716893276558</v>
      </c>
      <c r="E60" s="2127">
        <v>0.50229786892525263</v>
      </c>
      <c r="F60" s="2127">
        <v>0.53347152735299208</v>
      </c>
      <c r="G60" s="2128">
        <v>0.12965550558975972</v>
      </c>
      <c r="H60" s="2129">
        <v>2.1139702727675429</v>
      </c>
      <c r="I60" s="2127">
        <v>0.85767277317818569</v>
      </c>
      <c r="J60" s="2127">
        <v>0.69877719721263587</v>
      </c>
      <c r="K60" s="2127">
        <v>0.42714605590671062</v>
      </c>
      <c r="L60" s="2130">
        <v>3.2723204630171747E-2</v>
      </c>
      <c r="M60" s="2131">
        <v>0.62902541683448709</v>
      </c>
      <c r="N60" s="2127">
        <v>0.66909653400091273</v>
      </c>
      <c r="O60" s="2127">
        <v>0.62605415745734094</v>
      </c>
      <c r="P60" s="2127">
        <v>0.23064143703698764</v>
      </c>
      <c r="Q60" s="2128">
        <v>0.22399362767620479</v>
      </c>
      <c r="R60" s="2129">
        <v>0.66135882968098914</v>
      </c>
      <c r="S60" s="2127">
        <v>0.33935957042844395</v>
      </c>
      <c r="T60" s="2127">
        <v>0</v>
      </c>
      <c r="U60" s="2127">
        <v>0.14560758313342378</v>
      </c>
      <c r="V60" s="2127">
        <v>0.79892290172486757</v>
      </c>
      <c r="W60" s="2127">
        <v>0.73479918775408237</v>
      </c>
      <c r="X60" s="2127">
        <v>0.71992482636052035</v>
      </c>
      <c r="Y60" s="2127">
        <v>1.2312166118031902</v>
      </c>
      <c r="Z60" s="2127">
        <v>0.87584549371824438</v>
      </c>
      <c r="AA60" s="2127">
        <v>0.5029355604982565</v>
      </c>
      <c r="AB60" s="2127">
        <v>0.92004705264341657</v>
      </c>
      <c r="AC60" s="2127">
        <v>0.41411847866732682</v>
      </c>
      <c r="AD60" s="2127">
        <v>0.13733695787169281</v>
      </c>
      <c r="AE60" s="2127">
        <v>6.5431337609135165E-2</v>
      </c>
      <c r="AF60" s="2127">
        <v>0.21829756637405492</v>
      </c>
      <c r="AG60" s="2127">
        <v>1.1925529668703878</v>
      </c>
      <c r="AH60" s="2127">
        <v>0.35955509264355301</v>
      </c>
      <c r="AI60" s="2127">
        <v>0.73306821371050634</v>
      </c>
      <c r="AJ60" s="2127">
        <v>1.1431992065094074</v>
      </c>
      <c r="AK60" s="2127">
        <v>0.52619060882394519</v>
      </c>
      <c r="AL60" s="2127">
        <v>0</v>
      </c>
      <c r="AM60" s="2127">
        <v>0</v>
      </c>
      <c r="AN60" s="2127">
        <v>0.42834663577876952</v>
      </c>
      <c r="AO60" s="2127">
        <v>1.2991727391182823</v>
      </c>
      <c r="AP60" s="2127">
        <v>1.3607027822911475</v>
      </c>
      <c r="AQ60" s="2127">
        <v>0.82027652693690656</v>
      </c>
      <c r="AR60" s="2127">
        <v>0.14861121142681771</v>
      </c>
      <c r="AS60" s="2127">
        <v>0.50677288393866993</v>
      </c>
      <c r="AT60" s="2127">
        <v>0</v>
      </c>
      <c r="AU60" s="2127">
        <v>2.2343062675622658</v>
      </c>
      <c r="AV60" s="2127">
        <v>0.88417887128349903</v>
      </c>
      <c r="AW60" s="2127">
        <v>1.1971561717277317</v>
      </c>
      <c r="AX60" s="2127">
        <v>0.47514450348375592</v>
      </c>
      <c r="AY60" s="2132">
        <v>1.503861342143384</v>
      </c>
      <c r="BA60" s="236"/>
      <c r="BB60" s="154"/>
      <c r="BC60" s="329"/>
      <c r="BD60" s="302"/>
      <c r="BE60" s="302"/>
      <c r="BF60" s="302"/>
      <c r="BG60" s="330"/>
      <c r="BH60" s="337"/>
      <c r="BI60" s="302"/>
      <c r="BJ60" s="302"/>
      <c r="BK60" s="302"/>
      <c r="BL60" s="330"/>
      <c r="BM60" s="337"/>
      <c r="BN60" s="302"/>
      <c r="BO60" s="302"/>
      <c r="BP60" s="302"/>
      <c r="BQ60" s="330"/>
      <c r="BR60" s="337"/>
      <c r="BS60" s="302"/>
      <c r="BT60" s="302"/>
      <c r="BU60" s="302"/>
      <c r="BV60" s="302"/>
      <c r="BW60" s="302"/>
      <c r="BX60" s="302"/>
      <c r="BY60" s="303"/>
      <c r="BZ60" s="303"/>
      <c r="CA60" s="303"/>
      <c r="CB60" s="303"/>
      <c r="CC60" s="303"/>
      <c r="CD60" s="303"/>
      <c r="CE60" s="303"/>
      <c r="CF60" s="303"/>
      <c r="CG60" s="303"/>
      <c r="CH60" s="303"/>
      <c r="CI60" s="303"/>
      <c r="CJ60" s="303"/>
      <c r="CK60" s="303"/>
      <c r="CL60" s="303"/>
      <c r="CM60" s="303"/>
      <c r="CN60" s="303"/>
      <c r="CO60" s="303"/>
      <c r="CP60" s="303"/>
      <c r="CQ60" s="303"/>
      <c r="CR60" s="303"/>
      <c r="CS60" s="303"/>
      <c r="CT60" s="303"/>
      <c r="CU60" s="303"/>
      <c r="CV60" s="303"/>
      <c r="CW60" s="303"/>
      <c r="CX60" s="303"/>
      <c r="CY60" s="303"/>
      <c r="CZ60" s="344"/>
    </row>
    <row r="61" s="437" customFormat="true" ht="15" customHeight="true" x14ac:dyDescent="0.2">
      <c r="A61" s="2792"/>
      <c r="B61" s="2219" t="s">
        <v>269</v>
      </c>
      <c r="C61" s="2126">
        <v>0.47771885130533565</v>
      </c>
      <c r="D61" s="2127">
        <v>0.6988026215516614</v>
      </c>
      <c r="E61" s="2127">
        <v>0.64635998056126953</v>
      </c>
      <c r="F61" s="2127">
        <v>0.77611267609348722</v>
      </c>
      <c r="G61" s="2128">
        <v>0.36547620178074108</v>
      </c>
      <c r="H61" s="2129">
        <v>0.99949613047037678</v>
      </c>
      <c r="I61" s="2127">
        <v>0.79964069473611488</v>
      </c>
      <c r="J61" s="2127">
        <v>0.76799827327422976</v>
      </c>
      <c r="K61" s="2127">
        <v>0.74620984897896259</v>
      </c>
      <c r="L61" s="2130">
        <v>0.28747064993401206</v>
      </c>
      <c r="M61" s="2131">
        <v>0.52402285478120159</v>
      </c>
      <c r="N61" s="2127">
        <v>0.40110702041675622</v>
      </c>
      <c r="O61" s="2127">
        <v>0.3835673892493428</v>
      </c>
      <c r="P61" s="2127">
        <v>0.50870509490708571</v>
      </c>
      <c r="Q61" s="2128">
        <v>0.52255494370225564</v>
      </c>
      <c r="R61" s="2129">
        <v>0.29130624783110781</v>
      </c>
      <c r="S61" s="2127">
        <v>0</v>
      </c>
      <c r="T61" s="2127">
        <v>0.54365994511654003</v>
      </c>
      <c r="U61" s="2127">
        <v>0.87420578423159312</v>
      </c>
      <c r="V61" s="2127">
        <v>0.25805966979556594</v>
      </c>
      <c r="W61" s="2127">
        <v>1.4689840458532526</v>
      </c>
      <c r="X61" s="2127">
        <v>0</v>
      </c>
      <c r="Y61" s="2127">
        <v>6.3828318836962147E-2</v>
      </c>
      <c r="Z61" s="2127">
        <v>0.44370327113378311</v>
      </c>
      <c r="AA61" s="2127">
        <v>3.5293318243613085E-2</v>
      </c>
      <c r="AB61" s="2127">
        <v>2.4838515897506084</v>
      </c>
      <c r="AC61" s="2127">
        <v>0</v>
      </c>
      <c r="AD61" s="2127">
        <v>0.17589318510589355</v>
      </c>
      <c r="AE61" s="2127">
        <v>0</v>
      </c>
      <c r="AF61" s="2127">
        <v>9.7021140610691087E-2</v>
      </c>
      <c r="AG61" s="2127">
        <v>0.60536728132576056</v>
      </c>
      <c r="AH61" s="2127">
        <v>0</v>
      </c>
      <c r="AI61" s="2127">
        <v>0</v>
      </c>
      <c r="AJ61" s="2127">
        <v>0.15486111200682259</v>
      </c>
      <c r="AK61" s="2127">
        <v>0.19873236763472557</v>
      </c>
      <c r="AL61" s="2127">
        <v>0.24012966345245698</v>
      </c>
      <c r="AM61" s="2127">
        <v>0</v>
      </c>
      <c r="AN61" s="2127">
        <v>0</v>
      </c>
      <c r="AO61" s="2127">
        <v>0.17219439460772623</v>
      </c>
      <c r="AP61" s="2127">
        <v>7.8328097865620255E-2</v>
      </c>
      <c r="AQ61" s="2127">
        <v>0</v>
      </c>
      <c r="AR61" s="2127">
        <v>0</v>
      </c>
      <c r="AS61" s="2127">
        <v>0.93008230493055666</v>
      </c>
      <c r="AT61" s="2127">
        <v>5.9667948041645776E-2</v>
      </c>
      <c r="AU61" s="2127">
        <v>0.61274134597948759</v>
      </c>
      <c r="AV61" s="2127">
        <v>0</v>
      </c>
      <c r="AW61" s="2127">
        <v>2.6527939588459875E-2</v>
      </c>
      <c r="AX61" s="2127">
        <v>0.11161356586992172</v>
      </c>
      <c r="AY61" s="2132">
        <v>0</v>
      </c>
      <c r="BA61" s="236"/>
      <c r="BB61" s="154"/>
      <c r="BC61" s="329"/>
      <c r="BD61" s="302"/>
      <c r="BE61" s="302"/>
      <c r="BF61" s="302"/>
      <c r="BG61" s="330"/>
      <c r="BH61" s="337"/>
      <c r="BI61" s="302"/>
      <c r="BJ61" s="302"/>
      <c r="BK61" s="302"/>
      <c r="BL61" s="330"/>
      <c r="BM61" s="337"/>
      <c r="BN61" s="302"/>
      <c r="BO61" s="302"/>
      <c r="BP61" s="302"/>
      <c r="BQ61" s="330"/>
      <c r="BR61" s="337"/>
      <c r="BS61" s="302"/>
      <c r="BT61" s="302"/>
      <c r="BU61" s="302"/>
      <c r="BV61" s="302"/>
      <c r="BW61" s="302"/>
      <c r="BX61" s="302"/>
      <c r="BY61" s="303"/>
      <c r="BZ61" s="303"/>
      <c r="CA61" s="303"/>
      <c r="CB61" s="303"/>
      <c r="CC61" s="303"/>
      <c r="CD61" s="303"/>
      <c r="CE61" s="303"/>
      <c r="CF61" s="303"/>
      <c r="CG61" s="303"/>
      <c r="CH61" s="303"/>
      <c r="CI61" s="303"/>
      <c r="CJ61" s="303"/>
      <c r="CK61" s="303"/>
      <c r="CL61" s="303"/>
      <c r="CM61" s="303"/>
      <c r="CN61" s="303"/>
      <c r="CO61" s="303"/>
      <c r="CP61" s="303"/>
      <c r="CQ61" s="303"/>
      <c r="CR61" s="303"/>
      <c r="CS61" s="303"/>
      <c r="CT61" s="303"/>
      <c r="CU61" s="303"/>
      <c r="CV61" s="303"/>
      <c r="CW61" s="303"/>
      <c r="CX61" s="303"/>
      <c r="CY61" s="303"/>
      <c r="CZ61" s="344"/>
    </row>
    <row r="62" s="437" customFormat="true" ht="15" customHeight="true" x14ac:dyDescent="0.2">
      <c r="A62" s="2792"/>
      <c r="B62" s="2219" t="s">
        <v>532</v>
      </c>
      <c r="C62" s="2126">
        <v>12.018942926661321</v>
      </c>
      <c r="D62" s="2127">
        <v>16.683545719223027</v>
      </c>
      <c r="E62" s="2127">
        <v>18.399095495044733</v>
      </c>
      <c r="F62" s="2127">
        <v>19.403943671525649</v>
      </c>
      <c r="G62" s="2128">
        <v>15.781909293530813</v>
      </c>
      <c r="H62" s="2129">
        <v>15.534763567182777</v>
      </c>
      <c r="I62" s="2127">
        <v>17.903463152567042</v>
      </c>
      <c r="J62" s="2127">
        <v>16.990613286132465</v>
      </c>
      <c r="K62" s="2127">
        <v>19.190971881431945</v>
      </c>
      <c r="L62" s="2130">
        <v>13.156182090885327</v>
      </c>
      <c r="M62" s="2131">
        <v>8.5752743312971162</v>
      </c>
      <c r="N62" s="2127">
        <v>16.398416997647306</v>
      </c>
      <c r="O62" s="2127">
        <v>16.984122282592391</v>
      </c>
      <c r="P62" s="2127">
        <v>19.825104912039553</v>
      </c>
      <c r="Q62" s="2128">
        <v>20.027196348722544</v>
      </c>
      <c r="R62" s="2129">
        <v>7.5318875425677101</v>
      </c>
      <c r="S62" s="2127">
        <v>10.408031567142597</v>
      </c>
      <c r="T62" s="2127">
        <v>8.4540716243033387</v>
      </c>
      <c r="U62" s="2127">
        <v>27.884165695401776</v>
      </c>
      <c r="V62" s="2127">
        <v>16.394466325910162</v>
      </c>
      <c r="W62" s="2127">
        <v>20.702520337761833</v>
      </c>
      <c r="X62" s="2127">
        <v>14.355968509225342</v>
      </c>
      <c r="Y62" s="2127">
        <v>18.375577887441896</v>
      </c>
      <c r="Z62" s="2127">
        <v>27.22218771971443</v>
      </c>
      <c r="AA62" s="2127">
        <v>3.2603182803568851</v>
      </c>
      <c r="AB62" s="2127">
        <v>3.674102123329722</v>
      </c>
      <c r="AC62" s="2127">
        <v>13.932683863231471</v>
      </c>
      <c r="AD62" s="2127">
        <v>13.266565568846067</v>
      </c>
      <c r="AE62" s="2127">
        <v>3.0285360071027294</v>
      </c>
      <c r="AF62" s="2127">
        <v>10.232982644861762</v>
      </c>
      <c r="AG62" s="2127">
        <v>4.5587988323541611</v>
      </c>
      <c r="AH62" s="2127">
        <v>3.3323527682753049</v>
      </c>
      <c r="AI62" s="2127">
        <v>4.3801208634198483</v>
      </c>
      <c r="AJ62" s="2127">
        <v>7.6694412129880405</v>
      </c>
      <c r="AK62" s="2127">
        <v>22.238286058519709</v>
      </c>
      <c r="AL62" s="2127">
        <v>5.3064072010348147</v>
      </c>
      <c r="AM62" s="2127">
        <v>15.933574394039502</v>
      </c>
      <c r="AN62" s="2127">
        <v>4.8989554739262182</v>
      </c>
      <c r="AO62" s="2127">
        <v>9.8759834490414278</v>
      </c>
      <c r="AP62" s="2127">
        <v>16.305288199706844</v>
      </c>
      <c r="AQ62" s="2127">
        <v>10.04508790407394</v>
      </c>
      <c r="AR62" s="2127">
        <v>10.45342687663763</v>
      </c>
      <c r="AS62" s="2127">
        <v>14.156496061779997</v>
      </c>
      <c r="AT62" s="2127">
        <v>1.9639859852659043</v>
      </c>
      <c r="AU62" s="2127">
        <v>15.843983764984342</v>
      </c>
      <c r="AV62" s="2127">
        <v>7.1451765907225893</v>
      </c>
      <c r="AW62" s="2127">
        <v>8.7937924514017087</v>
      </c>
      <c r="AX62" s="2127">
        <v>10.341840350457662</v>
      </c>
      <c r="AY62" s="2132">
        <v>14.580642437883998</v>
      </c>
      <c r="BA62" s="236"/>
      <c r="BB62" s="154"/>
      <c r="BC62" s="329"/>
      <c r="BD62" s="302"/>
      <c r="BE62" s="302"/>
      <c r="BF62" s="302"/>
      <c r="BG62" s="330"/>
      <c r="BH62" s="337"/>
      <c r="BI62" s="302"/>
      <c r="BJ62" s="302"/>
      <c r="BK62" s="302"/>
      <c r="BL62" s="330"/>
      <c r="BM62" s="337"/>
      <c r="BN62" s="302"/>
      <c r="BO62" s="302"/>
      <c r="BP62" s="302"/>
      <c r="BQ62" s="330"/>
      <c r="BR62" s="337"/>
      <c r="BS62" s="302"/>
      <c r="BT62" s="302"/>
      <c r="BU62" s="302"/>
      <c r="BV62" s="302"/>
      <c r="BW62" s="302"/>
      <c r="BX62" s="302"/>
      <c r="BY62" s="303"/>
      <c r="BZ62" s="303"/>
      <c r="CA62" s="303"/>
      <c r="CB62" s="303"/>
      <c r="CC62" s="303"/>
      <c r="CD62" s="303"/>
      <c r="CE62" s="303"/>
      <c r="CF62" s="303"/>
      <c r="CG62" s="303"/>
      <c r="CH62" s="303"/>
      <c r="CI62" s="303"/>
      <c r="CJ62" s="303"/>
      <c r="CK62" s="303"/>
      <c r="CL62" s="303"/>
      <c r="CM62" s="303"/>
      <c r="CN62" s="303"/>
      <c r="CO62" s="303"/>
      <c r="CP62" s="303"/>
      <c r="CQ62" s="303"/>
      <c r="CR62" s="303"/>
      <c r="CS62" s="303"/>
      <c r="CT62" s="303"/>
      <c r="CU62" s="303"/>
      <c r="CV62" s="303"/>
      <c r="CW62" s="303"/>
      <c r="CX62" s="303"/>
      <c r="CY62" s="303"/>
      <c r="CZ62" s="344"/>
    </row>
    <row r="63" s="437" customFormat="true" ht="15" customHeight="true" x14ac:dyDescent="0.2">
      <c r="A63" s="2792"/>
      <c r="B63" s="2219" t="s">
        <v>533</v>
      </c>
      <c r="C63" s="2126">
        <v>19.662475501522096</v>
      </c>
      <c r="D63" s="2127">
        <v>22.283796158431095</v>
      </c>
      <c r="E63" s="2127">
        <v>18.685468216608474</v>
      </c>
      <c r="F63" s="2127">
        <v>14.237278716143869</v>
      </c>
      <c r="G63" s="2128">
        <v>7.9068489237819461</v>
      </c>
      <c r="H63" s="2129">
        <v>19.21694000277385</v>
      </c>
      <c r="I63" s="2127">
        <v>15.118453852110839</v>
      </c>
      <c r="J63" s="2127">
        <v>12.905001916250141</v>
      </c>
      <c r="K63" s="2127">
        <v>8.6983797267541458</v>
      </c>
      <c r="L63" s="2130">
        <v>4.7993943180560699</v>
      </c>
      <c r="M63" s="2131">
        <v>18.64862493640452</v>
      </c>
      <c r="N63" s="2127">
        <v>22.270449182010513</v>
      </c>
      <c r="O63" s="2127">
        <v>24.139149953047873</v>
      </c>
      <c r="P63" s="2127">
        <v>22.150707485948391</v>
      </c>
      <c r="Q63" s="2128">
        <v>17.190484976011181</v>
      </c>
      <c r="R63" s="2129">
        <v>26.970080477393331</v>
      </c>
      <c r="S63" s="2127">
        <v>2.605001868259313</v>
      </c>
      <c r="T63" s="2127">
        <v>15.166456041424331</v>
      </c>
      <c r="U63" s="2127">
        <v>10.164911624184278</v>
      </c>
      <c r="V63" s="2127">
        <v>18.894658777728253</v>
      </c>
      <c r="W63" s="2127">
        <v>17.997470476718249</v>
      </c>
      <c r="X63" s="2127">
        <v>3.2616662339969431</v>
      </c>
      <c r="Y63" s="2127">
        <v>8.1059210442794054</v>
      </c>
      <c r="Z63" s="2127">
        <v>17.301085881316073</v>
      </c>
      <c r="AA63" s="2127">
        <v>3.7377952306770408</v>
      </c>
      <c r="AB63" s="2127">
        <v>17.056250618379483</v>
      </c>
      <c r="AC63" s="2127">
        <v>23.497744703506338</v>
      </c>
      <c r="AD63" s="2127">
        <v>0.23331800449314827</v>
      </c>
      <c r="AE63" s="2127">
        <v>23.184304139561203</v>
      </c>
      <c r="AF63" s="2127">
        <v>33.742794831743083</v>
      </c>
      <c r="AG63" s="2127">
        <v>24.39480824602845</v>
      </c>
      <c r="AH63" s="2127">
        <v>1.5850831771077889</v>
      </c>
      <c r="AI63" s="2127">
        <v>20.531627633828023</v>
      </c>
      <c r="AJ63" s="2127">
        <v>9.6352822858120053</v>
      </c>
      <c r="AK63" s="2127">
        <v>8.2051499095730165</v>
      </c>
      <c r="AL63" s="2127">
        <v>10.345238148893857</v>
      </c>
      <c r="AM63" s="2127">
        <v>12.041900573166021</v>
      </c>
      <c r="AN63" s="2127">
        <v>6.2021284336270339</v>
      </c>
      <c r="AO63" s="2127">
        <v>9.0072263996617199</v>
      </c>
      <c r="AP63" s="2127">
        <v>11.464459219501386</v>
      </c>
      <c r="AQ63" s="2127">
        <v>29.610728202244768</v>
      </c>
      <c r="AR63" s="2127">
        <v>29.051284127358777</v>
      </c>
      <c r="AS63" s="2127">
        <v>18.965380492649999</v>
      </c>
      <c r="AT63" s="2127">
        <v>4.4225356333134114</v>
      </c>
      <c r="AU63" s="2127">
        <v>24.414464343161217</v>
      </c>
      <c r="AV63" s="2127">
        <v>12.1873085281201</v>
      </c>
      <c r="AW63" s="2127">
        <v>17.683180851335695</v>
      </c>
      <c r="AX63" s="2127">
        <v>11.973959402780034</v>
      </c>
      <c r="AY63" s="2132">
        <v>50.077767019484568</v>
      </c>
      <c r="BA63" s="236"/>
      <c r="BB63" s="154"/>
      <c r="BC63" s="329"/>
      <c r="BD63" s="302"/>
      <c r="BE63" s="302"/>
      <c r="BF63" s="302"/>
      <c r="BG63" s="330"/>
      <c r="BH63" s="337"/>
      <c r="BI63" s="302"/>
      <c r="BJ63" s="302"/>
      <c r="BK63" s="302"/>
      <c r="BL63" s="330"/>
      <c r="BM63" s="337"/>
      <c r="BN63" s="302"/>
      <c r="BO63" s="302"/>
      <c r="BP63" s="302"/>
      <c r="BQ63" s="330"/>
      <c r="BR63" s="337"/>
      <c r="BS63" s="302"/>
      <c r="BT63" s="302"/>
      <c r="BU63" s="302"/>
      <c r="BV63" s="302"/>
      <c r="BW63" s="302"/>
      <c r="BX63" s="302"/>
      <c r="BY63" s="303"/>
      <c r="BZ63" s="303"/>
      <c r="CA63" s="303"/>
      <c r="CB63" s="303"/>
      <c r="CC63" s="303"/>
      <c r="CD63" s="303"/>
      <c r="CE63" s="303"/>
      <c r="CF63" s="303"/>
      <c r="CG63" s="303"/>
      <c r="CH63" s="303"/>
      <c r="CI63" s="303"/>
      <c r="CJ63" s="303"/>
      <c r="CK63" s="303"/>
      <c r="CL63" s="303"/>
      <c r="CM63" s="303"/>
      <c r="CN63" s="303"/>
      <c r="CO63" s="303"/>
      <c r="CP63" s="303"/>
      <c r="CQ63" s="303"/>
      <c r="CR63" s="303"/>
      <c r="CS63" s="303"/>
      <c r="CT63" s="303"/>
      <c r="CU63" s="303"/>
      <c r="CV63" s="303"/>
      <c r="CW63" s="303"/>
      <c r="CX63" s="303"/>
      <c r="CY63" s="303"/>
      <c r="CZ63" s="344"/>
    </row>
    <row r="64" s="437" customFormat="true" ht="15" customHeight="true" x14ac:dyDescent="0.2">
      <c r="A64" s="2792"/>
      <c r="B64" s="2219" t="s">
        <v>534</v>
      </c>
      <c r="C64" s="2126">
        <v>11.339615721184224</v>
      </c>
      <c r="D64" s="2127">
        <v>5.9055259848370349</v>
      </c>
      <c r="E64" s="2127">
        <v>3.7126794737655309</v>
      </c>
      <c r="F64" s="2127">
        <v>2.0920760009571748</v>
      </c>
      <c r="G64" s="2128">
        <v>0.86889390328527649</v>
      </c>
      <c r="H64" s="2129">
        <v>4.7645394033602875</v>
      </c>
      <c r="I64" s="2127">
        <v>1.9479215346302425</v>
      </c>
      <c r="J64" s="2127">
        <v>1.4054803146089849</v>
      </c>
      <c r="K64" s="2127">
        <v>0.57584423384100802</v>
      </c>
      <c r="L64" s="2130">
        <v>0.3119071465698412</v>
      </c>
      <c r="M64" s="2131">
        <v>12.936266465548119</v>
      </c>
      <c r="N64" s="2127">
        <v>10.145170346017059</v>
      </c>
      <c r="O64" s="2127">
        <v>6.9814593455033398</v>
      </c>
      <c r="P64" s="2127">
        <v>5.1815501193923437</v>
      </c>
      <c r="Q64" s="2128">
        <v>3.3071799603431082</v>
      </c>
      <c r="R64" s="2129">
        <v>8.1923061157232109</v>
      </c>
      <c r="S64" s="2127">
        <v>0.31003338810556547</v>
      </c>
      <c r="T64" s="2127">
        <v>5.5788164607554158</v>
      </c>
      <c r="U64" s="2127">
        <v>3.306128905393245</v>
      </c>
      <c r="V64" s="2127">
        <v>22.284714501222439</v>
      </c>
      <c r="W64" s="2127">
        <v>2.3718171203102956</v>
      </c>
      <c r="X64" s="2127">
        <v>8.4386350696927312</v>
      </c>
      <c r="Y64" s="2127">
        <v>5.5913498312997305</v>
      </c>
      <c r="Z64" s="2127">
        <v>2.4742760825524273</v>
      </c>
      <c r="AA64" s="2127">
        <v>6.8006920301426019</v>
      </c>
      <c r="AB64" s="2127">
        <v>4.8914230472355955</v>
      </c>
      <c r="AC64" s="2127">
        <v>3.625721679497901</v>
      </c>
      <c r="AD64" s="2127">
        <v>0</v>
      </c>
      <c r="AE64" s="2127">
        <v>14.557139081986218</v>
      </c>
      <c r="AF64" s="2127">
        <v>19.70819443267094</v>
      </c>
      <c r="AG64" s="2127">
        <v>5.1452765231057862</v>
      </c>
      <c r="AH64" s="2127">
        <v>2.6496882675582953</v>
      </c>
      <c r="AI64" s="2127">
        <v>15.928677010721874</v>
      </c>
      <c r="AJ64" s="2127">
        <v>2.0550076741459145</v>
      </c>
      <c r="AK64" s="2127">
        <v>7.0976874474072531</v>
      </c>
      <c r="AL64" s="2127">
        <v>5.9796322661740859</v>
      </c>
      <c r="AM64" s="2127">
        <v>2.8903820511921325</v>
      </c>
      <c r="AN64" s="2127">
        <v>2.7620465964243488</v>
      </c>
      <c r="AO64" s="2127">
        <v>6.8689928773821647</v>
      </c>
      <c r="AP64" s="2127">
        <v>3.7225229661728436</v>
      </c>
      <c r="AQ64" s="2127">
        <v>13.701865593027399</v>
      </c>
      <c r="AR64" s="2127">
        <v>3.1488903888543613</v>
      </c>
      <c r="AS64" s="2127">
        <v>3.7776092723126133</v>
      </c>
      <c r="AT64" s="2127">
        <v>3.0516215539382254</v>
      </c>
      <c r="AU64" s="2127">
        <v>3.1062948740670331</v>
      </c>
      <c r="AV64" s="2127">
        <v>7.5934088270302196</v>
      </c>
      <c r="AW64" s="2127">
        <v>8.0988015690968336</v>
      </c>
      <c r="AX64" s="2127">
        <v>7.6008405396191332</v>
      </c>
      <c r="AY64" s="2132">
        <v>2.9944612013437286</v>
      </c>
      <c r="BA64" s="236"/>
      <c r="BB64" s="154"/>
      <c r="BC64" s="329"/>
      <c r="BD64" s="302"/>
      <c r="BE64" s="302"/>
      <c r="BF64" s="302"/>
      <c r="BG64" s="330"/>
      <c r="BH64" s="337"/>
      <c r="BI64" s="302"/>
      <c r="BJ64" s="302"/>
      <c r="BK64" s="302"/>
      <c r="BL64" s="330"/>
      <c r="BM64" s="337"/>
      <c r="BN64" s="302"/>
      <c r="BO64" s="302"/>
      <c r="BP64" s="302"/>
      <c r="BQ64" s="330"/>
      <c r="BR64" s="337"/>
      <c r="BS64" s="302"/>
      <c r="BT64" s="302"/>
      <c r="BU64" s="302"/>
      <c r="BV64" s="302"/>
      <c r="BW64" s="302"/>
      <c r="BX64" s="302"/>
      <c r="BY64" s="303"/>
      <c r="BZ64" s="303"/>
      <c r="CA64" s="303"/>
      <c r="CB64" s="303"/>
      <c r="CC64" s="303"/>
      <c r="CD64" s="303"/>
      <c r="CE64" s="303"/>
      <c r="CF64" s="303"/>
      <c r="CG64" s="303"/>
      <c r="CH64" s="303"/>
      <c r="CI64" s="303"/>
      <c r="CJ64" s="303"/>
      <c r="CK64" s="303"/>
      <c r="CL64" s="303"/>
      <c r="CM64" s="303"/>
      <c r="CN64" s="303"/>
      <c r="CO64" s="303"/>
      <c r="CP64" s="303"/>
      <c r="CQ64" s="303"/>
      <c r="CR64" s="303"/>
      <c r="CS64" s="303"/>
      <c r="CT64" s="303"/>
      <c r="CU64" s="303"/>
      <c r="CV64" s="303"/>
      <c r="CW64" s="303"/>
      <c r="CX64" s="303"/>
      <c r="CY64" s="303"/>
      <c r="CZ64" s="344"/>
    </row>
    <row r="65" s="437" customFormat="true" ht="15" customHeight="true" x14ac:dyDescent="0.2">
      <c r="A65" s="2792"/>
      <c r="B65" s="2219" t="s">
        <v>535</v>
      </c>
      <c r="C65" s="2126">
        <v>18.994924826531896</v>
      </c>
      <c r="D65" s="2127">
        <v>11.580962921455642</v>
      </c>
      <c r="E65" s="2127">
        <v>8.2692080048224952</v>
      </c>
      <c r="F65" s="2127">
        <v>5.2971555272295312</v>
      </c>
      <c r="G65" s="2128">
        <v>2.6093907093751691</v>
      </c>
      <c r="H65" s="2129">
        <v>6.8151521082637192</v>
      </c>
      <c r="I65" s="2127">
        <v>4.5132153314621881</v>
      </c>
      <c r="J65" s="2127">
        <v>2.5545099865963223</v>
      </c>
      <c r="K65" s="2127">
        <v>1.6679203909573823</v>
      </c>
      <c r="L65" s="2130">
        <v>0.8468422472655871</v>
      </c>
      <c r="M65" s="2131">
        <v>23.735206041518079</v>
      </c>
      <c r="N65" s="2127">
        <v>16.753345784261882</v>
      </c>
      <c r="O65" s="2127">
        <v>14.207449547330619</v>
      </c>
      <c r="P65" s="2127">
        <v>12.209426207477973</v>
      </c>
      <c r="Q65" s="2128">
        <v>9.6310934079602166</v>
      </c>
      <c r="R65" s="2129">
        <v>5.075337134875415</v>
      </c>
      <c r="S65" s="2127">
        <v>9.5517542247124698</v>
      </c>
      <c r="T65" s="2127">
        <v>0.83555821971034938</v>
      </c>
      <c r="U65" s="2127">
        <v>1.6888468331934858</v>
      </c>
      <c r="V65" s="2127">
        <v>6.3084190442861825</v>
      </c>
      <c r="W65" s="2127">
        <v>18.528209258281443</v>
      </c>
      <c r="X65" s="2127">
        <v>0.33763292297109543</v>
      </c>
      <c r="Y65" s="2127">
        <v>14.79046813430365</v>
      </c>
      <c r="Z65" s="2127">
        <v>9.0532886042855996</v>
      </c>
      <c r="AA65" s="2127">
        <v>0.67075473323795498</v>
      </c>
      <c r="AB65" s="2127">
        <v>27.105205393332266</v>
      </c>
      <c r="AC65" s="2127">
        <v>8.4890663413697456E-2</v>
      </c>
      <c r="AD65" s="2127">
        <v>0.10447176735315404</v>
      </c>
      <c r="AE65" s="2127">
        <v>6.4488938273164544</v>
      </c>
      <c r="AF65" s="2127">
        <v>2.5412694731514316</v>
      </c>
      <c r="AG65" s="2127">
        <v>28.207885436357682</v>
      </c>
      <c r="AH65" s="2127">
        <v>4.2703778184653203</v>
      </c>
      <c r="AI65" s="2127">
        <v>5.7498530510028099</v>
      </c>
      <c r="AJ65" s="2127">
        <v>24.981625328288001</v>
      </c>
      <c r="AK65" s="2127">
        <v>7.2371733478479969</v>
      </c>
      <c r="AL65" s="2127">
        <v>9.2237880412002156</v>
      </c>
      <c r="AM65" s="2127">
        <v>2.9734709669596313</v>
      </c>
      <c r="AN65" s="2127">
        <v>3.4580117299041575</v>
      </c>
      <c r="AO65" s="2127">
        <v>2.2525926842249673</v>
      </c>
      <c r="AP65" s="2127">
        <v>14.609713886180876</v>
      </c>
      <c r="AQ65" s="2127">
        <v>1.8023853312235185</v>
      </c>
      <c r="AR65" s="2127">
        <v>20.457170715455479</v>
      </c>
      <c r="AS65" s="2127">
        <v>8.2190533494985338</v>
      </c>
      <c r="AT65" s="2127">
        <v>16.211776672031718</v>
      </c>
      <c r="AU65" s="2127">
        <v>11.711153016054155</v>
      </c>
      <c r="AV65" s="2127">
        <v>6.4421671388919997</v>
      </c>
      <c r="AW65" s="2127">
        <v>8.9041920306198925</v>
      </c>
      <c r="AX65" s="2127">
        <v>8.7846975116149117</v>
      </c>
      <c r="AY65" s="2132">
        <v>1.3015012434772486</v>
      </c>
      <c r="BA65" s="236"/>
      <c r="BB65" s="154"/>
      <c r="BC65" s="329"/>
      <c r="BD65" s="302"/>
      <c r="BE65" s="302"/>
      <c r="BF65" s="302"/>
      <c r="BG65" s="330"/>
      <c r="BH65" s="337"/>
      <c r="BI65" s="302"/>
      <c r="BJ65" s="302"/>
      <c r="BK65" s="302"/>
      <c r="BL65" s="330"/>
      <c r="BM65" s="337"/>
      <c r="BN65" s="302"/>
      <c r="BO65" s="302"/>
      <c r="BP65" s="302"/>
      <c r="BQ65" s="330"/>
      <c r="BR65" s="337"/>
      <c r="BS65" s="302"/>
      <c r="BT65" s="302"/>
      <c r="BU65" s="302"/>
      <c r="BV65" s="302"/>
      <c r="BW65" s="302"/>
      <c r="BX65" s="302"/>
      <c r="BY65" s="303"/>
      <c r="BZ65" s="303"/>
      <c r="CA65" s="303"/>
      <c r="CB65" s="303"/>
      <c r="CC65" s="303"/>
      <c r="CD65" s="303"/>
      <c r="CE65" s="303"/>
      <c r="CF65" s="303"/>
      <c r="CG65" s="303"/>
      <c r="CH65" s="303"/>
      <c r="CI65" s="303"/>
      <c r="CJ65" s="303"/>
      <c r="CK65" s="303"/>
      <c r="CL65" s="303"/>
      <c r="CM65" s="303"/>
      <c r="CN65" s="303"/>
      <c r="CO65" s="303"/>
      <c r="CP65" s="303"/>
      <c r="CQ65" s="303"/>
      <c r="CR65" s="303"/>
      <c r="CS65" s="303"/>
      <c r="CT65" s="303"/>
      <c r="CU65" s="303"/>
      <c r="CV65" s="303"/>
      <c r="CW65" s="303"/>
      <c r="CX65" s="303"/>
      <c r="CY65" s="303"/>
      <c r="CZ65" s="344"/>
    </row>
    <row r="66" s="437" customFormat="true" ht="15" customHeight="true" x14ac:dyDescent="0.2">
      <c r="A66" s="2792"/>
      <c r="B66" s="2219" t="s">
        <v>536</v>
      </c>
      <c r="C66" s="2126">
        <v>7.430418270321935</v>
      </c>
      <c r="D66" s="2127">
        <v>2.3749062434976436</v>
      </c>
      <c r="E66" s="2127">
        <v>1.5998723106711958</v>
      </c>
      <c r="F66" s="2127">
        <v>0.8273950598274985</v>
      </c>
      <c r="G66" s="2128">
        <v>0.2007572702693779</v>
      </c>
      <c r="H66" s="2129">
        <v>2.0925960372878625</v>
      </c>
      <c r="I66" s="2127">
        <v>0.56443796817642033</v>
      </c>
      <c r="J66" s="2127">
        <v>0.28147540693580869</v>
      </c>
      <c r="K66" s="2127">
        <v>0.26098010598722898</v>
      </c>
      <c r="L66" s="2130">
        <v>1.2701484738406908E-2</v>
      </c>
      <c r="M66" s="2131">
        <v>10.352831087801393</v>
      </c>
      <c r="N66" s="2127">
        <v>4.485288020154333</v>
      </c>
      <c r="O66" s="2127">
        <v>2.7587566442960032</v>
      </c>
      <c r="P66" s="2127">
        <v>2.5732763334995936</v>
      </c>
      <c r="Q66" s="2128">
        <v>1.3112346178409109</v>
      </c>
      <c r="R66" s="2129">
        <v>1.297796104585923</v>
      </c>
      <c r="S66" s="2127">
        <v>0</v>
      </c>
      <c r="T66" s="2127">
        <v>0.31512874425743281</v>
      </c>
      <c r="U66" s="2127">
        <v>3.2345724606232071</v>
      </c>
      <c r="V66" s="2127">
        <v>2.273904369572803</v>
      </c>
      <c r="W66" s="2127">
        <v>0.53816723654007581</v>
      </c>
      <c r="X66" s="2127">
        <v>2.2041934658296451</v>
      </c>
      <c r="Y66" s="2127">
        <v>1.0604156838263907</v>
      </c>
      <c r="Z66" s="2127">
        <v>1.4153068626045089</v>
      </c>
      <c r="AA66" s="2127">
        <v>0.13684987235120316</v>
      </c>
      <c r="AB66" s="2127">
        <v>12.143799666492322</v>
      </c>
      <c r="AC66" s="2127">
        <v>0.24448684015420064</v>
      </c>
      <c r="AD66" s="2127">
        <v>0</v>
      </c>
      <c r="AE66" s="2127">
        <v>1.1568572527339984</v>
      </c>
      <c r="AF66" s="2127">
        <v>1.0899918534646624</v>
      </c>
      <c r="AG66" s="2127">
        <v>1.2272387468196251</v>
      </c>
      <c r="AH66" s="2127">
        <v>1.0580967204015745</v>
      </c>
      <c r="AI66" s="2127">
        <v>3.017184028691954</v>
      </c>
      <c r="AJ66" s="2127">
        <v>0.92631955415188161</v>
      </c>
      <c r="AK66" s="2127">
        <v>3.0455740525462587</v>
      </c>
      <c r="AL66" s="2127">
        <v>3.1665559707953648</v>
      </c>
      <c r="AM66" s="2127">
        <v>0.37472902044780215</v>
      </c>
      <c r="AN66" s="2127">
        <v>5.28061000074928</v>
      </c>
      <c r="AO66" s="2127">
        <v>0</v>
      </c>
      <c r="AP66" s="2127">
        <v>8.283756870722895</v>
      </c>
      <c r="AQ66" s="2127">
        <v>0.5646602085310044</v>
      </c>
      <c r="AR66" s="2127">
        <v>1.5742716964713077</v>
      </c>
      <c r="AS66" s="2127">
        <v>3.9374451504772567</v>
      </c>
      <c r="AT66" s="2127">
        <v>3.2766922673302257</v>
      </c>
      <c r="AU66" s="2127">
        <v>2.0595370492372957</v>
      </c>
      <c r="AV66" s="2127">
        <v>3.135222619764412</v>
      </c>
      <c r="AW66" s="2127">
        <v>16.989387304148</v>
      </c>
      <c r="AX66" s="2127">
        <v>7.8202663401487351</v>
      </c>
      <c r="AY66" s="2132">
        <v>0.18791883576185114</v>
      </c>
      <c r="BA66" s="236"/>
      <c r="BB66" s="154"/>
      <c r="BC66" s="329"/>
      <c r="BD66" s="302"/>
      <c r="BE66" s="302"/>
      <c r="BF66" s="302"/>
      <c r="BG66" s="330"/>
      <c r="BH66" s="337"/>
      <c r="BI66" s="302"/>
      <c r="BJ66" s="302"/>
      <c r="BK66" s="302"/>
      <c r="BL66" s="330"/>
      <c r="BM66" s="337"/>
      <c r="BN66" s="302"/>
      <c r="BO66" s="302"/>
      <c r="BP66" s="302"/>
      <c r="BQ66" s="330"/>
      <c r="BR66" s="337"/>
      <c r="BS66" s="302"/>
      <c r="BT66" s="302"/>
      <c r="BU66" s="302"/>
      <c r="BV66" s="302"/>
      <c r="BW66" s="302"/>
      <c r="BX66" s="302"/>
      <c r="BY66" s="303"/>
      <c r="BZ66" s="303"/>
      <c r="CA66" s="303"/>
      <c r="CB66" s="303"/>
      <c r="CC66" s="303"/>
      <c r="CD66" s="303"/>
      <c r="CE66" s="303"/>
      <c r="CF66" s="303"/>
      <c r="CG66" s="303"/>
      <c r="CH66" s="303"/>
      <c r="CI66" s="303"/>
      <c r="CJ66" s="303"/>
      <c r="CK66" s="303"/>
      <c r="CL66" s="303"/>
      <c r="CM66" s="303"/>
      <c r="CN66" s="303"/>
      <c r="CO66" s="303"/>
      <c r="CP66" s="303"/>
      <c r="CQ66" s="303"/>
      <c r="CR66" s="303"/>
      <c r="CS66" s="303"/>
      <c r="CT66" s="303"/>
      <c r="CU66" s="303"/>
      <c r="CV66" s="303"/>
      <c r="CW66" s="303"/>
      <c r="CX66" s="303"/>
      <c r="CY66" s="303"/>
      <c r="CZ66" s="344"/>
    </row>
    <row r="67" s="437" customFormat="true" ht="15" customHeight="true" x14ac:dyDescent="0.2">
      <c r="A67" s="2792"/>
      <c r="B67" s="2219" t="s">
        <v>537</v>
      </c>
      <c r="C67" s="2126">
        <v>6.0583966424575655</v>
      </c>
      <c r="D67" s="2127">
        <v>1.9264837461959048</v>
      </c>
      <c r="E67" s="2127">
        <v>0.65964972400527366</v>
      </c>
      <c r="F67" s="2127">
        <v>0.15789828570920805</v>
      </c>
      <c r="G67" s="2128">
        <v>3.7289332167016638E-2</v>
      </c>
      <c r="H67" s="2129">
        <v>0.88711658499248691</v>
      </c>
      <c r="I67" s="2127">
        <v>0.18624073201043706</v>
      </c>
      <c r="J67" s="2127">
        <v>1.9474334084256528E-2</v>
      </c>
      <c r="K67" s="2127">
        <v>2.207000047544521E-2</v>
      </c>
      <c r="L67" s="2130">
        <v>2.066017550122369E-2</v>
      </c>
      <c r="M67" s="2131">
        <v>8.3354623273236275</v>
      </c>
      <c r="N67" s="2127">
        <v>4.4513330663793829</v>
      </c>
      <c r="O67" s="2127">
        <v>2.2892814128308241</v>
      </c>
      <c r="P67" s="2127">
        <v>1.0877660020247595</v>
      </c>
      <c r="Q67" s="2128">
        <v>0.23494917950115465</v>
      </c>
      <c r="R67" s="2129">
        <v>6.5040404549365451</v>
      </c>
      <c r="S67" s="2127">
        <v>1.9191245355652076</v>
      </c>
      <c r="T67" s="2127">
        <v>1.833834296354715</v>
      </c>
      <c r="U67" s="2127">
        <v>0.89358096183850855</v>
      </c>
      <c r="V67" s="2127">
        <v>5.5177361875107174</v>
      </c>
      <c r="W67" s="2127">
        <v>9.2552098774261057E-2</v>
      </c>
      <c r="X67" s="2127">
        <v>16.658340462984455</v>
      </c>
      <c r="Y67" s="2127">
        <v>7.2183937476729891</v>
      </c>
      <c r="Z67" s="2127">
        <v>0.34700922048522553</v>
      </c>
      <c r="AA67" s="2127">
        <v>0.33060032261634043</v>
      </c>
      <c r="AB67" s="2127">
        <v>7.3426761232407944</v>
      </c>
      <c r="AC67" s="2127">
        <v>4.2200499667112634</v>
      </c>
      <c r="AD67" s="2127">
        <v>0</v>
      </c>
      <c r="AE67" s="2127">
        <v>0</v>
      </c>
      <c r="AF67" s="2127">
        <v>1.3254013014582473</v>
      </c>
      <c r="AG67" s="2127">
        <v>1.1992990390263027</v>
      </c>
      <c r="AH67" s="2127">
        <v>1.2623362661685649</v>
      </c>
      <c r="AI67" s="2127">
        <v>3.1501732389207082</v>
      </c>
      <c r="AJ67" s="2127">
        <v>8.993966959495299E-2</v>
      </c>
      <c r="AK67" s="2127">
        <v>4.2527244329130092</v>
      </c>
      <c r="AL67" s="2127">
        <v>2.2787035713557668</v>
      </c>
      <c r="AM67" s="2127">
        <v>0.7390415940567957</v>
      </c>
      <c r="AN67" s="2127">
        <v>7.5027190983630296E-2</v>
      </c>
      <c r="AO67" s="2127">
        <v>12.90941624538187</v>
      </c>
      <c r="AP67" s="2127">
        <v>0.49029627001126602</v>
      </c>
      <c r="AQ67" s="2127">
        <v>3.1988813471345252</v>
      </c>
      <c r="AR67" s="2127">
        <v>0</v>
      </c>
      <c r="AS67" s="2127">
        <v>0.3798345228113254</v>
      </c>
      <c r="AT67" s="2127">
        <v>12.751991673683655</v>
      </c>
      <c r="AU67" s="2127">
        <v>0.19401346848965537</v>
      </c>
      <c r="AV67" s="2127">
        <v>10.576887447013258</v>
      </c>
      <c r="AW67" s="2127">
        <v>2.9379782727967094</v>
      </c>
      <c r="AX67" s="2127">
        <v>1.89269359811968</v>
      </c>
      <c r="AY67" s="2132">
        <v>7.4653871033272395E-2</v>
      </c>
      <c r="BA67" s="236"/>
      <c r="BB67" s="154"/>
      <c r="BC67" s="329"/>
      <c r="BD67" s="302"/>
      <c r="BE67" s="302"/>
      <c r="BF67" s="302"/>
      <c r="BG67" s="330"/>
      <c r="BH67" s="337"/>
      <c r="BI67" s="302"/>
      <c r="BJ67" s="302"/>
      <c r="BK67" s="302"/>
      <c r="BL67" s="330"/>
      <c r="BM67" s="337"/>
      <c r="BN67" s="302"/>
      <c r="BO67" s="302"/>
      <c r="BP67" s="302"/>
      <c r="BQ67" s="330"/>
      <c r="BR67" s="337"/>
      <c r="BS67" s="302"/>
      <c r="BT67" s="302"/>
      <c r="BU67" s="302"/>
      <c r="BV67" s="302"/>
      <c r="BW67" s="302"/>
      <c r="BX67" s="302"/>
      <c r="BY67" s="303"/>
      <c r="BZ67" s="303"/>
      <c r="CA67" s="303"/>
      <c r="CB67" s="303"/>
      <c r="CC67" s="303"/>
      <c r="CD67" s="303"/>
      <c r="CE67" s="303"/>
      <c r="CF67" s="303"/>
      <c r="CG67" s="303"/>
      <c r="CH67" s="303"/>
      <c r="CI67" s="303"/>
      <c r="CJ67" s="303"/>
      <c r="CK67" s="303"/>
      <c r="CL67" s="303"/>
      <c r="CM67" s="303"/>
      <c r="CN67" s="303"/>
      <c r="CO67" s="303"/>
      <c r="CP67" s="303"/>
      <c r="CQ67" s="303"/>
      <c r="CR67" s="303"/>
      <c r="CS67" s="303"/>
      <c r="CT67" s="303"/>
      <c r="CU67" s="303"/>
      <c r="CV67" s="303"/>
      <c r="CW67" s="303"/>
      <c r="CX67" s="303"/>
      <c r="CY67" s="303"/>
      <c r="CZ67" s="344"/>
    </row>
    <row r="68" s="437" customFormat="true" ht="15" customHeight="true" x14ac:dyDescent="0.2">
      <c r="A68" s="2792"/>
      <c r="B68" s="2219" t="s">
        <v>196</v>
      </c>
      <c r="C68" s="2126">
        <v>5.4758612000370173</v>
      </c>
      <c r="D68" s="2127">
        <v>2.9152713008149336</v>
      </c>
      <c r="E68" s="2127">
        <v>1.9219620509447657</v>
      </c>
      <c r="F68" s="2127">
        <v>1.2433599185171071</v>
      </c>
      <c r="G68" s="2128">
        <v>0.39548942144183014</v>
      </c>
      <c r="H68" s="2129">
        <v>1.7645722962394299</v>
      </c>
      <c r="I68" s="2127">
        <v>1.3865288227693415</v>
      </c>
      <c r="J68" s="2127">
        <v>0.99610906917409636</v>
      </c>
      <c r="K68" s="2127">
        <v>0.26189845914016907</v>
      </c>
      <c r="L68" s="2130">
        <v>0.20079790079123985</v>
      </c>
      <c r="M68" s="2131">
        <v>6.8417477677519853</v>
      </c>
      <c r="N68" s="2127">
        <v>4.5717646062681707</v>
      </c>
      <c r="O68" s="2127">
        <v>3.8022664820751362</v>
      </c>
      <c r="P68" s="2127">
        <v>2.2637629624070708</v>
      </c>
      <c r="Q68" s="2128">
        <v>1.6759584478055527</v>
      </c>
      <c r="R68" s="2129">
        <v>0.31442228494920027</v>
      </c>
      <c r="S68" s="2127">
        <v>5.4614531392273786</v>
      </c>
      <c r="T68" s="2127">
        <v>6.6514302892978744E-2</v>
      </c>
      <c r="U68" s="2127">
        <v>0.37235338797785345</v>
      </c>
      <c r="V68" s="2127">
        <v>0.55094954248123751</v>
      </c>
      <c r="W68" s="2127">
        <v>0.10435581620312256</v>
      </c>
      <c r="X68" s="2127">
        <v>2.6548743747741357</v>
      </c>
      <c r="Y68" s="2127">
        <v>0.76796655249691315</v>
      </c>
      <c r="Z68" s="2127">
        <v>0.20007836187429573</v>
      </c>
      <c r="AA68" s="2127">
        <v>0.88103381527100399</v>
      </c>
      <c r="AB68" s="2127">
        <v>1.794503372164068</v>
      </c>
      <c r="AC68" s="2127">
        <v>0</v>
      </c>
      <c r="AD68" s="2127">
        <v>0</v>
      </c>
      <c r="AE68" s="2127">
        <v>15.628931483673975</v>
      </c>
      <c r="AF68" s="2127">
        <v>0.63711417933175785</v>
      </c>
      <c r="AG68" s="2127">
        <v>2.1820244432696931</v>
      </c>
      <c r="AH68" s="2127">
        <v>17.842029271725227</v>
      </c>
      <c r="AI68" s="2127">
        <v>4.9126291734470238</v>
      </c>
      <c r="AJ68" s="2127">
        <v>0</v>
      </c>
      <c r="AK68" s="2127">
        <v>0.94860604604763543</v>
      </c>
      <c r="AL68" s="2127">
        <v>32.060381989411191</v>
      </c>
      <c r="AM68" s="2127">
        <v>17.672515437791862</v>
      </c>
      <c r="AN68" s="2127">
        <v>1.3290510259575106</v>
      </c>
      <c r="AO68" s="2127">
        <v>0</v>
      </c>
      <c r="AP68" s="2127">
        <v>0.21455219255570546</v>
      </c>
      <c r="AQ68" s="2127">
        <v>5.2203870923286271</v>
      </c>
      <c r="AR68" s="2127">
        <v>0.37732906449226294</v>
      </c>
      <c r="AS68" s="2127">
        <v>3.13044843037538E-2</v>
      </c>
      <c r="AT68" s="2127">
        <v>35.453644206378989</v>
      </c>
      <c r="AU68" s="2127">
        <v>0</v>
      </c>
      <c r="AV68" s="2127">
        <v>14.65153760468586</v>
      </c>
      <c r="AW68" s="2127">
        <v>1.8130876195282659</v>
      </c>
      <c r="AX68" s="2127">
        <v>1.1166406224015868</v>
      </c>
      <c r="AY68" s="2132">
        <v>0.34966837388706179</v>
      </c>
      <c r="BA68" s="236"/>
      <c r="BB68" s="154"/>
      <c r="BC68" s="329"/>
      <c r="BD68" s="302"/>
      <c r="BE68" s="302"/>
      <c r="BF68" s="302"/>
      <c r="BG68" s="330"/>
      <c r="BH68" s="337"/>
      <c r="BI68" s="302"/>
      <c r="BJ68" s="302"/>
      <c r="BK68" s="302"/>
      <c r="BL68" s="330"/>
      <c r="BM68" s="337"/>
      <c r="BN68" s="302"/>
      <c r="BO68" s="302"/>
      <c r="BP68" s="302"/>
      <c r="BQ68" s="330"/>
      <c r="BR68" s="337"/>
      <c r="BS68" s="302"/>
      <c r="BT68" s="302"/>
      <c r="BU68" s="302"/>
      <c r="BV68" s="302"/>
      <c r="BW68" s="302"/>
      <c r="BX68" s="302"/>
      <c r="BY68" s="303"/>
      <c r="BZ68" s="303"/>
      <c r="CA68" s="303"/>
      <c r="CB68" s="303"/>
      <c r="CC68" s="303"/>
      <c r="CD68" s="303"/>
      <c r="CE68" s="303"/>
      <c r="CF68" s="303"/>
      <c r="CG68" s="303"/>
      <c r="CH68" s="303"/>
      <c r="CI68" s="303"/>
      <c r="CJ68" s="303"/>
      <c r="CK68" s="303"/>
      <c r="CL68" s="303"/>
      <c r="CM68" s="303"/>
      <c r="CN68" s="303"/>
      <c r="CO68" s="303"/>
      <c r="CP68" s="303"/>
      <c r="CQ68" s="303"/>
      <c r="CR68" s="303"/>
      <c r="CS68" s="303"/>
      <c r="CT68" s="303"/>
      <c r="CU68" s="303"/>
      <c r="CV68" s="303"/>
      <c r="CW68" s="303"/>
      <c r="CX68" s="303"/>
      <c r="CY68" s="303"/>
      <c r="CZ68" s="344"/>
    </row>
    <row r="69" s="437" customFormat="true" ht="15" customHeight="true" x14ac:dyDescent="0.2">
      <c r="A69" s="2792"/>
      <c r="B69" s="2219" t="s">
        <v>197</v>
      </c>
      <c r="C69" s="2126">
        <v>0.89806368058879082</v>
      </c>
      <c r="D69" s="2127">
        <v>0.67507565222799637</v>
      </c>
      <c r="E69" s="2127">
        <v>0.57179484382467816</v>
      </c>
      <c r="F69" s="2127">
        <v>0.2420449612391038</v>
      </c>
      <c r="G69" s="2128">
        <v>7.486451856193066E-2</v>
      </c>
      <c r="H69" s="2129">
        <v>0.35489650884794538</v>
      </c>
      <c r="I69" s="2127">
        <v>4.7193471723966471E-2</v>
      </c>
      <c r="J69" s="2127">
        <v>7.0815025538508686E-2</v>
      </c>
      <c r="K69" s="2127">
        <v>4.6383843285789143E-2</v>
      </c>
      <c r="L69" s="2130">
        <v>9.3165364586845212E-2</v>
      </c>
      <c r="M69" s="2131">
        <v>1.0745366798415468</v>
      </c>
      <c r="N69" s="2127">
        <v>0.82261638812744253</v>
      </c>
      <c r="O69" s="2127">
        <v>0.96116226770752766</v>
      </c>
      <c r="P69" s="2127">
        <v>1.1117305651939045</v>
      </c>
      <c r="Q69" s="2128">
        <v>0.30673958426920855</v>
      </c>
      <c r="R69" s="2129">
        <v>0.12149316521157712</v>
      </c>
      <c r="S69" s="2127">
        <v>1.7516590430119716</v>
      </c>
      <c r="T69" s="2127">
        <v>0</v>
      </c>
      <c r="U69" s="2127">
        <v>0.53352112138138397</v>
      </c>
      <c r="V69" s="2127">
        <v>0</v>
      </c>
      <c r="W69" s="2127">
        <v>0.70149627867304698</v>
      </c>
      <c r="X69" s="2127">
        <v>0</v>
      </c>
      <c r="Y69" s="2127">
        <v>0</v>
      </c>
      <c r="Z69" s="2127">
        <v>1.0549697314085982</v>
      </c>
      <c r="AA69" s="2127">
        <v>0.24039232590785797</v>
      </c>
      <c r="AB69" s="2127">
        <v>7.2136165540137336</v>
      </c>
      <c r="AC69" s="2127">
        <v>0</v>
      </c>
      <c r="AD69" s="2127">
        <v>0</v>
      </c>
      <c r="AE69" s="2127">
        <v>0</v>
      </c>
      <c r="AF69" s="2127">
        <v>0</v>
      </c>
      <c r="AG69" s="2127">
        <v>0.77515456507757041</v>
      </c>
      <c r="AH69" s="2127">
        <v>0</v>
      </c>
      <c r="AI69" s="2127">
        <v>0</v>
      </c>
      <c r="AJ69" s="2127">
        <v>0</v>
      </c>
      <c r="AK69" s="2127">
        <v>0</v>
      </c>
      <c r="AL69" s="2127">
        <v>0.13933875673234777</v>
      </c>
      <c r="AM69" s="2127">
        <v>4.2193443013652798E-2</v>
      </c>
      <c r="AN69" s="2127">
        <v>0</v>
      </c>
      <c r="AO69" s="2127">
        <v>0</v>
      </c>
      <c r="AP69" s="2127">
        <v>0</v>
      </c>
      <c r="AQ69" s="2127">
        <v>0.19496454472774577</v>
      </c>
      <c r="AR69" s="2127">
        <v>0.76042441041415354</v>
      </c>
      <c r="AS69" s="2127">
        <v>0</v>
      </c>
      <c r="AT69" s="2127">
        <v>0</v>
      </c>
      <c r="AU69" s="2127">
        <v>0</v>
      </c>
      <c r="AV69" s="2127">
        <v>0</v>
      </c>
      <c r="AW69" s="2127">
        <v>1.2006343905252088</v>
      </c>
      <c r="AX69" s="2127">
        <v>0</v>
      </c>
      <c r="AY69" s="2132">
        <v>0.17483418694353089</v>
      </c>
      <c r="BA69" s="236"/>
      <c r="BB69" s="154"/>
      <c r="BC69" s="329"/>
      <c r="BD69" s="302"/>
      <c r="BE69" s="302"/>
      <c r="BF69" s="302"/>
      <c r="BG69" s="330"/>
      <c r="BH69" s="337"/>
      <c r="BI69" s="302"/>
      <c r="BJ69" s="302"/>
      <c r="BK69" s="302"/>
      <c r="BL69" s="330"/>
      <c r="BM69" s="337"/>
      <c r="BN69" s="302"/>
      <c r="BO69" s="302"/>
      <c r="BP69" s="302"/>
      <c r="BQ69" s="330"/>
      <c r="BR69" s="337"/>
      <c r="BS69" s="302"/>
      <c r="BT69" s="302"/>
      <c r="BU69" s="302"/>
      <c r="BV69" s="302"/>
      <c r="BW69" s="302"/>
      <c r="BX69" s="302"/>
      <c r="BY69" s="303"/>
      <c r="BZ69" s="303"/>
      <c r="CA69" s="303"/>
      <c r="CB69" s="303"/>
      <c r="CC69" s="303"/>
      <c r="CD69" s="303"/>
      <c r="CE69" s="303"/>
      <c r="CF69" s="303"/>
      <c r="CG69" s="303"/>
      <c r="CH69" s="303"/>
      <c r="CI69" s="303"/>
      <c r="CJ69" s="303"/>
      <c r="CK69" s="303"/>
      <c r="CL69" s="303"/>
      <c r="CM69" s="303"/>
      <c r="CN69" s="303"/>
      <c r="CO69" s="303"/>
      <c r="CP69" s="303"/>
      <c r="CQ69" s="303"/>
      <c r="CR69" s="303"/>
      <c r="CS69" s="303"/>
      <c r="CT69" s="303"/>
      <c r="CU69" s="303"/>
      <c r="CV69" s="303"/>
      <c r="CW69" s="303"/>
      <c r="CX69" s="303"/>
      <c r="CY69" s="303"/>
      <c r="CZ69" s="344"/>
    </row>
    <row r="70" s="437" customFormat="true" ht="15" customHeight="true" x14ac:dyDescent="0.2">
      <c r="A70" s="2792"/>
      <c r="B70" s="2219" t="s">
        <v>538</v>
      </c>
      <c r="C70" s="2126">
        <v>0.33575445878691107</v>
      </c>
      <c r="D70" s="2127">
        <v>0.96650417423003521</v>
      </c>
      <c r="E70" s="2127">
        <v>0.84440543204187257</v>
      </c>
      <c r="F70" s="2127">
        <v>1.3154477612153306</v>
      </c>
      <c r="G70" s="2128">
        <v>0.76449160062687171</v>
      </c>
      <c r="H70" s="2129">
        <v>0.67883071022572417</v>
      </c>
      <c r="I70" s="2127">
        <v>0.97298852519249956</v>
      </c>
      <c r="J70" s="2127">
        <v>1.4617256059836401</v>
      </c>
      <c r="K70" s="2127">
        <v>0.90804600821601733</v>
      </c>
      <c r="L70" s="2130">
        <v>0.64165100918498452</v>
      </c>
      <c r="M70" s="2131">
        <v>0.22409057155562939</v>
      </c>
      <c r="N70" s="2127">
        <v>0.66286052165933573</v>
      </c>
      <c r="O70" s="2127">
        <v>1.1543769758034959</v>
      </c>
      <c r="P70" s="2127">
        <v>0.61271297318371976</v>
      </c>
      <c r="Q70" s="2128">
        <v>1.1437807396774433</v>
      </c>
      <c r="R70" s="2129">
        <v>0.59535816983466661</v>
      </c>
      <c r="S70" s="2127">
        <v>0</v>
      </c>
      <c r="T70" s="2127">
        <v>0</v>
      </c>
      <c r="U70" s="2127">
        <v>1.2247987380511511</v>
      </c>
      <c r="V70" s="2127">
        <v>0.25486130873680279</v>
      </c>
      <c r="W70" s="2127">
        <v>1.5853476892299041</v>
      </c>
      <c r="X70" s="2127">
        <v>1.1733302792234324</v>
      </c>
      <c r="Y70" s="2127">
        <v>5.9522434933832163E-2</v>
      </c>
      <c r="Z70" s="2127">
        <v>1.3468775008535705</v>
      </c>
      <c r="AA70" s="2127">
        <v>3.6639236420974074E-2</v>
      </c>
      <c r="AB70" s="2127">
        <v>0.1373980024132555</v>
      </c>
      <c r="AC70" s="2127">
        <v>0</v>
      </c>
      <c r="AD70" s="2127">
        <v>1.6940451571063817</v>
      </c>
      <c r="AE70" s="2127">
        <v>0</v>
      </c>
      <c r="AF70" s="2127">
        <v>0.44697854649698254</v>
      </c>
      <c r="AG70" s="2127">
        <v>0</v>
      </c>
      <c r="AH70" s="2127">
        <v>0</v>
      </c>
      <c r="AI70" s="2127">
        <v>0</v>
      </c>
      <c r="AJ70" s="2127">
        <v>0</v>
      </c>
      <c r="AK70" s="2127">
        <v>4.0698263670745201E-2</v>
      </c>
      <c r="AL70" s="2127">
        <v>0</v>
      </c>
      <c r="AM70" s="2127">
        <v>5.2535311866237736E-2</v>
      </c>
      <c r="AN70" s="2127">
        <v>9.7884446118728402E-2</v>
      </c>
      <c r="AO70" s="2127">
        <v>7.6278531455250711</v>
      </c>
      <c r="AP70" s="2127">
        <v>0.29944260500037706</v>
      </c>
      <c r="AQ70" s="2127">
        <v>0.11948316793572258</v>
      </c>
      <c r="AR70" s="2127">
        <v>6.7096271507131197E-2</v>
      </c>
      <c r="AS70" s="2127">
        <v>0.67437030951636245</v>
      </c>
      <c r="AT70" s="2127">
        <v>0</v>
      </c>
      <c r="AU70" s="2127">
        <v>0</v>
      </c>
      <c r="AV70" s="2127">
        <v>0</v>
      </c>
      <c r="AW70" s="2127">
        <v>0.86035001121892463</v>
      </c>
      <c r="AX70" s="2127">
        <v>0</v>
      </c>
      <c r="AY70" s="2132">
        <v>0</v>
      </c>
      <c r="BA70" s="236"/>
      <c r="BB70" s="154"/>
      <c r="BC70" s="329"/>
      <c r="BD70" s="302"/>
      <c r="BE70" s="302"/>
      <c r="BF70" s="302"/>
      <c r="BG70" s="330"/>
      <c r="BH70" s="337"/>
      <c r="BI70" s="302"/>
      <c r="BJ70" s="302"/>
      <c r="BK70" s="302"/>
      <c r="BL70" s="330"/>
      <c r="BM70" s="337"/>
      <c r="BN70" s="302"/>
      <c r="BO70" s="302"/>
      <c r="BP70" s="302"/>
      <c r="BQ70" s="330"/>
      <c r="BR70" s="337"/>
      <c r="BS70" s="302"/>
      <c r="BT70" s="302"/>
      <c r="BU70" s="302"/>
      <c r="BV70" s="302"/>
      <c r="BW70" s="302"/>
      <c r="BX70" s="302"/>
      <c r="BY70" s="303"/>
      <c r="BZ70" s="303"/>
      <c r="CA70" s="303"/>
      <c r="CB70" s="303"/>
      <c r="CC70" s="303"/>
      <c r="CD70" s="303"/>
      <c r="CE70" s="303"/>
      <c r="CF70" s="303"/>
      <c r="CG70" s="303"/>
      <c r="CH70" s="303"/>
      <c r="CI70" s="303"/>
      <c r="CJ70" s="303"/>
      <c r="CK70" s="303"/>
      <c r="CL70" s="303"/>
      <c r="CM70" s="303"/>
      <c r="CN70" s="303"/>
      <c r="CO70" s="303"/>
      <c r="CP70" s="303"/>
      <c r="CQ70" s="303"/>
      <c r="CR70" s="303"/>
      <c r="CS70" s="303"/>
      <c r="CT70" s="303"/>
      <c r="CU70" s="303"/>
      <c r="CV70" s="303"/>
      <c r="CW70" s="303"/>
      <c r="CX70" s="303"/>
      <c r="CY70" s="303"/>
      <c r="CZ70" s="344"/>
    </row>
    <row r="71" s="437" customFormat="true" ht="15" customHeight="true" x14ac:dyDescent="0.2">
      <c r="A71" s="2792"/>
      <c r="B71" s="2219" t="s">
        <v>198</v>
      </c>
      <c r="C71" s="2126">
        <v>0.65476381661181871</v>
      </c>
      <c r="D71" s="2127">
        <v>2.5331261008937966</v>
      </c>
      <c r="E71" s="2127">
        <v>5.7626558329379893</v>
      </c>
      <c r="F71" s="2127">
        <v>12.682705066634295</v>
      </c>
      <c r="G71" s="2128">
        <v>33.327033785586323</v>
      </c>
      <c r="H71" s="2129">
        <v>3.5078948861761381</v>
      </c>
      <c r="I71" s="2127">
        <v>8.1262068453144565</v>
      </c>
      <c r="J71" s="2127">
        <v>13.531929561514117</v>
      </c>
      <c r="K71" s="2127">
        <v>24.681578228200642</v>
      </c>
      <c r="L71" s="2130">
        <v>42.759390435244555</v>
      </c>
      <c r="M71" s="2131">
        <v>0.16159880676292526</v>
      </c>
      <c r="N71" s="2127">
        <v>0.74030425221608043</v>
      </c>
      <c r="O71" s="2127">
        <v>1.6489151615696216</v>
      </c>
      <c r="P71" s="2127">
        <v>3.3115247173950255</v>
      </c>
      <c r="Q71" s="2128">
        <v>12.163214799772129</v>
      </c>
      <c r="R71" s="2129">
        <v>2.9343226580064523</v>
      </c>
      <c r="S71" s="2127">
        <v>32.660232219080129</v>
      </c>
      <c r="T71" s="2127">
        <v>17.812431356953169</v>
      </c>
      <c r="U71" s="2127">
        <v>17.577405706247596</v>
      </c>
      <c r="V71" s="2127">
        <v>1.66992064489467</v>
      </c>
      <c r="W71" s="2127">
        <v>7.0577866382229155</v>
      </c>
      <c r="X71" s="2127">
        <v>3.2440677806114913</v>
      </c>
      <c r="Y71" s="2127">
        <v>1.3898019307630656</v>
      </c>
      <c r="Z71" s="2127">
        <v>17.250865151566842</v>
      </c>
      <c r="AA71" s="2127">
        <v>3.1232090824449101</v>
      </c>
      <c r="AB71" s="2127">
        <v>0.70546898053711471</v>
      </c>
      <c r="AC71" s="2127">
        <v>4.7755497631739292</v>
      </c>
      <c r="AD71" s="2127">
        <v>41.248806332738965</v>
      </c>
      <c r="AE71" s="2127">
        <v>4.1769582436513275</v>
      </c>
      <c r="AF71" s="2127">
        <v>7.0575077050781516</v>
      </c>
      <c r="AG71" s="2127">
        <v>1.1727994190466042</v>
      </c>
      <c r="AH71" s="2127">
        <v>0.67967222915096159</v>
      </c>
      <c r="AI71" s="2127">
        <v>1.4152802353262113</v>
      </c>
      <c r="AJ71" s="2127">
        <v>11.942329342957699</v>
      </c>
      <c r="AK71" s="2127">
        <v>3.7503404795055295</v>
      </c>
      <c r="AL71" s="2127">
        <v>1.5132482999313419</v>
      </c>
      <c r="AM71" s="2127">
        <v>1.5897225595841169</v>
      </c>
      <c r="AN71" s="2127">
        <v>13.079691492837043</v>
      </c>
      <c r="AO71" s="2127">
        <v>5.9036365693868085</v>
      </c>
      <c r="AP71" s="2127">
        <v>2.3645792667547387</v>
      </c>
      <c r="AQ71" s="2127">
        <v>3.8193207788024224</v>
      </c>
      <c r="AR71" s="2127">
        <v>1.4382941559749589</v>
      </c>
      <c r="AS71" s="2127">
        <v>14.739153052513856</v>
      </c>
      <c r="AT71" s="2127">
        <v>2.1669257387141982</v>
      </c>
      <c r="AU71" s="2127">
        <v>6.3914640157995972</v>
      </c>
      <c r="AV71" s="2127">
        <v>1.7780576126685921</v>
      </c>
      <c r="AW71" s="2127">
        <v>0.75361575453761864</v>
      </c>
      <c r="AX71" s="2127">
        <v>1.8795322866410964</v>
      </c>
      <c r="AY71" s="2132">
        <v>11.255618045707076</v>
      </c>
      <c r="BA71" s="236"/>
      <c r="BB71" s="154"/>
      <c r="BC71" s="329"/>
      <c r="BD71" s="302"/>
      <c r="BE71" s="302"/>
      <c r="BF71" s="302"/>
      <c r="BG71" s="330"/>
      <c r="BH71" s="337"/>
      <c r="BI71" s="302"/>
      <c r="BJ71" s="302"/>
      <c r="BK71" s="302"/>
      <c r="BL71" s="330"/>
      <c r="BM71" s="337"/>
      <c r="BN71" s="302"/>
      <c r="BO71" s="302"/>
      <c r="BP71" s="302"/>
      <c r="BQ71" s="330"/>
      <c r="BR71" s="337"/>
      <c r="BS71" s="302"/>
      <c r="BT71" s="302"/>
      <c r="BU71" s="302"/>
      <c r="BV71" s="302"/>
      <c r="BW71" s="302"/>
      <c r="BX71" s="302"/>
      <c r="BY71" s="303"/>
      <c r="BZ71" s="303"/>
      <c r="CA71" s="303"/>
      <c r="CB71" s="303"/>
      <c r="CC71" s="303"/>
      <c r="CD71" s="303"/>
      <c r="CE71" s="303"/>
      <c r="CF71" s="303"/>
      <c r="CG71" s="303"/>
      <c r="CH71" s="303"/>
      <c r="CI71" s="303"/>
      <c r="CJ71" s="303"/>
      <c r="CK71" s="303"/>
      <c r="CL71" s="303"/>
      <c r="CM71" s="303"/>
      <c r="CN71" s="303"/>
      <c r="CO71" s="303"/>
      <c r="CP71" s="303"/>
      <c r="CQ71" s="303"/>
      <c r="CR71" s="303"/>
      <c r="CS71" s="303"/>
      <c r="CT71" s="303"/>
      <c r="CU71" s="303"/>
      <c r="CV71" s="303"/>
      <c r="CW71" s="303"/>
      <c r="CX71" s="303"/>
      <c r="CY71" s="303"/>
      <c r="CZ71" s="344"/>
    </row>
    <row r="72" s="437" customFormat="true" ht="15" customHeight="true" x14ac:dyDescent="0.2">
      <c r="A72" s="2792"/>
      <c r="B72" s="2219" t="s">
        <v>539</v>
      </c>
      <c r="C72" s="2126">
        <v>10.463685814199438</v>
      </c>
      <c r="D72" s="2127">
        <v>23.14766194140989</v>
      </c>
      <c r="E72" s="2127">
        <v>29.492656935564355</v>
      </c>
      <c r="F72" s="2127">
        <v>30.835299101071197</v>
      </c>
      <c r="G72" s="2128">
        <v>26.118123377083354</v>
      </c>
      <c r="H72" s="2129">
        <v>30.026575777117209</v>
      </c>
      <c r="I72" s="2127">
        <v>35.899999178098973</v>
      </c>
      <c r="J72" s="2127">
        <v>35.31861066257845</v>
      </c>
      <c r="K72" s="2127">
        <v>29.264454638517339</v>
      </c>
      <c r="L72" s="2130">
        <v>24.874993176548223</v>
      </c>
      <c r="M72" s="2131">
        <v>5.1818341343841592</v>
      </c>
      <c r="N72" s="2127">
        <v>12.276057139840443</v>
      </c>
      <c r="O72" s="2127">
        <v>18.760567107095067</v>
      </c>
      <c r="P72" s="2127">
        <v>23.143746264327504</v>
      </c>
      <c r="Q72" s="2128">
        <v>26.027282629808695</v>
      </c>
      <c r="R72" s="2129">
        <v>32.773212275063301</v>
      </c>
      <c r="S72" s="2127">
        <v>13.477881814387574</v>
      </c>
      <c r="T72" s="2127">
        <v>49.033022938264594</v>
      </c>
      <c r="U72" s="2127">
        <v>28.193567662065</v>
      </c>
      <c r="V72" s="2127">
        <v>13.857061749564295</v>
      </c>
      <c r="W72" s="2127">
        <v>17.646808430152834</v>
      </c>
      <c r="X72" s="2127">
        <v>42.354569161705825</v>
      </c>
      <c r="Y72" s="2127">
        <v>33.027108351074702</v>
      </c>
      <c r="Z72" s="2127">
        <v>13.876996203925968</v>
      </c>
      <c r="AA72" s="2127">
        <v>65.271763043041844</v>
      </c>
      <c r="AB72" s="2127">
        <v>5.3915812018381946</v>
      </c>
      <c r="AC72" s="2127">
        <v>35.049035295120369</v>
      </c>
      <c r="AD72" s="2127">
        <v>31.022847598009779</v>
      </c>
      <c r="AE72" s="2127">
        <v>21.516921666620973</v>
      </c>
      <c r="AF72" s="2127">
        <v>19.429818585278337</v>
      </c>
      <c r="AG72" s="2127">
        <v>15.686168002281043</v>
      </c>
      <c r="AH72" s="2127">
        <v>55.192745219401353</v>
      </c>
      <c r="AI72" s="2127">
        <v>19.425776107381999</v>
      </c>
      <c r="AJ72" s="2127">
        <v>36.147981430104345</v>
      </c>
      <c r="AK72" s="2127">
        <v>30.356726487405091</v>
      </c>
      <c r="AL72" s="2127">
        <v>27.300874374105927</v>
      </c>
      <c r="AM72" s="2127">
        <v>45.597932551394393</v>
      </c>
      <c r="AN72" s="2127">
        <v>56.754682217674798</v>
      </c>
      <c r="AO72" s="2127">
        <v>24.548696030839203</v>
      </c>
      <c r="AP72" s="2127">
        <v>30.229115251220573</v>
      </c>
      <c r="AQ72" s="2127">
        <v>17.716724544020867</v>
      </c>
      <c r="AR72" s="2127">
        <v>25.120286640672663</v>
      </c>
      <c r="AS72" s="2127">
        <v>27.486258604027146</v>
      </c>
      <c r="AT72" s="2127">
        <v>16.70240229907947</v>
      </c>
      <c r="AU72" s="2127">
        <v>17.737368445097506</v>
      </c>
      <c r="AV72" s="2127">
        <v>28.250369349734971</v>
      </c>
      <c r="AW72" s="2127">
        <v>20.56459003142534</v>
      </c>
      <c r="AX72" s="2127">
        <v>39.217889489277063</v>
      </c>
      <c r="AY72" s="2132">
        <v>5.642588884254959</v>
      </c>
      <c r="BA72" s="236"/>
      <c r="BB72" s="154"/>
      <c r="BC72" s="329"/>
      <c r="BD72" s="302"/>
      <c r="BE72" s="302"/>
      <c r="BF72" s="302"/>
      <c r="BG72" s="330"/>
      <c r="BH72" s="337"/>
      <c r="BI72" s="302"/>
      <c r="BJ72" s="302"/>
      <c r="BK72" s="302"/>
      <c r="BL72" s="330"/>
      <c r="BM72" s="337"/>
      <c r="BN72" s="302"/>
      <c r="BO72" s="302"/>
      <c r="BP72" s="302"/>
      <c r="BQ72" s="330"/>
      <c r="BR72" s="337"/>
      <c r="BS72" s="302"/>
      <c r="BT72" s="302"/>
      <c r="BU72" s="302"/>
      <c r="BV72" s="302"/>
      <c r="BW72" s="302"/>
      <c r="BX72" s="302"/>
      <c r="BY72" s="303"/>
      <c r="BZ72" s="303"/>
      <c r="CA72" s="303"/>
      <c r="CB72" s="303"/>
      <c r="CC72" s="303"/>
      <c r="CD72" s="303"/>
      <c r="CE72" s="303"/>
      <c r="CF72" s="303"/>
      <c r="CG72" s="303"/>
      <c r="CH72" s="303"/>
      <c r="CI72" s="303"/>
      <c r="CJ72" s="303"/>
      <c r="CK72" s="303"/>
      <c r="CL72" s="303"/>
      <c r="CM72" s="303"/>
      <c r="CN72" s="303"/>
      <c r="CO72" s="303"/>
      <c r="CP72" s="303"/>
      <c r="CQ72" s="303"/>
      <c r="CR72" s="303"/>
      <c r="CS72" s="303"/>
      <c r="CT72" s="303"/>
      <c r="CU72" s="303"/>
      <c r="CV72" s="303"/>
      <c r="CW72" s="303"/>
      <c r="CX72" s="303"/>
      <c r="CY72" s="303"/>
      <c r="CZ72" s="344"/>
    </row>
    <row r="73" s="437" customFormat="true" ht="15" customHeight="true" x14ac:dyDescent="0.2">
      <c r="A73" s="2792"/>
      <c r="B73" s="2219" t="s">
        <v>46</v>
      </c>
      <c r="C73" s="2126">
        <v>5.4009953631122291E-4</v>
      </c>
      <c r="D73" s="2127">
        <v>1.6729303695639935E-2</v>
      </c>
      <c r="E73" s="2127">
        <v>0</v>
      </c>
      <c r="F73" s="2127">
        <v>2.3760981940587336E-3</v>
      </c>
      <c r="G73" s="2128">
        <v>9.9186585935528565E-3</v>
      </c>
      <c r="H73" s="2129">
        <v>1.0905324897719311E-3</v>
      </c>
      <c r="I73" s="2127">
        <v>0</v>
      </c>
      <c r="J73" s="2127">
        <v>0</v>
      </c>
      <c r="K73" s="2127">
        <v>0</v>
      </c>
      <c r="L73" s="2130">
        <v>7.9829841709041626E-3</v>
      </c>
      <c r="M73" s="2131">
        <v>0</v>
      </c>
      <c r="N73" s="2127">
        <v>0</v>
      </c>
      <c r="O73" s="2127">
        <v>3.3135186073831958E-2</v>
      </c>
      <c r="P73" s="2127">
        <v>0</v>
      </c>
      <c r="Q73" s="2128">
        <v>1.6528470920672087E-2</v>
      </c>
      <c r="R73" s="2129">
        <v>4.2594240566489298E-2</v>
      </c>
      <c r="S73" s="2127">
        <v>0</v>
      </c>
      <c r="T73" s="2127">
        <v>0</v>
      </c>
      <c r="U73" s="2127">
        <v>0</v>
      </c>
      <c r="V73" s="2127">
        <v>0.16147886978660947</v>
      </c>
      <c r="W73" s="2127">
        <v>0</v>
      </c>
      <c r="X73" s="2127">
        <v>0</v>
      </c>
      <c r="Y73" s="2127">
        <v>0</v>
      </c>
      <c r="Z73" s="2127">
        <v>0</v>
      </c>
      <c r="AA73" s="2127">
        <v>0</v>
      </c>
      <c r="AB73" s="2127">
        <v>0</v>
      </c>
      <c r="AC73" s="2127">
        <v>0</v>
      </c>
      <c r="AD73" s="2127">
        <v>0</v>
      </c>
      <c r="AE73" s="2127">
        <v>0</v>
      </c>
      <c r="AF73" s="2127">
        <v>0</v>
      </c>
      <c r="AG73" s="2127">
        <v>0</v>
      </c>
      <c r="AH73" s="2127">
        <v>0.18691094555915083</v>
      </c>
      <c r="AI73" s="2127">
        <v>0</v>
      </c>
      <c r="AJ73" s="2127">
        <v>0</v>
      </c>
      <c r="AK73" s="2127">
        <v>6.2311764026498781E-2</v>
      </c>
      <c r="AL73" s="2127">
        <v>0</v>
      </c>
      <c r="AM73" s="2127">
        <v>0</v>
      </c>
      <c r="AN73" s="2127">
        <v>0</v>
      </c>
      <c r="AO73" s="2127">
        <v>0</v>
      </c>
      <c r="AP73" s="2127">
        <v>0</v>
      </c>
      <c r="AQ73" s="2127">
        <v>0</v>
      </c>
      <c r="AR73" s="2127">
        <v>1.1182711917855198E-2</v>
      </c>
      <c r="AS73" s="2127">
        <v>0</v>
      </c>
      <c r="AT73" s="2127">
        <v>0</v>
      </c>
      <c r="AU73" s="2127">
        <v>0</v>
      </c>
      <c r="AV73" s="2127">
        <v>0</v>
      </c>
      <c r="AW73" s="2127">
        <v>1.5109244194841873E-2</v>
      </c>
      <c r="AX73" s="2127">
        <v>0</v>
      </c>
      <c r="AY73" s="2132">
        <v>0</v>
      </c>
      <c r="BA73" s="236"/>
      <c r="BB73" s="154"/>
      <c r="BC73" s="329"/>
      <c r="BD73" s="302"/>
      <c r="BE73" s="302"/>
      <c r="BF73" s="302"/>
      <c r="BG73" s="330"/>
      <c r="BH73" s="337"/>
      <c r="BI73" s="302"/>
      <c r="BJ73" s="302"/>
      <c r="BK73" s="302"/>
      <c r="BL73" s="330"/>
      <c r="BM73" s="337"/>
      <c r="BN73" s="302"/>
      <c r="BO73" s="302"/>
      <c r="BP73" s="302"/>
      <c r="BQ73" s="330"/>
      <c r="BR73" s="337"/>
      <c r="BS73" s="302"/>
      <c r="BT73" s="302"/>
      <c r="BU73" s="302"/>
      <c r="BV73" s="302"/>
      <c r="BW73" s="302"/>
      <c r="BX73" s="302"/>
      <c r="BY73" s="303"/>
      <c r="BZ73" s="303"/>
      <c r="CA73" s="303"/>
      <c r="CB73" s="303"/>
      <c r="CC73" s="303"/>
      <c r="CD73" s="303"/>
      <c r="CE73" s="303"/>
      <c r="CF73" s="303"/>
      <c r="CG73" s="303"/>
      <c r="CH73" s="303"/>
      <c r="CI73" s="303"/>
      <c r="CJ73" s="303"/>
      <c r="CK73" s="303"/>
      <c r="CL73" s="303"/>
      <c r="CM73" s="303"/>
      <c r="CN73" s="303"/>
      <c r="CO73" s="303"/>
      <c r="CP73" s="303"/>
      <c r="CQ73" s="303"/>
      <c r="CR73" s="303"/>
      <c r="CS73" s="303"/>
      <c r="CT73" s="303"/>
      <c r="CU73" s="303"/>
      <c r="CV73" s="303"/>
      <c r="CW73" s="303"/>
      <c r="CX73" s="303"/>
      <c r="CY73" s="303"/>
      <c r="CZ73" s="344"/>
    </row>
    <row r="74" s="437" customFormat="true" ht="15" customHeight="true" x14ac:dyDescent="0.2">
      <c r="A74" s="2062"/>
      <c r="B74" s="2220"/>
      <c r="C74" s="2126"/>
      <c r="D74" s="2127"/>
      <c r="E74" s="2127"/>
      <c r="F74" s="2127"/>
      <c r="G74" s="2128"/>
      <c r="H74" s="2129"/>
      <c r="I74" s="2127"/>
      <c r="J74" s="2127"/>
      <c r="K74" s="2127"/>
      <c r="L74" s="2130"/>
      <c r="M74" s="2131"/>
      <c r="N74" s="2127"/>
      <c r="O74" s="2127"/>
      <c r="P74" s="2127"/>
      <c r="Q74" s="2128"/>
      <c r="R74" s="2129"/>
      <c r="S74" s="2127"/>
      <c r="T74" s="2127"/>
      <c r="U74" s="2127"/>
      <c r="V74" s="2127"/>
      <c r="W74" s="2127"/>
      <c r="X74" s="2127"/>
      <c r="Y74" s="2127"/>
      <c r="Z74" s="2127"/>
      <c r="AA74" s="2127"/>
      <c r="AB74" s="2127"/>
      <c r="AC74" s="2127"/>
      <c r="AD74" s="2127"/>
      <c r="AE74" s="2127"/>
      <c r="AF74" s="2127"/>
      <c r="AG74" s="2127"/>
      <c r="AH74" s="2127"/>
      <c r="AI74" s="2127"/>
      <c r="AJ74" s="2127"/>
      <c r="AK74" s="2127"/>
      <c r="AL74" s="2127"/>
      <c r="AM74" s="2127"/>
      <c r="AN74" s="2127"/>
      <c r="AO74" s="2127"/>
      <c r="AP74" s="2127"/>
      <c r="AQ74" s="2127"/>
      <c r="AR74" s="2127"/>
      <c r="AS74" s="2127"/>
      <c r="AT74" s="2127"/>
      <c r="AU74" s="2127"/>
      <c r="AV74" s="2127"/>
      <c r="AW74" s="2127"/>
      <c r="AX74" s="2127"/>
      <c r="AY74" s="2132"/>
      <c r="BA74" s="236"/>
      <c r="BB74" s="154"/>
      <c r="BC74" s="329"/>
      <c r="BD74" s="302"/>
      <c r="BE74" s="302"/>
      <c r="BF74" s="302"/>
      <c r="BG74" s="330"/>
      <c r="BH74" s="337"/>
      <c r="BI74" s="302"/>
      <c r="BJ74" s="302"/>
      <c r="BK74" s="302"/>
      <c r="BL74" s="330"/>
      <c r="BM74" s="337"/>
      <c r="BN74" s="302"/>
      <c r="BO74" s="302"/>
      <c r="BP74" s="302"/>
      <c r="BQ74" s="330"/>
      <c r="BR74" s="337"/>
      <c r="BS74" s="302"/>
      <c r="BT74" s="302"/>
      <c r="BU74" s="302"/>
      <c r="BV74" s="302"/>
      <c r="BW74" s="302"/>
      <c r="BX74" s="302"/>
      <c r="BY74" s="303"/>
      <c r="BZ74" s="303"/>
      <c r="CA74" s="303"/>
      <c r="CB74" s="303"/>
      <c r="CC74" s="303"/>
      <c r="CD74" s="303"/>
      <c r="CE74" s="303"/>
      <c r="CF74" s="303"/>
      <c r="CG74" s="303"/>
      <c r="CH74" s="303"/>
      <c r="CI74" s="303"/>
      <c r="CJ74" s="303"/>
      <c r="CK74" s="303"/>
      <c r="CL74" s="303"/>
      <c r="CM74" s="303"/>
      <c r="CN74" s="303"/>
      <c r="CO74" s="303"/>
      <c r="CP74" s="303"/>
      <c r="CQ74" s="303"/>
      <c r="CR74" s="303"/>
      <c r="CS74" s="303"/>
      <c r="CT74" s="303"/>
      <c r="CU74" s="303"/>
      <c r="CV74" s="303"/>
      <c r="CW74" s="303"/>
      <c r="CX74" s="303"/>
      <c r="CY74" s="303"/>
      <c r="CZ74" s="344"/>
    </row>
    <row r="75" s="437" customFormat="true" ht="15" customHeight="true" x14ac:dyDescent="0.2">
      <c r="A75" s="2062"/>
      <c r="B75" s="2220"/>
      <c r="C75" s="2126"/>
      <c r="D75" s="2127"/>
      <c r="E75" s="2127"/>
      <c r="F75" s="2127"/>
      <c r="G75" s="2128"/>
      <c r="H75" s="2129"/>
      <c r="I75" s="2127"/>
      <c r="J75" s="2127"/>
      <c r="K75" s="2127"/>
      <c r="L75" s="2130"/>
      <c r="M75" s="2131"/>
      <c r="N75" s="2127"/>
      <c r="O75" s="2127"/>
      <c r="P75" s="2127"/>
      <c r="Q75" s="2128"/>
      <c r="R75" s="2129"/>
      <c r="S75" s="2127"/>
      <c r="T75" s="2127"/>
      <c r="U75" s="2127"/>
      <c r="V75" s="2127"/>
      <c r="W75" s="2127"/>
      <c r="X75" s="2127"/>
      <c r="Y75" s="2127"/>
      <c r="Z75" s="2127"/>
      <c r="AA75" s="2127"/>
      <c r="AB75" s="2127"/>
      <c r="AC75" s="2127"/>
      <c r="AD75" s="2127"/>
      <c r="AE75" s="2127"/>
      <c r="AF75" s="2127"/>
      <c r="AG75" s="2127"/>
      <c r="AH75" s="2127"/>
      <c r="AI75" s="2127"/>
      <c r="AJ75" s="2127"/>
      <c r="AK75" s="2127"/>
      <c r="AL75" s="2127"/>
      <c r="AM75" s="2127"/>
      <c r="AN75" s="2127"/>
      <c r="AO75" s="2127"/>
      <c r="AP75" s="2127"/>
      <c r="AQ75" s="2127"/>
      <c r="AR75" s="2127"/>
      <c r="AS75" s="2127"/>
      <c r="AT75" s="2127"/>
      <c r="AU75" s="2127"/>
      <c r="AV75" s="2127"/>
      <c r="AW75" s="2127"/>
      <c r="AX75" s="2127"/>
      <c r="AY75" s="2132"/>
      <c r="BA75" s="236"/>
      <c r="BB75" s="154"/>
      <c r="BC75" s="329"/>
      <c r="BD75" s="302"/>
      <c r="BE75" s="302"/>
      <c r="BF75" s="302"/>
      <c r="BG75" s="330"/>
      <c r="BH75" s="337"/>
      <c r="BI75" s="302"/>
      <c r="BJ75" s="302"/>
      <c r="BK75" s="302"/>
      <c r="BL75" s="330"/>
      <c r="BM75" s="337"/>
      <c r="BN75" s="302"/>
      <c r="BO75" s="302"/>
      <c r="BP75" s="302"/>
      <c r="BQ75" s="330"/>
      <c r="BR75" s="337"/>
      <c r="BS75" s="302"/>
      <c r="BT75" s="302"/>
      <c r="BU75" s="302"/>
      <c r="BV75" s="302"/>
      <c r="BW75" s="302"/>
      <c r="BX75" s="302"/>
      <c r="BY75" s="303"/>
      <c r="BZ75" s="303"/>
      <c r="CA75" s="303"/>
      <c r="CB75" s="303"/>
      <c r="CC75" s="303"/>
      <c r="CD75" s="303"/>
      <c r="CE75" s="303"/>
      <c r="CF75" s="303"/>
      <c r="CG75" s="303"/>
      <c r="CH75" s="303"/>
      <c r="CI75" s="303"/>
      <c r="CJ75" s="303"/>
      <c r="CK75" s="303"/>
      <c r="CL75" s="303"/>
      <c r="CM75" s="303"/>
      <c r="CN75" s="303"/>
      <c r="CO75" s="303"/>
      <c r="CP75" s="303"/>
      <c r="CQ75" s="303"/>
      <c r="CR75" s="303"/>
      <c r="CS75" s="303"/>
      <c r="CT75" s="303"/>
      <c r="CU75" s="303"/>
      <c r="CV75" s="303"/>
      <c r="CW75" s="303"/>
      <c r="CX75" s="303"/>
      <c r="CY75" s="303"/>
      <c r="CZ75" s="344"/>
    </row>
    <row r="76" s="437" customFormat="true" ht="15" customHeight="true" x14ac:dyDescent="0.2">
      <c r="A76" s="2062"/>
      <c r="B76" s="2220"/>
      <c r="C76" s="2126"/>
      <c r="D76" s="2127"/>
      <c r="E76" s="2127"/>
      <c r="F76" s="2127"/>
      <c r="G76" s="2128"/>
      <c r="H76" s="2129"/>
      <c r="I76" s="2127"/>
      <c r="J76" s="2127"/>
      <c r="K76" s="2127"/>
      <c r="L76" s="2130"/>
      <c r="M76" s="2131"/>
      <c r="N76" s="2127"/>
      <c r="O76" s="2127"/>
      <c r="P76" s="2127"/>
      <c r="Q76" s="2128"/>
      <c r="R76" s="2129"/>
      <c r="S76" s="2127"/>
      <c r="T76" s="2127"/>
      <c r="U76" s="2127"/>
      <c r="V76" s="2127"/>
      <c r="W76" s="2127"/>
      <c r="X76" s="2127"/>
      <c r="Y76" s="2127"/>
      <c r="Z76" s="2127"/>
      <c r="AA76" s="2127"/>
      <c r="AB76" s="2127"/>
      <c r="AC76" s="2127"/>
      <c r="AD76" s="2127"/>
      <c r="AE76" s="2127"/>
      <c r="AF76" s="2127"/>
      <c r="AG76" s="2127"/>
      <c r="AH76" s="2127"/>
      <c r="AI76" s="2127"/>
      <c r="AJ76" s="2127"/>
      <c r="AK76" s="2127"/>
      <c r="AL76" s="2127"/>
      <c r="AM76" s="2127"/>
      <c r="AN76" s="2127"/>
      <c r="AO76" s="2127"/>
      <c r="AP76" s="2127"/>
      <c r="AQ76" s="2127"/>
      <c r="AR76" s="2127"/>
      <c r="AS76" s="2127"/>
      <c r="AT76" s="2127"/>
      <c r="AU76" s="2127"/>
      <c r="AV76" s="2127"/>
      <c r="AW76" s="2127"/>
      <c r="AX76" s="2127"/>
      <c r="AY76" s="2132"/>
      <c r="BA76" s="236"/>
      <c r="BB76" s="154"/>
      <c r="BC76" s="329"/>
      <c r="BD76" s="302"/>
      <c r="BE76" s="302"/>
      <c r="BF76" s="302"/>
      <c r="BG76" s="330"/>
      <c r="BH76" s="337"/>
      <c r="BI76" s="302"/>
      <c r="BJ76" s="302"/>
      <c r="BK76" s="302"/>
      <c r="BL76" s="330"/>
      <c r="BM76" s="337"/>
      <c r="BN76" s="302"/>
      <c r="BO76" s="302"/>
      <c r="BP76" s="302"/>
      <c r="BQ76" s="330"/>
      <c r="BR76" s="337"/>
      <c r="BS76" s="302"/>
      <c r="BT76" s="302"/>
      <c r="BU76" s="302"/>
      <c r="BV76" s="302"/>
      <c r="BW76" s="302"/>
      <c r="BX76" s="302"/>
      <c r="BY76" s="303"/>
      <c r="BZ76" s="303"/>
      <c r="CA76" s="303"/>
      <c r="CB76" s="303"/>
      <c r="CC76" s="303"/>
      <c r="CD76" s="303"/>
      <c r="CE76" s="303"/>
      <c r="CF76" s="303"/>
      <c r="CG76" s="303"/>
      <c r="CH76" s="303"/>
      <c r="CI76" s="303"/>
      <c r="CJ76" s="303"/>
      <c r="CK76" s="303"/>
      <c r="CL76" s="303"/>
      <c r="CM76" s="303"/>
      <c r="CN76" s="303"/>
      <c r="CO76" s="303"/>
      <c r="CP76" s="303"/>
      <c r="CQ76" s="303"/>
      <c r="CR76" s="303"/>
      <c r="CS76" s="303"/>
      <c r="CT76" s="303"/>
      <c r="CU76" s="303"/>
      <c r="CV76" s="303"/>
      <c r="CW76" s="303"/>
      <c r="CX76" s="303"/>
      <c r="CY76" s="303"/>
      <c r="CZ76" s="344"/>
    </row>
    <row r="77" s="437" customFormat="true" ht="15" customHeight="true" x14ac:dyDescent="0.2">
      <c r="A77" s="2062"/>
      <c r="B77" s="2220"/>
      <c r="C77" s="2126"/>
      <c r="D77" s="2127"/>
      <c r="E77" s="2127"/>
      <c r="F77" s="2127"/>
      <c r="G77" s="2128"/>
      <c r="H77" s="2129"/>
      <c r="I77" s="2127"/>
      <c r="J77" s="2127"/>
      <c r="K77" s="2127"/>
      <c r="L77" s="2130"/>
      <c r="M77" s="2131"/>
      <c r="N77" s="2127"/>
      <c r="O77" s="2127"/>
      <c r="P77" s="2127"/>
      <c r="Q77" s="2128"/>
      <c r="R77" s="2129"/>
      <c r="S77" s="2127"/>
      <c r="T77" s="2127"/>
      <c r="U77" s="2127"/>
      <c r="V77" s="2127"/>
      <c r="W77" s="2127"/>
      <c r="X77" s="2127"/>
      <c r="Y77" s="2127"/>
      <c r="Z77" s="2127"/>
      <c r="AA77" s="2127"/>
      <c r="AB77" s="2127"/>
      <c r="AC77" s="2127"/>
      <c r="AD77" s="2127"/>
      <c r="AE77" s="2127"/>
      <c r="AF77" s="2127"/>
      <c r="AG77" s="2127"/>
      <c r="AH77" s="2127"/>
      <c r="AI77" s="2127"/>
      <c r="AJ77" s="2127"/>
      <c r="AK77" s="2127"/>
      <c r="AL77" s="2127"/>
      <c r="AM77" s="2127"/>
      <c r="AN77" s="2127"/>
      <c r="AO77" s="2127"/>
      <c r="AP77" s="2127"/>
      <c r="AQ77" s="2127"/>
      <c r="AR77" s="2127"/>
      <c r="AS77" s="2127"/>
      <c r="AT77" s="2127"/>
      <c r="AU77" s="2127"/>
      <c r="AV77" s="2127"/>
      <c r="AW77" s="2127"/>
      <c r="AX77" s="2127"/>
      <c r="AY77" s="2132"/>
      <c r="BA77" s="236"/>
      <c r="BB77" s="154"/>
      <c r="BC77" s="329"/>
      <c r="BD77" s="302"/>
      <c r="BE77" s="302"/>
      <c r="BF77" s="302"/>
      <c r="BG77" s="330"/>
      <c r="BH77" s="337"/>
      <c r="BI77" s="302"/>
      <c r="BJ77" s="302"/>
      <c r="BK77" s="302"/>
      <c r="BL77" s="330"/>
      <c r="BM77" s="337"/>
      <c r="BN77" s="302"/>
      <c r="BO77" s="302"/>
      <c r="BP77" s="302"/>
      <c r="BQ77" s="330"/>
      <c r="BR77" s="337"/>
      <c r="BS77" s="302"/>
      <c r="BT77" s="302"/>
      <c r="BU77" s="302"/>
      <c r="BV77" s="302"/>
      <c r="BW77" s="302"/>
      <c r="BX77" s="302"/>
      <c r="BY77" s="303"/>
      <c r="BZ77" s="303"/>
      <c r="CA77" s="303"/>
      <c r="CB77" s="303"/>
      <c r="CC77" s="303"/>
      <c r="CD77" s="303"/>
      <c r="CE77" s="303"/>
      <c r="CF77" s="303"/>
      <c r="CG77" s="303"/>
      <c r="CH77" s="303"/>
      <c r="CI77" s="303"/>
      <c r="CJ77" s="303"/>
      <c r="CK77" s="303"/>
      <c r="CL77" s="303"/>
      <c r="CM77" s="303"/>
      <c r="CN77" s="303"/>
      <c r="CO77" s="303"/>
      <c r="CP77" s="303"/>
      <c r="CQ77" s="303"/>
      <c r="CR77" s="303"/>
      <c r="CS77" s="303"/>
      <c r="CT77" s="303"/>
      <c r="CU77" s="303"/>
      <c r="CV77" s="303"/>
      <c r="CW77" s="303"/>
      <c r="CX77" s="303"/>
      <c r="CY77" s="303"/>
      <c r="CZ77" s="344"/>
    </row>
    <row r="78" s="437" customFormat="true" ht="15" customHeight="true" x14ac:dyDescent="0.2">
      <c r="A78" s="2062"/>
      <c r="B78" s="2220"/>
      <c r="C78" s="2126"/>
      <c r="D78" s="2127"/>
      <c r="E78" s="2127"/>
      <c r="F78" s="2127"/>
      <c r="G78" s="2128"/>
      <c r="H78" s="2129"/>
      <c r="I78" s="2127"/>
      <c r="J78" s="2127"/>
      <c r="K78" s="2127"/>
      <c r="L78" s="2130"/>
      <c r="M78" s="2131"/>
      <c r="N78" s="2127"/>
      <c r="O78" s="2127"/>
      <c r="P78" s="2127"/>
      <c r="Q78" s="2128"/>
      <c r="R78" s="2129"/>
      <c r="S78" s="2127"/>
      <c r="T78" s="2127"/>
      <c r="U78" s="2127"/>
      <c r="V78" s="2127"/>
      <c r="W78" s="2127"/>
      <c r="X78" s="2127"/>
      <c r="Y78" s="2127"/>
      <c r="Z78" s="2127"/>
      <c r="AA78" s="2127"/>
      <c r="AB78" s="2127"/>
      <c r="AC78" s="2127"/>
      <c r="AD78" s="2127"/>
      <c r="AE78" s="2127"/>
      <c r="AF78" s="2127"/>
      <c r="AG78" s="2127"/>
      <c r="AH78" s="2127"/>
      <c r="AI78" s="2127"/>
      <c r="AJ78" s="2127"/>
      <c r="AK78" s="2127"/>
      <c r="AL78" s="2127"/>
      <c r="AM78" s="2127"/>
      <c r="AN78" s="2127"/>
      <c r="AO78" s="2127"/>
      <c r="AP78" s="2127"/>
      <c r="AQ78" s="2127"/>
      <c r="AR78" s="2127"/>
      <c r="AS78" s="2127"/>
      <c r="AT78" s="2127"/>
      <c r="AU78" s="2127"/>
      <c r="AV78" s="2127"/>
      <c r="AW78" s="2127"/>
      <c r="AX78" s="2127"/>
      <c r="AY78" s="2132"/>
      <c r="BA78" s="236"/>
      <c r="BB78" s="154"/>
      <c r="BC78" s="329"/>
      <c r="BD78" s="302"/>
      <c r="BE78" s="302"/>
      <c r="BF78" s="302"/>
      <c r="BG78" s="330"/>
      <c r="BH78" s="337"/>
      <c r="BI78" s="302"/>
      <c r="BJ78" s="302"/>
      <c r="BK78" s="302"/>
      <c r="BL78" s="330"/>
      <c r="BM78" s="337"/>
      <c r="BN78" s="302"/>
      <c r="BO78" s="302"/>
      <c r="BP78" s="302"/>
      <c r="BQ78" s="330"/>
      <c r="BR78" s="337"/>
      <c r="BS78" s="302"/>
      <c r="BT78" s="302"/>
      <c r="BU78" s="302"/>
      <c r="BV78" s="302"/>
      <c r="BW78" s="302"/>
      <c r="BX78" s="302"/>
      <c r="BY78" s="303"/>
      <c r="BZ78" s="303"/>
      <c r="CA78" s="303"/>
      <c r="CB78" s="303"/>
      <c r="CC78" s="303"/>
      <c r="CD78" s="303"/>
      <c r="CE78" s="303"/>
      <c r="CF78" s="303"/>
      <c r="CG78" s="303"/>
      <c r="CH78" s="303"/>
      <c r="CI78" s="303"/>
      <c r="CJ78" s="303"/>
      <c r="CK78" s="303"/>
      <c r="CL78" s="303"/>
      <c r="CM78" s="303"/>
      <c r="CN78" s="303"/>
      <c r="CO78" s="303"/>
      <c r="CP78" s="303"/>
      <c r="CQ78" s="303"/>
      <c r="CR78" s="303"/>
      <c r="CS78" s="303"/>
      <c r="CT78" s="303"/>
      <c r="CU78" s="303"/>
      <c r="CV78" s="303"/>
      <c r="CW78" s="303"/>
      <c r="CX78" s="303"/>
      <c r="CY78" s="303"/>
      <c r="CZ78" s="344"/>
    </row>
    <row r="79" s="437" customFormat="true" ht="15" customHeight="true" x14ac:dyDescent="0.2">
      <c r="A79" s="2062"/>
      <c r="B79" s="2220"/>
      <c r="C79" s="2126"/>
      <c r="D79" s="2127"/>
      <c r="E79" s="2127"/>
      <c r="F79" s="2127"/>
      <c r="G79" s="2128"/>
      <c r="H79" s="2129"/>
      <c r="I79" s="2127"/>
      <c r="J79" s="2127"/>
      <c r="K79" s="2127"/>
      <c r="L79" s="2130"/>
      <c r="M79" s="2131"/>
      <c r="N79" s="2127"/>
      <c r="O79" s="2127"/>
      <c r="P79" s="2127"/>
      <c r="Q79" s="2128"/>
      <c r="R79" s="2129"/>
      <c r="S79" s="2127"/>
      <c r="T79" s="2127"/>
      <c r="U79" s="2127"/>
      <c r="V79" s="2127"/>
      <c r="W79" s="2127"/>
      <c r="X79" s="2127"/>
      <c r="Y79" s="2127"/>
      <c r="Z79" s="2127"/>
      <c r="AA79" s="2127"/>
      <c r="AB79" s="2127"/>
      <c r="AC79" s="2127"/>
      <c r="AD79" s="2127"/>
      <c r="AE79" s="2127"/>
      <c r="AF79" s="2127"/>
      <c r="AG79" s="2127"/>
      <c r="AH79" s="2127"/>
      <c r="AI79" s="2127"/>
      <c r="AJ79" s="2127"/>
      <c r="AK79" s="2127"/>
      <c r="AL79" s="2127"/>
      <c r="AM79" s="2127"/>
      <c r="AN79" s="2127"/>
      <c r="AO79" s="2127"/>
      <c r="AP79" s="2127"/>
      <c r="AQ79" s="2127"/>
      <c r="AR79" s="2127"/>
      <c r="AS79" s="2127"/>
      <c r="AT79" s="2127"/>
      <c r="AU79" s="2127"/>
      <c r="AV79" s="2127"/>
      <c r="AW79" s="2127"/>
      <c r="AX79" s="2127"/>
      <c r="AY79" s="2132"/>
      <c r="BA79" s="236"/>
      <c r="BB79" s="154"/>
      <c r="BC79" s="329"/>
      <c r="BD79" s="302"/>
      <c r="BE79" s="302"/>
      <c r="BF79" s="302"/>
      <c r="BG79" s="330"/>
      <c r="BH79" s="337"/>
      <c r="BI79" s="302"/>
      <c r="BJ79" s="302"/>
      <c r="BK79" s="302"/>
      <c r="BL79" s="330"/>
      <c r="BM79" s="337"/>
      <c r="BN79" s="302"/>
      <c r="BO79" s="302"/>
      <c r="BP79" s="302"/>
      <c r="BQ79" s="330"/>
      <c r="BR79" s="337"/>
      <c r="BS79" s="302"/>
      <c r="BT79" s="302"/>
      <c r="BU79" s="302"/>
      <c r="BV79" s="302"/>
      <c r="BW79" s="302"/>
      <c r="BX79" s="302"/>
      <c r="BY79" s="303"/>
      <c r="BZ79" s="303"/>
      <c r="CA79" s="303"/>
      <c r="CB79" s="303"/>
      <c r="CC79" s="303"/>
      <c r="CD79" s="303"/>
      <c r="CE79" s="303"/>
      <c r="CF79" s="303"/>
      <c r="CG79" s="303"/>
      <c r="CH79" s="303"/>
      <c r="CI79" s="303"/>
      <c r="CJ79" s="303"/>
      <c r="CK79" s="303"/>
      <c r="CL79" s="303"/>
      <c r="CM79" s="303"/>
      <c r="CN79" s="303"/>
      <c r="CO79" s="303"/>
      <c r="CP79" s="303"/>
      <c r="CQ79" s="303"/>
      <c r="CR79" s="303"/>
      <c r="CS79" s="303"/>
      <c r="CT79" s="303"/>
      <c r="CU79" s="303"/>
      <c r="CV79" s="303"/>
      <c r="CW79" s="303"/>
      <c r="CX79" s="303"/>
      <c r="CY79" s="303"/>
      <c r="CZ79" s="344"/>
    </row>
    <row r="80" s="437" customFormat="true" ht="15" customHeight="true" x14ac:dyDescent="0.2">
      <c r="A80" s="2062"/>
      <c r="B80" s="2220"/>
      <c r="C80" s="2126"/>
      <c r="D80" s="2127"/>
      <c r="E80" s="2127"/>
      <c r="F80" s="2127"/>
      <c r="G80" s="2128"/>
      <c r="H80" s="2129"/>
      <c r="I80" s="2127"/>
      <c r="J80" s="2127"/>
      <c r="K80" s="2127"/>
      <c r="L80" s="2130"/>
      <c r="M80" s="2131"/>
      <c r="N80" s="2127"/>
      <c r="O80" s="2127"/>
      <c r="P80" s="2127"/>
      <c r="Q80" s="2128"/>
      <c r="R80" s="2129"/>
      <c r="S80" s="2127"/>
      <c r="T80" s="2127"/>
      <c r="U80" s="2127"/>
      <c r="V80" s="2127"/>
      <c r="W80" s="2127"/>
      <c r="X80" s="2127"/>
      <c r="Y80" s="2127"/>
      <c r="Z80" s="2127"/>
      <c r="AA80" s="2127"/>
      <c r="AB80" s="2127"/>
      <c r="AC80" s="2127"/>
      <c r="AD80" s="2127"/>
      <c r="AE80" s="2127"/>
      <c r="AF80" s="2127"/>
      <c r="AG80" s="2127"/>
      <c r="AH80" s="2127"/>
      <c r="AI80" s="2127"/>
      <c r="AJ80" s="2127"/>
      <c r="AK80" s="2127"/>
      <c r="AL80" s="2127"/>
      <c r="AM80" s="2127"/>
      <c r="AN80" s="2127"/>
      <c r="AO80" s="2127"/>
      <c r="AP80" s="2127"/>
      <c r="AQ80" s="2127"/>
      <c r="AR80" s="2127"/>
      <c r="AS80" s="2127"/>
      <c r="AT80" s="2127"/>
      <c r="AU80" s="2127"/>
      <c r="AV80" s="2127"/>
      <c r="AW80" s="2127"/>
      <c r="AX80" s="2127"/>
      <c r="AY80" s="2132"/>
      <c r="BA80" s="236"/>
      <c r="BB80" s="154"/>
      <c r="BC80" s="329"/>
      <c r="BD80" s="302"/>
      <c r="BE80" s="302"/>
      <c r="BF80" s="302"/>
      <c r="BG80" s="330"/>
      <c r="BH80" s="337"/>
      <c r="BI80" s="302"/>
      <c r="BJ80" s="302"/>
      <c r="BK80" s="302"/>
      <c r="BL80" s="330"/>
      <c r="BM80" s="337"/>
      <c r="BN80" s="302"/>
      <c r="BO80" s="302"/>
      <c r="BP80" s="302"/>
      <c r="BQ80" s="330"/>
      <c r="BR80" s="337"/>
      <c r="BS80" s="302"/>
      <c r="BT80" s="302"/>
      <c r="BU80" s="302"/>
      <c r="BV80" s="302"/>
      <c r="BW80" s="302"/>
      <c r="BX80" s="302"/>
      <c r="BY80" s="303"/>
      <c r="BZ80" s="303"/>
      <c r="CA80" s="303"/>
      <c r="CB80" s="303"/>
      <c r="CC80" s="303"/>
      <c r="CD80" s="303"/>
      <c r="CE80" s="303"/>
      <c r="CF80" s="303"/>
      <c r="CG80" s="303"/>
      <c r="CH80" s="303"/>
      <c r="CI80" s="303"/>
      <c r="CJ80" s="303"/>
      <c r="CK80" s="303"/>
      <c r="CL80" s="303"/>
      <c r="CM80" s="303"/>
      <c r="CN80" s="303"/>
      <c r="CO80" s="303"/>
      <c r="CP80" s="303"/>
      <c r="CQ80" s="303"/>
      <c r="CR80" s="303"/>
      <c r="CS80" s="303"/>
      <c r="CT80" s="303"/>
      <c r="CU80" s="303"/>
      <c r="CV80" s="303"/>
      <c r="CW80" s="303"/>
      <c r="CX80" s="303"/>
      <c r="CY80" s="303"/>
      <c r="CZ80" s="344"/>
    </row>
    <row r="81" s="437" customFormat="true" ht="15" customHeight="true" x14ac:dyDescent="0.2">
      <c r="A81" s="2062"/>
      <c r="B81" s="2220"/>
      <c r="C81" s="2126"/>
      <c r="D81" s="2127"/>
      <c r="E81" s="2127"/>
      <c r="F81" s="2127"/>
      <c r="G81" s="2128"/>
      <c r="H81" s="2129"/>
      <c r="I81" s="2127"/>
      <c r="J81" s="2127"/>
      <c r="K81" s="2127"/>
      <c r="L81" s="2130"/>
      <c r="M81" s="2131"/>
      <c r="N81" s="2127"/>
      <c r="O81" s="2127"/>
      <c r="P81" s="2127"/>
      <c r="Q81" s="2128"/>
      <c r="R81" s="2129"/>
      <c r="S81" s="2127"/>
      <c r="T81" s="2127"/>
      <c r="U81" s="2127"/>
      <c r="V81" s="2127"/>
      <c r="W81" s="2127"/>
      <c r="X81" s="2127"/>
      <c r="Y81" s="2127"/>
      <c r="Z81" s="2127"/>
      <c r="AA81" s="2127"/>
      <c r="AB81" s="2127"/>
      <c r="AC81" s="2127"/>
      <c r="AD81" s="2127"/>
      <c r="AE81" s="2127"/>
      <c r="AF81" s="2127"/>
      <c r="AG81" s="2127"/>
      <c r="AH81" s="2127"/>
      <c r="AI81" s="2127"/>
      <c r="AJ81" s="2127"/>
      <c r="AK81" s="2127"/>
      <c r="AL81" s="2127"/>
      <c r="AM81" s="2127"/>
      <c r="AN81" s="2127"/>
      <c r="AO81" s="2127"/>
      <c r="AP81" s="2127"/>
      <c r="AQ81" s="2127"/>
      <c r="AR81" s="2127"/>
      <c r="AS81" s="2127"/>
      <c r="AT81" s="2127"/>
      <c r="AU81" s="2127"/>
      <c r="AV81" s="2127"/>
      <c r="AW81" s="2127"/>
      <c r="AX81" s="2127"/>
      <c r="AY81" s="2132"/>
      <c r="BA81" s="236"/>
      <c r="BB81" s="154"/>
      <c r="BC81" s="329"/>
      <c r="BD81" s="302"/>
      <c r="BE81" s="302"/>
      <c r="BF81" s="302"/>
      <c r="BG81" s="330"/>
      <c r="BH81" s="337"/>
      <c r="BI81" s="302"/>
      <c r="BJ81" s="302"/>
      <c r="BK81" s="302"/>
      <c r="BL81" s="330"/>
      <c r="BM81" s="337"/>
      <c r="BN81" s="302"/>
      <c r="BO81" s="302"/>
      <c r="BP81" s="302"/>
      <c r="BQ81" s="330"/>
      <c r="BR81" s="337"/>
      <c r="BS81" s="302"/>
      <c r="BT81" s="302"/>
      <c r="BU81" s="302"/>
      <c r="BV81" s="302"/>
      <c r="BW81" s="302"/>
      <c r="BX81" s="302"/>
      <c r="BY81" s="303"/>
      <c r="BZ81" s="303"/>
      <c r="CA81" s="303"/>
      <c r="CB81" s="303"/>
      <c r="CC81" s="303"/>
      <c r="CD81" s="303"/>
      <c r="CE81" s="303"/>
      <c r="CF81" s="303"/>
      <c r="CG81" s="303"/>
      <c r="CH81" s="303"/>
      <c r="CI81" s="303"/>
      <c r="CJ81" s="303"/>
      <c r="CK81" s="303"/>
      <c r="CL81" s="303"/>
      <c r="CM81" s="303"/>
      <c r="CN81" s="303"/>
      <c r="CO81" s="303"/>
      <c r="CP81" s="303"/>
      <c r="CQ81" s="303"/>
      <c r="CR81" s="303"/>
      <c r="CS81" s="303"/>
      <c r="CT81" s="303"/>
      <c r="CU81" s="303"/>
      <c r="CV81" s="303"/>
      <c r="CW81" s="303"/>
      <c r="CX81" s="303"/>
      <c r="CY81" s="303"/>
      <c r="CZ81" s="344"/>
    </row>
    <row r="82" s="437" customFormat="true" ht="15" customHeight="true" x14ac:dyDescent="0.2">
      <c r="A82" s="2062"/>
      <c r="B82" s="2220"/>
      <c r="C82" s="2126"/>
      <c r="D82" s="2127"/>
      <c r="E82" s="2127"/>
      <c r="F82" s="2127"/>
      <c r="G82" s="2128"/>
      <c r="H82" s="2129"/>
      <c r="I82" s="2127"/>
      <c r="J82" s="2127"/>
      <c r="K82" s="2127"/>
      <c r="L82" s="2130"/>
      <c r="M82" s="2131"/>
      <c r="N82" s="2127"/>
      <c r="O82" s="2127"/>
      <c r="P82" s="2127"/>
      <c r="Q82" s="2128"/>
      <c r="R82" s="2129"/>
      <c r="S82" s="2127"/>
      <c r="T82" s="2127"/>
      <c r="U82" s="2127"/>
      <c r="V82" s="2127"/>
      <c r="W82" s="2127"/>
      <c r="X82" s="2127"/>
      <c r="Y82" s="2127"/>
      <c r="Z82" s="2127"/>
      <c r="AA82" s="2127"/>
      <c r="AB82" s="2127"/>
      <c r="AC82" s="2127"/>
      <c r="AD82" s="2127"/>
      <c r="AE82" s="2127"/>
      <c r="AF82" s="2127"/>
      <c r="AG82" s="2127"/>
      <c r="AH82" s="2127"/>
      <c r="AI82" s="2127"/>
      <c r="AJ82" s="2127"/>
      <c r="AK82" s="2127"/>
      <c r="AL82" s="2127"/>
      <c r="AM82" s="2127"/>
      <c r="AN82" s="2127"/>
      <c r="AO82" s="2127"/>
      <c r="AP82" s="2127"/>
      <c r="AQ82" s="2127"/>
      <c r="AR82" s="2127"/>
      <c r="AS82" s="2127"/>
      <c r="AT82" s="2127"/>
      <c r="AU82" s="2127"/>
      <c r="AV82" s="2127"/>
      <c r="AW82" s="2127"/>
      <c r="AX82" s="2127"/>
      <c r="AY82" s="2132"/>
      <c r="BA82" s="236"/>
      <c r="BB82" s="154"/>
      <c r="BC82" s="329"/>
      <c r="BD82" s="302"/>
      <c r="BE82" s="302"/>
      <c r="BF82" s="302"/>
      <c r="BG82" s="330"/>
      <c r="BH82" s="337"/>
      <c r="BI82" s="302"/>
      <c r="BJ82" s="302"/>
      <c r="BK82" s="302"/>
      <c r="BL82" s="330"/>
      <c r="BM82" s="337"/>
      <c r="BN82" s="302"/>
      <c r="BO82" s="302"/>
      <c r="BP82" s="302"/>
      <c r="BQ82" s="330"/>
      <c r="BR82" s="337"/>
      <c r="BS82" s="302"/>
      <c r="BT82" s="302"/>
      <c r="BU82" s="302"/>
      <c r="BV82" s="302"/>
      <c r="BW82" s="302"/>
      <c r="BX82" s="302"/>
      <c r="BY82" s="303"/>
      <c r="BZ82" s="303"/>
      <c r="CA82" s="303"/>
      <c r="CB82" s="303"/>
      <c r="CC82" s="303"/>
      <c r="CD82" s="303"/>
      <c r="CE82" s="303"/>
      <c r="CF82" s="303"/>
      <c r="CG82" s="303"/>
      <c r="CH82" s="303"/>
      <c r="CI82" s="303"/>
      <c r="CJ82" s="303"/>
      <c r="CK82" s="303"/>
      <c r="CL82" s="303"/>
      <c r="CM82" s="303"/>
      <c r="CN82" s="303"/>
      <c r="CO82" s="303"/>
      <c r="CP82" s="303"/>
      <c r="CQ82" s="303"/>
      <c r="CR82" s="303"/>
      <c r="CS82" s="303"/>
      <c r="CT82" s="303"/>
      <c r="CU82" s="303"/>
      <c r="CV82" s="303"/>
      <c r="CW82" s="303"/>
      <c r="CX82" s="303"/>
      <c r="CY82" s="303"/>
      <c r="CZ82" s="344"/>
    </row>
    <row r="83" s="437" customFormat="true" ht="15" customHeight="true" x14ac:dyDescent="0.2">
      <c r="A83" s="2062"/>
      <c r="B83" s="2220"/>
      <c r="C83" s="2126"/>
      <c r="D83" s="2127"/>
      <c r="E83" s="2127"/>
      <c r="F83" s="2127"/>
      <c r="G83" s="2128"/>
      <c r="H83" s="2129"/>
      <c r="I83" s="2127"/>
      <c r="J83" s="2127"/>
      <c r="K83" s="2127"/>
      <c r="L83" s="2130"/>
      <c r="M83" s="2131"/>
      <c r="N83" s="2127"/>
      <c r="O83" s="2127"/>
      <c r="P83" s="2127"/>
      <c r="Q83" s="2128"/>
      <c r="R83" s="2129"/>
      <c r="S83" s="2127"/>
      <c r="T83" s="2127"/>
      <c r="U83" s="2127"/>
      <c r="V83" s="2127"/>
      <c r="W83" s="2127"/>
      <c r="X83" s="2127"/>
      <c r="Y83" s="2127"/>
      <c r="Z83" s="2127"/>
      <c r="AA83" s="2127"/>
      <c r="AB83" s="2127"/>
      <c r="AC83" s="2127"/>
      <c r="AD83" s="2127"/>
      <c r="AE83" s="2127"/>
      <c r="AF83" s="2127"/>
      <c r="AG83" s="2127"/>
      <c r="AH83" s="2127"/>
      <c r="AI83" s="2127"/>
      <c r="AJ83" s="2127"/>
      <c r="AK83" s="2127"/>
      <c r="AL83" s="2127"/>
      <c r="AM83" s="2127"/>
      <c r="AN83" s="2127"/>
      <c r="AO83" s="2127"/>
      <c r="AP83" s="2127"/>
      <c r="AQ83" s="2127"/>
      <c r="AR83" s="2127"/>
      <c r="AS83" s="2127"/>
      <c r="AT83" s="2127"/>
      <c r="AU83" s="2127"/>
      <c r="AV83" s="2127"/>
      <c r="AW83" s="2127"/>
      <c r="AX83" s="2127"/>
      <c r="AY83" s="2132"/>
      <c r="BA83" s="236"/>
      <c r="BB83" s="154"/>
      <c r="BC83" s="329"/>
      <c r="BD83" s="302"/>
      <c r="BE83" s="302"/>
      <c r="BF83" s="302"/>
      <c r="BG83" s="330"/>
      <c r="BH83" s="337"/>
      <c r="BI83" s="302"/>
      <c r="BJ83" s="302"/>
      <c r="BK83" s="302"/>
      <c r="BL83" s="330"/>
      <c r="BM83" s="337"/>
      <c r="BN83" s="302"/>
      <c r="BO83" s="302"/>
      <c r="BP83" s="302"/>
      <c r="BQ83" s="330"/>
      <c r="BR83" s="337"/>
      <c r="BS83" s="302"/>
      <c r="BT83" s="302"/>
      <c r="BU83" s="302"/>
      <c r="BV83" s="302"/>
      <c r="BW83" s="302"/>
      <c r="BX83" s="302"/>
      <c r="BY83" s="303"/>
      <c r="BZ83" s="303"/>
      <c r="CA83" s="303"/>
      <c r="CB83" s="303"/>
      <c r="CC83" s="303"/>
      <c r="CD83" s="303"/>
      <c r="CE83" s="303"/>
      <c r="CF83" s="303"/>
      <c r="CG83" s="303"/>
      <c r="CH83" s="303"/>
      <c r="CI83" s="303"/>
      <c r="CJ83" s="303"/>
      <c r="CK83" s="303"/>
      <c r="CL83" s="303"/>
      <c r="CM83" s="303"/>
      <c r="CN83" s="303"/>
      <c r="CO83" s="303"/>
      <c r="CP83" s="303"/>
      <c r="CQ83" s="303"/>
      <c r="CR83" s="303"/>
      <c r="CS83" s="303"/>
      <c r="CT83" s="303"/>
      <c r="CU83" s="303"/>
      <c r="CV83" s="303"/>
      <c r="CW83" s="303"/>
      <c r="CX83" s="303"/>
      <c r="CY83" s="303"/>
      <c r="CZ83" s="344"/>
    </row>
    <row r="84" s="437" customFormat="true" ht="15" customHeight="true" x14ac:dyDescent="0.2">
      <c r="A84" s="2062"/>
      <c r="B84" s="2220"/>
      <c r="C84" s="2126"/>
      <c r="D84" s="2127"/>
      <c r="E84" s="2127"/>
      <c r="F84" s="2127"/>
      <c r="G84" s="2128"/>
      <c r="H84" s="2129"/>
      <c r="I84" s="2127"/>
      <c r="J84" s="2127"/>
      <c r="K84" s="2127"/>
      <c r="L84" s="2130"/>
      <c r="M84" s="2131"/>
      <c r="N84" s="2127"/>
      <c r="O84" s="2127"/>
      <c r="P84" s="2127"/>
      <c r="Q84" s="2128"/>
      <c r="R84" s="2129"/>
      <c r="S84" s="2127"/>
      <c r="T84" s="2127"/>
      <c r="U84" s="2127"/>
      <c r="V84" s="2127"/>
      <c r="W84" s="2127"/>
      <c r="X84" s="2127"/>
      <c r="Y84" s="2127"/>
      <c r="Z84" s="2127"/>
      <c r="AA84" s="2127"/>
      <c r="AB84" s="2127"/>
      <c r="AC84" s="2127"/>
      <c r="AD84" s="2127"/>
      <c r="AE84" s="2127"/>
      <c r="AF84" s="2127"/>
      <c r="AG84" s="2127"/>
      <c r="AH84" s="2127"/>
      <c r="AI84" s="2127"/>
      <c r="AJ84" s="2127"/>
      <c r="AK84" s="2127"/>
      <c r="AL84" s="2127"/>
      <c r="AM84" s="2127"/>
      <c r="AN84" s="2127"/>
      <c r="AO84" s="2127"/>
      <c r="AP84" s="2127"/>
      <c r="AQ84" s="2127"/>
      <c r="AR84" s="2127"/>
      <c r="AS84" s="2127"/>
      <c r="AT84" s="2127"/>
      <c r="AU84" s="2127"/>
      <c r="AV84" s="2127"/>
      <c r="AW84" s="2127"/>
      <c r="AX84" s="2127"/>
      <c r="AY84" s="2132"/>
      <c r="BA84" s="236"/>
      <c r="BB84" s="154"/>
      <c r="BC84" s="329"/>
      <c r="BD84" s="302"/>
      <c r="BE84" s="302"/>
      <c r="BF84" s="302"/>
      <c r="BG84" s="330"/>
      <c r="BH84" s="337"/>
      <c r="BI84" s="302"/>
      <c r="BJ84" s="302"/>
      <c r="BK84" s="302"/>
      <c r="BL84" s="330"/>
      <c r="BM84" s="337"/>
      <c r="BN84" s="302"/>
      <c r="BO84" s="302"/>
      <c r="BP84" s="302"/>
      <c r="BQ84" s="330"/>
      <c r="BR84" s="337"/>
      <c r="BS84" s="302"/>
      <c r="BT84" s="302"/>
      <c r="BU84" s="302"/>
      <c r="BV84" s="302"/>
      <c r="BW84" s="302"/>
      <c r="BX84" s="302"/>
      <c r="BY84" s="303"/>
      <c r="BZ84" s="303"/>
      <c r="CA84" s="303"/>
      <c r="CB84" s="303"/>
      <c r="CC84" s="303"/>
      <c r="CD84" s="303"/>
      <c r="CE84" s="303"/>
      <c r="CF84" s="303"/>
      <c r="CG84" s="303"/>
      <c r="CH84" s="303"/>
      <c r="CI84" s="303"/>
      <c r="CJ84" s="303"/>
      <c r="CK84" s="303"/>
      <c r="CL84" s="303"/>
      <c r="CM84" s="303"/>
      <c r="CN84" s="303"/>
      <c r="CO84" s="303"/>
      <c r="CP84" s="303"/>
      <c r="CQ84" s="303"/>
      <c r="CR84" s="303"/>
      <c r="CS84" s="303"/>
      <c r="CT84" s="303"/>
      <c r="CU84" s="303"/>
      <c r="CV84" s="303"/>
      <c r="CW84" s="303"/>
      <c r="CX84" s="303"/>
      <c r="CY84" s="303"/>
      <c r="CZ84" s="344"/>
    </row>
    <row r="85" s="437" customFormat="true" ht="15" customHeight="true" x14ac:dyDescent="0.2">
      <c r="A85" s="2062"/>
      <c r="B85" s="2220"/>
      <c r="C85" s="2126"/>
      <c r="D85" s="2127"/>
      <c r="E85" s="2127"/>
      <c r="F85" s="2127"/>
      <c r="G85" s="2128"/>
      <c r="H85" s="2129"/>
      <c r="I85" s="2127"/>
      <c r="J85" s="2127"/>
      <c r="K85" s="2127"/>
      <c r="L85" s="2130"/>
      <c r="M85" s="2131"/>
      <c r="N85" s="2127"/>
      <c r="O85" s="2127"/>
      <c r="P85" s="2127"/>
      <c r="Q85" s="2128"/>
      <c r="R85" s="2129"/>
      <c r="S85" s="2127"/>
      <c r="T85" s="2127"/>
      <c r="U85" s="2127"/>
      <c r="V85" s="2127"/>
      <c r="W85" s="2127"/>
      <c r="X85" s="2127"/>
      <c r="Y85" s="2127"/>
      <c r="Z85" s="2127"/>
      <c r="AA85" s="2127"/>
      <c r="AB85" s="2127"/>
      <c r="AC85" s="2127"/>
      <c r="AD85" s="2127"/>
      <c r="AE85" s="2127"/>
      <c r="AF85" s="2127"/>
      <c r="AG85" s="2127"/>
      <c r="AH85" s="2127"/>
      <c r="AI85" s="2127"/>
      <c r="AJ85" s="2127"/>
      <c r="AK85" s="2127"/>
      <c r="AL85" s="2127"/>
      <c r="AM85" s="2127"/>
      <c r="AN85" s="2127"/>
      <c r="AO85" s="2127"/>
      <c r="AP85" s="2127"/>
      <c r="AQ85" s="2127"/>
      <c r="AR85" s="2127"/>
      <c r="AS85" s="2127"/>
      <c r="AT85" s="2127"/>
      <c r="AU85" s="2127"/>
      <c r="AV85" s="2127"/>
      <c r="AW85" s="2127"/>
      <c r="AX85" s="2127"/>
      <c r="AY85" s="2132"/>
      <c r="BA85" s="236"/>
      <c r="BB85" s="154"/>
      <c r="BC85" s="329"/>
      <c r="BD85" s="302"/>
      <c r="BE85" s="302"/>
      <c r="BF85" s="302"/>
      <c r="BG85" s="330"/>
      <c r="BH85" s="337"/>
      <c r="BI85" s="302"/>
      <c r="BJ85" s="302"/>
      <c r="BK85" s="302"/>
      <c r="BL85" s="330"/>
      <c r="BM85" s="337"/>
      <c r="BN85" s="302"/>
      <c r="BO85" s="302"/>
      <c r="BP85" s="302"/>
      <c r="BQ85" s="330"/>
      <c r="BR85" s="337"/>
      <c r="BS85" s="302"/>
      <c r="BT85" s="302"/>
      <c r="BU85" s="302"/>
      <c r="BV85" s="302"/>
      <c r="BW85" s="302"/>
      <c r="BX85" s="302"/>
      <c r="BY85" s="303"/>
      <c r="BZ85" s="303"/>
      <c r="CA85" s="303"/>
      <c r="CB85" s="303"/>
      <c r="CC85" s="303"/>
      <c r="CD85" s="303"/>
      <c r="CE85" s="303"/>
      <c r="CF85" s="303"/>
      <c r="CG85" s="303"/>
      <c r="CH85" s="303"/>
      <c r="CI85" s="303"/>
      <c r="CJ85" s="303"/>
      <c r="CK85" s="303"/>
      <c r="CL85" s="303"/>
      <c r="CM85" s="303"/>
      <c r="CN85" s="303"/>
      <c r="CO85" s="303"/>
      <c r="CP85" s="303"/>
      <c r="CQ85" s="303"/>
      <c r="CR85" s="303"/>
      <c r="CS85" s="303"/>
      <c r="CT85" s="303"/>
      <c r="CU85" s="303"/>
      <c r="CV85" s="303"/>
      <c r="CW85" s="303"/>
      <c r="CX85" s="303"/>
      <c r="CY85" s="303"/>
      <c r="CZ85" s="344"/>
    </row>
    <row r="86" s="437" customFormat="true" ht="15" customHeight="true" x14ac:dyDescent="0.2">
      <c r="A86" s="2062"/>
      <c r="B86" s="2220"/>
      <c r="C86" s="2126"/>
      <c r="D86" s="2127"/>
      <c r="E86" s="2127"/>
      <c r="F86" s="2127"/>
      <c r="G86" s="2128"/>
      <c r="H86" s="2129"/>
      <c r="I86" s="2127"/>
      <c r="J86" s="2127"/>
      <c r="K86" s="2127"/>
      <c r="L86" s="2130"/>
      <c r="M86" s="2131"/>
      <c r="N86" s="2127"/>
      <c r="O86" s="2127"/>
      <c r="P86" s="2127"/>
      <c r="Q86" s="2128"/>
      <c r="R86" s="2129"/>
      <c r="S86" s="2127"/>
      <c r="T86" s="2127"/>
      <c r="U86" s="2127"/>
      <c r="V86" s="2127"/>
      <c r="W86" s="2127"/>
      <c r="X86" s="2127"/>
      <c r="Y86" s="2127"/>
      <c r="Z86" s="2127"/>
      <c r="AA86" s="2127"/>
      <c r="AB86" s="2127"/>
      <c r="AC86" s="2127"/>
      <c r="AD86" s="2127"/>
      <c r="AE86" s="2127"/>
      <c r="AF86" s="2127"/>
      <c r="AG86" s="2127"/>
      <c r="AH86" s="2127"/>
      <c r="AI86" s="2127"/>
      <c r="AJ86" s="2127"/>
      <c r="AK86" s="2127"/>
      <c r="AL86" s="2127"/>
      <c r="AM86" s="2127"/>
      <c r="AN86" s="2127"/>
      <c r="AO86" s="2127"/>
      <c r="AP86" s="2127"/>
      <c r="AQ86" s="2127"/>
      <c r="AR86" s="2127"/>
      <c r="AS86" s="2127"/>
      <c r="AT86" s="2127"/>
      <c r="AU86" s="2127"/>
      <c r="AV86" s="2127"/>
      <c r="AW86" s="2127"/>
      <c r="AX86" s="2127"/>
      <c r="AY86" s="2132"/>
      <c r="BA86" s="236"/>
      <c r="BB86" s="154"/>
      <c r="BC86" s="329"/>
      <c r="BD86" s="302"/>
      <c r="BE86" s="302"/>
      <c r="BF86" s="302"/>
      <c r="BG86" s="330"/>
      <c r="BH86" s="337"/>
      <c r="BI86" s="302"/>
      <c r="BJ86" s="302"/>
      <c r="BK86" s="302"/>
      <c r="BL86" s="330"/>
      <c r="BM86" s="337"/>
      <c r="BN86" s="302"/>
      <c r="BO86" s="302"/>
      <c r="BP86" s="302"/>
      <c r="BQ86" s="330"/>
      <c r="BR86" s="337"/>
      <c r="BS86" s="302"/>
      <c r="BT86" s="302"/>
      <c r="BU86" s="302"/>
      <c r="BV86" s="302"/>
      <c r="BW86" s="302"/>
      <c r="BX86" s="302"/>
      <c r="BY86" s="303"/>
      <c r="BZ86" s="303"/>
      <c r="CA86" s="303"/>
      <c r="CB86" s="303"/>
      <c r="CC86" s="303"/>
      <c r="CD86" s="303"/>
      <c r="CE86" s="303"/>
      <c r="CF86" s="303"/>
      <c r="CG86" s="303"/>
      <c r="CH86" s="303"/>
      <c r="CI86" s="303"/>
      <c r="CJ86" s="303"/>
      <c r="CK86" s="303"/>
      <c r="CL86" s="303"/>
      <c r="CM86" s="303"/>
      <c r="CN86" s="303"/>
      <c r="CO86" s="303"/>
      <c r="CP86" s="303"/>
      <c r="CQ86" s="303"/>
      <c r="CR86" s="303"/>
      <c r="CS86" s="303"/>
      <c r="CT86" s="303"/>
      <c r="CU86" s="303"/>
      <c r="CV86" s="303"/>
      <c r="CW86" s="303"/>
      <c r="CX86" s="303"/>
      <c r="CY86" s="303"/>
      <c r="CZ86" s="344"/>
    </row>
    <row r="87" s="437" customFormat="true" ht="15" customHeight="true" x14ac:dyDescent="0.2">
      <c r="A87" s="2062"/>
      <c r="B87" s="2220"/>
      <c r="C87" s="2126"/>
      <c r="D87" s="2127"/>
      <c r="E87" s="2127"/>
      <c r="F87" s="2127"/>
      <c r="G87" s="2128"/>
      <c r="H87" s="2129"/>
      <c r="I87" s="2127"/>
      <c r="J87" s="2127"/>
      <c r="K87" s="2127"/>
      <c r="L87" s="2130"/>
      <c r="M87" s="2131"/>
      <c r="N87" s="2127"/>
      <c r="O87" s="2127"/>
      <c r="P87" s="2127"/>
      <c r="Q87" s="2128"/>
      <c r="R87" s="2129"/>
      <c r="S87" s="2127"/>
      <c r="T87" s="2127"/>
      <c r="U87" s="2127"/>
      <c r="V87" s="2127"/>
      <c r="W87" s="2127"/>
      <c r="X87" s="2127"/>
      <c r="Y87" s="2127"/>
      <c r="Z87" s="2127"/>
      <c r="AA87" s="2127"/>
      <c r="AB87" s="2127"/>
      <c r="AC87" s="2127"/>
      <c r="AD87" s="2127"/>
      <c r="AE87" s="2127"/>
      <c r="AF87" s="2127"/>
      <c r="AG87" s="2127"/>
      <c r="AH87" s="2127"/>
      <c r="AI87" s="2127"/>
      <c r="AJ87" s="2127"/>
      <c r="AK87" s="2127"/>
      <c r="AL87" s="2127"/>
      <c r="AM87" s="2127"/>
      <c r="AN87" s="2127"/>
      <c r="AO87" s="2127"/>
      <c r="AP87" s="2127"/>
      <c r="AQ87" s="2127"/>
      <c r="AR87" s="2127"/>
      <c r="AS87" s="2127"/>
      <c r="AT87" s="2127"/>
      <c r="AU87" s="2127"/>
      <c r="AV87" s="2127"/>
      <c r="AW87" s="2127"/>
      <c r="AX87" s="2127"/>
      <c r="AY87" s="2132"/>
      <c r="BA87" s="236"/>
      <c r="BB87" s="154"/>
      <c r="BC87" s="329"/>
      <c r="BD87" s="302"/>
      <c r="BE87" s="302"/>
      <c r="BF87" s="302"/>
      <c r="BG87" s="330"/>
      <c r="BH87" s="337"/>
      <c r="BI87" s="302"/>
      <c r="BJ87" s="302"/>
      <c r="BK87" s="302"/>
      <c r="BL87" s="330"/>
      <c r="BM87" s="337"/>
      <c r="BN87" s="302"/>
      <c r="BO87" s="302"/>
      <c r="BP87" s="302"/>
      <c r="BQ87" s="330"/>
      <c r="BR87" s="337"/>
      <c r="BS87" s="302"/>
      <c r="BT87" s="302"/>
      <c r="BU87" s="302"/>
      <c r="BV87" s="302"/>
      <c r="BW87" s="302"/>
      <c r="BX87" s="302"/>
      <c r="BY87" s="303"/>
      <c r="BZ87" s="303"/>
      <c r="CA87" s="303"/>
      <c r="CB87" s="303"/>
      <c r="CC87" s="303"/>
      <c r="CD87" s="303"/>
      <c r="CE87" s="303"/>
      <c r="CF87" s="303"/>
      <c r="CG87" s="303"/>
      <c r="CH87" s="303"/>
      <c r="CI87" s="303"/>
      <c r="CJ87" s="303"/>
      <c r="CK87" s="303"/>
      <c r="CL87" s="303"/>
      <c r="CM87" s="303"/>
      <c r="CN87" s="303"/>
      <c r="CO87" s="303"/>
      <c r="CP87" s="303"/>
      <c r="CQ87" s="303"/>
      <c r="CR87" s="303"/>
      <c r="CS87" s="303"/>
      <c r="CT87" s="303"/>
      <c r="CU87" s="303"/>
      <c r="CV87" s="303"/>
      <c r="CW87" s="303"/>
      <c r="CX87" s="303"/>
      <c r="CY87" s="303"/>
      <c r="CZ87" s="344"/>
    </row>
    <row r="88" s="437" customFormat="true" ht="15" customHeight="true" x14ac:dyDescent="0.2">
      <c r="A88" s="2062"/>
      <c r="B88" s="2220"/>
      <c r="C88" s="2126"/>
      <c r="D88" s="2127"/>
      <c r="E88" s="2127"/>
      <c r="F88" s="2127"/>
      <c r="G88" s="2128"/>
      <c r="H88" s="2129"/>
      <c r="I88" s="2127"/>
      <c r="J88" s="2127"/>
      <c r="K88" s="2127"/>
      <c r="L88" s="2130"/>
      <c r="M88" s="2131"/>
      <c r="N88" s="2127"/>
      <c r="O88" s="2127"/>
      <c r="P88" s="2127"/>
      <c r="Q88" s="2128"/>
      <c r="R88" s="2129"/>
      <c r="S88" s="2127"/>
      <c r="T88" s="2127"/>
      <c r="U88" s="2127"/>
      <c r="V88" s="2127"/>
      <c r="W88" s="2127"/>
      <c r="X88" s="2127"/>
      <c r="Y88" s="2127"/>
      <c r="Z88" s="2127"/>
      <c r="AA88" s="2127"/>
      <c r="AB88" s="2127"/>
      <c r="AC88" s="2127"/>
      <c r="AD88" s="2127"/>
      <c r="AE88" s="2127"/>
      <c r="AF88" s="2127"/>
      <c r="AG88" s="2127"/>
      <c r="AH88" s="2127"/>
      <c r="AI88" s="2127"/>
      <c r="AJ88" s="2127"/>
      <c r="AK88" s="2127"/>
      <c r="AL88" s="2127"/>
      <c r="AM88" s="2127"/>
      <c r="AN88" s="2127"/>
      <c r="AO88" s="2127"/>
      <c r="AP88" s="2127"/>
      <c r="AQ88" s="2127"/>
      <c r="AR88" s="2127"/>
      <c r="AS88" s="2127"/>
      <c r="AT88" s="2127"/>
      <c r="AU88" s="2127"/>
      <c r="AV88" s="2127"/>
      <c r="AW88" s="2127"/>
      <c r="AX88" s="2127"/>
      <c r="AY88" s="2132"/>
      <c r="BA88" s="236"/>
      <c r="BB88" s="154"/>
      <c r="BC88" s="329"/>
      <c r="BD88" s="302"/>
      <c r="BE88" s="302"/>
      <c r="BF88" s="302"/>
      <c r="BG88" s="330"/>
      <c r="BH88" s="337"/>
      <c r="BI88" s="302"/>
      <c r="BJ88" s="302"/>
      <c r="BK88" s="302"/>
      <c r="BL88" s="330"/>
      <c r="BM88" s="337"/>
      <c r="BN88" s="302"/>
      <c r="BO88" s="302"/>
      <c r="BP88" s="302"/>
      <c r="BQ88" s="330"/>
      <c r="BR88" s="337"/>
      <c r="BS88" s="302"/>
      <c r="BT88" s="302"/>
      <c r="BU88" s="302"/>
      <c r="BV88" s="302"/>
      <c r="BW88" s="302"/>
      <c r="BX88" s="302"/>
      <c r="BY88" s="303"/>
      <c r="BZ88" s="303"/>
      <c r="CA88" s="303"/>
      <c r="CB88" s="303"/>
      <c r="CC88" s="303"/>
      <c r="CD88" s="303"/>
      <c r="CE88" s="303"/>
      <c r="CF88" s="303"/>
      <c r="CG88" s="303"/>
      <c r="CH88" s="303"/>
      <c r="CI88" s="303"/>
      <c r="CJ88" s="303"/>
      <c r="CK88" s="303"/>
      <c r="CL88" s="303"/>
      <c r="CM88" s="303"/>
      <c r="CN88" s="303"/>
      <c r="CO88" s="303"/>
      <c r="CP88" s="303"/>
      <c r="CQ88" s="303"/>
      <c r="CR88" s="303"/>
      <c r="CS88" s="303"/>
      <c r="CT88" s="303"/>
      <c r="CU88" s="303"/>
      <c r="CV88" s="303"/>
      <c r="CW88" s="303"/>
      <c r="CX88" s="303"/>
      <c r="CY88" s="303"/>
      <c r="CZ88" s="344"/>
    </row>
    <row r="89" s="437" customFormat="true" ht="15" customHeight="true" x14ac:dyDescent="0.2">
      <c r="A89" s="2062"/>
      <c r="B89" s="2220"/>
      <c r="C89" s="2126"/>
      <c r="D89" s="2127"/>
      <c r="E89" s="2127"/>
      <c r="F89" s="2127"/>
      <c r="G89" s="2128"/>
      <c r="H89" s="2129"/>
      <c r="I89" s="2127"/>
      <c r="J89" s="2127"/>
      <c r="K89" s="2127"/>
      <c r="L89" s="2130"/>
      <c r="M89" s="2131"/>
      <c r="N89" s="2127"/>
      <c r="O89" s="2127"/>
      <c r="P89" s="2127"/>
      <c r="Q89" s="2128"/>
      <c r="R89" s="2129"/>
      <c r="S89" s="2127"/>
      <c r="T89" s="2127"/>
      <c r="U89" s="2127"/>
      <c r="V89" s="2127"/>
      <c r="W89" s="2127"/>
      <c r="X89" s="2127"/>
      <c r="Y89" s="2127"/>
      <c r="Z89" s="2127"/>
      <c r="AA89" s="2127"/>
      <c r="AB89" s="2127"/>
      <c r="AC89" s="2127"/>
      <c r="AD89" s="2127"/>
      <c r="AE89" s="2127"/>
      <c r="AF89" s="2127"/>
      <c r="AG89" s="2127"/>
      <c r="AH89" s="2127"/>
      <c r="AI89" s="2127"/>
      <c r="AJ89" s="2127"/>
      <c r="AK89" s="2127"/>
      <c r="AL89" s="2127"/>
      <c r="AM89" s="2127"/>
      <c r="AN89" s="2127"/>
      <c r="AO89" s="2127"/>
      <c r="AP89" s="2127"/>
      <c r="AQ89" s="2127"/>
      <c r="AR89" s="2127"/>
      <c r="AS89" s="2127"/>
      <c r="AT89" s="2127"/>
      <c r="AU89" s="2127"/>
      <c r="AV89" s="2127"/>
      <c r="AW89" s="2127"/>
      <c r="AX89" s="2127"/>
      <c r="AY89" s="2132"/>
      <c r="BA89" s="236"/>
      <c r="BB89" s="154"/>
      <c r="BC89" s="329"/>
      <c r="BD89" s="302"/>
      <c r="BE89" s="302"/>
      <c r="BF89" s="302"/>
      <c r="BG89" s="330"/>
      <c r="BH89" s="337"/>
      <c r="BI89" s="302"/>
      <c r="BJ89" s="302"/>
      <c r="BK89" s="302"/>
      <c r="BL89" s="330"/>
      <c r="BM89" s="337"/>
      <c r="BN89" s="302"/>
      <c r="BO89" s="302"/>
      <c r="BP89" s="302"/>
      <c r="BQ89" s="330"/>
      <c r="BR89" s="337"/>
      <c r="BS89" s="302"/>
      <c r="BT89" s="302"/>
      <c r="BU89" s="302"/>
      <c r="BV89" s="302"/>
      <c r="BW89" s="302"/>
      <c r="BX89" s="302"/>
      <c r="BY89" s="303"/>
      <c r="BZ89" s="303"/>
      <c r="CA89" s="303"/>
      <c r="CB89" s="303"/>
      <c r="CC89" s="303"/>
      <c r="CD89" s="303"/>
      <c r="CE89" s="303"/>
      <c r="CF89" s="303"/>
      <c r="CG89" s="303"/>
      <c r="CH89" s="303"/>
      <c r="CI89" s="303"/>
      <c r="CJ89" s="303"/>
      <c r="CK89" s="303"/>
      <c r="CL89" s="303"/>
      <c r="CM89" s="303"/>
      <c r="CN89" s="303"/>
      <c r="CO89" s="303"/>
      <c r="CP89" s="303"/>
      <c r="CQ89" s="303"/>
      <c r="CR89" s="303"/>
      <c r="CS89" s="303"/>
      <c r="CT89" s="303"/>
      <c r="CU89" s="303"/>
      <c r="CV89" s="303"/>
      <c r="CW89" s="303"/>
      <c r="CX89" s="303"/>
      <c r="CY89" s="303"/>
      <c r="CZ89" s="344"/>
    </row>
    <row r="90" s="437" customFormat="true" ht="15" customHeight="true" x14ac:dyDescent="0.2">
      <c r="A90" s="2062"/>
      <c r="B90" s="2220"/>
      <c r="C90" s="2126"/>
      <c r="D90" s="2127"/>
      <c r="E90" s="2127"/>
      <c r="F90" s="2127"/>
      <c r="G90" s="2128"/>
      <c r="H90" s="2129"/>
      <c r="I90" s="2127"/>
      <c r="J90" s="2127"/>
      <c r="K90" s="2127"/>
      <c r="L90" s="2130"/>
      <c r="M90" s="2131"/>
      <c r="N90" s="2127"/>
      <c r="O90" s="2127"/>
      <c r="P90" s="2127"/>
      <c r="Q90" s="2128"/>
      <c r="R90" s="2129"/>
      <c r="S90" s="2127"/>
      <c r="T90" s="2127"/>
      <c r="U90" s="2127"/>
      <c r="V90" s="2127"/>
      <c r="W90" s="2127"/>
      <c r="X90" s="2127"/>
      <c r="Y90" s="2127"/>
      <c r="Z90" s="2127"/>
      <c r="AA90" s="2127"/>
      <c r="AB90" s="2127"/>
      <c r="AC90" s="2127"/>
      <c r="AD90" s="2127"/>
      <c r="AE90" s="2127"/>
      <c r="AF90" s="2127"/>
      <c r="AG90" s="2127"/>
      <c r="AH90" s="2127"/>
      <c r="AI90" s="2127"/>
      <c r="AJ90" s="2127"/>
      <c r="AK90" s="2127"/>
      <c r="AL90" s="2127"/>
      <c r="AM90" s="2127"/>
      <c r="AN90" s="2127"/>
      <c r="AO90" s="2127"/>
      <c r="AP90" s="2127"/>
      <c r="AQ90" s="2127"/>
      <c r="AR90" s="2127"/>
      <c r="AS90" s="2127"/>
      <c r="AT90" s="2127"/>
      <c r="AU90" s="2127"/>
      <c r="AV90" s="2127"/>
      <c r="AW90" s="2127"/>
      <c r="AX90" s="2127"/>
      <c r="AY90" s="2132"/>
      <c r="BA90" s="236"/>
      <c r="BB90" s="154"/>
      <c r="BC90" s="329"/>
      <c r="BD90" s="302"/>
      <c r="BE90" s="302"/>
      <c r="BF90" s="302"/>
      <c r="BG90" s="330"/>
      <c r="BH90" s="337"/>
      <c r="BI90" s="302"/>
      <c r="BJ90" s="302"/>
      <c r="BK90" s="302"/>
      <c r="BL90" s="330"/>
      <c r="BM90" s="337"/>
      <c r="BN90" s="302"/>
      <c r="BO90" s="302"/>
      <c r="BP90" s="302"/>
      <c r="BQ90" s="330"/>
      <c r="BR90" s="337"/>
      <c r="BS90" s="302"/>
      <c r="BT90" s="302"/>
      <c r="BU90" s="302"/>
      <c r="BV90" s="302"/>
      <c r="BW90" s="302"/>
      <c r="BX90" s="302"/>
      <c r="BY90" s="303"/>
      <c r="BZ90" s="303"/>
      <c r="CA90" s="303"/>
      <c r="CB90" s="303"/>
      <c r="CC90" s="303"/>
      <c r="CD90" s="303"/>
      <c r="CE90" s="303"/>
      <c r="CF90" s="303"/>
      <c r="CG90" s="303"/>
      <c r="CH90" s="303"/>
      <c r="CI90" s="303"/>
      <c r="CJ90" s="303"/>
      <c r="CK90" s="303"/>
      <c r="CL90" s="303"/>
      <c r="CM90" s="303"/>
      <c r="CN90" s="303"/>
      <c r="CO90" s="303"/>
      <c r="CP90" s="303"/>
      <c r="CQ90" s="303"/>
      <c r="CR90" s="303"/>
      <c r="CS90" s="303"/>
      <c r="CT90" s="303"/>
      <c r="CU90" s="303"/>
      <c r="CV90" s="303"/>
      <c r="CW90" s="303"/>
      <c r="CX90" s="303"/>
      <c r="CY90" s="303"/>
      <c r="CZ90" s="344"/>
    </row>
    <row r="91" s="437" customFormat="true" ht="15" customHeight="true" x14ac:dyDescent="0.2">
      <c r="A91" s="2062"/>
      <c r="B91" s="2220"/>
      <c r="C91" s="2126"/>
      <c r="D91" s="2127"/>
      <c r="E91" s="2127"/>
      <c r="F91" s="2127"/>
      <c r="G91" s="2128"/>
      <c r="H91" s="2129"/>
      <c r="I91" s="2127"/>
      <c r="J91" s="2127"/>
      <c r="K91" s="2127"/>
      <c r="L91" s="2130"/>
      <c r="M91" s="2131"/>
      <c r="N91" s="2127"/>
      <c r="O91" s="2127"/>
      <c r="P91" s="2127"/>
      <c r="Q91" s="2128"/>
      <c r="R91" s="2129"/>
      <c r="S91" s="2127"/>
      <c r="T91" s="2127"/>
      <c r="U91" s="2127"/>
      <c r="V91" s="2127"/>
      <c r="W91" s="2127"/>
      <c r="X91" s="2127"/>
      <c r="Y91" s="2127"/>
      <c r="Z91" s="2127"/>
      <c r="AA91" s="2127"/>
      <c r="AB91" s="2127"/>
      <c r="AC91" s="2127"/>
      <c r="AD91" s="2127"/>
      <c r="AE91" s="2127"/>
      <c r="AF91" s="2127"/>
      <c r="AG91" s="2127"/>
      <c r="AH91" s="2127"/>
      <c r="AI91" s="2127"/>
      <c r="AJ91" s="2127"/>
      <c r="AK91" s="2127"/>
      <c r="AL91" s="2127"/>
      <c r="AM91" s="2127"/>
      <c r="AN91" s="2127"/>
      <c r="AO91" s="2127"/>
      <c r="AP91" s="2127"/>
      <c r="AQ91" s="2127"/>
      <c r="AR91" s="2127"/>
      <c r="AS91" s="2127"/>
      <c r="AT91" s="2127"/>
      <c r="AU91" s="2127"/>
      <c r="AV91" s="2127"/>
      <c r="AW91" s="2127"/>
      <c r="AX91" s="2127"/>
      <c r="AY91" s="2132"/>
      <c r="BA91" s="236"/>
      <c r="BB91" s="154"/>
      <c r="BC91" s="329"/>
      <c r="BD91" s="302"/>
      <c r="BE91" s="302"/>
      <c r="BF91" s="302"/>
      <c r="BG91" s="330"/>
      <c r="BH91" s="337"/>
      <c r="BI91" s="302"/>
      <c r="BJ91" s="302"/>
      <c r="BK91" s="302"/>
      <c r="BL91" s="330"/>
      <c r="BM91" s="337"/>
      <c r="BN91" s="302"/>
      <c r="BO91" s="302"/>
      <c r="BP91" s="302"/>
      <c r="BQ91" s="330"/>
      <c r="BR91" s="337"/>
      <c r="BS91" s="302"/>
      <c r="BT91" s="302"/>
      <c r="BU91" s="302"/>
      <c r="BV91" s="302"/>
      <c r="BW91" s="302"/>
      <c r="BX91" s="302"/>
      <c r="BY91" s="303"/>
      <c r="BZ91" s="303"/>
      <c r="CA91" s="303"/>
      <c r="CB91" s="303"/>
      <c r="CC91" s="303"/>
      <c r="CD91" s="303"/>
      <c r="CE91" s="303"/>
      <c r="CF91" s="303"/>
      <c r="CG91" s="303"/>
      <c r="CH91" s="303"/>
      <c r="CI91" s="303"/>
      <c r="CJ91" s="303"/>
      <c r="CK91" s="303"/>
      <c r="CL91" s="303"/>
      <c r="CM91" s="303"/>
      <c r="CN91" s="303"/>
      <c r="CO91" s="303"/>
      <c r="CP91" s="303"/>
      <c r="CQ91" s="303"/>
      <c r="CR91" s="303"/>
      <c r="CS91" s="303"/>
      <c r="CT91" s="303"/>
      <c r="CU91" s="303"/>
      <c r="CV91" s="303"/>
      <c r="CW91" s="303"/>
      <c r="CX91" s="303"/>
      <c r="CY91" s="303"/>
      <c r="CZ91" s="344"/>
    </row>
    <row r="92" s="437" customFormat="true" ht="15" customHeight="true" x14ac:dyDescent="0.2">
      <c r="A92" s="2063"/>
      <c r="B92" s="2221"/>
      <c r="C92" s="2133"/>
      <c r="D92" s="2134"/>
      <c r="E92" s="2134"/>
      <c r="F92" s="2134"/>
      <c r="G92" s="2135"/>
      <c r="H92" s="2136"/>
      <c r="I92" s="2134"/>
      <c r="J92" s="2134"/>
      <c r="K92" s="2134"/>
      <c r="L92" s="2137"/>
      <c r="M92" s="2138"/>
      <c r="N92" s="2134"/>
      <c r="O92" s="2134"/>
      <c r="P92" s="2134"/>
      <c r="Q92" s="2135"/>
      <c r="R92" s="2136"/>
      <c r="S92" s="2134"/>
      <c r="T92" s="2134"/>
      <c r="U92" s="2134"/>
      <c r="V92" s="2134"/>
      <c r="W92" s="2134"/>
      <c r="X92" s="2134"/>
      <c r="Y92" s="2134"/>
      <c r="Z92" s="2134"/>
      <c r="AA92" s="2134"/>
      <c r="AB92" s="2134"/>
      <c r="AC92" s="2134"/>
      <c r="AD92" s="2134"/>
      <c r="AE92" s="2134"/>
      <c r="AF92" s="2134"/>
      <c r="AG92" s="2134"/>
      <c r="AH92" s="2134"/>
      <c r="AI92" s="2134"/>
      <c r="AJ92" s="2134"/>
      <c r="AK92" s="2134"/>
      <c r="AL92" s="2134"/>
      <c r="AM92" s="2134"/>
      <c r="AN92" s="2134"/>
      <c r="AO92" s="2134"/>
      <c r="AP92" s="2134"/>
      <c r="AQ92" s="2134"/>
      <c r="AR92" s="2134"/>
      <c r="AS92" s="2134"/>
      <c r="AT92" s="2134"/>
      <c r="AU92" s="2134"/>
      <c r="AV92" s="2134"/>
      <c r="AW92" s="2134"/>
      <c r="AX92" s="2134"/>
      <c r="AY92" s="2139"/>
      <c r="BA92" s="236"/>
      <c r="BB92" s="154"/>
      <c r="BC92" s="329"/>
      <c r="BD92" s="302"/>
      <c r="BE92" s="302"/>
      <c r="BF92" s="302"/>
      <c r="BG92" s="330"/>
      <c r="BH92" s="337"/>
      <c r="BI92" s="302"/>
      <c r="BJ92" s="302"/>
      <c r="BK92" s="302"/>
      <c r="BL92" s="330"/>
      <c r="BM92" s="337"/>
      <c r="BN92" s="302"/>
      <c r="BO92" s="302"/>
      <c r="BP92" s="302"/>
      <c r="BQ92" s="330"/>
      <c r="BR92" s="337"/>
      <c r="BS92" s="302"/>
      <c r="BT92" s="302"/>
      <c r="BU92" s="302"/>
      <c r="BV92" s="302"/>
      <c r="BW92" s="302"/>
      <c r="BX92" s="302"/>
      <c r="BY92" s="303"/>
      <c r="BZ92" s="303"/>
      <c r="CA92" s="303"/>
      <c r="CB92" s="303"/>
      <c r="CC92" s="303"/>
      <c r="CD92" s="303"/>
      <c r="CE92" s="303"/>
      <c r="CF92" s="303"/>
      <c r="CG92" s="303"/>
      <c r="CH92" s="303"/>
      <c r="CI92" s="303"/>
      <c r="CJ92" s="303"/>
      <c r="CK92" s="303"/>
      <c r="CL92" s="303"/>
      <c r="CM92" s="303"/>
      <c r="CN92" s="303"/>
      <c r="CO92" s="303"/>
      <c r="CP92" s="303"/>
      <c r="CQ92" s="303"/>
      <c r="CR92" s="303"/>
      <c r="CS92" s="303"/>
      <c r="CT92" s="303"/>
      <c r="CU92" s="303"/>
      <c r="CV92" s="303"/>
      <c r="CW92" s="303"/>
      <c r="CX92" s="303"/>
      <c r="CY92" s="303"/>
      <c r="CZ92" s="344"/>
    </row>
    <row r="93" s="437" customFormat="true" ht="15" customHeight="true" x14ac:dyDescent="0.2">
      <c r="A93" s="900"/>
      <c r="B93" s="918"/>
      <c r="C93" s="826"/>
      <c r="D93" s="827"/>
      <c r="E93" s="827"/>
      <c r="F93" s="827"/>
      <c r="G93" s="882"/>
      <c r="H93" s="872"/>
      <c r="I93" s="827"/>
      <c r="J93" s="827"/>
      <c r="K93" s="827"/>
      <c r="L93" s="849"/>
      <c r="M93" s="826"/>
      <c r="N93" s="827"/>
      <c r="O93" s="827"/>
      <c r="P93" s="827"/>
      <c r="Q93" s="882"/>
      <c r="R93" s="872"/>
      <c r="S93" s="827"/>
      <c r="T93" s="827"/>
      <c r="U93" s="827"/>
      <c r="V93" s="827"/>
      <c r="W93" s="827"/>
      <c r="X93" s="827"/>
      <c r="Y93" s="827"/>
      <c r="Z93" s="827"/>
      <c r="AA93" s="827"/>
      <c r="AB93" s="827"/>
      <c r="AC93" s="1003"/>
      <c r="AD93" s="1003"/>
      <c r="AE93" s="1003"/>
      <c r="AF93" s="1003"/>
      <c r="AG93" s="1003"/>
      <c r="AH93" s="1003"/>
      <c r="AI93" s="1003"/>
      <c r="AJ93" s="1003"/>
      <c r="AK93" s="1003"/>
      <c r="AL93" s="1003"/>
      <c r="AM93" s="1003"/>
      <c r="AN93" s="1003"/>
      <c r="AO93" s="1003"/>
      <c r="AP93" s="1003"/>
      <c r="AQ93" s="1003"/>
      <c r="AR93" s="1003"/>
      <c r="AS93" s="1003"/>
      <c r="AT93" s="1003"/>
      <c r="AU93" s="1003"/>
      <c r="AV93" s="1003"/>
      <c r="AW93" s="1003"/>
      <c r="AX93" s="1003"/>
      <c r="AY93" s="1004"/>
      <c r="BA93" s="236"/>
      <c r="BB93" s="154"/>
      <c r="BC93" s="329"/>
      <c r="BD93" s="302"/>
      <c r="BE93" s="302"/>
      <c r="BF93" s="302"/>
      <c r="BG93" s="330"/>
      <c r="BH93" s="337"/>
      <c r="BI93" s="302"/>
      <c r="BJ93" s="302"/>
      <c r="BK93" s="302"/>
      <c r="BL93" s="330"/>
      <c r="BM93" s="337"/>
      <c r="BN93" s="302"/>
      <c r="BO93" s="302"/>
      <c r="BP93" s="302"/>
      <c r="BQ93" s="330"/>
      <c r="BR93" s="337"/>
      <c r="BS93" s="302"/>
      <c r="BT93" s="302"/>
      <c r="BU93" s="302"/>
      <c r="BV93" s="302"/>
      <c r="BW93" s="302"/>
      <c r="BX93" s="302"/>
      <c r="BY93" s="303"/>
      <c r="BZ93" s="303"/>
      <c r="CA93" s="303"/>
      <c r="CB93" s="303"/>
      <c r="CC93" s="303"/>
      <c r="CD93" s="303"/>
      <c r="CE93" s="303"/>
      <c r="CF93" s="303"/>
      <c r="CG93" s="303"/>
      <c r="CH93" s="303"/>
      <c r="CI93" s="303"/>
      <c r="CJ93" s="303"/>
      <c r="CK93" s="303"/>
      <c r="CL93" s="303"/>
      <c r="CM93" s="303"/>
      <c r="CN93" s="303"/>
      <c r="CO93" s="303"/>
      <c r="CP93" s="303"/>
      <c r="CQ93" s="303"/>
      <c r="CR93" s="303"/>
      <c r="CS93" s="303"/>
      <c r="CT93" s="303"/>
      <c r="CU93" s="303"/>
      <c r="CV93" s="303"/>
      <c r="CW93" s="303"/>
      <c r="CX93" s="303"/>
      <c r="CY93" s="303"/>
      <c r="CZ93" s="344"/>
    </row>
    <row r="94" s="437" customFormat="true" ht="15" customHeight="true" x14ac:dyDescent="0.2">
      <c r="A94" s="1109"/>
      <c r="B94" s="918"/>
      <c r="C94" s="826"/>
      <c r="D94" s="828"/>
      <c r="E94" s="828"/>
      <c r="F94" s="828"/>
      <c r="G94" s="883"/>
      <c r="H94" s="872"/>
      <c r="I94" s="828"/>
      <c r="J94" s="828"/>
      <c r="K94" s="828"/>
      <c r="L94" s="850"/>
      <c r="M94" s="826"/>
      <c r="N94" s="828"/>
      <c r="O94" s="828"/>
      <c r="P94" s="828"/>
      <c r="Q94" s="883"/>
      <c r="R94" s="872"/>
      <c r="S94" s="828"/>
      <c r="T94" s="828"/>
      <c r="U94" s="828"/>
      <c r="V94" s="828"/>
      <c r="W94" s="828"/>
      <c r="X94" s="828"/>
      <c r="Y94" s="828"/>
      <c r="Z94" s="828"/>
      <c r="AA94" s="828"/>
      <c r="AB94" s="828"/>
      <c r="AC94" s="1003"/>
      <c r="AD94" s="1003"/>
      <c r="AE94" s="1003"/>
      <c r="AF94" s="1003"/>
      <c r="AG94" s="1003"/>
      <c r="AH94" s="1003"/>
      <c r="AI94" s="1003"/>
      <c r="AJ94" s="1003"/>
      <c r="AK94" s="1003"/>
      <c r="AL94" s="1003"/>
      <c r="AM94" s="1003"/>
      <c r="AN94" s="1003"/>
      <c r="AO94" s="1003"/>
      <c r="AP94" s="1003"/>
      <c r="AQ94" s="1003"/>
      <c r="AR94" s="1003"/>
      <c r="AS94" s="1003"/>
      <c r="AT94" s="1003"/>
      <c r="AU94" s="1003"/>
      <c r="AV94" s="1003"/>
      <c r="AW94" s="1003"/>
      <c r="AX94" s="1003"/>
      <c r="AY94" s="1004"/>
      <c r="BA94" s="236"/>
      <c r="BB94" s="154"/>
      <c r="BC94" s="329"/>
      <c r="BD94" s="302"/>
      <c r="BE94" s="302"/>
      <c r="BF94" s="302"/>
      <c r="BG94" s="330"/>
      <c r="BH94" s="337"/>
      <c r="BI94" s="302"/>
      <c r="BJ94" s="302"/>
      <c r="BK94" s="302"/>
      <c r="BL94" s="330"/>
      <c r="BM94" s="337"/>
      <c r="BN94" s="302"/>
      <c r="BO94" s="302"/>
      <c r="BP94" s="302"/>
      <c r="BQ94" s="330"/>
      <c r="BR94" s="337"/>
      <c r="BS94" s="302"/>
      <c r="BT94" s="302"/>
      <c r="BU94" s="302"/>
      <c r="BV94" s="302"/>
      <c r="BW94" s="302"/>
      <c r="BX94" s="302"/>
      <c r="BY94" s="303"/>
      <c r="BZ94" s="303"/>
      <c r="CA94" s="303"/>
      <c r="CB94" s="303"/>
      <c r="CC94" s="303"/>
      <c r="CD94" s="303"/>
      <c r="CE94" s="303"/>
      <c r="CF94" s="303"/>
      <c r="CG94" s="303"/>
      <c r="CH94" s="303"/>
      <c r="CI94" s="303"/>
      <c r="CJ94" s="303"/>
      <c r="CK94" s="303"/>
      <c r="CL94" s="303"/>
      <c r="CM94" s="303"/>
      <c r="CN94" s="303"/>
      <c r="CO94" s="303"/>
      <c r="CP94" s="303"/>
      <c r="CQ94" s="303"/>
      <c r="CR94" s="303"/>
      <c r="CS94" s="303"/>
      <c r="CT94" s="303"/>
      <c r="CU94" s="303"/>
      <c r="CV94" s="303"/>
      <c r="CW94" s="303"/>
      <c r="CX94" s="303"/>
      <c r="CY94" s="303"/>
      <c r="CZ94" s="344"/>
    </row>
    <row r="95" s="437" customFormat="true" ht="15" customHeight="true" x14ac:dyDescent="0.2">
      <c r="A95" s="900"/>
      <c r="B95" s="919"/>
      <c r="C95" s="1015"/>
      <c r="D95" s="1016"/>
      <c r="E95" s="1016"/>
      <c r="F95" s="1016"/>
      <c r="G95" s="1017"/>
      <c r="H95" s="1018"/>
      <c r="I95" s="1016"/>
      <c r="J95" s="1016"/>
      <c r="K95" s="1016"/>
      <c r="L95" s="1019"/>
      <c r="M95" s="1015"/>
      <c r="N95" s="1016"/>
      <c r="O95" s="1016"/>
      <c r="P95" s="1016"/>
      <c r="Q95" s="1017"/>
      <c r="R95" s="1018"/>
      <c r="S95" s="1016"/>
      <c r="T95" s="1016"/>
      <c r="U95" s="1016"/>
      <c r="V95" s="1016"/>
      <c r="W95" s="1016"/>
      <c r="X95" s="1016"/>
      <c r="Y95" s="1016"/>
      <c r="Z95" s="1016"/>
      <c r="AA95" s="1016"/>
      <c r="AB95" s="1016"/>
      <c r="AC95" s="1003"/>
      <c r="AD95" s="1003"/>
      <c r="AE95" s="1003"/>
      <c r="AF95" s="1003"/>
      <c r="AG95" s="1003"/>
      <c r="AH95" s="1003"/>
      <c r="AI95" s="1003"/>
      <c r="AJ95" s="1003"/>
      <c r="AK95" s="1003"/>
      <c r="AL95" s="1003"/>
      <c r="AM95" s="1003"/>
      <c r="AN95" s="1003"/>
      <c r="AO95" s="1003"/>
      <c r="AP95" s="1003"/>
      <c r="AQ95" s="1003"/>
      <c r="AR95" s="1003"/>
      <c r="AS95" s="1003"/>
      <c r="AT95" s="1003"/>
      <c r="AU95" s="1003"/>
      <c r="AV95" s="1003"/>
      <c r="AW95" s="1003"/>
      <c r="AX95" s="1003"/>
      <c r="AY95" s="1004"/>
      <c r="BA95" s="236"/>
      <c r="BB95" s="154"/>
      <c r="BC95" s="329"/>
      <c r="BD95" s="302"/>
      <c r="BE95" s="302"/>
      <c r="BF95" s="302"/>
      <c r="BG95" s="330"/>
      <c r="BH95" s="337"/>
      <c r="BI95" s="302"/>
      <c r="BJ95" s="302"/>
      <c r="BK95" s="302"/>
      <c r="BL95" s="330"/>
      <c r="BM95" s="337"/>
      <c r="BN95" s="302"/>
      <c r="BO95" s="302"/>
      <c r="BP95" s="302"/>
      <c r="BQ95" s="330"/>
      <c r="BR95" s="337"/>
      <c r="BS95" s="302"/>
      <c r="BT95" s="302"/>
      <c r="BU95" s="302"/>
      <c r="BV95" s="302"/>
      <c r="BW95" s="302"/>
      <c r="BX95" s="302"/>
      <c r="BY95" s="303"/>
      <c r="BZ95" s="303"/>
      <c r="CA95" s="303"/>
      <c r="CB95" s="303"/>
      <c r="CC95" s="303"/>
      <c r="CD95" s="303"/>
      <c r="CE95" s="303"/>
      <c r="CF95" s="303"/>
      <c r="CG95" s="303"/>
      <c r="CH95" s="303"/>
      <c r="CI95" s="303"/>
      <c r="CJ95" s="303"/>
      <c r="CK95" s="303"/>
      <c r="CL95" s="303"/>
      <c r="CM95" s="303"/>
      <c r="CN95" s="303"/>
      <c r="CO95" s="303"/>
      <c r="CP95" s="303"/>
      <c r="CQ95" s="303"/>
      <c r="CR95" s="303"/>
      <c r="CS95" s="303"/>
      <c r="CT95" s="303"/>
      <c r="CU95" s="303"/>
      <c r="CV95" s="303"/>
      <c r="CW95" s="303"/>
      <c r="CX95" s="303"/>
      <c r="CY95" s="303"/>
      <c r="CZ95" s="344"/>
    </row>
    <row r="96" s="131" customFormat="true" ht="15" customHeight="true" x14ac:dyDescent="0.2">
      <c r="A96" s="1109"/>
      <c r="B96" s="919"/>
      <c r="C96" s="1015"/>
      <c r="D96" s="1016"/>
      <c r="E96" s="1016"/>
      <c r="F96" s="1016"/>
      <c r="G96" s="1017"/>
      <c r="H96" s="1018"/>
      <c r="I96" s="1016"/>
      <c r="J96" s="1016"/>
      <c r="K96" s="1016"/>
      <c r="L96" s="1019"/>
      <c r="M96" s="1015"/>
      <c r="N96" s="1016"/>
      <c r="O96" s="1016"/>
      <c r="P96" s="1016"/>
      <c r="Q96" s="1017"/>
      <c r="R96" s="1018"/>
      <c r="S96" s="1016"/>
      <c r="T96" s="1016"/>
      <c r="U96" s="1016"/>
      <c r="V96" s="1016"/>
      <c r="W96" s="1016"/>
      <c r="X96" s="1016"/>
      <c r="Y96" s="1016"/>
      <c r="Z96" s="1016"/>
      <c r="AA96" s="1016"/>
      <c r="AB96" s="1016"/>
      <c r="AC96" s="1003"/>
      <c r="AD96" s="1003"/>
      <c r="AE96" s="1003"/>
      <c r="AF96" s="1003"/>
      <c r="AG96" s="1003"/>
      <c r="AH96" s="1003"/>
      <c r="AI96" s="1003"/>
      <c r="AJ96" s="1003"/>
      <c r="AK96" s="1003"/>
      <c r="AL96" s="1003"/>
      <c r="AM96" s="1003"/>
      <c r="AN96" s="1003"/>
      <c r="AO96" s="1003"/>
      <c r="AP96" s="1003"/>
      <c r="AQ96" s="1003"/>
      <c r="AR96" s="1003"/>
      <c r="AS96" s="1003"/>
      <c r="AT96" s="1003"/>
      <c r="AU96" s="1003"/>
      <c r="AV96" s="1003"/>
      <c r="AW96" s="1003"/>
      <c r="AX96" s="1003"/>
      <c r="AY96" s="1004"/>
      <c r="BA96" s="236"/>
      <c r="BB96" s="154"/>
      <c r="BC96" s="329"/>
      <c r="BD96" s="302"/>
      <c r="BE96" s="302"/>
      <c r="BF96" s="302"/>
      <c r="BG96" s="330"/>
      <c r="BH96" s="337"/>
      <c r="BI96" s="302"/>
      <c r="BJ96" s="302"/>
      <c r="BK96" s="302"/>
      <c r="BL96" s="330"/>
      <c r="BM96" s="337"/>
      <c r="BN96" s="302"/>
      <c r="BO96" s="302"/>
      <c r="BP96" s="302"/>
      <c r="BQ96" s="330"/>
      <c r="BR96" s="337"/>
      <c r="BS96" s="302"/>
      <c r="BT96" s="302"/>
      <c r="BU96" s="302"/>
      <c r="BV96" s="302"/>
      <c r="BW96" s="302"/>
      <c r="BX96" s="302"/>
      <c r="BY96" s="303"/>
      <c r="BZ96" s="303"/>
      <c r="CA96" s="303"/>
      <c r="CB96" s="303"/>
      <c r="CC96" s="303"/>
      <c r="CD96" s="303"/>
      <c r="CE96" s="303"/>
      <c r="CF96" s="303"/>
      <c r="CG96" s="303"/>
      <c r="CH96" s="303"/>
      <c r="CI96" s="303"/>
      <c r="CJ96" s="303"/>
      <c r="CK96" s="303"/>
      <c r="CL96" s="303"/>
      <c r="CM96" s="303"/>
      <c r="CN96" s="303"/>
      <c r="CO96" s="303"/>
      <c r="CP96" s="303"/>
      <c r="CQ96" s="303"/>
      <c r="CR96" s="303"/>
      <c r="CS96" s="303"/>
      <c r="CT96" s="303"/>
      <c r="CU96" s="303"/>
      <c r="CV96" s="303"/>
      <c r="CW96" s="303"/>
      <c r="CX96" s="303"/>
      <c r="CY96" s="303"/>
      <c r="CZ96" s="344"/>
    </row>
    <row r="97" s="131" customFormat="true" ht="15" customHeight="true" x14ac:dyDescent="0.2">
      <c r="A97" s="900"/>
      <c r="B97" s="919"/>
      <c r="C97" s="1015"/>
      <c r="D97" s="1016"/>
      <c r="E97" s="1016"/>
      <c r="F97" s="1016"/>
      <c r="G97" s="1017"/>
      <c r="H97" s="1018"/>
      <c r="I97" s="1016"/>
      <c r="J97" s="1016"/>
      <c r="K97" s="1016"/>
      <c r="L97" s="1019"/>
      <c r="M97" s="1015"/>
      <c r="N97" s="1016"/>
      <c r="O97" s="1016"/>
      <c r="P97" s="1016"/>
      <c r="Q97" s="1017"/>
      <c r="R97" s="1018"/>
      <c r="S97" s="1016"/>
      <c r="T97" s="1016"/>
      <c r="U97" s="1016"/>
      <c r="V97" s="1016"/>
      <c r="W97" s="1016"/>
      <c r="X97" s="1016"/>
      <c r="Y97" s="1016"/>
      <c r="Z97" s="1016"/>
      <c r="AA97" s="1016"/>
      <c r="AB97" s="1016"/>
      <c r="AC97" s="1003"/>
      <c r="AD97" s="1003"/>
      <c r="AE97" s="1003"/>
      <c r="AF97" s="1003"/>
      <c r="AG97" s="1003"/>
      <c r="AH97" s="1003"/>
      <c r="AI97" s="1003"/>
      <c r="AJ97" s="1003"/>
      <c r="AK97" s="1003"/>
      <c r="AL97" s="1003"/>
      <c r="AM97" s="1003"/>
      <c r="AN97" s="1003"/>
      <c r="AO97" s="1003"/>
      <c r="AP97" s="1003"/>
      <c r="AQ97" s="1003"/>
      <c r="AR97" s="1003"/>
      <c r="AS97" s="1003"/>
      <c r="AT97" s="1003"/>
      <c r="AU97" s="1003"/>
      <c r="AV97" s="1003"/>
      <c r="AW97" s="1003"/>
      <c r="AX97" s="1003"/>
      <c r="AY97" s="1004"/>
      <c r="BA97" s="236"/>
      <c r="BB97" s="154"/>
      <c r="BC97" s="329"/>
      <c r="BD97" s="302"/>
      <c r="BE97" s="302"/>
      <c r="BF97" s="302"/>
      <c r="BG97" s="330"/>
      <c r="BH97" s="337"/>
      <c r="BI97" s="302"/>
      <c r="BJ97" s="302"/>
      <c r="BK97" s="302"/>
      <c r="BL97" s="330"/>
      <c r="BM97" s="337"/>
      <c r="BN97" s="302"/>
      <c r="BO97" s="302"/>
      <c r="BP97" s="302"/>
      <c r="BQ97" s="330"/>
      <c r="BR97" s="337"/>
      <c r="BS97" s="302"/>
      <c r="BT97" s="302"/>
      <c r="BU97" s="302"/>
      <c r="BV97" s="302"/>
      <c r="BW97" s="302"/>
      <c r="BX97" s="302"/>
      <c r="BY97" s="303"/>
      <c r="BZ97" s="303"/>
      <c r="CA97" s="303"/>
      <c r="CB97" s="303"/>
      <c r="CC97" s="303"/>
      <c r="CD97" s="303"/>
      <c r="CE97" s="303"/>
      <c r="CF97" s="303"/>
      <c r="CG97" s="303"/>
      <c r="CH97" s="303"/>
      <c r="CI97" s="303"/>
      <c r="CJ97" s="303"/>
      <c r="CK97" s="303"/>
      <c r="CL97" s="303"/>
      <c r="CM97" s="303"/>
      <c r="CN97" s="303"/>
      <c r="CO97" s="303"/>
      <c r="CP97" s="303"/>
      <c r="CQ97" s="303"/>
      <c r="CR97" s="303"/>
      <c r="CS97" s="303"/>
      <c r="CT97" s="303"/>
      <c r="CU97" s="303"/>
      <c r="CV97" s="303"/>
      <c r="CW97" s="303"/>
      <c r="CX97" s="303"/>
      <c r="CY97" s="303"/>
      <c r="CZ97" s="344"/>
    </row>
    <row r="98" s="131" customFormat="true" ht="15" customHeight="true" x14ac:dyDescent="0.2">
      <c r="A98" s="1109"/>
      <c r="B98" s="919"/>
      <c r="C98" s="1015"/>
      <c r="D98" s="1016"/>
      <c r="E98" s="1016"/>
      <c r="F98" s="1016"/>
      <c r="G98" s="1017"/>
      <c r="H98" s="1018"/>
      <c r="I98" s="1016"/>
      <c r="J98" s="1016"/>
      <c r="K98" s="1016"/>
      <c r="L98" s="1019"/>
      <c r="M98" s="1015"/>
      <c r="N98" s="1016"/>
      <c r="O98" s="1016"/>
      <c r="P98" s="1016"/>
      <c r="Q98" s="1017"/>
      <c r="R98" s="1018"/>
      <c r="S98" s="1016"/>
      <c r="T98" s="1016"/>
      <c r="U98" s="1016"/>
      <c r="V98" s="1016"/>
      <c r="W98" s="1016"/>
      <c r="X98" s="1016"/>
      <c r="Y98" s="1016"/>
      <c r="Z98" s="1016"/>
      <c r="AA98" s="1016"/>
      <c r="AB98" s="1016"/>
      <c r="AC98" s="1003"/>
      <c r="AD98" s="1003"/>
      <c r="AE98" s="1003"/>
      <c r="AF98" s="1003"/>
      <c r="AG98" s="1003"/>
      <c r="AH98" s="1003"/>
      <c r="AI98" s="1003"/>
      <c r="AJ98" s="1003"/>
      <c r="AK98" s="1003"/>
      <c r="AL98" s="1003"/>
      <c r="AM98" s="1003"/>
      <c r="AN98" s="1003"/>
      <c r="AO98" s="1003"/>
      <c r="AP98" s="1003"/>
      <c r="AQ98" s="1003"/>
      <c r="AR98" s="1003"/>
      <c r="AS98" s="1003"/>
      <c r="AT98" s="1003"/>
      <c r="AU98" s="1003"/>
      <c r="AV98" s="1003"/>
      <c r="AW98" s="1003"/>
      <c r="AX98" s="1003"/>
      <c r="AY98" s="1004"/>
      <c r="BA98" s="236"/>
      <c r="BB98" s="154"/>
      <c r="BC98" s="329"/>
      <c r="BD98" s="302"/>
      <c r="BE98" s="302"/>
      <c r="BF98" s="302"/>
      <c r="BG98" s="330"/>
      <c r="BH98" s="337"/>
      <c r="BI98" s="302"/>
      <c r="BJ98" s="302"/>
      <c r="BK98" s="302"/>
      <c r="BL98" s="330"/>
      <c r="BM98" s="337"/>
      <c r="BN98" s="302"/>
      <c r="BO98" s="302"/>
      <c r="BP98" s="302"/>
      <c r="BQ98" s="330"/>
      <c r="BR98" s="337"/>
      <c r="BS98" s="302"/>
      <c r="BT98" s="302"/>
      <c r="BU98" s="302"/>
      <c r="BV98" s="302"/>
      <c r="BW98" s="302"/>
      <c r="BX98" s="302"/>
      <c r="BY98" s="303"/>
      <c r="BZ98" s="303"/>
      <c r="CA98" s="303"/>
      <c r="CB98" s="303"/>
      <c r="CC98" s="303"/>
      <c r="CD98" s="303"/>
      <c r="CE98" s="303"/>
      <c r="CF98" s="303"/>
      <c r="CG98" s="303"/>
      <c r="CH98" s="303"/>
      <c r="CI98" s="303"/>
      <c r="CJ98" s="303"/>
      <c r="CK98" s="303"/>
      <c r="CL98" s="303"/>
      <c r="CM98" s="303"/>
      <c r="CN98" s="303"/>
      <c r="CO98" s="303"/>
      <c r="CP98" s="303"/>
      <c r="CQ98" s="303"/>
      <c r="CR98" s="303"/>
      <c r="CS98" s="303"/>
      <c r="CT98" s="303"/>
      <c r="CU98" s="303"/>
      <c r="CV98" s="303"/>
      <c r="CW98" s="303"/>
      <c r="CX98" s="303"/>
      <c r="CY98" s="303"/>
      <c r="CZ98" s="344"/>
    </row>
    <row r="99" s="131" customFormat="true" ht="15" customHeight="true" x14ac:dyDescent="0.2">
      <c r="A99" s="1109"/>
      <c r="B99" s="919"/>
      <c r="C99" s="1015"/>
      <c r="D99" s="1016"/>
      <c r="E99" s="1016"/>
      <c r="F99" s="1016"/>
      <c r="G99" s="1017"/>
      <c r="H99" s="1018"/>
      <c r="I99" s="1016"/>
      <c r="J99" s="1016"/>
      <c r="K99" s="1016"/>
      <c r="L99" s="1019"/>
      <c r="M99" s="1015"/>
      <c r="N99" s="1016"/>
      <c r="O99" s="1016"/>
      <c r="P99" s="1016"/>
      <c r="Q99" s="1017"/>
      <c r="R99" s="1018"/>
      <c r="S99" s="1016"/>
      <c r="T99" s="1016"/>
      <c r="U99" s="1016"/>
      <c r="V99" s="1016"/>
      <c r="W99" s="1016"/>
      <c r="X99" s="1016"/>
      <c r="Y99" s="1016"/>
      <c r="Z99" s="1016"/>
      <c r="AA99" s="1016"/>
      <c r="AB99" s="1016"/>
      <c r="AC99" s="1003"/>
      <c r="AD99" s="1003"/>
      <c r="AE99" s="1003"/>
      <c r="AF99" s="1003"/>
      <c r="AG99" s="1003"/>
      <c r="AH99" s="1003"/>
      <c r="AI99" s="1003"/>
      <c r="AJ99" s="1003"/>
      <c r="AK99" s="1003"/>
      <c r="AL99" s="1003"/>
      <c r="AM99" s="1003"/>
      <c r="AN99" s="1003"/>
      <c r="AO99" s="1003"/>
      <c r="AP99" s="1003"/>
      <c r="AQ99" s="1003"/>
      <c r="AR99" s="1003"/>
      <c r="AS99" s="1003"/>
      <c r="AT99" s="1003"/>
      <c r="AU99" s="1003"/>
      <c r="AV99" s="1003"/>
      <c r="AW99" s="1003"/>
      <c r="AX99" s="1003"/>
      <c r="AY99" s="1004"/>
      <c r="BA99" s="236"/>
      <c r="BB99" s="154"/>
      <c r="BC99" s="329"/>
      <c r="BD99" s="302"/>
      <c r="BE99" s="302"/>
      <c r="BF99" s="302"/>
      <c r="BG99" s="330"/>
      <c r="BH99" s="337"/>
      <c r="BI99" s="302"/>
      <c r="BJ99" s="302"/>
      <c r="BK99" s="302"/>
      <c r="BL99" s="330"/>
      <c r="BM99" s="337"/>
      <c r="BN99" s="302"/>
      <c r="BO99" s="302"/>
      <c r="BP99" s="302"/>
      <c r="BQ99" s="330"/>
      <c r="BR99" s="337"/>
      <c r="BS99" s="302"/>
      <c r="BT99" s="302"/>
      <c r="BU99" s="302"/>
      <c r="BV99" s="302"/>
      <c r="BW99" s="302"/>
      <c r="BX99" s="302"/>
      <c r="BY99" s="303"/>
      <c r="BZ99" s="303"/>
      <c r="CA99" s="303"/>
      <c r="CB99" s="303"/>
      <c r="CC99" s="303"/>
      <c r="CD99" s="303"/>
      <c r="CE99" s="303"/>
      <c r="CF99" s="303"/>
      <c r="CG99" s="303"/>
      <c r="CH99" s="303"/>
      <c r="CI99" s="303"/>
      <c r="CJ99" s="303"/>
      <c r="CK99" s="303"/>
      <c r="CL99" s="303"/>
      <c r="CM99" s="303"/>
      <c r="CN99" s="303"/>
      <c r="CO99" s="303"/>
      <c r="CP99" s="303"/>
      <c r="CQ99" s="303"/>
      <c r="CR99" s="303"/>
      <c r="CS99" s="303"/>
      <c r="CT99" s="303"/>
      <c r="CU99" s="303"/>
      <c r="CV99" s="303"/>
      <c r="CW99" s="303"/>
      <c r="CX99" s="303"/>
      <c r="CY99" s="303"/>
      <c r="CZ99" s="344"/>
    </row>
    <row r="100" s="131" customFormat="true" ht="15" customHeight="true" x14ac:dyDescent="0.2">
      <c r="A100" s="1109"/>
      <c r="B100" s="919"/>
      <c r="C100" s="1015"/>
      <c r="D100" s="1016"/>
      <c r="E100" s="1016"/>
      <c r="F100" s="1016"/>
      <c r="G100" s="1017"/>
      <c r="H100" s="1018"/>
      <c r="I100" s="1016"/>
      <c r="J100" s="1016"/>
      <c r="K100" s="1016"/>
      <c r="L100" s="1019"/>
      <c r="M100" s="1015"/>
      <c r="N100" s="1016"/>
      <c r="O100" s="1016"/>
      <c r="P100" s="1016"/>
      <c r="Q100" s="1017"/>
      <c r="R100" s="1018"/>
      <c r="S100" s="1016"/>
      <c r="T100" s="1016"/>
      <c r="U100" s="1016"/>
      <c r="V100" s="1016"/>
      <c r="W100" s="1016"/>
      <c r="X100" s="1016"/>
      <c r="Y100" s="1016"/>
      <c r="Z100" s="1016"/>
      <c r="AA100" s="1016"/>
      <c r="AB100" s="1016"/>
      <c r="AC100" s="1003"/>
      <c r="AD100" s="1003"/>
      <c r="AE100" s="1003"/>
      <c r="AF100" s="1003"/>
      <c r="AG100" s="1003"/>
      <c r="AH100" s="1003"/>
      <c r="AI100" s="1003"/>
      <c r="AJ100" s="1003"/>
      <c r="AK100" s="1003"/>
      <c r="AL100" s="1003"/>
      <c r="AM100" s="1003"/>
      <c r="AN100" s="1003"/>
      <c r="AO100" s="1003"/>
      <c r="AP100" s="1003"/>
      <c r="AQ100" s="1003"/>
      <c r="AR100" s="1003"/>
      <c r="AS100" s="1003"/>
      <c r="AT100" s="1003"/>
      <c r="AU100" s="1003"/>
      <c r="AV100" s="1003"/>
      <c r="AW100" s="1003"/>
      <c r="AX100" s="1003"/>
      <c r="AY100" s="1004"/>
      <c r="BA100" s="236"/>
      <c r="BB100" s="154"/>
      <c r="BC100" s="329"/>
      <c r="BD100" s="302"/>
      <c r="BE100" s="302"/>
      <c r="BF100" s="302"/>
      <c r="BG100" s="330"/>
      <c r="BH100" s="337"/>
      <c r="BI100" s="302"/>
      <c r="BJ100" s="302"/>
      <c r="BK100" s="302"/>
      <c r="BL100" s="330"/>
      <c r="BM100" s="337"/>
      <c r="BN100" s="302"/>
      <c r="BO100" s="302"/>
      <c r="BP100" s="302"/>
      <c r="BQ100" s="330"/>
      <c r="BR100" s="337"/>
      <c r="BS100" s="302"/>
      <c r="BT100" s="302"/>
      <c r="BU100" s="302"/>
      <c r="BV100" s="302"/>
      <c r="BW100" s="302"/>
      <c r="BX100" s="302"/>
      <c r="BY100" s="303"/>
      <c r="BZ100" s="303"/>
      <c r="CA100" s="303"/>
      <c r="CB100" s="303"/>
      <c r="CC100" s="303"/>
      <c r="CD100" s="303"/>
      <c r="CE100" s="303"/>
      <c r="CF100" s="303"/>
      <c r="CG100" s="303"/>
      <c r="CH100" s="303"/>
      <c r="CI100" s="303"/>
      <c r="CJ100" s="303"/>
      <c r="CK100" s="303"/>
      <c r="CL100" s="303"/>
      <c r="CM100" s="303"/>
      <c r="CN100" s="303"/>
      <c r="CO100" s="303"/>
      <c r="CP100" s="303"/>
      <c r="CQ100" s="303"/>
      <c r="CR100" s="303"/>
      <c r="CS100" s="303"/>
      <c r="CT100" s="303"/>
      <c r="CU100" s="303"/>
      <c r="CV100" s="303"/>
      <c r="CW100" s="303"/>
      <c r="CX100" s="303"/>
      <c r="CY100" s="303"/>
      <c r="CZ100" s="344"/>
    </row>
    <row r="101" s="131" customFormat="true" ht="15" customHeight="true" x14ac:dyDescent="0.2">
      <c r="A101" s="900"/>
      <c r="B101" s="919"/>
      <c r="C101" s="1015"/>
      <c r="D101" s="1016"/>
      <c r="E101" s="1016"/>
      <c r="F101" s="1016"/>
      <c r="G101" s="1017"/>
      <c r="H101" s="1018"/>
      <c r="I101" s="1016"/>
      <c r="J101" s="1016"/>
      <c r="K101" s="1016"/>
      <c r="L101" s="1019"/>
      <c r="M101" s="1015"/>
      <c r="N101" s="1016"/>
      <c r="O101" s="1016"/>
      <c r="P101" s="1016"/>
      <c r="Q101" s="1017"/>
      <c r="R101" s="1018"/>
      <c r="S101" s="1016"/>
      <c r="T101" s="1016"/>
      <c r="U101" s="1016"/>
      <c r="V101" s="1016"/>
      <c r="W101" s="1016"/>
      <c r="X101" s="1016"/>
      <c r="Y101" s="1016"/>
      <c r="Z101" s="1016"/>
      <c r="AA101" s="1016"/>
      <c r="AB101" s="1016"/>
      <c r="AC101" s="1003"/>
      <c r="AD101" s="1003"/>
      <c r="AE101" s="1003"/>
      <c r="AF101" s="1003"/>
      <c r="AG101" s="1003"/>
      <c r="AH101" s="1003"/>
      <c r="AI101" s="1003"/>
      <c r="AJ101" s="1003"/>
      <c r="AK101" s="1003"/>
      <c r="AL101" s="1003"/>
      <c r="AM101" s="1003"/>
      <c r="AN101" s="1003"/>
      <c r="AO101" s="1003"/>
      <c r="AP101" s="1003"/>
      <c r="AQ101" s="1003"/>
      <c r="AR101" s="1003"/>
      <c r="AS101" s="1003"/>
      <c r="AT101" s="1003"/>
      <c r="AU101" s="1003"/>
      <c r="AV101" s="1003"/>
      <c r="AW101" s="1003"/>
      <c r="AX101" s="1003"/>
      <c r="AY101" s="1004"/>
      <c r="BA101" s="236"/>
      <c r="BB101" s="154"/>
      <c r="BC101" s="329"/>
      <c r="BD101" s="302"/>
      <c r="BE101" s="302"/>
      <c r="BF101" s="302"/>
      <c r="BG101" s="330"/>
      <c r="BH101" s="337"/>
      <c r="BI101" s="302"/>
      <c r="BJ101" s="302"/>
      <c r="BK101" s="302"/>
      <c r="BL101" s="330"/>
      <c r="BM101" s="337"/>
      <c r="BN101" s="302"/>
      <c r="BO101" s="302"/>
      <c r="BP101" s="302"/>
      <c r="BQ101" s="330"/>
      <c r="BR101" s="337"/>
      <c r="BS101" s="302"/>
      <c r="BT101" s="302"/>
      <c r="BU101" s="302"/>
      <c r="BV101" s="302"/>
      <c r="BW101" s="302"/>
      <c r="BX101" s="302"/>
      <c r="BY101" s="303"/>
      <c r="BZ101" s="303"/>
      <c r="CA101" s="303"/>
      <c r="CB101" s="303"/>
      <c r="CC101" s="303"/>
      <c r="CD101" s="303"/>
      <c r="CE101" s="303"/>
      <c r="CF101" s="303"/>
      <c r="CG101" s="303"/>
      <c r="CH101" s="303"/>
      <c r="CI101" s="303"/>
      <c r="CJ101" s="303"/>
      <c r="CK101" s="303"/>
      <c r="CL101" s="303"/>
      <c r="CM101" s="303"/>
      <c r="CN101" s="303"/>
      <c r="CO101" s="303"/>
      <c r="CP101" s="303"/>
      <c r="CQ101" s="303"/>
      <c r="CR101" s="303"/>
      <c r="CS101" s="303"/>
      <c r="CT101" s="303"/>
      <c r="CU101" s="303"/>
      <c r="CV101" s="303"/>
      <c r="CW101" s="303"/>
      <c r="CX101" s="303"/>
      <c r="CY101" s="303"/>
      <c r="CZ101" s="344"/>
    </row>
    <row r="102" s="131" customFormat="true" ht="15" customHeight="true" x14ac:dyDescent="0.2">
      <c r="A102" s="1109"/>
      <c r="B102" s="919"/>
      <c r="C102" s="1015"/>
      <c r="D102" s="1016"/>
      <c r="E102" s="1016"/>
      <c r="F102" s="1016"/>
      <c r="G102" s="1017"/>
      <c r="H102" s="1018"/>
      <c r="I102" s="1016"/>
      <c r="J102" s="1016"/>
      <c r="K102" s="1016"/>
      <c r="L102" s="1019"/>
      <c r="M102" s="1015"/>
      <c r="N102" s="1016"/>
      <c r="O102" s="1016"/>
      <c r="P102" s="1016"/>
      <c r="Q102" s="1017"/>
      <c r="R102" s="1018"/>
      <c r="S102" s="1016"/>
      <c r="T102" s="1016"/>
      <c r="U102" s="1016"/>
      <c r="V102" s="1016"/>
      <c r="W102" s="1016"/>
      <c r="X102" s="1016"/>
      <c r="Y102" s="1016"/>
      <c r="Z102" s="1016"/>
      <c r="AA102" s="1016"/>
      <c r="AB102" s="1016"/>
      <c r="AC102" s="1003"/>
      <c r="AD102" s="1003"/>
      <c r="AE102" s="1003"/>
      <c r="AF102" s="1003"/>
      <c r="AG102" s="1003"/>
      <c r="AH102" s="1003"/>
      <c r="AI102" s="1003"/>
      <c r="AJ102" s="1003"/>
      <c r="AK102" s="1003"/>
      <c r="AL102" s="1003"/>
      <c r="AM102" s="1003"/>
      <c r="AN102" s="1003"/>
      <c r="AO102" s="1003"/>
      <c r="AP102" s="1003"/>
      <c r="AQ102" s="1003"/>
      <c r="AR102" s="1003"/>
      <c r="AS102" s="1003"/>
      <c r="AT102" s="1003"/>
      <c r="AU102" s="1003"/>
      <c r="AV102" s="1003"/>
      <c r="AW102" s="1003"/>
      <c r="AX102" s="1003"/>
      <c r="AY102" s="1004"/>
      <c r="BA102" s="236"/>
      <c r="BB102" s="154"/>
      <c r="BC102" s="329"/>
      <c r="BD102" s="302"/>
      <c r="BE102" s="302"/>
      <c r="BF102" s="302"/>
      <c r="BG102" s="330"/>
      <c r="BH102" s="337"/>
      <c r="BI102" s="302"/>
      <c r="BJ102" s="302"/>
      <c r="BK102" s="302"/>
      <c r="BL102" s="330"/>
      <c r="BM102" s="337"/>
      <c r="BN102" s="302"/>
      <c r="BO102" s="302"/>
      <c r="BP102" s="302"/>
      <c r="BQ102" s="330"/>
      <c r="BR102" s="337"/>
      <c r="BS102" s="302"/>
      <c r="BT102" s="302"/>
      <c r="BU102" s="302"/>
      <c r="BV102" s="302"/>
      <c r="BW102" s="302"/>
      <c r="BX102" s="302"/>
      <c r="BY102" s="303"/>
      <c r="BZ102" s="303"/>
      <c r="CA102" s="303"/>
      <c r="CB102" s="303"/>
      <c r="CC102" s="303"/>
      <c r="CD102" s="303"/>
      <c r="CE102" s="303"/>
      <c r="CF102" s="303"/>
      <c r="CG102" s="303"/>
      <c r="CH102" s="303"/>
      <c r="CI102" s="303"/>
      <c r="CJ102" s="303"/>
      <c r="CK102" s="303"/>
      <c r="CL102" s="303"/>
      <c r="CM102" s="303"/>
      <c r="CN102" s="303"/>
      <c r="CO102" s="303"/>
      <c r="CP102" s="303"/>
      <c r="CQ102" s="303"/>
      <c r="CR102" s="303"/>
      <c r="CS102" s="303"/>
      <c r="CT102" s="303"/>
      <c r="CU102" s="303"/>
      <c r="CV102" s="303"/>
      <c r="CW102" s="303"/>
      <c r="CX102" s="303"/>
      <c r="CY102" s="303"/>
      <c r="CZ102" s="344"/>
    </row>
    <row r="103" s="131" customFormat="true" ht="15" customHeight="true" x14ac:dyDescent="0.2">
      <c r="A103" s="1109"/>
      <c r="B103" s="919"/>
      <c r="C103" s="1015"/>
      <c r="D103" s="1016"/>
      <c r="E103" s="1016"/>
      <c r="F103" s="1016"/>
      <c r="G103" s="1017"/>
      <c r="H103" s="1018"/>
      <c r="I103" s="1016"/>
      <c r="J103" s="1016"/>
      <c r="K103" s="1016"/>
      <c r="L103" s="1019"/>
      <c r="M103" s="1015"/>
      <c r="N103" s="1016"/>
      <c r="O103" s="1016"/>
      <c r="P103" s="1016"/>
      <c r="Q103" s="1017"/>
      <c r="R103" s="1018"/>
      <c r="S103" s="1016"/>
      <c r="T103" s="1016"/>
      <c r="U103" s="1016"/>
      <c r="V103" s="1016"/>
      <c r="W103" s="1016"/>
      <c r="X103" s="1016"/>
      <c r="Y103" s="1016"/>
      <c r="Z103" s="1016"/>
      <c r="AA103" s="1016"/>
      <c r="AB103" s="1016"/>
      <c r="AC103" s="1003"/>
      <c r="AD103" s="1003"/>
      <c r="AE103" s="1003"/>
      <c r="AF103" s="1003"/>
      <c r="AG103" s="1003"/>
      <c r="AH103" s="1003"/>
      <c r="AI103" s="1003"/>
      <c r="AJ103" s="1003"/>
      <c r="AK103" s="1003"/>
      <c r="AL103" s="1003"/>
      <c r="AM103" s="1003"/>
      <c r="AN103" s="1003"/>
      <c r="AO103" s="1003"/>
      <c r="AP103" s="1003"/>
      <c r="AQ103" s="1003"/>
      <c r="AR103" s="1003"/>
      <c r="AS103" s="1003"/>
      <c r="AT103" s="1003"/>
      <c r="AU103" s="1003"/>
      <c r="AV103" s="1003"/>
      <c r="AW103" s="1003"/>
      <c r="AX103" s="1003"/>
      <c r="AY103" s="1004"/>
      <c r="BA103" s="236"/>
      <c r="BB103" s="154"/>
      <c r="BC103" s="329"/>
      <c r="BD103" s="302"/>
      <c r="BE103" s="302"/>
      <c r="BF103" s="302"/>
      <c r="BG103" s="330"/>
      <c r="BH103" s="337"/>
      <c r="BI103" s="302"/>
      <c r="BJ103" s="302"/>
      <c r="BK103" s="302"/>
      <c r="BL103" s="330"/>
      <c r="BM103" s="337"/>
      <c r="BN103" s="302"/>
      <c r="BO103" s="302"/>
      <c r="BP103" s="302"/>
      <c r="BQ103" s="330"/>
      <c r="BR103" s="337"/>
      <c r="BS103" s="302"/>
      <c r="BT103" s="302"/>
      <c r="BU103" s="302"/>
      <c r="BV103" s="302"/>
      <c r="BW103" s="302"/>
      <c r="BX103" s="302"/>
      <c r="BY103" s="303"/>
      <c r="BZ103" s="303"/>
      <c r="CA103" s="303"/>
      <c r="CB103" s="303"/>
      <c r="CC103" s="303"/>
      <c r="CD103" s="303"/>
      <c r="CE103" s="303"/>
      <c r="CF103" s="303"/>
      <c r="CG103" s="303"/>
      <c r="CH103" s="303"/>
      <c r="CI103" s="303"/>
      <c r="CJ103" s="303"/>
      <c r="CK103" s="303"/>
      <c r="CL103" s="303"/>
      <c r="CM103" s="303"/>
      <c r="CN103" s="303"/>
      <c r="CO103" s="303"/>
      <c r="CP103" s="303"/>
      <c r="CQ103" s="303"/>
      <c r="CR103" s="303"/>
      <c r="CS103" s="303"/>
      <c r="CT103" s="303"/>
      <c r="CU103" s="303"/>
      <c r="CV103" s="303"/>
      <c r="CW103" s="303"/>
      <c r="CX103" s="303"/>
      <c r="CY103" s="303"/>
      <c r="CZ103" s="344"/>
    </row>
    <row r="104" s="131" customFormat="true" ht="15" customHeight="true" x14ac:dyDescent="0.2">
      <c r="A104" s="1109"/>
      <c r="B104" s="919"/>
      <c r="C104" s="1015"/>
      <c r="D104" s="1016"/>
      <c r="E104" s="1016"/>
      <c r="F104" s="1016"/>
      <c r="G104" s="1017"/>
      <c r="H104" s="1018"/>
      <c r="I104" s="1016"/>
      <c r="J104" s="1016"/>
      <c r="K104" s="1016"/>
      <c r="L104" s="1019"/>
      <c r="M104" s="1015"/>
      <c r="N104" s="1016"/>
      <c r="O104" s="1016"/>
      <c r="P104" s="1016"/>
      <c r="Q104" s="1017"/>
      <c r="R104" s="1018"/>
      <c r="S104" s="1016"/>
      <c r="T104" s="1016"/>
      <c r="U104" s="1016"/>
      <c r="V104" s="1016"/>
      <c r="W104" s="1016"/>
      <c r="X104" s="1016"/>
      <c r="Y104" s="1016"/>
      <c r="Z104" s="1016"/>
      <c r="AA104" s="1016"/>
      <c r="AB104" s="1016"/>
      <c r="AC104" s="1003"/>
      <c r="AD104" s="1003"/>
      <c r="AE104" s="1003"/>
      <c r="AF104" s="1003"/>
      <c r="AG104" s="1003"/>
      <c r="AH104" s="1003"/>
      <c r="AI104" s="1003"/>
      <c r="AJ104" s="1003"/>
      <c r="AK104" s="1003"/>
      <c r="AL104" s="1003"/>
      <c r="AM104" s="1003"/>
      <c r="AN104" s="1003"/>
      <c r="AO104" s="1003"/>
      <c r="AP104" s="1003"/>
      <c r="AQ104" s="1003"/>
      <c r="AR104" s="1003"/>
      <c r="AS104" s="1003"/>
      <c r="AT104" s="1003"/>
      <c r="AU104" s="1003"/>
      <c r="AV104" s="1003"/>
      <c r="AW104" s="1003"/>
      <c r="AX104" s="1003"/>
      <c r="AY104" s="1004"/>
      <c r="BA104" s="236"/>
      <c r="BB104" s="154"/>
      <c r="BC104" s="329"/>
      <c r="BD104" s="302"/>
      <c r="BE104" s="302"/>
      <c r="BF104" s="302"/>
      <c r="BG104" s="330"/>
      <c r="BH104" s="337"/>
      <c r="BI104" s="302"/>
      <c r="BJ104" s="302"/>
      <c r="BK104" s="302"/>
      <c r="BL104" s="330"/>
      <c r="BM104" s="337"/>
      <c r="BN104" s="302"/>
      <c r="BO104" s="302"/>
      <c r="BP104" s="302"/>
      <c r="BQ104" s="330"/>
      <c r="BR104" s="337"/>
      <c r="BS104" s="302"/>
      <c r="BT104" s="302"/>
      <c r="BU104" s="302"/>
      <c r="BV104" s="302"/>
      <c r="BW104" s="302"/>
      <c r="BX104" s="302"/>
      <c r="BY104" s="303"/>
      <c r="BZ104" s="303"/>
      <c r="CA104" s="303"/>
      <c r="CB104" s="303"/>
      <c r="CC104" s="303"/>
      <c r="CD104" s="303"/>
      <c r="CE104" s="303"/>
      <c r="CF104" s="303"/>
      <c r="CG104" s="303"/>
      <c r="CH104" s="303"/>
      <c r="CI104" s="303"/>
      <c r="CJ104" s="303"/>
      <c r="CK104" s="303"/>
      <c r="CL104" s="303"/>
      <c r="CM104" s="303"/>
      <c r="CN104" s="303"/>
      <c r="CO104" s="303"/>
      <c r="CP104" s="303"/>
      <c r="CQ104" s="303"/>
      <c r="CR104" s="303"/>
      <c r="CS104" s="303"/>
      <c r="CT104" s="303"/>
      <c r="CU104" s="303"/>
      <c r="CV104" s="303"/>
      <c r="CW104" s="303"/>
      <c r="CX104" s="303"/>
      <c r="CY104" s="303"/>
      <c r="CZ104" s="344"/>
    </row>
    <row r="105" s="131" customFormat="true" ht="15" customHeight="true" x14ac:dyDescent="0.2">
      <c r="A105" s="914"/>
      <c r="B105" s="920"/>
      <c r="C105" s="1020"/>
      <c r="D105" s="1021"/>
      <c r="E105" s="1021"/>
      <c r="F105" s="1021"/>
      <c r="G105" s="1022"/>
      <c r="H105" s="1023"/>
      <c r="I105" s="1021"/>
      <c r="J105" s="1021"/>
      <c r="K105" s="1021"/>
      <c r="L105" s="1024"/>
      <c r="M105" s="1020"/>
      <c r="N105" s="1021"/>
      <c r="O105" s="1021"/>
      <c r="P105" s="1021"/>
      <c r="Q105" s="1022"/>
      <c r="R105" s="1023"/>
      <c r="S105" s="1021"/>
      <c r="T105" s="1021"/>
      <c r="U105" s="1021"/>
      <c r="V105" s="1021"/>
      <c r="W105" s="1021"/>
      <c r="X105" s="1021"/>
      <c r="Y105" s="1021"/>
      <c r="Z105" s="1021"/>
      <c r="AA105" s="1021"/>
      <c r="AB105" s="1021"/>
      <c r="AC105" s="1025"/>
      <c r="AD105" s="1025"/>
      <c r="AE105" s="1025"/>
      <c r="AF105" s="1025"/>
      <c r="AG105" s="1025"/>
      <c r="AH105" s="1025"/>
      <c r="AI105" s="1025"/>
      <c r="AJ105" s="1025"/>
      <c r="AK105" s="1025"/>
      <c r="AL105" s="1025"/>
      <c r="AM105" s="1025"/>
      <c r="AN105" s="1025"/>
      <c r="AO105" s="1025"/>
      <c r="AP105" s="1025"/>
      <c r="AQ105" s="1025"/>
      <c r="AR105" s="1025"/>
      <c r="AS105" s="1025"/>
      <c r="AT105" s="1025"/>
      <c r="AU105" s="1025"/>
      <c r="AV105" s="1025"/>
      <c r="AW105" s="1025"/>
      <c r="AX105" s="1025"/>
      <c r="AY105" s="1026"/>
      <c r="BA105" s="236"/>
      <c r="BB105" s="154"/>
      <c r="BC105" s="331"/>
      <c r="BD105" s="332"/>
      <c r="BE105" s="332"/>
      <c r="BF105" s="332"/>
      <c r="BG105" s="333"/>
      <c r="BH105" s="338"/>
      <c r="BI105" s="332"/>
      <c r="BJ105" s="332"/>
      <c r="BK105" s="332"/>
      <c r="BL105" s="333"/>
      <c r="BM105" s="338"/>
      <c r="BN105" s="332"/>
      <c r="BO105" s="332"/>
      <c r="BP105" s="332"/>
      <c r="BQ105" s="333"/>
      <c r="BR105" s="338"/>
      <c r="BS105" s="332"/>
      <c r="BT105" s="332"/>
      <c r="BU105" s="332"/>
      <c r="BV105" s="332"/>
      <c r="BW105" s="332"/>
      <c r="BX105" s="332"/>
      <c r="BY105" s="345"/>
      <c r="BZ105" s="345"/>
      <c r="CA105" s="345"/>
      <c r="CB105" s="345"/>
      <c r="CC105" s="345"/>
      <c r="CD105" s="345"/>
      <c r="CE105" s="345"/>
      <c r="CF105" s="345"/>
      <c r="CG105" s="345"/>
      <c r="CH105" s="345"/>
      <c r="CI105" s="345"/>
      <c r="CJ105" s="345"/>
      <c r="CK105" s="345"/>
      <c r="CL105" s="345"/>
      <c r="CM105" s="345"/>
      <c r="CN105" s="345"/>
      <c r="CO105" s="345"/>
      <c r="CP105" s="345"/>
      <c r="CQ105" s="345"/>
      <c r="CR105" s="345"/>
      <c r="CS105" s="345"/>
      <c r="CT105" s="345"/>
      <c r="CU105" s="345"/>
      <c r="CV105" s="345"/>
      <c r="CW105" s="345"/>
      <c r="CX105" s="345"/>
      <c r="CY105" s="345"/>
      <c r="CZ105" s="346"/>
    </row>
    <row r="106" s="131" customFormat="true" ht="250.15" customHeight="true" x14ac:dyDescent="0.2">
      <c r="A106" s="434"/>
      <c r="B106" s="743"/>
      <c r="C106" s="759"/>
      <c r="D106" s="759"/>
      <c r="E106" s="759"/>
      <c r="F106" s="759"/>
      <c r="G106" s="759"/>
      <c r="H106" s="759"/>
      <c r="I106" s="759"/>
      <c r="J106" s="759"/>
      <c r="K106" s="759"/>
      <c r="L106" s="759"/>
      <c r="M106" s="759"/>
      <c r="N106" s="759"/>
      <c r="O106" s="759"/>
      <c r="P106" s="759"/>
      <c r="Q106" s="759"/>
      <c r="R106" s="759"/>
      <c r="S106" s="759"/>
      <c r="T106" s="759"/>
      <c r="U106" s="759"/>
      <c r="V106" s="759"/>
      <c r="W106" s="759"/>
      <c r="X106" s="759"/>
      <c r="Y106" s="759"/>
      <c r="Z106" s="759"/>
      <c r="AA106" s="759"/>
      <c r="AB106" s="759"/>
      <c r="BA106" s="298"/>
      <c r="BB106" s="299"/>
      <c r="BC106" s="299"/>
      <c r="BD106" s="299"/>
      <c r="BE106" s="299"/>
      <c r="BF106" s="299"/>
      <c r="BG106" s="299"/>
      <c r="BH106" s="299"/>
      <c r="BI106" s="299"/>
      <c r="BJ106" s="299"/>
      <c r="BK106" s="299"/>
      <c r="BL106" s="299"/>
      <c r="BM106" s="299"/>
      <c r="BN106" s="299"/>
      <c r="BO106" s="299"/>
      <c r="BP106" s="299"/>
      <c r="BQ106" s="299"/>
      <c r="BR106" s="299"/>
      <c r="BS106" s="299"/>
      <c r="BT106" s="299"/>
      <c r="BU106" s="299"/>
      <c r="BV106" s="299"/>
      <c r="BW106" s="299"/>
      <c r="BX106" s="299"/>
      <c r="BY106" s="298"/>
      <c r="BZ106" s="298"/>
      <c r="CA106" s="298"/>
      <c r="CB106" s="298"/>
      <c r="CC106" s="298"/>
      <c r="CD106" s="298"/>
      <c r="CE106" s="298"/>
      <c r="CF106" s="298"/>
      <c r="CG106" s="298"/>
      <c r="CH106" s="298"/>
      <c r="CI106" s="298"/>
      <c r="CJ106" s="298"/>
      <c r="CK106" s="298"/>
      <c r="CL106" s="298"/>
      <c r="CM106" s="298"/>
      <c r="CN106" s="298"/>
      <c r="CO106" s="298"/>
      <c r="CP106" s="298"/>
      <c r="CQ106" s="298"/>
      <c r="CR106" s="298"/>
      <c r="CS106" s="298"/>
      <c r="CT106" s="298"/>
      <c r="CU106" s="298"/>
      <c r="CV106" s="298"/>
      <c r="CW106" s="298"/>
      <c r="CX106" s="298"/>
      <c r="CY106" s="298"/>
      <c r="CZ106" s="298"/>
    </row>
    <row r="107" s="111" customFormat="true" ht="18" customHeight="true" x14ac:dyDescent="0.2">
      <c r="A107" s="434"/>
      <c r="B107" s="112"/>
      <c r="C107" s="277"/>
      <c r="D107" s="277"/>
      <c r="E107" s="277"/>
      <c r="F107" s="277"/>
      <c r="G107" s="277"/>
      <c r="H107" s="277"/>
      <c r="I107" s="277"/>
      <c r="J107" s="277"/>
      <c r="K107" s="277"/>
      <c r="L107" s="277"/>
      <c r="M107" s="277"/>
      <c r="N107" s="277"/>
      <c r="O107" s="277"/>
      <c r="P107" s="277"/>
      <c r="Q107" s="277"/>
      <c r="R107" s="277"/>
      <c r="S107" s="277"/>
      <c r="T107" s="277"/>
      <c r="U107" s="277"/>
      <c r="V107" s="277"/>
      <c r="W107" s="277"/>
      <c r="X107" s="277"/>
      <c r="Y107" s="277"/>
      <c r="Z107" s="277"/>
      <c r="AA107" s="277"/>
      <c r="AB107" s="277"/>
      <c r="BB107" s="134"/>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2431" t="str">
        <f>A1026</f>
        <v>Indonesia</v>
      </c>
      <c r="B108" s="2432"/>
      <c r="C108" s="113"/>
      <c r="D108" s="113"/>
      <c r="E108" s="113"/>
      <c r="F108" s="113"/>
      <c r="G108" s="113"/>
      <c r="H108" s="113"/>
      <c r="I108" s="113"/>
      <c r="J108" s="113"/>
      <c r="K108" s="113"/>
      <c r="L108" s="113"/>
      <c r="M108" s="113"/>
      <c r="N108" s="113"/>
      <c r="O108" s="113"/>
      <c r="P108" s="113"/>
      <c r="Q108" s="113"/>
      <c r="R108" s="113"/>
      <c r="S108" s="113"/>
      <c r="T108" s="113"/>
      <c r="U108" s="113"/>
      <c r="BB108" s="134"/>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2017</v>
      </c>
      <c r="B109" s="139"/>
      <c r="C109" s="113"/>
      <c r="D109" s="113"/>
      <c r="E109" s="113"/>
      <c r="F109" s="113"/>
      <c r="G109" s="113"/>
      <c r="H109" s="113"/>
      <c r="I109" s="113"/>
      <c r="J109" s="113"/>
      <c r="K109" s="113"/>
      <c r="L109" s="113"/>
      <c r="M109" s="113"/>
      <c r="N109" s="113"/>
      <c r="O109" s="113"/>
      <c r="P109" s="113"/>
      <c r="Q109" s="113"/>
      <c r="R109" s="113"/>
      <c r="S109" s="113"/>
      <c r="T109" s="113"/>
      <c r="U109" s="113"/>
      <c r="BB109" s="134"/>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113"/>
      <c r="S110" s="113"/>
      <c r="T110" s="113"/>
      <c r="U110" s="113"/>
      <c r="BB110" s="134"/>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113"/>
      <c r="S111" s="113"/>
      <c r="T111" s="113"/>
      <c r="U111" s="113"/>
      <c r="BB111" s="134"/>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519" t="s">
        <v>97</v>
      </c>
      <c r="B112" s="222"/>
      <c r="C112" s="113"/>
      <c r="D112" s="113"/>
      <c r="E112" s="113"/>
      <c r="F112" s="113"/>
      <c r="G112" s="113"/>
      <c r="H112" s="113"/>
      <c r="I112" s="113"/>
      <c r="J112" s="113"/>
      <c r="K112" s="113"/>
      <c r="L112" s="113"/>
      <c r="M112" s="113"/>
      <c r="N112" s="113"/>
      <c r="O112" s="113"/>
      <c r="P112" s="113"/>
      <c r="Q112" s="113"/>
      <c r="R112" s="113"/>
      <c r="S112" s="113"/>
      <c r="T112" s="113"/>
      <c r="U112" s="113"/>
      <c r="BB112" s="134"/>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113"/>
      <c r="BB113" s="134"/>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113"/>
      <c r="BB114" s="134"/>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133</v>
      </c>
      <c r="B115" s="221" t="str">
        <f>A1025</f>
        <v>DHS17</v>
      </c>
      <c r="C115" s="113"/>
      <c r="D115" s="113"/>
      <c r="E115" s="113"/>
      <c r="F115" s="113"/>
      <c r="G115" s="113"/>
      <c r="H115" s="113"/>
      <c r="I115" s="113"/>
      <c r="J115" s="113"/>
      <c r="K115" s="113"/>
      <c r="L115" s="113"/>
      <c r="M115" s="113"/>
      <c r="N115" s="113"/>
      <c r="O115" s="113"/>
      <c r="P115" s="113"/>
      <c r="Q115" s="113"/>
      <c r="R115" s="113"/>
      <c r="S115" s="113"/>
      <c r="T115" s="113"/>
      <c r="U115" s="113"/>
      <c r="BB115" s="134"/>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750" t="s">
        <v>431</v>
      </c>
      <c r="B116" s="751" t="s">
        <v>149</v>
      </c>
      <c r="C116" s="113"/>
      <c r="D116" s="113"/>
      <c r="E116" s="113"/>
      <c r="F116" s="113"/>
      <c r="G116" s="113"/>
      <c r="H116" s="113"/>
      <c r="I116" s="113"/>
      <c r="J116" s="113"/>
      <c r="K116" s="113"/>
      <c r="L116" s="113"/>
      <c r="M116" s="113"/>
      <c r="N116" s="113"/>
      <c r="O116" s="113"/>
      <c r="P116" s="113"/>
      <c r="Q116" s="113"/>
      <c r="R116" s="113"/>
      <c r="S116" s="113"/>
      <c r="T116" s="113"/>
      <c r="U116" s="113"/>
      <c r="BB116" s="134"/>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750" t="str">
        <f>B1029</f>
        <v>Ratio of Shared improved based on:</v>
      </c>
      <c r="B117" s="752" t="s">
        <v>200</v>
      </c>
      <c r="C117" s="113"/>
      <c r="D117" s="113"/>
      <c r="E117" s="113"/>
      <c r="F117" s="113"/>
      <c r="G117" s="113"/>
      <c r="H117" s="113"/>
      <c r="I117" s="113"/>
      <c r="J117" s="113"/>
      <c r="K117" s="113"/>
      <c r="L117" s="113"/>
      <c r="M117" s="113"/>
      <c r="N117" s="113"/>
      <c r="O117" s="113"/>
      <c r="P117" s="113"/>
      <c r="Q117" s="113"/>
      <c r="R117" s="113"/>
      <c r="S117" s="113"/>
      <c r="T117" s="113"/>
      <c r="U117" s="113"/>
      <c r="BB117" s="134"/>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753"/>
      <c r="B118" s="751"/>
      <c r="C118" s="113"/>
      <c r="D118" s="113"/>
      <c r="E118" s="113"/>
      <c r="F118" s="113"/>
      <c r="G118" s="113"/>
      <c r="H118" s="113"/>
      <c r="I118" s="113"/>
      <c r="J118" s="113"/>
      <c r="K118" s="113"/>
      <c r="L118" s="113"/>
      <c r="M118" s="113"/>
      <c r="N118" s="113"/>
      <c r="O118" s="113"/>
      <c r="P118" s="113"/>
      <c r="Q118" s="113"/>
      <c r="R118" s="113"/>
      <c r="S118" s="113"/>
      <c r="T118" s="113"/>
      <c r="U118" s="113"/>
      <c r="BB118" s="134"/>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754"/>
      <c r="B119" s="755"/>
      <c r="C119" s="113"/>
      <c r="D119" s="113"/>
      <c r="E119" s="113"/>
      <c r="F119" s="113"/>
      <c r="G119" s="113"/>
      <c r="H119" s="113"/>
      <c r="I119" s="113"/>
      <c r="J119" s="113"/>
      <c r="K119" s="113"/>
      <c r="L119" s="113"/>
      <c r="M119" s="113"/>
      <c r="N119" s="113"/>
      <c r="O119" s="113"/>
      <c r="P119" s="113"/>
      <c r="Q119" s="113"/>
      <c r="R119" s="113"/>
      <c r="S119" s="113"/>
      <c r="T119" s="113"/>
      <c r="U119" s="113"/>
      <c r="BB119" s="134"/>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437" customFormat="true" ht="15" customHeight="true" x14ac:dyDescent="0.2">
      <c r="A120" s="116" t="s">
        <v>98</v>
      </c>
      <c r="B120" s="207"/>
      <c r="C120" s="2416" t="s">
        <v>114</v>
      </c>
      <c r="D120" s="2417"/>
      <c r="E120" s="2417"/>
      <c r="F120" s="2417"/>
      <c r="G120" s="2418"/>
      <c r="H120" s="2780" t="s">
        <v>38</v>
      </c>
      <c r="I120" s="2781"/>
      <c r="J120" s="2781"/>
      <c r="K120" s="2781"/>
      <c r="L120" s="2782"/>
      <c r="M120" s="2783" t="s">
        <v>37</v>
      </c>
      <c r="N120" s="2784"/>
      <c r="O120" s="2784"/>
      <c r="P120" s="2784"/>
      <c r="Q120" s="2785"/>
      <c r="R120" s="2780" t="s">
        <v>150</v>
      </c>
      <c r="S120" s="2781"/>
      <c r="T120" s="2781"/>
      <c r="U120" s="2781"/>
      <c r="V120" s="2781"/>
      <c r="W120" s="2781"/>
      <c r="X120" s="2781"/>
      <c r="Y120" s="2781"/>
      <c r="Z120" s="2781"/>
      <c r="AA120" s="2781"/>
      <c r="AB120" s="2781"/>
      <c r="AC120" s="2781"/>
      <c r="AD120" s="2781"/>
      <c r="AE120" s="2781"/>
      <c r="AF120" s="2781"/>
      <c r="AG120" s="2781"/>
      <c r="AH120" s="2781"/>
      <c r="AI120" s="2781"/>
      <c r="AJ120" s="2781"/>
      <c r="AK120" s="2781"/>
      <c r="AL120" s="2781"/>
      <c r="AM120" s="2781"/>
      <c r="AN120" s="2781"/>
      <c r="AO120" s="2781"/>
      <c r="AP120" s="2781"/>
      <c r="AQ120" s="2781"/>
      <c r="AR120" s="2781"/>
      <c r="AS120" s="2781"/>
      <c r="AT120" s="2781"/>
      <c r="AU120" s="2781"/>
      <c r="AV120" s="2781"/>
      <c r="AW120" s="2781"/>
      <c r="AX120" s="2781"/>
      <c r="AY120" s="2786"/>
      <c r="BA120" s="217" t="s">
        <v>128</v>
      </c>
      <c r="BB120" s="116" t="s">
        <v>98</v>
      </c>
      <c r="BC120" s="2504" t="s">
        <v>114</v>
      </c>
      <c r="BD120" s="2505"/>
      <c r="BE120" s="2505"/>
      <c r="BF120" s="2505"/>
      <c r="BG120" s="2506"/>
      <c r="BH120" s="2507" t="s">
        <v>38</v>
      </c>
      <c r="BI120" s="2505"/>
      <c r="BJ120" s="2505"/>
      <c r="BK120" s="2505"/>
      <c r="BL120" s="2506"/>
      <c r="BM120" s="2507" t="s">
        <v>37</v>
      </c>
      <c r="BN120" s="2505"/>
      <c r="BO120" s="2505"/>
      <c r="BP120" s="2505"/>
      <c r="BQ120" s="2506"/>
      <c r="BR120" s="423" t="s">
        <v>137</v>
      </c>
      <c r="BS120" s="350"/>
      <c r="BT120" s="350"/>
      <c r="BU120" s="350"/>
      <c r="BV120" s="350"/>
      <c r="BW120" s="350"/>
      <c r="BX120" s="350"/>
      <c r="BY120" s="351"/>
      <c r="BZ120" s="314"/>
      <c r="CA120" s="314"/>
      <c r="CB120" s="314"/>
      <c r="CC120" s="314"/>
      <c r="CD120" s="314"/>
      <c r="CE120" s="314"/>
      <c r="CF120" s="314"/>
      <c r="CG120" s="314"/>
      <c r="CH120" s="314"/>
      <c r="CI120" s="314"/>
      <c r="CJ120" s="314"/>
      <c r="CK120" s="314"/>
      <c r="CL120" s="314"/>
      <c r="CM120" s="314"/>
      <c r="CN120" s="314"/>
      <c r="CO120" s="314"/>
      <c r="CP120" s="314"/>
      <c r="CQ120" s="314"/>
      <c r="CR120" s="314"/>
      <c r="CS120" s="314"/>
      <c r="CT120" s="314"/>
      <c r="CU120" s="314"/>
      <c r="CV120" s="314"/>
      <c r="CW120" s="314"/>
      <c r="CX120" s="314"/>
      <c r="CY120" s="314"/>
      <c r="CZ120" s="315"/>
    </row>
    <row r="121" s="437" customFormat="true" ht="24" x14ac:dyDescent="0.2">
      <c r="A121" s="187" t="s">
        <v>87</v>
      </c>
      <c r="B121" s="244"/>
      <c r="C121" s="278" t="s">
        <v>0</v>
      </c>
      <c r="D121" s="279" t="s">
        <v>1</v>
      </c>
      <c r="E121" s="279" t="s">
        <v>2</v>
      </c>
      <c r="F121" s="279" t="s">
        <v>3</v>
      </c>
      <c r="G121" s="280" t="s">
        <v>4</v>
      </c>
      <c r="H121" s="2045" t="s">
        <v>391</v>
      </c>
      <c r="I121" s="2010" t="s">
        <v>392</v>
      </c>
      <c r="J121" s="2010" t="s">
        <v>393</v>
      </c>
      <c r="K121" s="2010" t="s">
        <v>394</v>
      </c>
      <c r="L121" s="2011" t="s">
        <v>395</v>
      </c>
      <c r="M121" s="2035" t="s">
        <v>391</v>
      </c>
      <c r="N121" s="2010" t="s">
        <v>392</v>
      </c>
      <c r="O121" s="2010" t="s">
        <v>393</v>
      </c>
      <c r="P121" s="2010" t="s">
        <v>394</v>
      </c>
      <c r="Q121" s="2057" t="s">
        <v>395</v>
      </c>
      <c r="R121" s="2045" t="s">
        <v>396</v>
      </c>
      <c r="S121" s="2010" t="s">
        <v>397</v>
      </c>
      <c r="T121" s="2010" t="s">
        <v>398</v>
      </c>
      <c r="U121" s="2010" t="s">
        <v>399</v>
      </c>
      <c r="V121" s="2010" t="s">
        <v>400</v>
      </c>
      <c r="W121" s="2010" t="s">
        <v>401</v>
      </c>
      <c r="X121" s="2010" t="s">
        <v>402</v>
      </c>
      <c r="Y121" s="2010" t="s">
        <v>403</v>
      </c>
      <c r="Z121" s="2010" t="s">
        <v>404</v>
      </c>
      <c r="AA121" s="2010" t="s">
        <v>405</v>
      </c>
      <c r="AB121" s="2010" t="s">
        <v>406</v>
      </c>
      <c r="AC121" s="2010" t="s">
        <v>407</v>
      </c>
      <c r="AD121" s="2010" t="s">
        <v>408</v>
      </c>
      <c r="AE121" s="2010" t="s">
        <v>409</v>
      </c>
      <c r="AF121" s="2010" t="s">
        <v>410</v>
      </c>
      <c r="AG121" s="2010" t="s">
        <v>411</v>
      </c>
      <c r="AH121" s="2010" t="s">
        <v>412</v>
      </c>
      <c r="AI121" s="2010" t="s">
        <v>413</v>
      </c>
      <c r="AJ121" s="2010" t="s">
        <v>414</v>
      </c>
      <c r="AK121" s="2010" t="s">
        <v>415</v>
      </c>
      <c r="AL121" s="2010" t="s">
        <v>416</v>
      </c>
      <c r="AM121" s="2010" t="s">
        <v>417</v>
      </c>
      <c r="AN121" s="2010" t="s">
        <v>418</v>
      </c>
      <c r="AO121" s="2010" t="s">
        <v>419</v>
      </c>
      <c r="AP121" s="2010" t="s">
        <v>420</v>
      </c>
      <c r="AQ121" s="2010" t="s">
        <v>421</v>
      </c>
      <c r="AR121" s="2010" t="s">
        <v>422</v>
      </c>
      <c r="AS121" s="2010" t="s">
        <v>423</v>
      </c>
      <c r="AT121" s="2010" t="s">
        <v>424</v>
      </c>
      <c r="AU121" s="2010" t="s">
        <v>425</v>
      </c>
      <c r="AV121" s="2010" t="s">
        <v>426</v>
      </c>
      <c r="AW121" s="2010" t="s">
        <v>427</v>
      </c>
      <c r="AX121" s="2010" t="s">
        <v>428</v>
      </c>
      <c r="AY121" s="2012" t="s">
        <v>429</v>
      </c>
      <c r="BA121" s="198" t="s">
        <v>116</v>
      </c>
      <c r="BB121" s="197"/>
      <c r="BC121" s="347" t="s">
        <v>0</v>
      </c>
      <c r="BD121" s="172" t="s">
        <v>1</v>
      </c>
      <c r="BE121" s="172" t="s">
        <v>2</v>
      </c>
      <c r="BF121" s="172" t="s">
        <v>3</v>
      </c>
      <c r="BG121" s="348" t="s">
        <v>4</v>
      </c>
      <c r="BH121" s="349" t="s">
        <v>0</v>
      </c>
      <c r="BI121" s="172" t="s">
        <v>1</v>
      </c>
      <c r="BJ121" s="172" t="s">
        <v>2</v>
      </c>
      <c r="BK121" s="172" t="s">
        <v>3</v>
      </c>
      <c r="BL121" s="348" t="s">
        <v>4</v>
      </c>
      <c r="BM121" s="349" t="s">
        <v>0</v>
      </c>
      <c r="BN121" s="172" t="s">
        <v>1</v>
      </c>
      <c r="BO121" s="172" t="s">
        <v>2</v>
      </c>
      <c r="BP121" s="172" t="s">
        <v>3</v>
      </c>
      <c r="BQ121" s="348" t="s">
        <v>4</v>
      </c>
      <c r="BR121" s="349"/>
      <c r="BS121" s="172"/>
      <c r="BT121" s="172"/>
      <c r="BU121" s="172"/>
      <c r="BV121" s="172"/>
      <c r="BW121" s="172"/>
      <c r="BX121" s="172"/>
      <c r="BY121" s="173"/>
      <c r="BZ121" s="173"/>
      <c r="CA121" s="173"/>
      <c r="CB121" s="173"/>
      <c r="CC121" s="173"/>
      <c r="CD121" s="173"/>
      <c r="CE121" s="173"/>
      <c r="CF121" s="173"/>
      <c r="CG121" s="173"/>
      <c r="CH121" s="173"/>
      <c r="CI121" s="173"/>
      <c r="CJ121" s="173"/>
      <c r="CK121" s="173"/>
      <c r="CL121" s="173"/>
      <c r="CM121" s="173"/>
      <c r="CN121" s="173"/>
      <c r="CO121" s="173"/>
      <c r="CP121" s="173"/>
      <c r="CQ121" s="173"/>
      <c r="CR121" s="173"/>
      <c r="CS121" s="173"/>
      <c r="CT121" s="173"/>
      <c r="CU121" s="173"/>
      <c r="CV121" s="173"/>
      <c r="CW121" s="173"/>
      <c r="CX121" s="173"/>
      <c r="CY121" s="173"/>
      <c r="CZ121" s="352"/>
    </row>
    <row r="122" s="437" customFormat="true" ht="15" customHeight="true" x14ac:dyDescent="0.2">
      <c r="A122" s="2787" t="s">
        <v>18</v>
      </c>
      <c r="B122" s="2222" t="s">
        <v>14</v>
      </c>
      <c r="C122" s="2140">
        <f>C153+C154+C155*0.5+C156</f>
        <v>66.512303053141181</v>
      </c>
      <c r="D122" s="2141">
        <f t="shared" ref="D122:AX122" si="0">D153+D154+D155*0.5+D156</f>
        <v>84.4421759831814</v>
      </c>
      <c r="E122" s="2141">
        <f t="shared" si="0"/>
        <v>91.551057319333694</v>
      </c>
      <c r="F122" s="2141">
        <f t="shared" si="0"/>
        <v>95.919390361400957</v>
      </c>
      <c r="G122" s="2142">
        <f t="shared" si="0"/>
        <v>99.101049591512279</v>
      </c>
      <c r="H122" s="2143">
        <f t="shared" si="0"/>
        <v>78.997865042030369</v>
      </c>
      <c r="I122" s="2141">
        <f t="shared" si="0"/>
        <v>91.471246977113125</v>
      </c>
      <c r="J122" s="2141">
        <f t="shared" si="0"/>
        <v>94.99445131734133</v>
      </c>
      <c r="K122" s="2141">
        <f t="shared" si="0"/>
        <v>98.008986987155723</v>
      </c>
      <c r="L122" s="2144">
        <f t="shared" si="0"/>
        <v>99.518743218078669</v>
      </c>
      <c r="M122" s="2140">
        <f t="shared" si="0"/>
        <v>60.525192706897201</v>
      </c>
      <c r="N122" s="2141">
        <f t="shared" si="0"/>
        <v>76.885113028181223</v>
      </c>
      <c r="O122" s="2141">
        <f t="shared" si="0"/>
        <v>85.640618763370412</v>
      </c>
      <c r="P122" s="2141">
        <f t="shared" si="0"/>
        <v>91.379846785796175</v>
      </c>
      <c r="Q122" s="2142">
        <f t="shared" si="0"/>
        <v>98.100554378475749</v>
      </c>
      <c r="R122" s="2143">
        <f t="shared" si="0"/>
        <v>79.649123260172573</v>
      </c>
      <c r="S122" s="2141">
        <f t="shared" si="0"/>
        <v>92.378220499589361</v>
      </c>
      <c r="T122" s="2141">
        <f t="shared" si="0"/>
        <v>91.207585980482989</v>
      </c>
      <c r="U122" s="2141">
        <f t="shared" si="0"/>
        <v>88.959472873928163</v>
      </c>
      <c r="V122" s="2141">
        <f t="shared" si="0"/>
        <v>86.313837036769527</v>
      </c>
      <c r="W122" s="2141">
        <f t="shared" si="0"/>
        <v>90.400859806784311</v>
      </c>
      <c r="X122" s="2141">
        <f t="shared" si="0"/>
        <v>71.407239322611261</v>
      </c>
      <c r="Y122" s="2141">
        <f t="shared" si="0"/>
        <v>74.886678392102795</v>
      </c>
      <c r="Z122" s="2141">
        <f t="shared" si="0"/>
        <v>87.283774582250942</v>
      </c>
      <c r="AA122" s="2141">
        <f t="shared" si="0"/>
        <v>94.994963264506069</v>
      </c>
      <c r="AB122" s="2141">
        <f t="shared" si="0"/>
        <v>82.391442597849064</v>
      </c>
      <c r="AC122" s="2141">
        <f t="shared" si="0"/>
        <v>69.549833731883638</v>
      </c>
      <c r="AD122" s="2141">
        <f t="shared" si="0"/>
        <v>95.232067263274999</v>
      </c>
      <c r="AE122" s="2141">
        <f t="shared" si="0"/>
        <v>88.176325523942552</v>
      </c>
      <c r="AF122" s="2141">
        <f t="shared" si="0"/>
        <v>94.027047908355627</v>
      </c>
      <c r="AG122" s="2141">
        <f t="shared" si="0"/>
        <v>77.249932815018198</v>
      </c>
      <c r="AH122" s="2141">
        <f t="shared" si="0"/>
        <v>84.544488798202622</v>
      </c>
      <c r="AI122" s="2141">
        <f t="shared" si="0"/>
        <v>76.812091981775694</v>
      </c>
      <c r="AJ122" s="2141">
        <f t="shared" si="0"/>
        <v>88.536096230306157</v>
      </c>
      <c r="AK122" s="2141">
        <f t="shared" si="0"/>
        <v>87.146841943374113</v>
      </c>
      <c r="AL122" s="2141">
        <f t="shared" si="0"/>
        <v>71.394356040317689</v>
      </c>
      <c r="AM122" s="2141">
        <f t="shared" si="0"/>
        <v>92.373620979288887</v>
      </c>
      <c r="AN122" s="2141">
        <f t="shared" si="0"/>
        <v>93.547256737292201</v>
      </c>
      <c r="AO122" s="2141">
        <f t="shared" si="0"/>
        <v>77.656135486241524</v>
      </c>
      <c r="AP122" s="2141">
        <f t="shared" si="0"/>
        <v>90.635461918030543</v>
      </c>
      <c r="AQ122" s="2141">
        <f t="shared" si="0"/>
        <v>86.840634582155289</v>
      </c>
      <c r="AR122" s="2141">
        <f t="shared" si="0"/>
        <v>83.582697251677018</v>
      </c>
      <c r="AS122" s="2141">
        <f t="shared" si="0"/>
        <v>88.069443021690574</v>
      </c>
      <c r="AT122" s="2141">
        <f t="shared" si="0"/>
        <v>77.546569213147791</v>
      </c>
      <c r="AU122" s="2141">
        <f t="shared" si="0"/>
        <v>82.810875835725113</v>
      </c>
      <c r="AV122" s="2141">
        <f t="shared" si="0"/>
        <v>83.668964209488948</v>
      </c>
      <c r="AW122" s="2141">
        <f t="shared" si="0"/>
        <v>74.53080146628534</v>
      </c>
      <c r="AX122" s="2141">
        <f t="shared" si="0"/>
        <v>83.183707695752972</v>
      </c>
      <c r="AY122" s="2283" t="s">
        <v>35</v>
      </c>
      <c r="BA122" s="2508" t="s">
        <v>18</v>
      </c>
      <c r="BB122" s="155" t="s">
        <v>14</v>
      </c>
      <c r="BC122" s="399">
        <v>23962.175235999817</v>
      </c>
      <c r="BD122" s="403">
        <v>29374.421657999872</v>
      </c>
      <c r="BE122" s="403">
        <v>31658.116631000077</v>
      </c>
      <c r="BF122" s="403">
        <v>33618.231595000085</v>
      </c>
      <c r="BG122" s="407">
        <v>35812.715676000189</v>
      </c>
      <c r="BH122" s="411">
        <v>14102.728676000026</v>
      </c>
      <c r="BI122" s="403">
        <v>15700.610819000001</v>
      </c>
      <c r="BJ122" s="403">
        <v>16447.396935999997</v>
      </c>
      <c r="BK122" s="403">
        <v>17292.057795999972</v>
      </c>
      <c r="BL122" s="407">
        <v>17994.637218999993</v>
      </c>
      <c r="BM122" s="411">
        <v>11073.297234999967</v>
      </c>
      <c r="BN122" s="403">
        <v>13623.081949000019</v>
      </c>
      <c r="BO122" s="403">
        <v>14776.378957000061</v>
      </c>
      <c r="BP122" s="403">
        <v>15932.957584000022</v>
      </c>
      <c r="BQ122" s="407">
        <v>17482.513624999956</v>
      </c>
      <c r="BR122" s="411">
        <v>2483.7487230000061</v>
      </c>
      <c r="BS122" s="403">
        <v>3361.7565570000038</v>
      </c>
      <c r="BT122" s="403">
        <v>957.67721200000187</v>
      </c>
      <c r="BU122" s="403">
        <v>6009.0849140000128</v>
      </c>
      <c r="BV122" s="403">
        <v>596.21007500000064</v>
      </c>
      <c r="BW122" s="403">
        <v>21786.749760999945</v>
      </c>
      <c r="BX122" s="403">
        <v>1115.5408330000002</v>
      </c>
      <c r="BY122" s="415">
        <v>1637.8099500000042</v>
      </c>
      <c r="BZ122" s="415">
        <v>24767.067577000042</v>
      </c>
      <c r="CA122" s="415">
        <v>2006.8206089999951</v>
      </c>
      <c r="CB122" s="415">
        <v>2602.5946209999934</v>
      </c>
      <c r="CC122" s="415">
        <v>692.2204780000003</v>
      </c>
      <c r="CD122" s="415">
        <v>6338.1319500000154</v>
      </c>
      <c r="CE122" s="415">
        <v>1975.5798650000036</v>
      </c>
      <c r="CF122" s="415">
        <v>5143.3770209999802</v>
      </c>
      <c r="CG122" s="415">
        <v>1055.7161240000003</v>
      </c>
      <c r="CH122" s="415">
        <v>323.08938300000074</v>
      </c>
      <c r="CI122" s="415">
        <v>729.57598099999802</v>
      </c>
      <c r="CJ122" s="415">
        <v>1507.0586600000015</v>
      </c>
      <c r="CK122" s="415">
        <v>8360.3468509999821</v>
      </c>
      <c r="CL122" s="415">
        <v>1529.142529000002</v>
      </c>
      <c r="CM122" s="415">
        <v>3893.938388999994</v>
      </c>
      <c r="CN122" s="415">
        <v>1086.9752919999994</v>
      </c>
      <c r="CO122" s="415">
        <v>2186.710219000001</v>
      </c>
      <c r="CP122" s="415">
        <v>5330.4911089999923</v>
      </c>
      <c r="CQ122" s="415">
        <v>4823.3430509999962</v>
      </c>
      <c r="CR122" s="415">
        <v>1570.9433840000038</v>
      </c>
      <c r="CS122" s="415">
        <v>28412.962977000221</v>
      </c>
      <c r="CT122" s="415">
        <v>2558.7882489999938</v>
      </c>
      <c r="CU122" s="415">
        <v>3199.0725910000056</v>
      </c>
      <c r="CV122" s="415">
        <v>443.72569200000083</v>
      </c>
      <c r="CW122" s="415">
        <v>729.60425800000041</v>
      </c>
      <c r="CX122" s="415">
        <v>2370.8912520000013</v>
      </c>
      <c r="CY122" s="415">
        <v>2838.9146589999964</v>
      </c>
      <c r="CZ122" s="1338" t="s">
        <v>35</v>
      </c>
    </row>
    <row r="123" s="437" customFormat="true" ht="15" customHeight="true" x14ac:dyDescent="0.2">
      <c r="A123" s="2775"/>
      <c r="B123" s="2223" t="s">
        <v>51</v>
      </c>
      <c r="C123" s="2145">
        <f>100-C122</f>
        <v>33.487696946858819</v>
      </c>
      <c r="D123" s="2146">
        <f t="shared" ref="D123:AX123" si="1">100-D122</f>
        <v>15.5578240168186</v>
      </c>
      <c r="E123" s="2146">
        <f t="shared" si="1"/>
        <v>8.4489426806663062</v>
      </c>
      <c r="F123" s="2146">
        <f t="shared" si="1"/>
        <v>4.0806096385990429</v>
      </c>
      <c r="G123" s="2147">
        <f t="shared" si="1"/>
        <v>0.89895040848772112</v>
      </c>
      <c r="H123" s="2148">
        <f t="shared" si="1"/>
        <v>21.002134957969631</v>
      </c>
      <c r="I123" s="2146">
        <f t="shared" si="1"/>
        <v>8.5287530228868746</v>
      </c>
      <c r="J123" s="2146">
        <f t="shared" si="1"/>
        <v>5.0055486826586701</v>
      </c>
      <c r="K123" s="2146">
        <f t="shared" si="1"/>
        <v>1.9910130128442773</v>
      </c>
      <c r="L123" s="2149">
        <f t="shared" si="1"/>
        <v>0.48125678192133137</v>
      </c>
      <c r="M123" s="2145">
        <f t="shared" si="1"/>
        <v>39.474807293102799</v>
      </c>
      <c r="N123" s="2146">
        <f t="shared" si="1"/>
        <v>23.114886971818777</v>
      </c>
      <c r="O123" s="2146">
        <f t="shared" si="1"/>
        <v>14.359381236629588</v>
      </c>
      <c r="P123" s="2146">
        <f t="shared" si="1"/>
        <v>8.6201532142038246</v>
      </c>
      <c r="Q123" s="2147">
        <f t="shared" si="1"/>
        <v>1.8994456215242508</v>
      </c>
      <c r="R123" s="2148">
        <f t="shared" si="1"/>
        <v>20.350876739827427</v>
      </c>
      <c r="S123" s="2146">
        <f t="shared" si="1"/>
        <v>7.6217795004106392</v>
      </c>
      <c r="T123" s="2146">
        <f t="shared" si="1"/>
        <v>8.7924140195170111</v>
      </c>
      <c r="U123" s="2146">
        <f t="shared" si="1"/>
        <v>11.040527126071837</v>
      </c>
      <c r="V123" s="2146">
        <f t="shared" si="1"/>
        <v>13.686162963230473</v>
      </c>
      <c r="W123" s="2146">
        <f t="shared" si="1"/>
        <v>9.599140193215689</v>
      </c>
      <c r="X123" s="2146">
        <f t="shared" si="1"/>
        <v>28.592760677388739</v>
      </c>
      <c r="Y123" s="2146">
        <f t="shared" si="1"/>
        <v>25.113321607897205</v>
      </c>
      <c r="Z123" s="2146">
        <f t="shared" si="1"/>
        <v>12.716225417749058</v>
      </c>
      <c r="AA123" s="2146">
        <f t="shared" si="1"/>
        <v>5.0050367354939311</v>
      </c>
      <c r="AB123" s="2146">
        <f t="shared" si="1"/>
        <v>17.608557402150936</v>
      </c>
      <c r="AC123" s="2146">
        <f t="shared" si="1"/>
        <v>30.450166268116362</v>
      </c>
      <c r="AD123" s="2146">
        <f t="shared" si="1"/>
        <v>4.7679327367250011</v>
      </c>
      <c r="AE123" s="2146">
        <f t="shared" si="1"/>
        <v>11.823674476057448</v>
      </c>
      <c r="AF123" s="2146">
        <f t="shared" si="1"/>
        <v>5.9729520916443732</v>
      </c>
      <c r="AG123" s="2146">
        <f t="shared" si="1"/>
        <v>22.750067184981802</v>
      </c>
      <c r="AH123" s="2146">
        <f t="shared" si="1"/>
        <v>15.455511201797378</v>
      </c>
      <c r="AI123" s="2146">
        <f t="shared" si="1"/>
        <v>23.187908018224306</v>
      </c>
      <c r="AJ123" s="2146">
        <f t="shared" si="1"/>
        <v>11.463903769693843</v>
      </c>
      <c r="AK123" s="2146">
        <f t="shared" si="1"/>
        <v>12.853158056625887</v>
      </c>
      <c r="AL123" s="2146">
        <f t="shared" si="1"/>
        <v>28.605643959682311</v>
      </c>
      <c r="AM123" s="2146">
        <f t="shared" si="1"/>
        <v>7.6263790207111128</v>
      </c>
      <c r="AN123" s="2146">
        <f t="shared" si="1"/>
        <v>6.4527432627077985</v>
      </c>
      <c r="AO123" s="2146">
        <f t="shared" si="1"/>
        <v>22.343864513758476</v>
      </c>
      <c r="AP123" s="2146">
        <f t="shared" si="1"/>
        <v>9.3645380819694566</v>
      </c>
      <c r="AQ123" s="2146">
        <f t="shared" si="1"/>
        <v>13.159365417844711</v>
      </c>
      <c r="AR123" s="2146">
        <f t="shared" si="1"/>
        <v>16.417302748322982</v>
      </c>
      <c r="AS123" s="2146">
        <f t="shared" si="1"/>
        <v>11.930556978309426</v>
      </c>
      <c r="AT123" s="2146">
        <f t="shared" si="1"/>
        <v>22.453430786852209</v>
      </c>
      <c r="AU123" s="2146">
        <f t="shared" si="1"/>
        <v>17.189124164274887</v>
      </c>
      <c r="AV123" s="2146">
        <f t="shared" si="1"/>
        <v>16.331035790511052</v>
      </c>
      <c r="AW123" s="2146">
        <f t="shared" si="1"/>
        <v>25.46919853371466</v>
      </c>
      <c r="AX123" s="2146">
        <f t="shared" si="1"/>
        <v>16.816292304247028</v>
      </c>
      <c r="AY123" s="2259" t="s">
        <v>35</v>
      </c>
      <c r="BA123" s="2509"/>
      <c r="BB123" s="156" t="s">
        <v>51</v>
      </c>
      <c r="BC123" s="400">
        <v>13750.994058999979</v>
      </c>
      <c r="BD123" s="404">
        <v>8336.3827769999807</v>
      </c>
      <c r="BE123" s="404">
        <v>6051.6506820000031</v>
      </c>
      <c r="BF123" s="404">
        <v>4100.0125399999988</v>
      </c>
      <c r="BG123" s="408">
        <v>1900.9122779999996</v>
      </c>
      <c r="BH123" s="412">
        <v>4574.0188680000001</v>
      </c>
      <c r="BI123" s="404">
        <v>2977.9154220000028</v>
      </c>
      <c r="BJ123" s="404">
        <v>2235.0647299999996</v>
      </c>
      <c r="BK123" s="404">
        <v>1383.7641849999991</v>
      </c>
      <c r="BL123" s="408">
        <v>681.21091099999956</v>
      </c>
      <c r="BM123" s="412">
        <v>7961.9021059999986</v>
      </c>
      <c r="BN123" s="404">
        <v>5412.4333960000095</v>
      </c>
      <c r="BO123" s="404">
        <v>4263.0644489999977</v>
      </c>
      <c r="BP123" s="404">
        <v>3096.0745659999952</v>
      </c>
      <c r="BQ123" s="408">
        <v>1554.5037030000005</v>
      </c>
      <c r="BR123" s="412">
        <v>1016.4662829999991</v>
      </c>
      <c r="BS123" s="404">
        <v>161.24206800000005</v>
      </c>
      <c r="BT123" s="404">
        <v>86.606452999999973</v>
      </c>
      <c r="BU123" s="404">
        <v>2059.4811230000009</v>
      </c>
      <c r="BV123" s="404">
        <v>797.03475200000037</v>
      </c>
      <c r="BW123" s="404">
        <v>3657.8952680000066</v>
      </c>
      <c r="BX123" s="404">
        <v>516.58554599999991</v>
      </c>
      <c r="BY123" s="416">
        <v>478.01579100000021</v>
      </c>
      <c r="BZ123" s="416">
        <v>4013.7054689999973</v>
      </c>
      <c r="CA123" s="416">
        <v>261.37076500000012</v>
      </c>
      <c r="CB123" s="416">
        <v>1213.7818239999992</v>
      </c>
      <c r="CC123" s="416">
        <v>158.88136400000005</v>
      </c>
      <c r="CD123" s="416">
        <v>523.53525599999989</v>
      </c>
      <c r="CE123" s="416">
        <v>495.14449900000011</v>
      </c>
      <c r="CF123" s="416">
        <v>693.67247599999985</v>
      </c>
      <c r="CG123" s="416">
        <v>201.63775600000002</v>
      </c>
      <c r="CH123" s="416">
        <v>81.051742999999988</v>
      </c>
      <c r="CI123" s="416">
        <v>106.55425699999996</v>
      </c>
      <c r="CJ123" s="416">
        <v>186.97024500000003</v>
      </c>
      <c r="CK123" s="416">
        <v>1764.1538730000022</v>
      </c>
      <c r="CL123" s="416">
        <v>896.1496719999999</v>
      </c>
      <c r="CM123" s="416">
        <v>829.97570200000007</v>
      </c>
      <c r="CN123" s="416">
        <v>195.75965699999992</v>
      </c>
      <c r="CO123" s="416">
        <v>765.77206800000044</v>
      </c>
      <c r="CP123" s="416">
        <v>660.56857499999967</v>
      </c>
      <c r="CQ123" s="416">
        <v>918.5368460000002</v>
      </c>
      <c r="CR123" s="416">
        <v>252.74634499999993</v>
      </c>
      <c r="CS123" s="416">
        <v>7745.741603999998</v>
      </c>
      <c r="CT123" s="416">
        <v>1012.2814290000003</v>
      </c>
      <c r="CU123" s="416">
        <v>537.86178599999971</v>
      </c>
      <c r="CV123" s="416">
        <v>81.73495299999999</v>
      </c>
      <c r="CW123" s="416">
        <v>201.9645099999999</v>
      </c>
      <c r="CX123" s="416">
        <v>1433.1445450000003</v>
      </c>
      <c r="CY123" s="416">
        <v>133.92783299999999</v>
      </c>
      <c r="CZ123" s="1339" t="s">
        <v>35</v>
      </c>
    </row>
    <row r="124" s="437" customFormat="true" ht="15" customHeight="true" x14ac:dyDescent="0.2">
      <c r="A124" s="2775" t="s">
        <v>50</v>
      </c>
      <c r="B124" s="2223" t="s">
        <v>15</v>
      </c>
      <c r="C124" s="2145">
        <f>C122*'DHS07'!C129/100</f>
        <v>43.773265420186029</v>
      </c>
      <c r="D124" s="2146">
        <f>D122*'DHS07'!D129/100</f>
        <v>68.279692678400139</v>
      </c>
      <c r="E124" s="2146">
        <f>E122*'DHS07'!E129/100</f>
        <v>79.396544988754968</v>
      </c>
      <c r="F124" s="2146">
        <f>F122*'DHS07'!F129/100</f>
        <v>87.115580346669518</v>
      </c>
      <c r="G124" s="2147">
        <f>G122*'DHS07'!G129/100</f>
        <v>96.657864273632356</v>
      </c>
      <c r="H124" s="2148">
        <f>H122*'DHS07'!H129/100</f>
        <v>59.511970401339134</v>
      </c>
      <c r="I124" s="2146">
        <f>I122*'DHS07'!I129/100</f>
        <v>76.760924383645602</v>
      </c>
      <c r="J124" s="2146">
        <f>J122*'DHS07'!J129/100</f>
        <v>86.885513625787141</v>
      </c>
      <c r="K124" s="2146">
        <f>K122*'DHS07'!K129/100</f>
        <v>93.33802306992375</v>
      </c>
      <c r="L124" s="2149">
        <f>L122*'DHS07'!L129/100</f>
        <v>98.735010135481048</v>
      </c>
      <c r="M124" s="2145">
        <f>M122*'DHS07'!M129/100</f>
        <v>36.049435268465032</v>
      </c>
      <c r="N124" s="2146">
        <f>N122*'DHS07'!N129/100</f>
        <v>58.891567759105349</v>
      </c>
      <c r="O124" s="2146">
        <f>O122*'DHS07'!O129/100</f>
        <v>71.540603242687709</v>
      </c>
      <c r="P124" s="2146">
        <f>P122*'DHS07'!P129/100</f>
        <v>81.604742292998694</v>
      </c>
      <c r="Q124" s="2147">
        <f>Q122*'DHS07'!Q129/100</f>
        <v>93.539034275834268</v>
      </c>
      <c r="R124" s="2148">
        <f>R122*'DHS07'!R129/100</f>
        <v>70.015423185517477</v>
      </c>
      <c r="S124" s="2146">
        <f>S122*'DHS07'!S129/100</f>
        <v>86.159710507667626</v>
      </c>
      <c r="T124" s="2146">
        <f>T122*'DHS07'!T129/100</f>
        <v>83.330181736957201</v>
      </c>
      <c r="U124" s="2146">
        <f>U122*'DHS07'!U129/100</f>
        <v>83.212907933334009</v>
      </c>
      <c r="V124" s="2146">
        <f>V122*'DHS07'!V129/100</f>
        <v>69.094925943018225</v>
      </c>
      <c r="W124" s="2146">
        <f>W122*'DHS07'!W129/100</f>
        <v>80.829979582235097</v>
      </c>
      <c r="X124" s="2146">
        <f>X122*'DHS07'!X129/100</f>
        <v>65.273657612834398</v>
      </c>
      <c r="Y124" s="2146">
        <f>Y122*'DHS07'!Y129/100</f>
        <v>56.083818735576394</v>
      </c>
      <c r="Z124" s="2146">
        <f>Z122*'DHS07'!Z129/100</f>
        <v>75.106832548646992</v>
      </c>
      <c r="AA124" s="2146">
        <f>AA122*'DHS07'!AA129/100</f>
        <v>80.916473445943453</v>
      </c>
      <c r="AB124" s="2146">
        <f>AB122*'DHS07'!AB129/100</f>
        <v>75.376974793133584</v>
      </c>
      <c r="AC124" s="2146">
        <f>AC122*'DHS07'!AC129/100</f>
        <v>61.389514373312437</v>
      </c>
      <c r="AD124" s="2146">
        <f>AD122*'DHS07'!AD129/100</f>
        <v>80.417789325552533</v>
      </c>
      <c r="AE124" s="2146">
        <f>AE122*'DHS07'!AE129/100</f>
        <v>69.608629037525503</v>
      </c>
      <c r="AF124" s="2146">
        <f>AF122*'DHS07'!AF129/100</f>
        <v>91.099138851942556</v>
      </c>
      <c r="AG124" s="2146">
        <f>AG122*'DHS07'!AG129/100</f>
        <v>68.651704779155708</v>
      </c>
      <c r="AH124" s="2146">
        <f>AH122*'DHS07'!AH129/100</f>
        <v>76.398883093710168</v>
      </c>
      <c r="AI124" s="2146">
        <f>AI122*'DHS07'!AI129/100</f>
        <v>71.110866075837393</v>
      </c>
      <c r="AJ124" s="2146">
        <f>AJ122*'DHS07'!AJ129/100</f>
        <v>60.216348793110029</v>
      </c>
      <c r="AK124" s="2146">
        <f>AK122*'DHS07'!AK129/100</f>
        <v>72.095503628364625</v>
      </c>
      <c r="AL124" s="2146">
        <f>AL122*'DHS07'!AL129/100</f>
        <v>66.626149289457402</v>
      </c>
      <c r="AM124" s="2146">
        <f>AM122*'DHS07'!AM129/100</f>
        <v>76.154532930557394</v>
      </c>
      <c r="AN124" s="2146">
        <f>AN122*'DHS07'!AN129/100</f>
        <v>80.99891389738238</v>
      </c>
      <c r="AO124" s="2146">
        <f>AO122*'DHS07'!AO129/100</f>
        <v>73.243586481029993</v>
      </c>
      <c r="AP124" s="2146">
        <f>AP122*'DHS07'!AP129/100</f>
        <v>77.42886866804082</v>
      </c>
      <c r="AQ124" s="2146">
        <f>AQ122*'DHS07'!AQ129/100</f>
        <v>78.832341807614526</v>
      </c>
      <c r="AR124" s="2146">
        <f>AR122*'DHS07'!AR129/100</f>
        <v>76.340511982980075</v>
      </c>
      <c r="AS124" s="2146">
        <f>AS122*'DHS07'!AS129/100</f>
        <v>76.47144436398456</v>
      </c>
      <c r="AT124" s="2146">
        <f>AT122*'DHS07'!AT129/100</f>
        <v>69.091030234036481</v>
      </c>
      <c r="AU124" s="2146">
        <f>AU122*'DHS07'!AU129/100</f>
        <v>69.312603629672552</v>
      </c>
      <c r="AV124" s="2146">
        <f>AV122*'DHS07'!AV129/100</f>
        <v>79.155721014580635</v>
      </c>
      <c r="AW124" s="2146">
        <f>AW122*'DHS07'!AW129/100</f>
        <v>64.488959839132917</v>
      </c>
      <c r="AX124" s="2146">
        <f>AX122*'DHS07'!AX129/100</f>
        <v>73.438185084547285</v>
      </c>
      <c r="AY124" s="2259" t="s">
        <v>35</v>
      </c>
      <c r="BA124" s="2509" t="s">
        <v>50</v>
      </c>
      <c r="BB124" s="156" t="s">
        <v>15</v>
      </c>
      <c r="BC124" s="400">
        <v>14379.607753000018</v>
      </c>
      <c r="BD124" s="404">
        <v>24458.727720999963</v>
      </c>
      <c r="BE124" s="404">
        <v>29209.51125900009</v>
      </c>
      <c r="BF124" s="404">
        <v>32613.452308000022</v>
      </c>
      <c r="BG124" s="408">
        <v>35660.514150000155</v>
      </c>
      <c r="BH124" s="412">
        <v>10760.026666999987</v>
      </c>
      <c r="BI124" s="404">
        <v>14359.478345999998</v>
      </c>
      <c r="BJ124" s="404">
        <v>15794.104605999992</v>
      </c>
      <c r="BK124" s="404">
        <v>17152.465572999969</v>
      </c>
      <c r="BL124" s="408">
        <v>17950.224585999997</v>
      </c>
      <c r="BM124" s="412">
        <v>5591.7782920000091</v>
      </c>
      <c r="BN124" s="404">
        <v>10109.421426000012</v>
      </c>
      <c r="BO124" s="404">
        <v>12568.899341000049</v>
      </c>
      <c r="BP124" s="404">
        <v>14823.395765000012</v>
      </c>
      <c r="BQ124" s="408">
        <v>17212.01858899993</v>
      </c>
      <c r="BR124" s="412">
        <v>2174.2103440000005</v>
      </c>
      <c r="BS124" s="404">
        <v>3104.8344630000051</v>
      </c>
      <c r="BT124" s="404">
        <v>924.87871500000199</v>
      </c>
      <c r="BU124" s="404">
        <v>5460.0745220000126</v>
      </c>
      <c r="BV124" s="404">
        <v>490.99530700000031</v>
      </c>
      <c r="BW124" s="404">
        <v>19700.25018600003</v>
      </c>
      <c r="BX124" s="404">
        <v>962.20476599999961</v>
      </c>
      <c r="BY124" s="416">
        <v>1272.6812189999994</v>
      </c>
      <c r="BZ124" s="416">
        <v>22074.002672999974</v>
      </c>
      <c r="CA124" s="416">
        <v>1933.2559109999945</v>
      </c>
      <c r="CB124" s="416">
        <v>1741.9713069999993</v>
      </c>
      <c r="CC124" s="416">
        <v>483.14626599999968</v>
      </c>
      <c r="CD124" s="416">
        <v>5912.4540560000169</v>
      </c>
      <c r="CE124" s="416">
        <v>1767.749804000003</v>
      </c>
      <c r="CF124" s="416">
        <v>4204.8374929999936</v>
      </c>
      <c r="CG124" s="416">
        <v>788.45326700000078</v>
      </c>
      <c r="CH124" s="416">
        <v>273.1759730000004</v>
      </c>
      <c r="CI124" s="416">
        <v>521.41786999999943</v>
      </c>
      <c r="CJ124" s="416">
        <v>1325.3625480000014</v>
      </c>
      <c r="CK124" s="416">
        <v>7425.8528299999907</v>
      </c>
      <c r="CL124" s="416">
        <v>1286.8825440000012</v>
      </c>
      <c r="CM124" s="416">
        <v>3521.0878409999978</v>
      </c>
      <c r="CN124" s="416">
        <v>1037.3928860000008</v>
      </c>
      <c r="CO124" s="416">
        <v>1991.9981120000025</v>
      </c>
      <c r="CP124" s="416">
        <v>4591.3555230000029</v>
      </c>
      <c r="CQ124" s="416">
        <v>3921.4319850000002</v>
      </c>
      <c r="CR124" s="416">
        <v>1237.7992740000004</v>
      </c>
      <c r="CS124" s="416">
        <v>25525.00818400022</v>
      </c>
      <c r="CT124" s="416">
        <v>2323.2799519999953</v>
      </c>
      <c r="CU124" s="416">
        <v>2792.6753130000006</v>
      </c>
      <c r="CV124" s="416">
        <v>356.12361700000042</v>
      </c>
      <c r="CW124" s="416">
        <v>594.74144600000045</v>
      </c>
      <c r="CX124" s="416">
        <v>2073.4142660000025</v>
      </c>
      <c r="CY124" s="416">
        <v>2526.8127279999985</v>
      </c>
      <c r="CZ124" s="1339" t="s">
        <v>35</v>
      </c>
    </row>
    <row r="125" s="437" customFormat="true" ht="15" customHeight="true" x14ac:dyDescent="0.2">
      <c r="A125" s="2775"/>
      <c r="B125" s="2223" t="s">
        <v>16</v>
      </c>
      <c r="C125" s="2145">
        <f>C122*'DHS07'!C128/100</f>
        <v>22.739037632955156</v>
      </c>
      <c r="D125" s="2146">
        <f>D122*'DHS07'!D128/100</f>
        <v>16.162483304781276</v>
      </c>
      <c r="E125" s="2146">
        <f>E122*'DHS07'!E128/100</f>
        <v>12.154512330578736</v>
      </c>
      <c r="F125" s="2146">
        <f>F122*'DHS07'!F128/100</f>
        <v>8.8038100147314466</v>
      </c>
      <c r="G125" s="2147">
        <f>G122*'DHS07'!G128/100</f>
        <v>2.4431853178799257</v>
      </c>
      <c r="H125" s="2148">
        <f>H122*'DHS07'!H128/100</f>
        <v>19.485894640691235</v>
      </c>
      <c r="I125" s="2146">
        <f>I122*'DHS07'!I128/100</f>
        <v>14.710322593467524</v>
      </c>
      <c r="J125" s="2146">
        <f>J122*'DHS07'!J128/100</f>
        <v>8.108937691554182</v>
      </c>
      <c r="K125" s="2146">
        <f>K122*'DHS07'!K128/100</f>
        <v>4.6709639172319806</v>
      </c>
      <c r="L125" s="2149">
        <f>L122*'DHS07'!L128/100</f>
        <v>0.78373308259762775</v>
      </c>
      <c r="M125" s="2145">
        <f>M122*'DHS07'!M128/100</f>
        <v>24.475757438432165</v>
      </c>
      <c r="N125" s="2146">
        <f>N122*'DHS07'!N128/100</f>
        <v>17.993545269075884</v>
      </c>
      <c r="O125" s="2146">
        <f>O122*'DHS07'!O128/100</f>
        <v>14.100015520682703</v>
      </c>
      <c r="P125" s="2146">
        <f>P122*'DHS07'!P128/100</f>
        <v>9.7751044927974835</v>
      </c>
      <c r="Q125" s="2147">
        <f>Q122*'DHS07'!Q128/100</f>
        <v>4.5615201026414693</v>
      </c>
      <c r="R125" s="2148">
        <f>R122*'DHS07'!R128/100</f>
        <v>9.6337000746550991</v>
      </c>
      <c r="S125" s="2146">
        <f>S122*'DHS07'!S128/100</f>
        <v>6.2185099919217315</v>
      </c>
      <c r="T125" s="2146">
        <f>T122*'DHS07'!T128/100</f>
        <v>7.8774042435257936</v>
      </c>
      <c r="U125" s="2146">
        <f>U122*'DHS07'!U128/100</f>
        <v>5.7465649405941432</v>
      </c>
      <c r="V125" s="2146">
        <f>V122*'DHS07'!V128/100</f>
        <v>17.218911093751306</v>
      </c>
      <c r="W125" s="2146">
        <f>W122*'DHS07'!W128/100</f>
        <v>9.5708802245492119</v>
      </c>
      <c r="X125" s="2146">
        <f>X122*'DHS07'!X128/100</f>
        <v>6.1335817097768617</v>
      </c>
      <c r="Y125" s="2146">
        <f>Y122*'DHS07'!Y128/100</f>
        <v>18.802859656526405</v>
      </c>
      <c r="Z125" s="2146">
        <f>Z122*'DHS07'!Z128/100</f>
        <v>12.176942033603934</v>
      </c>
      <c r="AA125" s="2146">
        <f>AA122*'DHS07'!AA128/100</f>
        <v>14.078489818562621</v>
      </c>
      <c r="AB125" s="2146">
        <f>AB122*'DHS07'!AB128/100</f>
        <v>7.0144678047154754</v>
      </c>
      <c r="AC125" s="2146">
        <f>AC122*'DHS07'!AC128/100</f>
        <v>8.1603193585712077</v>
      </c>
      <c r="AD125" s="2146">
        <f>AD122*'DHS07'!AD128/100</f>
        <v>14.814277937722457</v>
      </c>
      <c r="AE125" s="2146">
        <f>AE122*'DHS07'!AE128/100</f>
        <v>18.567696486417063</v>
      </c>
      <c r="AF125" s="2146">
        <f>AF122*'DHS07'!AF128/100</f>
        <v>2.9279090564130725</v>
      </c>
      <c r="AG125" s="2146">
        <f>AG122*'DHS07'!AG128/100</f>
        <v>8.5982280358624887</v>
      </c>
      <c r="AH125" s="2146">
        <f>AH122*'DHS07'!AH128/100</f>
        <v>8.1456057044924393</v>
      </c>
      <c r="AI125" s="2146">
        <f>AI122*'DHS07'!AI128/100</f>
        <v>5.7012259059382906</v>
      </c>
      <c r="AJ125" s="2146">
        <f>AJ122*'DHS07'!AJ128/100</f>
        <v>28.319747437196138</v>
      </c>
      <c r="AK125" s="2146">
        <f>AK122*'DHS07'!AK128/100</f>
        <v>15.051338315009485</v>
      </c>
      <c r="AL125" s="2146">
        <f>AL122*'DHS07'!AL128/100</f>
        <v>4.7682067508602994</v>
      </c>
      <c r="AM125" s="2146">
        <f>AM122*'DHS07'!AM128/100</f>
        <v>16.219088048731507</v>
      </c>
      <c r="AN125" s="2146">
        <f>AN122*'DHS07'!AN128/100</f>
        <v>12.548342839909816</v>
      </c>
      <c r="AO125" s="2146">
        <f>AO122*'DHS07'!AO128/100</f>
        <v>4.4125490052115337</v>
      </c>
      <c r="AP125" s="2146">
        <f>AP122*'DHS07'!AP128/100</f>
        <v>13.206593249989728</v>
      </c>
      <c r="AQ125" s="2146">
        <f>AQ122*'DHS07'!AQ128/100</f>
        <v>8.008292774540763</v>
      </c>
      <c r="AR125" s="2146">
        <f>AR122*'DHS07'!AR128/100</f>
        <v>7.2421852686969395</v>
      </c>
      <c r="AS125" s="2146">
        <f>AS122*'DHS07'!AS128/100</f>
        <v>11.597998657706009</v>
      </c>
      <c r="AT125" s="2146">
        <f>AT122*'DHS07'!AT128/100</f>
        <v>8.4555389791113065</v>
      </c>
      <c r="AU125" s="2146">
        <f>AU122*'DHS07'!AU128/100</f>
        <v>13.498272206052569</v>
      </c>
      <c r="AV125" s="2146">
        <f>AV122*'DHS07'!AV128/100</f>
        <v>4.5132431949083154</v>
      </c>
      <c r="AW125" s="2146">
        <f>AW122*'DHS07'!AW128/100</f>
        <v>10.041841627152426</v>
      </c>
      <c r="AX125" s="2146">
        <f>AX122*'DHS07'!AX128/100</f>
        <v>9.7455226112056863</v>
      </c>
      <c r="AY125" s="2259" t="s">
        <v>35</v>
      </c>
      <c r="BA125" s="2509"/>
      <c r="BB125" s="156" t="s">
        <v>16</v>
      </c>
      <c r="BC125" s="400">
        <v>3851.9716179999946</v>
      </c>
      <c r="BD125" s="404">
        <v>4065.6524899999936</v>
      </c>
      <c r="BE125" s="404">
        <v>3810.7752189999978</v>
      </c>
      <c r="BF125" s="404">
        <v>2991.0183830000014</v>
      </c>
      <c r="BG125" s="408">
        <v>1620.0358499999998</v>
      </c>
      <c r="BH125" s="412">
        <v>2040.9166310000001</v>
      </c>
      <c r="BI125" s="404">
        <v>1980.7542609999982</v>
      </c>
      <c r="BJ125" s="404">
        <v>1600.9262439999991</v>
      </c>
      <c r="BK125" s="404">
        <v>1071.245246</v>
      </c>
      <c r="BL125" s="408">
        <v>608.2487189999996</v>
      </c>
      <c r="BM125" s="412">
        <v>1892.8147490000003</v>
      </c>
      <c r="BN125" s="404">
        <v>1907.7149030000019</v>
      </c>
      <c r="BO125" s="404">
        <v>2128.1777519999996</v>
      </c>
      <c r="BP125" s="404">
        <v>1823.3435220000006</v>
      </c>
      <c r="BQ125" s="408">
        <v>1285.3115329999998</v>
      </c>
      <c r="BR125" s="412">
        <v>401.68249700000018</v>
      </c>
      <c r="BS125" s="404">
        <v>17.106251</v>
      </c>
      <c r="BT125" s="404">
        <v>8.9841289999999994</v>
      </c>
      <c r="BU125" s="404">
        <v>1349.7408020000005</v>
      </c>
      <c r="BV125" s="404">
        <v>635.40674000000013</v>
      </c>
      <c r="BW125" s="404">
        <v>1876.2996659999981</v>
      </c>
      <c r="BX125" s="404">
        <v>92.043384999999986</v>
      </c>
      <c r="BY125" s="416">
        <v>72.391814000000011</v>
      </c>
      <c r="BZ125" s="416">
        <v>1191.8042920000005</v>
      </c>
      <c r="CA125" s="416">
        <v>169.72832700000004</v>
      </c>
      <c r="CB125" s="416">
        <v>748.46182499999975</v>
      </c>
      <c r="CC125" s="416">
        <v>3.5340379999999998</v>
      </c>
      <c r="CD125" s="416">
        <v>406.30707799999988</v>
      </c>
      <c r="CE125" s="416">
        <v>249.36713099999994</v>
      </c>
      <c r="CF125" s="416">
        <v>452.30728400000015</v>
      </c>
      <c r="CG125" s="416">
        <v>38.833977000000012</v>
      </c>
      <c r="CH125" s="416">
        <v>36.255501999999993</v>
      </c>
      <c r="CI125" s="416">
        <v>7.376418000000001</v>
      </c>
      <c r="CJ125" s="416">
        <v>73.640137999999993</v>
      </c>
      <c r="CK125" s="416">
        <v>708.90898700000002</v>
      </c>
      <c r="CL125" s="416">
        <v>271.56112400000006</v>
      </c>
      <c r="CM125" s="416">
        <v>507.11189199999995</v>
      </c>
      <c r="CN125" s="416">
        <v>123.96292000000001</v>
      </c>
      <c r="CO125" s="416">
        <v>193.72766799999999</v>
      </c>
      <c r="CP125" s="416">
        <v>343.09461899999991</v>
      </c>
      <c r="CQ125" s="416">
        <v>319.80419999999992</v>
      </c>
      <c r="CR125" s="416">
        <v>52.342505999999986</v>
      </c>
      <c r="CS125" s="416">
        <v>4579.0778299999993</v>
      </c>
      <c r="CT125" s="416">
        <v>275.55841699999996</v>
      </c>
      <c r="CU125" s="416">
        <v>93.664659999999998</v>
      </c>
      <c r="CV125" s="416">
        <v>36.739501999999987</v>
      </c>
      <c r="CW125" s="416">
        <v>21.107452999999996</v>
      </c>
      <c r="CX125" s="416">
        <v>870.63434700000039</v>
      </c>
      <c r="CY125" s="416">
        <v>110.88614099999999</v>
      </c>
      <c r="CZ125" s="1339" t="s">
        <v>35</v>
      </c>
    </row>
    <row r="126" s="437" customFormat="true" ht="15" customHeight="true" x14ac:dyDescent="0.2">
      <c r="A126" s="2775"/>
      <c r="B126" s="2223" t="s">
        <v>22</v>
      </c>
      <c r="C126" s="2145">
        <f>100-C124-C125-C127</f>
        <v>7.4445779120417335</v>
      </c>
      <c r="D126" s="2146">
        <f t="shared" ref="D126:AX126" si="2">100-D124-D125-D127</f>
        <v>4.3094716938696198</v>
      </c>
      <c r="E126" s="2146">
        <f t="shared" si="2"/>
        <v>2.5279968698078612</v>
      </c>
      <c r="F126" s="2146">
        <f t="shared" si="2"/>
        <v>1.1959042345591726</v>
      </c>
      <c r="G126" s="2147">
        <f t="shared" si="2"/>
        <v>0.17557032818203311</v>
      </c>
      <c r="H126" s="2148">
        <f t="shared" si="2"/>
        <v>7.5901813716751612</v>
      </c>
      <c r="I126" s="2146">
        <f t="shared" si="2"/>
        <v>3.1993582757157197</v>
      </c>
      <c r="J126" s="2146">
        <f t="shared" si="2"/>
        <v>1.6220460439650246</v>
      </c>
      <c r="K126" s="2146">
        <f t="shared" si="2"/>
        <v>0.33663472105616132</v>
      </c>
      <c r="L126" s="2149">
        <f t="shared" si="2"/>
        <v>0.1146531389281305</v>
      </c>
      <c r="M126" s="2145">
        <f t="shared" si="2"/>
        <v>7.9054404111959755</v>
      </c>
      <c r="N126" s="2146">
        <f t="shared" si="2"/>
        <v>4.7343620761845067</v>
      </c>
      <c r="O126" s="2146">
        <f t="shared" si="2"/>
        <v>3.2120085128493976</v>
      </c>
      <c r="P126" s="2146">
        <f t="shared" si="2"/>
        <v>2.0375047251395069</v>
      </c>
      <c r="Q126" s="2147">
        <f t="shared" si="2"/>
        <v>0.50404157708355046</v>
      </c>
      <c r="R126" s="2148">
        <f t="shared" si="2"/>
        <v>2.7867046833637943</v>
      </c>
      <c r="S126" s="2146">
        <f t="shared" si="2"/>
        <v>3.5304972621157056</v>
      </c>
      <c r="T126" s="2146">
        <f t="shared" si="2"/>
        <v>1.3969192432345316</v>
      </c>
      <c r="U126" s="2146">
        <f t="shared" si="2"/>
        <v>2.2441645785591469</v>
      </c>
      <c r="V126" s="2146">
        <f t="shared" si="2"/>
        <v>2.5981814393629286</v>
      </c>
      <c r="W126" s="2146">
        <f t="shared" si="2"/>
        <v>2.6288799086700134</v>
      </c>
      <c r="X126" s="2146">
        <f t="shared" si="2"/>
        <v>2.581162160114868</v>
      </c>
      <c r="Y126" s="2146">
        <f t="shared" si="2"/>
        <v>6.0393528410147468</v>
      </c>
      <c r="Z126" s="2146">
        <f t="shared" si="2"/>
        <v>2.9114117232392935</v>
      </c>
      <c r="AA126" s="2146">
        <f t="shared" si="2"/>
        <v>0.96470578941565144</v>
      </c>
      <c r="AB126" s="2146">
        <f t="shared" si="2"/>
        <v>5.4811996933387164</v>
      </c>
      <c r="AC126" s="2146">
        <f t="shared" si="2"/>
        <v>12.197670698966849</v>
      </c>
      <c r="AD126" s="2146">
        <f t="shared" si="2"/>
        <v>3.0594823779333051</v>
      </c>
      <c r="AE126" s="2146">
        <f t="shared" si="2"/>
        <v>1.8760910231587733</v>
      </c>
      <c r="AF126" s="2146">
        <f t="shared" si="2"/>
        <v>2.0012158907472259</v>
      </c>
      <c r="AG126" s="2146">
        <f t="shared" si="2"/>
        <v>10.024525925694926</v>
      </c>
      <c r="AH126" s="2146">
        <f t="shared" si="2"/>
        <v>4.3712047261431515</v>
      </c>
      <c r="AI126" s="2146">
        <f t="shared" si="2"/>
        <v>11.326378020549475</v>
      </c>
      <c r="AJ126" s="2146">
        <f t="shared" si="2"/>
        <v>4.7739289607929152</v>
      </c>
      <c r="AK126" s="2146">
        <f t="shared" si="2"/>
        <v>2.430472387805084</v>
      </c>
      <c r="AL126" s="2146">
        <f t="shared" si="2"/>
        <v>2.8525183056902996</v>
      </c>
      <c r="AM126" s="2146">
        <f t="shared" si="2"/>
        <v>0.93541096959099868</v>
      </c>
      <c r="AN126" s="2146">
        <f t="shared" si="2"/>
        <v>0.85558251987688649</v>
      </c>
      <c r="AO126" s="2146">
        <f t="shared" si="2"/>
        <v>2.9688321039535417</v>
      </c>
      <c r="AP126" s="2146">
        <f t="shared" si="2"/>
        <v>4.3444026354941183</v>
      </c>
      <c r="AQ126" s="2146">
        <f t="shared" si="2"/>
        <v>2.7987546654181674</v>
      </c>
      <c r="AR126" s="2146">
        <f t="shared" si="2"/>
        <v>5.4485537435409448</v>
      </c>
      <c r="AS126" s="2146">
        <f t="shared" si="2"/>
        <v>3.2912827197990957</v>
      </c>
      <c r="AT126" s="2146">
        <f t="shared" si="2"/>
        <v>2.9091596599195171</v>
      </c>
      <c r="AU126" s="2146">
        <f t="shared" si="2"/>
        <v>5.3024523315037655</v>
      </c>
      <c r="AV126" s="2146">
        <f t="shared" si="2"/>
        <v>7.7679870773196118</v>
      </c>
      <c r="AW126" s="2146">
        <f t="shared" si="2"/>
        <v>6.054952026901752</v>
      </c>
      <c r="AX126" s="2146">
        <f t="shared" si="2"/>
        <v>2.1701057275669893</v>
      </c>
      <c r="AY126" s="2259" t="s">
        <v>35</v>
      </c>
      <c r="BA126" s="2509"/>
      <c r="BB126" s="156" t="s">
        <v>22</v>
      </c>
      <c r="BC126" s="400">
        <v>5491.5356280000078</v>
      </c>
      <c r="BD126" s="404">
        <v>3211.6225049999957</v>
      </c>
      <c r="BE126" s="404">
        <v>1902.9137469999985</v>
      </c>
      <c r="BF126" s="404">
        <v>867.99758400000019</v>
      </c>
      <c r="BG126" s="408">
        <v>132.39936</v>
      </c>
      <c r="BH126" s="412">
        <v>2796.7160139999946</v>
      </c>
      <c r="BI126" s="404">
        <v>1195.0704560000004</v>
      </c>
      <c r="BJ126" s="404">
        <v>602.84746900000016</v>
      </c>
      <c r="BK126" s="404">
        <v>125.71429800000004</v>
      </c>
      <c r="BL126" s="408">
        <v>42.814545000000003</v>
      </c>
      <c r="BM126" s="412">
        <v>2918.2848440000016</v>
      </c>
      <c r="BN126" s="404">
        <v>1790.6387270000016</v>
      </c>
      <c r="BO126" s="404">
        <v>1198.1191339999993</v>
      </c>
      <c r="BP126" s="404">
        <v>744.39065400000015</v>
      </c>
      <c r="BQ126" s="408">
        <v>191.87268299999997</v>
      </c>
      <c r="BR126" s="412">
        <v>195.08131099999994</v>
      </c>
      <c r="BS126" s="404">
        <v>248.75873999999999</v>
      </c>
      <c r="BT126" s="404">
        <v>29.163760999999994</v>
      </c>
      <c r="BU126" s="404">
        <v>362.14380199999994</v>
      </c>
      <c r="BV126" s="404">
        <v>58.107491000000003</v>
      </c>
      <c r="BW126" s="404">
        <v>1321.7430919999995</v>
      </c>
      <c r="BX126" s="404">
        <v>84.255656999999999</v>
      </c>
      <c r="BY126" s="416">
        <v>251.46029200000015</v>
      </c>
      <c r="BZ126" s="416">
        <v>1675.8536009999984</v>
      </c>
      <c r="CA126" s="416">
        <v>43.762747000000012</v>
      </c>
      <c r="CB126" s="416">
        <v>413.37767599999989</v>
      </c>
      <c r="CC126" s="416">
        <v>207.62920000000008</v>
      </c>
      <c r="CD126" s="416">
        <v>419.86299799999983</v>
      </c>
      <c r="CE126" s="416">
        <v>92.706075999999996</v>
      </c>
      <c r="CF126" s="416">
        <v>233.22659200000004</v>
      </c>
      <c r="CG126" s="416">
        <v>247.90549700000005</v>
      </c>
      <c r="CH126" s="416">
        <v>35.331671999999976</v>
      </c>
      <c r="CI126" s="416">
        <v>189.40654300000008</v>
      </c>
      <c r="CJ126" s="416">
        <v>161.74347299999999</v>
      </c>
      <c r="CK126" s="416">
        <v>492.14638900000011</v>
      </c>
      <c r="CL126" s="416">
        <v>138.36380800000001</v>
      </c>
      <c r="CM126" s="416">
        <v>88.239919</v>
      </c>
      <c r="CN126" s="416">
        <v>21.949712000000002</v>
      </c>
      <c r="CO126" s="416">
        <v>175.30848399999999</v>
      </c>
      <c r="CP126" s="416">
        <v>502.760741</v>
      </c>
      <c r="CQ126" s="416">
        <v>313.72462300000012</v>
      </c>
      <c r="CR126" s="416">
        <v>197.99364999999992</v>
      </c>
      <c r="CS126" s="416">
        <v>2330.084507999999</v>
      </c>
      <c r="CT126" s="416">
        <v>130.209293</v>
      </c>
      <c r="CU126" s="416">
        <v>396.29832800000014</v>
      </c>
      <c r="CV126" s="416">
        <v>81.635429999999985</v>
      </c>
      <c r="CW126" s="416">
        <v>112.81208399999998</v>
      </c>
      <c r="CX126" s="416">
        <v>164.83043899999998</v>
      </c>
      <c r="CY126" s="416">
        <v>188.59119500000006</v>
      </c>
      <c r="CZ126" s="1339" t="s">
        <v>35</v>
      </c>
    </row>
    <row r="127" s="437" customFormat="true" ht="15" customHeight="true" x14ac:dyDescent="0.2">
      <c r="A127" s="2775"/>
      <c r="B127" s="2223" t="s">
        <v>19</v>
      </c>
      <c r="C127" s="2145">
        <f>C157</f>
        <v>26.043119034817085</v>
      </c>
      <c r="D127" s="2146">
        <f t="shared" ref="D127:AX127" si="3">D157</f>
        <v>11.248352322948966</v>
      </c>
      <c r="E127" s="2146">
        <f t="shared" si="3"/>
        <v>5.9209458108584343</v>
      </c>
      <c r="F127" s="2146">
        <f t="shared" si="3"/>
        <v>2.8847054040398632</v>
      </c>
      <c r="G127" s="2147">
        <f t="shared" si="3"/>
        <v>0.72338008030568535</v>
      </c>
      <c r="H127" s="2148">
        <f t="shared" si="3"/>
        <v>13.411953586294469</v>
      </c>
      <c r="I127" s="2146">
        <f t="shared" si="3"/>
        <v>5.3293947471711549</v>
      </c>
      <c r="J127" s="2146">
        <f t="shared" si="3"/>
        <v>3.3835026386936526</v>
      </c>
      <c r="K127" s="2146">
        <f t="shared" si="3"/>
        <v>1.654378291788108</v>
      </c>
      <c r="L127" s="2149">
        <f t="shared" si="3"/>
        <v>0.36660364299319409</v>
      </c>
      <c r="M127" s="2145">
        <f t="shared" si="3"/>
        <v>31.569366881906824</v>
      </c>
      <c r="N127" s="2146">
        <f t="shared" si="3"/>
        <v>18.38052489563426</v>
      </c>
      <c r="O127" s="2146">
        <f t="shared" si="3"/>
        <v>11.14737272378019</v>
      </c>
      <c r="P127" s="2146">
        <f t="shared" si="3"/>
        <v>6.582648489064316</v>
      </c>
      <c r="Q127" s="2147">
        <f t="shared" si="3"/>
        <v>1.3954040444407119</v>
      </c>
      <c r="R127" s="2148">
        <f t="shared" si="3"/>
        <v>17.564172056463629</v>
      </c>
      <c r="S127" s="2146">
        <f t="shared" si="3"/>
        <v>4.0912822382949372</v>
      </c>
      <c r="T127" s="2146">
        <f t="shared" si="3"/>
        <v>7.3954947762824741</v>
      </c>
      <c r="U127" s="2146">
        <f t="shared" si="3"/>
        <v>8.7963625475127003</v>
      </c>
      <c r="V127" s="2146">
        <f t="shared" si="3"/>
        <v>11.087981523867541</v>
      </c>
      <c r="W127" s="2146">
        <f t="shared" si="3"/>
        <v>6.9702602845456774</v>
      </c>
      <c r="X127" s="2146">
        <f t="shared" si="3"/>
        <v>26.011598517273871</v>
      </c>
      <c r="Y127" s="2146">
        <f t="shared" si="3"/>
        <v>19.073968766882455</v>
      </c>
      <c r="Z127" s="2146">
        <f t="shared" si="3"/>
        <v>9.8048136945097806</v>
      </c>
      <c r="AA127" s="2146">
        <f t="shared" si="3"/>
        <v>4.0403309460782744</v>
      </c>
      <c r="AB127" s="2146">
        <f t="shared" si="3"/>
        <v>12.127357708812223</v>
      </c>
      <c r="AC127" s="2146">
        <f t="shared" si="3"/>
        <v>18.252495569149506</v>
      </c>
      <c r="AD127" s="2146">
        <f t="shared" si="3"/>
        <v>1.7084503587917048</v>
      </c>
      <c r="AE127" s="2146">
        <f t="shared" si="3"/>
        <v>9.9475834528986606</v>
      </c>
      <c r="AF127" s="2146">
        <f t="shared" si="3"/>
        <v>3.9717362008971455</v>
      </c>
      <c r="AG127" s="2146">
        <f t="shared" si="3"/>
        <v>12.725541259286876</v>
      </c>
      <c r="AH127" s="2146">
        <f t="shared" si="3"/>
        <v>11.084306475654241</v>
      </c>
      <c r="AI127" s="2146">
        <f t="shared" si="3"/>
        <v>11.861529997674841</v>
      </c>
      <c r="AJ127" s="2146">
        <f t="shared" si="3"/>
        <v>6.6899748089009172</v>
      </c>
      <c r="AK127" s="2146">
        <f t="shared" si="3"/>
        <v>10.422685668820806</v>
      </c>
      <c r="AL127" s="2146">
        <f t="shared" si="3"/>
        <v>25.753125653991997</v>
      </c>
      <c r="AM127" s="2146">
        <f t="shared" si="3"/>
        <v>6.6909680511201</v>
      </c>
      <c r="AN127" s="2146">
        <f t="shared" si="3"/>
        <v>5.5971607428309174</v>
      </c>
      <c r="AO127" s="2146">
        <f t="shared" si="3"/>
        <v>19.37503240980493</v>
      </c>
      <c r="AP127" s="2146">
        <f t="shared" si="3"/>
        <v>5.0201354464753329</v>
      </c>
      <c r="AQ127" s="2146">
        <f t="shared" si="3"/>
        <v>10.360610752426544</v>
      </c>
      <c r="AR127" s="2146">
        <f t="shared" si="3"/>
        <v>10.96874900478204</v>
      </c>
      <c r="AS127" s="2146">
        <f t="shared" si="3"/>
        <v>8.6392742585103353</v>
      </c>
      <c r="AT127" s="2146">
        <f t="shared" si="3"/>
        <v>19.544271126932696</v>
      </c>
      <c r="AU127" s="2146">
        <f t="shared" si="3"/>
        <v>11.886671832771114</v>
      </c>
      <c r="AV127" s="2146">
        <f t="shared" si="3"/>
        <v>8.5630487131914368</v>
      </c>
      <c r="AW127" s="2146">
        <f t="shared" si="3"/>
        <v>19.414246506812905</v>
      </c>
      <c r="AX127" s="2146">
        <f t="shared" si="3"/>
        <v>14.646186576680039</v>
      </c>
      <c r="AY127" s="2259" t="s">
        <v>35</v>
      </c>
      <c r="BA127" s="2509"/>
      <c r="BB127" s="156" t="s">
        <v>19</v>
      </c>
      <c r="BC127" s="400">
        <v>4091.0318550000025</v>
      </c>
      <c r="BD127" s="404">
        <v>1704.0714320000002</v>
      </c>
      <c r="BE127" s="404">
        <v>545.69162499999982</v>
      </c>
      <c r="BF127" s="404">
        <v>136.78170299999994</v>
      </c>
      <c r="BG127" s="408">
        <v>19.802166000000003</v>
      </c>
      <c r="BH127" s="412">
        <v>545.98599499999989</v>
      </c>
      <c r="BI127" s="404">
        <v>146.06201700000003</v>
      </c>
      <c r="BJ127" s="404">
        <v>50.444861000000003</v>
      </c>
      <c r="BK127" s="404">
        <v>13.877924999999999</v>
      </c>
      <c r="BL127" s="408">
        <v>1.598088</v>
      </c>
      <c r="BM127" s="412">
        <v>2563.2340990000021</v>
      </c>
      <c r="BN127" s="404">
        <v>1723.0217960000007</v>
      </c>
      <c r="BO127" s="404">
        <v>1009.3604820000008</v>
      </c>
      <c r="BP127" s="404">
        <v>365.17116499999992</v>
      </c>
      <c r="BQ127" s="408">
        <v>78.622353000000004</v>
      </c>
      <c r="BR127" s="412">
        <v>114.45706800000002</v>
      </c>
      <c r="BS127" s="404">
        <v>8.163354</v>
      </c>
      <c r="BT127" s="404">
        <v>3.6347360000000002</v>
      </c>
      <c r="BU127" s="404">
        <v>186.86659000000003</v>
      </c>
      <c r="BV127" s="404">
        <v>47.107276999999996</v>
      </c>
      <c r="BW127" s="404">
        <v>764.75648299999932</v>
      </c>
      <c r="BX127" s="404">
        <v>69.080409999999986</v>
      </c>
      <c r="BY127" s="416">
        <v>113.66843899999999</v>
      </c>
      <c r="BZ127" s="416">
        <v>1017.2113029999999</v>
      </c>
      <c r="CA127" s="416">
        <v>29.801951000000003</v>
      </c>
      <c r="CB127" s="416">
        <v>447.24563800000027</v>
      </c>
      <c r="CC127" s="416">
        <v>1.445012</v>
      </c>
      <c r="CD127" s="416">
        <v>5.8148960000000001</v>
      </c>
      <c r="CE127" s="416">
        <v>115.123985</v>
      </c>
      <c r="CF127" s="416">
        <v>705.31293600000026</v>
      </c>
      <c r="CG127" s="416">
        <v>19.357360000000003</v>
      </c>
      <c r="CH127" s="416">
        <v>14.581737999999998</v>
      </c>
      <c r="CI127" s="416">
        <v>18.751568000000006</v>
      </c>
      <c r="CJ127" s="416">
        <v>19.952638999999998</v>
      </c>
      <c r="CK127" s="416">
        <v>442.34763199999998</v>
      </c>
      <c r="CL127" s="416">
        <v>103.89617700000001</v>
      </c>
      <c r="CM127" s="416">
        <v>284.61062899999996</v>
      </c>
      <c r="CN127" s="416">
        <v>27.632693999999997</v>
      </c>
      <c r="CO127" s="416">
        <v>19.403623</v>
      </c>
      <c r="CP127" s="416">
        <v>236.37484500000008</v>
      </c>
      <c r="CQ127" s="416">
        <v>588.18644299999983</v>
      </c>
      <c r="CR127" s="416">
        <v>135.15045999999998</v>
      </c>
      <c r="CS127" s="416">
        <v>557.87028499999985</v>
      </c>
      <c r="CT127" s="416">
        <v>105.299004</v>
      </c>
      <c r="CU127" s="416">
        <v>10.09895</v>
      </c>
      <c r="CV127" s="416">
        <v>5.9666450000000006</v>
      </c>
      <c r="CW127" s="416">
        <v>22.050727999999992</v>
      </c>
      <c r="CX127" s="416">
        <v>132.646547</v>
      </c>
      <c r="CY127" s="416">
        <v>123.51073600000001</v>
      </c>
      <c r="CZ127" s="1339" t="s">
        <v>35</v>
      </c>
    </row>
    <row r="128" s="437" customFormat="true" ht="15" customHeight="true" x14ac:dyDescent="0.2">
      <c r="A128" s="2775" t="s">
        <v>201</v>
      </c>
      <c r="B128" s="2223" t="s">
        <v>49</v>
      </c>
      <c r="C128" s="2245" t="s">
        <v>35</v>
      </c>
      <c r="D128" s="2252" t="s">
        <v>35</v>
      </c>
      <c r="E128" s="2252" t="s">
        <v>35</v>
      </c>
      <c r="F128" s="2252" t="s">
        <v>35</v>
      </c>
      <c r="G128" s="2259" t="s">
        <v>35</v>
      </c>
      <c r="H128" s="2266" t="s">
        <v>35</v>
      </c>
      <c r="I128" s="2252" t="s">
        <v>35</v>
      </c>
      <c r="J128" s="2252" t="s">
        <v>35</v>
      </c>
      <c r="K128" s="2252" t="s">
        <v>35</v>
      </c>
      <c r="L128" s="2273" t="s">
        <v>35</v>
      </c>
      <c r="M128" s="2245" t="s">
        <v>35</v>
      </c>
      <c r="N128" s="2252" t="s">
        <v>35</v>
      </c>
      <c r="O128" s="2252" t="s">
        <v>35</v>
      </c>
      <c r="P128" s="2252" t="s">
        <v>35</v>
      </c>
      <c r="Q128" s="2259" t="s">
        <v>35</v>
      </c>
      <c r="R128" s="2266" t="s">
        <v>35</v>
      </c>
      <c r="S128" s="2252" t="s">
        <v>35</v>
      </c>
      <c r="T128" s="2252" t="s">
        <v>35</v>
      </c>
      <c r="U128" s="2252" t="s">
        <v>35</v>
      </c>
      <c r="V128" s="2252" t="s">
        <v>35</v>
      </c>
      <c r="W128" s="2252" t="s">
        <v>35</v>
      </c>
      <c r="X128" s="2252" t="s">
        <v>35</v>
      </c>
      <c r="Y128" s="2252" t="s">
        <v>35</v>
      </c>
      <c r="Z128" s="2252" t="s">
        <v>35</v>
      </c>
      <c r="AA128" s="2252" t="s">
        <v>35</v>
      </c>
      <c r="AB128" s="2252" t="s">
        <v>35</v>
      </c>
      <c r="AC128" s="2252" t="s">
        <v>35</v>
      </c>
      <c r="AD128" s="2252" t="s">
        <v>35</v>
      </c>
      <c r="AE128" s="2252" t="s">
        <v>35</v>
      </c>
      <c r="AF128" s="2252" t="s">
        <v>35</v>
      </c>
      <c r="AG128" s="2252" t="s">
        <v>35</v>
      </c>
      <c r="AH128" s="2252" t="s">
        <v>35</v>
      </c>
      <c r="AI128" s="2252" t="s">
        <v>35</v>
      </c>
      <c r="AJ128" s="2252" t="s">
        <v>35</v>
      </c>
      <c r="AK128" s="2252" t="s">
        <v>35</v>
      </c>
      <c r="AL128" s="2252" t="s">
        <v>35</v>
      </c>
      <c r="AM128" s="2252" t="s">
        <v>35</v>
      </c>
      <c r="AN128" s="2252" t="s">
        <v>35</v>
      </c>
      <c r="AO128" s="2252" t="s">
        <v>35</v>
      </c>
      <c r="AP128" s="2252" t="s">
        <v>35</v>
      </c>
      <c r="AQ128" s="2252" t="s">
        <v>35</v>
      </c>
      <c r="AR128" s="2252" t="s">
        <v>35</v>
      </c>
      <c r="AS128" s="2252" t="s">
        <v>35</v>
      </c>
      <c r="AT128" s="2252" t="s">
        <v>35</v>
      </c>
      <c r="AU128" s="2252" t="s">
        <v>35</v>
      </c>
      <c r="AV128" s="2252" t="s">
        <v>35</v>
      </c>
      <c r="AW128" s="2252" t="s">
        <v>35</v>
      </c>
      <c r="AX128" s="2252" t="s">
        <v>35</v>
      </c>
      <c r="AY128" s="2259" t="s">
        <v>35</v>
      </c>
      <c r="BA128" s="2509" t="s">
        <v>108</v>
      </c>
      <c r="BB128" s="156" t="s">
        <v>49</v>
      </c>
      <c r="BC128" s="1234" t="s">
        <v>35</v>
      </c>
      <c r="BD128" s="1254" t="s">
        <v>35</v>
      </c>
      <c r="BE128" s="1254" t="s">
        <v>35</v>
      </c>
      <c r="BF128" s="1254" t="s">
        <v>35</v>
      </c>
      <c r="BG128" s="1275" t="s">
        <v>35</v>
      </c>
      <c r="BH128" s="1296" t="s">
        <v>35</v>
      </c>
      <c r="BI128" s="1254" t="s">
        <v>35</v>
      </c>
      <c r="BJ128" s="1254" t="s">
        <v>35</v>
      </c>
      <c r="BK128" s="1254" t="s">
        <v>35</v>
      </c>
      <c r="BL128" s="1275" t="s">
        <v>35</v>
      </c>
      <c r="BM128" s="1296" t="s">
        <v>35</v>
      </c>
      <c r="BN128" s="1254" t="s">
        <v>35</v>
      </c>
      <c r="BO128" s="1254" t="s">
        <v>35</v>
      </c>
      <c r="BP128" s="1254" t="s">
        <v>35</v>
      </c>
      <c r="BQ128" s="1275" t="s">
        <v>35</v>
      </c>
      <c r="BR128" s="1296" t="s">
        <v>35</v>
      </c>
      <c r="BS128" s="1254" t="s">
        <v>35</v>
      </c>
      <c r="BT128" s="1254" t="s">
        <v>35</v>
      </c>
      <c r="BU128" s="1254" t="s">
        <v>35</v>
      </c>
      <c r="BV128" s="1254" t="s">
        <v>35</v>
      </c>
      <c r="BW128" s="1254" t="s">
        <v>35</v>
      </c>
      <c r="BX128" s="1254" t="s">
        <v>35</v>
      </c>
      <c r="BY128" s="1317" t="s">
        <v>35</v>
      </c>
      <c r="BZ128" s="1317" t="s">
        <v>35</v>
      </c>
      <c r="CA128" s="1317" t="s">
        <v>35</v>
      </c>
      <c r="CB128" s="1317" t="s">
        <v>35</v>
      </c>
      <c r="CC128" s="1317" t="s">
        <v>35</v>
      </c>
      <c r="CD128" s="1317" t="s">
        <v>35</v>
      </c>
      <c r="CE128" s="1317" t="s">
        <v>35</v>
      </c>
      <c r="CF128" s="1317" t="s">
        <v>35</v>
      </c>
      <c r="CG128" s="1317" t="s">
        <v>35</v>
      </c>
      <c r="CH128" s="1317" t="s">
        <v>35</v>
      </c>
      <c r="CI128" s="1317" t="s">
        <v>35</v>
      </c>
      <c r="CJ128" s="1317" t="s">
        <v>35</v>
      </c>
      <c r="CK128" s="1317" t="s">
        <v>35</v>
      </c>
      <c r="CL128" s="1317" t="s">
        <v>35</v>
      </c>
      <c r="CM128" s="1317" t="s">
        <v>35</v>
      </c>
      <c r="CN128" s="1317" t="s">
        <v>35</v>
      </c>
      <c r="CO128" s="1317" t="s">
        <v>35</v>
      </c>
      <c r="CP128" s="1317" t="s">
        <v>35</v>
      </c>
      <c r="CQ128" s="1317" t="s">
        <v>35</v>
      </c>
      <c r="CR128" s="1317" t="s">
        <v>35</v>
      </c>
      <c r="CS128" s="1317" t="s">
        <v>35</v>
      </c>
      <c r="CT128" s="1317" t="s">
        <v>35</v>
      </c>
      <c r="CU128" s="1317" t="s">
        <v>35</v>
      </c>
      <c r="CV128" s="1317" t="s">
        <v>35</v>
      </c>
      <c r="CW128" s="1317" t="s">
        <v>35</v>
      </c>
      <c r="CX128" s="1317" t="s">
        <v>35</v>
      </c>
      <c r="CY128" s="1317" t="s">
        <v>35</v>
      </c>
      <c r="CZ128" s="1339" t="s">
        <v>35</v>
      </c>
    </row>
    <row r="129" s="437" customFormat="true" ht="15" customHeight="true" x14ac:dyDescent="0.2">
      <c r="A129" s="2776"/>
      <c r="B129" s="2224" t="s">
        <v>48</v>
      </c>
      <c r="C129" s="2246" t="s">
        <v>35</v>
      </c>
      <c r="D129" s="2253" t="s">
        <v>35</v>
      </c>
      <c r="E129" s="2253" t="s">
        <v>35</v>
      </c>
      <c r="F129" s="2253" t="s">
        <v>35</v>
      </c>
      <c r="G129" s="2260" t="s">
        <v>35</v>
      </c>
      <c r="H129" s="2267" t="s">
        <v>35</v>
      </c>
      <c r="I129" s="2253" t="s">
        <v>35</v>
      </c>
      <c r="J129" s="2253" t="s">
        <v>35</v>
      </c>
      <c r="K129" s="2253" t="s">
        <v>35</v>
      </c>
      <c r="L129" s="2274" t="s">
        <v>35</v>
      </c>
      <c r="M129" s="2246" t="s">
        <v>35</v>
      </c>
      <c r="N129" s="2253" t="s">
        <v>35</v>
      </c>
      <c r="O129" s="2253" t="s">
        <v>35</v>
      </c>
      <c r="P129" s="2253" t="s">
        <v>35</v>
      </c>
      <c r="Q129" s="2260" t="s">
        <v>35</v>
      </c>
      <c r="R129" s="2267" t="s">
        <v>35</v>
      </c>
      <c r="S129" s="2253" t="s">
        <v>35</v>
      </c>
      <c r="T129" s="2253" t="s">
        <v>35</v>
      </c>
      <c r="U129" s="2253" t="s">
        <v>35</v>
      </c>
      <c r="V129" s="2253" t="s">
        <v>35</v>
      </c>
      <c r="W129" s="2253" t="s">
        <v>35</v>
      </c>
      <c r="X129" s="2253" t="s">
        <v>35</v>
      </c>
      <c r="Y129" s="2253" t="s">
        <v>35</v>
      </c>
      <c r="Z129" s="2253" t="s">
        <v>35</v>
      </c>
      <c r="AA129" s="2253" t="s">
        <v>35</v>
      </c>
      <c r="AB129" s="2253" t="s">
        <v>35</v>
      </c>
      <c r="AC129" s="2253" t="s">
        <v>35</v>
      </c>
      <c r="AD129" s="2253" t="s">
        <v>35</v>
      </c>
      <c r="AE129" s="2253" t="s">
        <v>35</v>
      </c>
      <c r="AF129" s="2253" t="s">
        <v>35</v>
      </c>
      <c r="AG129" s="2253" t="s">
        <v>35</v>
      </c>
      <c r="AH129" s="2253" t="s">
        <v>35</v>
      </c>
      <c r="AI129" s="2253" t="s">
        <v>35</v>
      </c>
      <c r="AJ129" s="2253" t="s">
        <v>35</v>
      </c>
      <c r="AK129" s="2253" t="s">
        <v>35</v>
      </c>
      <c r="AL129" s="2253" t="s">
        <v>35</v>
      </c>
      <c r="AM129" s="2253" t="s">
        <v>35</v>
      </c>
      <c r="AN129" s="2253" t="s">
        <v>35</v>
      </c>
      <c r="AO129" s="2253" t="s">
        <v>35</v>
      </c>
      <c r="AP129" s="2253" t="s">
        <v>35</v>
      </c>
      <c r="AQ129" s="2253" t="s">
        <v>35</v>
      </c>
      <c r="AR129" s="2253" t="s">
        <v>35</v>
      </c>
      <c r="AS129" s="2253" t="s">
        <v>35</v>
      </c>
      <c r="AT129" s="2253" t="s">
        <v>35</v>
      </c>
      <c r="AU129" s="2253" t="s">
        <v>35</v>
      </c>
      <c r="AV129" s="2253" t="s">
        <v>35</v>
      </c>
      <c r="AW129" s="2253" t="s">
        <v>35</v>
      </c>
      <c r="AX129" s="2253" t="s">
        <v>35</v>
      </c>
      <c r="AY129" s="2260" t="s">
        <v>35</v>
      </c>
      <c r="BA129" s="2510"/>
      <c r="BB129" s="157" t="s">
        <v>48</v>
      </c>
      <c r="BC129" s="1235" t="s">
        <v>35</v>
      </c>
      <c r="BD129" s="1255" t="s">
        <v>35</v>
      </c>
      <c r="BE129" s="1255" t="s">
        <v>35</v>
      </c>
      <c r="BF129" s="1255" t="s">
        <v>35</v>
      </c>
      <c r="BG129" s="1276" t="s">
        <v>35</v>
      </c>
      <c r="BH129" s="1297" t="s">
        <v>35</v>
      </c>
      <c r="BI129" s="1255" t="s">
        <v>35</v>
      </c>
      <c r="BJ129" s="1255" t="s">
        <v>35</v>
      </c>
      <c r="BK129" s="1255" t="s">
        <v>35</v>
      </c>
      <c r="BL129" s="1276" t="s">
        <v>35</v>
      </c>
      <c r="BM129" s="1297" t="s">
        <v>35</v>
      </c>
      <c r="BN129" s="1255" t="s">
        <v>35</v>
      </c>
      <c r="BO129" s="1255" t="s">
        <v>35</v>
      </c>
      <c r="BP129" s="1255" t="s">
        <v>35</v>
      </c>
      <c r="BQ129" s="1276" t="s">
        <v>35</v>
      </c>
      <c r="BR129" s="1297" t="s">
        <v>35</v>
      </c>
      <c r="BS129" s="1255" t="s">
        <v>35</v>
      </c>
      <c r="BT129" s="1255" t="s">
        <v>35</v>
      </c>
      <c r="BU129" s="1255" t="s">
        <v>35</v>
      </c>
      <c r="BV129" s="1255" t="s">
        <v>35</v>
      </c>
      <c r="BW129" s="1255" t="s">
        <v>35</v>
      </c>
      <c r="BX129" s="1255" t="s">
        <v>35</v>
      </c>
      <c r="BY129" s="1318" t="s">
        <v>35</v>
      </c>
      <c r="BZ129" s="1318" t="s">
        <v>35</v>
      </c>
      <c r="CA129" s="1318" t="s">
        <v>35</v>
      </c>
      <c r="CB129" s="1318" t="s">
        <v>35</v>
      </c>
      <c r="CC129" s="1318" t="s">
        <v>35</v>
      </c>
      <c r="CD129" s="1318" t="s">
        <v>35</v>
      </c>
      <c r="CE129" s="1318" t="s">
        <v>35</v>
      </c>
      <c r="CF129" s="1318" t="s">
        <v>35</v>
      </c>
      <c r="CG129" s="1318" t="s">
        <v>35</v>
      </c>
      <c r="CH129" s="1318" t="s">
        <v>35</v>
      </c>
      <c r="CI129" s="1318" t="s">
        <v>35</v>
      </c>
      <c r="CJ129" s="1318" t="s">
        <v>35</v>
      </c>
      <c r="CK129" s="1318" t="s">
        <v>35</v>
      </c>
      <c r="CL129" s="1318" t="s">
        <v>35</v>
      </c>
      <c r="CM129" s="1318" t="s">
        <v>35</v>
      </c>
      <c r="CN129" s="1318" t="s">
        <v>35</v>
      </c>
      <c r="CO129" s="1318" t="s">
        <v>35</v>
      </c>
      <c r="CP129" s="1318" t="s">
        <v>35</v>
      </c>
      <c r="CQ129" s="1318" t="s">
        <v>35</v>
      </c>
      <c r="CR129" s="1318" t="s">
        <v>35</v>
      </c>
      <c r="CS129" s="1318" t="s">
        <v>35</v>
      </c>
      <c r="CT129" s="1318" t="s">
        <v>35</v>
      </c>
      <c r="CU129" s="1318" t="s">
        <v>35</v>
      </c>
      <c r="CV129" s="1318" t="s">
        <v>35</v>
      </c>
      <c r="CW129" s="1318" t="s">
        <v>35</v>
      </c>
      <c r="CX129" s="1318" t="s">
        <v>35</v>
      </c>
      <c r="CY129" s="1318" t="s">
        <v>35</v>
      </c>
      <c r="CZ129" s="1340" t="s">
        <v>35</v>
      </c>
    </row>
    <row r="130" s="131" customFormat="true" ht="15" hidden="true" customHeight="true" x14ac:dyDescent="0.2">
      <c r="A130" s="2394" t="s">
        <v>47</v>
      </c>
      <c r="B130" s="247" t="s">
        <v>42</v>
      </c>
      <c r="C130" s="253"/>
      <c r="D130" s="254"/>
      <c r="E130" s="254"/>
      <c r="F130" s="254"/>
      <c r="G130" s="255"/>
      <c r="H130" s="256"/>
      <c r="I130" s="254"/>
      <c r="J130" s="254"/>
      <c r="K130" s="254"/>
      <c r="L130" s="257"/>
      <c r="M130" s="253"/>
      <c r="N130" s="254"/>
      <c r="O130" s="254"/>
      <c r="P130" s="254"/>
      <c r="Q130" s="255"/>
      <c r="R130" s="256"/>
      <c r="S130" s="254"/>
      <c r="T130" s="254"/>
      <c r="U130" s="254"/>
      <c r="V130" s="254"/>
      <c r="W130" s="254"/>
      <c r="X130" s="254"/>
      <c r="Y130" s="254"/>
      <c r="Z130" s="254"/>
      <c r="AA130" s="254"/>
      <c r="AB130" s="257"/>
      <c r="AC130" s="257"/>
      <c r="AD130" s="257"/>
      <c r="AE130" s="257"/>
      <c r="AF130" s="257"/>
      <c r="AG130" s="257"/>
      <c r="AH130" s="257"/>
      <c r="AI130" s="257"/>
      <c r="AJ130" s="257"/>
      <c r="AK130" s="257"/>
      <c r="AL130" s="257"/>
      <c r="AM130" s="257"/>
      <c r="AN130" s="257"/>
      <c r="AO130" s="257"/>
      <c r="AP130" s="257"/>
      <c r="AQ130" s="257"/>
      <c r="AR130" s="257"/>
      <c r="AS130" s="257"/>
      <c r="AT130" s="257"/>
      <c r="AU130" s="257"/>
      <c r="AV130" s="257"/>
      <c r="AW130" s="257"/>
      <c r="AX130" s="257"/>
      <c r="AY130" s="257"/>
      <c r="AZ130" s="756"/>
      <c r="BB130" s="133"/>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hidden="true" customHeight="true" x14ac:dyDescent="0.2">
      <c r="A131" s="2395"/>
      <c r="B131" s="239" t="s">
        <v>46</v>
      </c>
      <c r="C131" s="258"/>
      <c r="D131" s="259"/>
      <c r="E131" s="259"/>
      <c r="F131" s="259"/>
      <c r="G131" s="260"/>
      <c r="H131" s="261"/>
      <c r="I131" s="259"/>
      <c r="J131" s="259"/>
      <c r="K131" s="259"/>
      <c r="L131" s="262"/>
      <c r="M131" s="258"/>
      <c r="N131" s="259"/>
      <c r="O131" s="259"/>
      <c r="P131" s="259"/>
      <c r="Q131" s="260"/>
      <c r="R131" s="261"/>
      <c r="S131" s="259"/>
      <c r="T131" s="259"/>
      <c r="U131" s="259"/>
      <c r="V131" s="259"/>
      <c r="W131" s="259"/>
      <c r="X131" s="259"/>
      <c r="Y131" s="259"/>
      <c r="Z131" s="259"/>
      <c r="AA131" s="259"/>
      <c r="AB131" s="262"/>
      <c r="AC131" s="262"/>
      <c r="AD131" s="262"/>
      <c r="AE131" s="262"/>
      <c r="AF131" s="262"/>
      <c r="AG131" s="262"/>
      <c r="AH131" s="262"/>
      <c r="AI131" s="262"/>
      <c r="AJ131" s="262"/>
      <c r="AK131" s="262"/>
      <c r="AL131" s="262"/>
      <c r="AM131" s="262"/>
      <c r="AN131" s="262"/>
      <c r="AO131" s="262"/>
      <c r="AP131" s="262"/>
      <c r="AQ131" s="262"/>
      <c r="AR131" s="262"/>
      <c r="AS131" s="262"/>
      <c r="AT131" s="262"/>
      <c r="AU131" s="262"/>
      <c r="AV131" s="262"/>
      <c r="AW131" s="262"/>
      <c r="AX131" s="262"/>
      <c r="AY131" s="262"/>
      <c r="AZ131" s="757"/>
      <c r="BB131" s="133"/>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hidden="true" customHeight="true" x14ac:dyDescent="0.2">
      <c r="A132" s="2396"/>
      <c r="B132" s="240" t="s">
        <v>46</v>
      </c>
      <c r="C132" s="263"/>
      <c r="D132" s="264"/>
      <c r="E132" s="264"/>
      <c r="F132" s="264"/>
      <c r="G132" s="265"/>
      <c r="H132" s="266"/>
      <c r="I132" s="264"/>
      <c r="J132" s="264"/>
      <c r="K132" s="264"/>
      <c r="L132" s="267"/>
      <c r="M132" s="263"/>
      <c r="N132" s="264"/>
      <c r="O132" s="264"/>
      <c r="P132" s="264"/>
      <c r="Q132" s="265"/>
      <c r="R132" s="266"/>
      <c r="S132" s="264"/>
      <c r="T132" s="264"/>
      <c r="U132" s="264"/>
      <c r="V132" s="264"/>
      <c r="W132" s="264"/>
      <c r="X132" s="264"/>
      <c r="Y132" s="264"/>
      <c r="Z132" s="264"/>
      <c r="AA132" s="264"/>
      <c r="AB132" s="267"/>
      <c r="AC132" s="267"/>
      <c r="AD132" s="267"/>
      <c r="AE132" s="267"/>
      <c r="AF132" s="267"/>
      <c r="AG132" s="267"/>
      <c r="AH132" s="267"/>
      <c r="AI132" s="267"/>
      <c r="AJ132" s="267"/>
      <c r="AK132" s="267"/>
      <c r="AL132" s="267"/>
      <c r="AM132" s="267"/>
      <c r="AN132" s="267"/>
      <c r="AO132" s="267"/>
      <c r="AP132" s="267"/>
      <c r="AQ132" s="267"/>
      <c r="AR132" s="267"/>
      <c r="AS132" s="267"/>
      <c r="AT132" s="267"/>
      <c r="AU132" s="267"/>
      <c r="AV132" s="267"/>
      <c r="AW132" s="267"/>
      <c r="AX132" s="267"/>
      <c r="AY132" s="267"/>
      <c r="AZ132" s="758"/>
      <c r="BB132" s="133"/>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437" customFormat="true" ht="15" customHeight="true" x14ac:dyDescent="0.2">
      <c r="A133" s="130"/>
      <c r="B133" s="188"/>
      <c r="C133" s="2413" t="s">
        <v>114</v>
      </c>
      <c r="D133" s="2414"/>
      <c r="E133" s="2414"/>
      <c r="F133" s="2414"/>
      <c r="G133" s="2415"/>
      <c r="H133" s="2769" t="s">
        <v>38</v>
      </c>
      <c r="I133" s="2770"/>
      <c r="J133" s="2770"/>
      <c r="K133" s="2770"/>
      <c r="L133" s="2777"/>
      <c r="M133" s="2778" t="s">
        <v>37</v>
      </c>
      <c r="N133" s="2770"/>
      <c r="O133" s="2770"/>
      <c r="P133" s="2770"/>
      <c r="Q133" s="2779"/>
      <c r="R133" s="2769" t="s">
        <v>150</v>
      </c>
      <c r="S133" s="2770"/>
      <c r="T133" s="2770"/>
      <c r="U133" s="2770"/>
      <c r="V133" s="2770"/>
      <c r="W133" s="2770"/>
      <c r="X133" s="2770"/>
      <c r="Y133" s="2770"/>
      <c r="Z133" s="2770"/>
      <c r="AA133" s="2770"/>
      <c r="AB133" s="2770"/>
      <c r="AC133" s="2770"/>
      <c r="AD133" s="2770"/>
      <c r="AE133" s="2770"/>
      <c r="AF133" s="2770"/>
      <c r="AG133" s="2770"/>
      <c r="AH133" s="2770"/>
      <c r="AI133" s="2770"/>
      <c r="AJ133" s="2770"/>
      <c r="AK133" s="2770"/>
      <c r="AL133" s="2770"/>
      <c r="AM133" s="2770"/>
      <c r="AN133" s="2770"/>
      <c r="AO133" s="2770"/>
      <c r="AP133" s="2770"/>
      <c r="AQ133" s="2770"/>
      <c r="AR133" s="2770"/>
      <c r="AS133" s="2770"/>
      <c r="AT133" s="2770"/>
      <c r="AU133" s="2770"/>
      <c r="AV133" s="2770"/>
      <c r="AW133" s="2770"/>
      <c r="AX133" s="2770"/>
      <c r="AY133" s="2771"/>
      <c r="BA133" s="217" t="s">
        <v>128</v>
      </c>
      <c r="BB133" s="116" t="s">
        <v>98</v>
      </c>
      <c r="BC133" s="2511" t="s">
        <v>114</v>
      </c>
      <c r="BD133" s="2512"/>
      <c r="BE133" s="2512"/>
      <c r="BF133" s="2512"/>
      <c r="BG133" s="2513"/>
      <c r="BH133" s="2527" t="s">
        <v>38</v>
      </c>
      <c r="BI133" s="2512"/>
      <c r="BJ133" s="2512"/>
      <c r="BK133" s="2512"/>
      <c r="BL133" s="2513"/>
      <c r="BM133" s="2527" t="s">
        <v>37</v>
      </c>
      <c r="BN133" s="2512"/>
      <c r="BO133" s="2512"/>
      <c r="BP133" s="2512"/>
      <c r="BQ133" s="2513"/>
      <c r="BR133" s="422" t="s">
        <v>137</v>
      </c>
      <c r="BS133" s="372"/>
      <c r="BT133" s="372"/>
      <c r="BU133" s="372"/>
      <c r="BV133" s="372"/>
      <c r="BW133" s="372"/>
      <c r="BX133" s="372"/>
      <c r="BY133" s="373"/>
      <c r="BZ133" s="314"/>
      <c r="CA133" s="314"/>
      <c r="CB133" s="314"/>
      <c r="CC133" s="314"/>
      <c r="CD133" s="314"/>
      <c r="CE133" s="314"/>
      <c r="CF133" s="314"/>
      <c r="CG133" s="314"/>
      <c r="CH133" s="314"/>
      <c r="CI133" s="314"/>
      <c r="CJ133" s="314"/>
      <c r="CK133" s="314"/>
      <c r="CL133" s="314"/>
      <c r="CM133" s="314"/>
      <c r="CN133" s="314"/>
      <c r="CO133" s="314"/>
      <c r="CP133" s="314"/>
      <c r="CQ133" s="314"/>
      <c r="CR133" s="314"/>
      <c r="CS133" s="314"/>
      <c r="CT133" s="314"/>
      <c r="CU133" s="314"/>
      <c r="CV133" s="314"/>
      <c r="CW133" s="314"/>
      <c r="CX133" s="314"/>
      <c r="CY133" s="314"/>
      <c r="CZ133" s="315"/>
    </row>
    <row r="134" s="437" customFormat="true" ht="24" x14ac:dyDescent="0.2">
      <c r="A134" s="189" t="s">
        <v>69</v>
      </c>
      <c r="B134" s="245"/>
      <c r="C134" s="281" t="s">
        <v>0</v>
      </c>
      <c r="D134" s="282" t="s">
        <v>1</v>
      </c>
      <c r="E134" s="282" t="s">
        <v>2</v>
      </c>
      <c r="F134" s="282" t="s">
        <v>3</v>
      </c>
      <c r="G134" s="283" t="s">
        <v>4</v>
      </c>
      <c r="H134" s="2046" t="s">
        <v>391</v>
      </c>
      <c r="I134" s="492" t="s">
        <v>392</v>
      </c>
      <c r="J134" s="492" t="s">
        <v>393</v>
      </c>
      <c r="K134" s="492" t="s">
        <v>394</v>
      </c>
      <c r="L134" s="493" t="s">
        <v>395</v>
      </c>
      <c r="M134" s="2036" t="s">
        <v>391</v>
      </c>
      <c r="N134" s="492" t="s">
        <v>392</v>
      </c>
      <c r="O134" s="492" t="s">
        <v>393</v>
      </c>
      <c r="P134" s="492" t="s">
        <v>394</v>
      </c>
      <c r="Q134" s="2058" t="s">
        <v>395</v>
      </c>
      <c r="R134" s="2046" t="s">
        <v>396</v>
      </c>
      <c r="S134" s="492" t="s">
        <v>397</v>
      </c>
      <c r="T134" s="492" t="s">
        <v>398</v>
      </c>
      <c r="U134" s="492" t="s">
        <v>399</v>
      </c>
      <c r="V134" s="492" t="s">
        <v>400</v>
      </c>
      <c r="W134" s="492" t="s">
        <v>401</v>
      </c>
      <c r="X134" s="492" t="s">
        <v>402</v>
      </c>
      <c r="Y134" s="492" t="s">
        <v>403</v>
      </c>
      <c r="Z134" s="492" t="s">
        <v>404</v>
      </c>
      <c r="AA134" s="492" t="s">
        <v>405</v>
      </c>
      <c r="AB134" s="492" t="s">
        <v>406</v>
      </c>
      <c r="AC134" s="492" t="s">
        <v>407</v>
      </c>
      <c r="AD134" s="492" t="s">
        <v>408</v>
      </c>
      <c r="AE134" s="492" t="s">
        <v>409</v>
      </c>
      <c r="AF134" s="492" t="s">
        <v>410</v>
      </c>
      <c r="AG134" s="492" t="s">
        <v>411</v>
      </c>
      <c r="AH134" s="492" t="s">
        <v>412</v>
      </c>
      <c r="AI134" s="492" t="s">
        <v>413</v>
      </c>
      <c r="AJ134" s="492" t="s">
        <v>414</v>
      </c>
      <c r="AK134" s="492" t="s">
        <v>415</v>
      </c>
      <c r="AL134" s="492" t="s">
        <v>416</v>
      </c>
      <c r="AM134" s="492" t="s">
        <v>417</v>
      </c>
      <c r="AN134" s="492" t="s">
        <v>418</v>
      </c>
      <c r="AO134" s="492" t="s">
        <v>419</v>
      </c>
      <c r="AP134" s="492" t="s">
        <v>420</v>
      </c>
      <c r="AQ134" s="492" t="s">
        <v>421</v>
      </c>
      <c r="AR134" s="492" t="s">
        <v>422</v>
      </c>
      <c r="AS134" s="492" t="s">
        <v>423</v>
      </c>
      <c r="AT134" s="492" t="s">
        <v>424</v>
      </c>
      <c r="AU134" s="492" t="s">
        <v>425</v>
      </c>
      <c r="AV134" s="492" t="s">
        <v>426</v>
      </c>
      <c r="AW134" s="492" t="s">
        <v>427</v>
      </c>
      <c r="AX134" s="492" t="s">
        <v>428</v>
      </c>
      <c r="AY134" s="494" t="s">
        <v>429</v>
      </c>
      <c r="BA134" s="200" t="s">
        <v>116</v>
      </c>
      <c r="BB134" s="199"/>
      <c r="BC134" s="353" t="s">
        <v>0</v>
      </c>
      <c r="BD134" s="174" t="s">
        <v>1</v>
      </c>
      <c r="BE134" s="174" t="s">
        <v>2</v>
      </c>
      <c r="BF134" s="174" t="s">
        <v>3</v>
      </c>
      <c r="BG134" s="354" t="s">
        <v>4</v>
      </c>
      <c r="BH134" s="366" t="s">
        <v>0</v>
      </c>
      <c r="BI134" s="174" t="s">
        <v>1</v>
      </c>
      <c r="BJ134" s="174" t="s">
        <v>2</v>
      </c>
      <c r="BK134" s="174" t="s">
        <v>3</v>
      </c>
      <c r="BL134" s="354" t="s">
        <v>4</v>
      </c>
      <c r="BM134" s="366" t="s">
        <v>0</v>
      </c>
      <c r="BN134" s="174" t="s">
        <v>1</v>
      </c>
      <c r="BO134" s="174" t="s">
        <v>2</v>
      </c>
      <c r="BP134" s="174" t="s">
        <v>3</v>
      </c>
      <c r="BQ134" s="354" t="s">
        <v>4</v>
      </c>
      <c r="BR134" s="366"/>
      <c r="BS134" s="174"/>
      <c r="BT134" s="174"/>
      <c r="BU134" s="174"/>
      <c r="BV134" s="174"/>
      <c r="BW134" s="174"/>
      <c r="BX134" s="174"/>
      <c r="BY134" s="175"/>
      <c r="BZ134" s="175"/>
      <c r="CA134" s="175"/>
      <c r="CB134" s="175"/>
      <c r="CC134" s="175"/>
      <c r="CD134" s="175"/>
      <c r="CE134" s="175"/>
      <c r="CF134" s="175"/>
      <c r="CG134" s="175"/>
      <c r="CH134" s="175"/>
      <c r="CI134" s="175"/>
      <c r="CJ134" s="175"/>
      <c r="CK134" s="175"/>
      <c r="CL134" s="175"/>
      <c r="CM134" s="175"/>
      <c r="CN134" s="175"/>
      <c r="CO134" s="175"/>
      <c r="CP134" s="175"/>
      <c r="CQ134" s="175"/>
      <c r="CR134" s="175"/>
      <c r="CS134" s="175"/>
      <c r="CT134" s="175"/>
      <c r="CU134" s="175"/>
      <c r="CV134" s="175"/>
      <c r="CW134" s="175"/>
      <c r="CX134" s="175"/>
      <c r="CY134" s="175"/>
      <c r="CZ134" s="374"/>
    </row>
    <row r="135" s="437" customFormat="true" ht="15" customHeight="true" x14ac:dyDescent="0.2">
      <c r="A135" s="2772" t="s">
        <v>45</v>
      </c>
      <c r="B135" s="2225" t="s">
        <v>44</v>
      </c>
      <c r="C135" s="2247" t="s">
        <v>35</v>
      </c>
      <c r="D135" s="2254" t="s">
        <v>35</v>
      </c>
      <c r="E135" s="2254" t="s">
        <v>35</v>
      </c>
      <c r="F135" s="2254" t="s">
        <v>35</v>
      </c>
      <c r="G135" s="2261" t="s">
        <v>35</v>
      </c>
      <c r="H135" s="2268" t="s">
        <v>35</v>
      </c>
      <c r="I135" s="2254" t="s">
        <v>35</v>
      </c>
      <c r="J135" s="2254" t="s">
        <v>35</v>
      </c>
      <c r="K135" s="2254" t="s">
        <v>35</v>
      </c>
      <c r="L135" s="2275" t="s">
        <v>35</v>
      </c>
      <c r="M135" s="2247" t="s">
        <v>35</v>
      </c>
      <c r="N135" s="2254" t="s">
        <v>35</v>
      </c>
      <c r="O135" s="2254" t="s">
        <v>35</v>
      </c>
      <c r="P135" s="2254" t="s">
        <v>35</v>
      </c>
      <c r="Q135" s="2261" t="s">
        <v>35</v>
      </c>
      <c r="R135" s="2268" t="s">
        <v>35</v>
      </c>
      <c r="S135" s="2254" t="s">
        <v>35</v>
      </c>
      <c r="T135" s="2254" t="s">
        <v>35</v>
      </c>
      <c r="U135" s="2254" t="s">
        <v>35</v>
      </c>
      <c r="V135" s="2254" t="s">
        <v>35</v>
      </c>
      <c r="W135" s="2254" t="s">
        <v>35</v>
      </c>
      <c r="X135" s="2254" t="s">
        <v>35</v>
      </c>
      <c r="Y135" s="2254" t="s">
        <v>35</v>
      </c>
      <c r="Z135" s="2254" t="s">
        <v>35</v>
      </c>
      <c r="AA135" s="2254" t="s">
        <v>35</v>
      </c>
      <c r="AB135" s="2254" t="s">
        <v>35</v>
      </c>
      <c r="AC135" s="2254" t="s">
        <v>35</v>
      </c>
      <c r="AD135" s="2254" t="s">
        <v>35</v>
      </c>
      <c r="AE135" s="2254" t="s">
        <v>35</v>
      </c>
      <c r="AF135" s="2254" t="s">
        <v>35</v>
      </c>
      <c r="AG135" s="2254" t="s">
        <v>35</v>
      </c>
      <c r="AH135" s="2254" t="s">
        <v>35</v>
      </c>
      <c r="AI135" s="2254" t="s">
        <v>35</v>
      </c>
      <c r="AJ135" s="2254" t="s">
        <v>35</v>
      </c>
      <c r="AK135" s="2254" t="s">
        <v>35</v>
      </c>
      <c r="AL135" s="2254" t="s">
        <v>35</v>
      </c>
      <c r="AM135" s="2254" t="s">
        <v>35</v>
      </c>
      <c r="AN135" s="2254" t="s">
        <v>35</v>
      </c>
      <c r="AO135" s="2254" t="s">
        <v>35</v>
      </c>
      <c r="AP135" s="2254" t="s">
        <v>35</v>
      </c>
      <c r="AQ135" s="2254" t="s">
        <v>35</v>
      </c>
      <c r="AR135" s="2254" t="s">
        <v>35</v>
      </c>
      <c r="AS135" s="2254" t="s">
        <v>35</v>
      </c>
      <c r="AT135" s="2254" t="s">
        <v>35</v>
      </c>
      <c r="AU135" s="2254" t="s">
        <v>35</v>
      </c>
      <c r="AV135" s="2254" t="s">
        <v>35</v>
      </c>
      <c r="AW135" s="2254" t="s">
        <v>35</v>
      </c>
      <c r="AX135" s="2254" t="s">
        <v>35</v>
      </c>
      <c r="AY135" s="2261" t="s">
        <v>35</v>
      </c>
      <c r="BA135" s="2528" t="s">
        <v>45</v>
      </c>
      <c r="BB135" s="158" t="s">
        <v>44</v>
      </c>
      <c r="BC135" s="1236" t="s">
        <v>35</v>
      </c>
      <c r="BD135" s="1256" t="s">
        <v>35</v>
      </c>
      <c r="BE135" s="1256" t="s">
        <v>35</v>
      </c>
      <c r="BF135" s="1256" t="s">
        <v>35</v>
      </c>
      <c r="BG135" s="1277" t="s">
        <v>35</v>
      </c>
      <c r="BH135" s="1298" t="s">
        <v>35</v>
      </c>
      <c r="BI135" s="1256" t="s">
        <v>35</v>
      </c>
      <c r="BJ135" s="1256" t="s">
        <v>35</v>
      </c>
      <c r="BK135" s="1256" t="s">
        <v>35</v>
      </c>
      <c r="BL135" s="1277" t="s">
        <v>35</v>
      </c>
      <c r="BM135" s="1298" t="s">
        <v>35</v>
      </c>
      <c r="BN135" s="1256" t="s">
        <v>35</v>
      </c>
      <c r="BO135" s="1256" t="s">
        <v>35</v>
      </c>
      <c r="BP135" s="1256" t="s">
        <v>35</v>
      </c>
      <c r="BQ135" s="1277" t="s">
        <v>35</v>
      </c>
      <c r="BR135" s="1298" t="s">
        <v>35</v>
      </c>
      <c r="BS135" s="1256" t="s">
        <v>35</v>
      </c>
      <c r="BT135" s="1256" t="s">
        <v>35</v>
      </c>
      <c r="BU135" s="1256" t="s">
        <v>35</v>
      </c>
      <c r="BV135" s="1256" t="s">
        <v>35</v>
      </c>
      <c r="BW135" s="1256" t="s">
        <v>35</v>
      </c>
      <c r="BX135" s="1256" t="s">
        <v>35</v>
      </c>
      <c r="BY135" s="1319" t="s">
        <v>35</v>
      </c>
      <c r="BZ135" s="1319" t="s">
        <v>35</v>
      </c>
      <c r="CA135" s="1319" t="s">
        <v>35</v>
      </c>
      <c r="CB135" s="1319" t="s">
        <v>35</v>
      </c>
      <c r="CC135" s="1319" t="s">
        <v>35</v>
      </c>
      <c r="CD135" s="1319" t="s">
        <v>35</v>
      </c>
      <c r="CE135" s="1319" t="s">
        <v>35</v>
      </c>
      <c r="CF135" s="1319" t="s">
        <v>35</v>
      </c>
      <c r="CG135" s="1319" t="s">
        <v>35</v>
      </c>
      <c r="CH135" s="1319" t="s">
        <v>35</v>
      </c>
      <c r="CI135" s="1319" t="s">
        <v>35</v>
      </c>
      <c r="CJ135" s="1319" t="s">
        <v>35</v>
      </c>
      <c r="CK135" s="1319" t="s">
        <v>35</v>
      </c>
      <c r="CL135" s="1319" t="s">
        <v>35</v>
      </c>
      <c r="CM135" s="1319" t="s">
        <v>35</v>
      </c>
      <c r="CN135" s="1319" t="s">
        <v>35</v>
      </c>
      <c r="CO135" s="1319" t="s">
        <v>35</v>
      </c>
      <c r="CP135" s="1319" t="s">
        <v>35</v>
      </c>
      <c r="CQ135" s="1319" t="s">
        <v>35</v>
      </c>
      <c r="CR135" s="1319" t="s">
        <v>35</v>
      </c>
      <c r="CS135" s="1319" t="s">
        <v>35</v>
      </c>
      <c r="CT135" s="1319" t="s">
        <v>35</v>
      </c>
      <c r="CU135" s="1319" t="s">
        <v>35</v>
      </c>
      <c r="CV135" s="1319" t="s">
        <v>35</v>
      </c>
      <c r="CW135" s="1319" t="s">
        <v>35</v>
      </c>
      <c r="CX135" s="1319" t="s">
        <v>35</v>
      </c>
      <c r="CY135" s="1319" t="s">
        <v>35</v>
      </c>
      <c r="CZ135" s="1341" t="s">
        <v>35</v>
      </c>
    </row>
    <row r="136" s="437" customFormat="true" ht="15" customHeight="true" x14ac:dyDescent="0.2">
      <c r="A136" s="2773"/>
      <c r="B136" s="2226" t="s">
        <v>43</v>
      </c>
      <c r="C136" s="2248" t="s">
        <v>35</v>
      </c>
      <c r="D136" s="2255" t="s">
        <v>35</v>
      </c>
      <c r="E136" s="2255" t="s">
        <v>35</v>
      </c>
      <c r="F136" s="2255" t="s">
        <v>35</v>
      </c>
      <c r="G136" s="2262" t="s">
        <v>35</v>
      </c>
      <c r="H136" s="2269" t="s">
        <v>35</v>
      </c>
      <c r="I136" s="2255" t="s">
        <v>35</v>
      </c>
      <c r="J136" s="2255" t="s">
        <v>35</v>
      </c>
      <c r="K136" s="2255" t="s">
        <v>35</v>
      </c>
      <c r="L136" s="2276" t="s">
        <v>35</v>
      </c>
      <c r="M136" s="2248" t="s">
        <v>35</v>
      </c>
      <c r="N136" s="2255" t="s">
        <v>35</v>
      </c>
      <c r="O136" s="2255" t="s">
        <v>35</v>
      </c>
      <c r="P136" s="2255" t="s">
        <v>35</v>
      </c>
      <c r="Q136" s="2262" t="s">
        <v>35</v>
      </c>
      <c r="R136" s="2269" t="s">
        <v>35</v>
      </c>
      <c r="S136" s="2255" t="s">
        <v>35</v>
      </c>
      <c r="T136" s="2255" t="s">
        <v>35</v>
      </c>
      <c r="U136" s="2255" t="s">
        <v>35</v>
      </c>
      <c r="V136" s="2255" t="s">
        <v>35</v>
      </c>
      <c r="W136" s="2255" t="s">
        <v>35</v>
      </c>
      <c r="X136" s="2255" t="s">
        <v>35</v>
      </c>
      <c r="Y136" s="2255" t="s">
        <v>35</v>
      </c>
      <c r="Z136" s="2255" t="s">
        <v>35</v>
      </c>
      <c r="AA136" s="2255" t="s">
        <v>35</v>
      </c>
      <c r="AB136" s="2255" t="s">
        <v>35</v>
      </c>
      <c r="AC136" s="2255" t="s">
        <v>35</v>
      </c>
      <c r="AD136" s="2255" t="s">
        <v>35</v>
      </c>
      <c r="AE136" s="2255" t="s">
        <v>35</v>
      </c>
      <c r="AF136" s="2255" t="s">
        <v>35</v>
      </c>
      <c r="AG136" s="2255" t="s">
        <v>35</v>
      </c>
      <c r="AH136" s="2255" t="s">
        <v>35</v>
      </c>
      <c r="AI136" s="2255" t="s">
        <v>35</v>
      </c>
      <c r="AJ136" s="2255" t="s">
        <v>35</v>
      </c>
      <c r="AK136" s="2255" t="s">
        <v>35</v>
      </c>
      <c r="AL136" s="2255" t="s">
        <v>35</v>
      </c>
      <c r="AM136" s="2255" t="s">
        <v>35</v>
      </c>
      <c r="AN136" s="2255" t="s">
        <v>35</v>
      </c>
      <c r="AO136" s="2255" t="s">
        <v>35</v>
      </c>
      <c r="AP136" s="2255" t="s">
        <v>35</v>
      </c>
      <c r="AQ136" s="2255" t="s">
        <v>35</v>
      </c>
      <c r="AR136" s="2255" t="s">
        <v>35</v>
      </c>
      <c r="AS136" s="2255" t="s">
        <v>35</v>
      </c>
      <c r="AT136" s="2255" t="s">
        <v>35</v>
      </c>
      <c r="AU136" s="2255" t="s">
        <v>35</v>
      </c>
      <c r="AV136" s="2255" t="s">
        <v>35</v>
      </c>
      <c r="AW136" s="2255" t="s">
        <v>35</v>
      </c>
      <c r="AX136" s="2255" t="s">
        <v>35</v>
      </c>
      <c r="AY136" s="2262" t="s">
        <v>35</v>
      </c>
      <c r="BA136" s="2486"/>
      <c r="BB136" s="159" t="s">
        <v>43</v>
      </c>
      <c r="BC136" s="1237" t="s">
        <v>35</v>
      </c>
      <c r="BD136" s="1257" t="s">
        <v>35</v>
      </c>
      <c r="BE136" s="1257" t="s">
        <v>35</v>
      </c>
      <c r="BF136" s="1257" t="s">
        <v>35</v>
      </c>
      <c r="BG136" s="1278" t="s">
        <v>35</v>
      </c>
      <c r="BH136" s="1299" t="s">
        <v>35</v>
      </c>
      <c r="BI136" s="1257" t="s">
        <v>35</v>
      </c>
      <c r="BJ136" s="1257" t="s">
        <v>35</v>
      </c>
      <c r="BK136" s="1257" t="s">
        <v>35</v>
      </c>
      <c r="BL136" s="1278" t="s">
        <v>35</v>
      </c>
      <c r="BM136" s="1299" t="s">
        <v>35</v>
      </c>
      <c r="BN136" s="1257" t="s">
        <v>35</v>
      </c>
      <c r="BO136" s="1257" t="s">
        <v>35</v>
      </c>
      <c r="BP136" s="1257" t="s">
        <v>35</v>
      </c>
      <c r="BQ136" s="1278" t="s">
        <v>35</v>
      </c>
      <c r="BR136" s="1299" t="s">
        <v>35</v>
      </c>
      <c r="BS136" s="1257" t="s">
        <v>35</v>
      </c>
      <c r="BT136" s="1257" t="s">
        <v>35</v>
      </c>
      <c r="BU136" s="1257" t="s">
        <v>35</v>
      </c>
      <c r="BV136" s="1257" t="s">
        <v>35</v>
      </c>
      <c r="BW136" s="1257" t="s">
        <v>35</v>
      </c>
      <c r="BX136" s="1257" t="s">
        <v>35</v>
      </c>
      <c r="BY136" s="1320" t="s">
        <v>35</v>
      </c>
      <c r="BZ136" s="1320" t="s">
        <v>35</v>
      </c>
      <c r="CA136" s="1320" t="s">
        <v>35</v>
      </c>
      <c r="CB136" s="1320" t="s">
        <v>35</v>
      </c>
      <c r="CC136" s="1320" t="s">
        <v>35</v>
      </c>
      <c r="CD136" s="1320" t="s">
        <v>35</v>
      </c>
      <c r="CE136" s="1320" t="s">
        <v>35</v>
      </c>
      <c r="CF136" s="1320" t="s">
        <v>35</v>
      </c>
      <c r="CG136" s="1320" t="s">
        <v>35</v>
      </c>
      <c r="CH136" s="1320" t="s">
        <v>35</v>
      </c>
      <c r="CI136" s="1320" t="s">
        <v>35</v>
      </c>
      <c r="CJ136" s="1320" t="s">
        <v>35</v>
      </c>
      <c r="CK136" s="1320" t="s">
        <v>35</v>
      </c>
      <c r="CL136" s="1320" t="s">
        <v>35</v>
      </c>
      <c r="CM136" s="1320" t="s">
        <v>35</v>
      </c>
      <c r="CN136" s="1320" t="s">
        <v>35</v>
      </c>
      <c r="CO136" s="1320" t="s">
        <v>35</v>
      </c>
      <c r="CP136" s="1320" t="s">
        <v>35</v>
      </c>
      <c r="CQ136" s="1320" t="s">
        <v>35</v>
      </c>
      <c r="CR136" s="1320" t="s">
        <v>35</v>
      </c>
      <c r="CS136" s="1320" t="s">
        <v>35</v>
      </c>
      <c r="CT136" s="1320" t="s">
        <v>35</v>
      </c>
      <c r="CU136" s="1320" t="s">
        <v>35</v>
      </c>
      <c r="CV136" s="1320" t="s">
        <v>35</v>
      </c>
      <c r="CW136" s="1320" t="s">
        <v>35</v>
      </c>
      <c r="CX136" s="1320" t="s">
        <v>35</v>
      </c>
      <c r="CY136" s="1320" t="s">
        <v>35</v>
      </c>
      <c r="CZ136" s="1342" t="s">
        <v>35</v>
      </c>
    </row>
    <row r="137" s="437" customFormat="true" ht="15" customHeight="true" x14ac:dyDescent="0.2">
      <c r="A137" s="2773"/>
      <c r="B137" s="2226" t="s">
        <v>42</v>
      </c>
      <c r="C137" s="2248" t="s">
        <v>35</v>
      </c>
      <c r="D137" s="2255" t="s">
        <v>35</v>
      </c>
      <c r="E137" s="2255" t="s">
        <v>35</v>
      </c>
      <c r="F137" s="2255" t="s">
        <v>35</v>
      </c>
      <c r="G137" s="2262" t="s">
        <v>35</v>
      </c>
      <c r="H137" s="2269" t="s">
        <v>35</v>
      </c>
      <c r="I137" s="2255" t="s">
        <v>35</v>
      </c>
      <c r="J137" s="2255" t="s">
        <v>35</v>
      </c>
      <c r="K137" s="2255" t="s">
        <v>35</v>
      </c>
      <c r="L137" s="2276" t="s">
        <v>35</v>
      </c>
      <c r="M137" s="2248" t="s">
        <v>35</v>
      </c>
      <c r="N137" s="2255" t="s">
        <v>35</v>
      </c>
      <c r="O137" s="2255" t="s">
        <v>35</v>
      </c>
      <c r="P137" s="2255" t="s">
        <v>35</v>
      </c>
      <c r="Q137" s="2262" t="s">
        <v>35</v>
      </c>
      <c r="R137" s="2269" t="s">
        <v>35</v>
      </c>
      <c r="S137" s="2255" t="s">
        <v>35</v>
      </c>
      <c r="T137" s="2255" t="s">
        <v>35</v>
      </c>
      <c r="U137" s="2255" t="s">
        <v>35</v>
      </c>
      <c r="V137" s="2255" t="s">
        <v>35</v>
      </c>
      <c r="W137" s="2255" t="s">
        <v>35</v>
      </c>
      <c r="X137" s="2255" t="s">
        <v>35</v>
      </c>
      <c r="Y137" s="2255" t="s">
        <v>35</v>
      </c>
      <c r="Z137" s="2255" t="s">
        <v>35</v>
      </c>
      <c r="AA137" s="2255" t="s">
        <v>35</v>
      </c>
      <c r="AB137" s="2255" t="s">
        <v>35</v>
      </c>
      <c r="AC137" s="2255" t="s">
        <v>35</v>
      </c>
      <c r="AD137" s="2255" t="s">
        <v>35</v>
      </c>
      <c r="AE137" s="2255" t="s">
        <v>35</v>
      </c>
      <c r="AF137" s="2255" t="s">
        <v>35</v>
      </c>
      <c r="AG137" s="2255" t="s">
        <v>35</v>
      </c>
      <c r="AH137" s="2255" t="s">
        <v>35</v>
      </c>
      <c r="AI137" s="2255" t="s">
        <v>35</v>
      </c>
      <c r="AJ137" s="2255" t="s">
        <v>35</v>
      </c>
      <c r="AK137" s="2255" t="s">
        <v>35</v>
      </c>
      <c r="AL137" s="2255" t="s">
        <v>35</v>
      </c>
      <c r="AM137" s="2255" t="s">
        <v>35</v>
      </c>
      <c r="AN137" s="2255" t="s">
        <v>35</v>
      </c>
      <c r="AO137" s="2255" t="s">
        <v>35</v>
      </c>
      <c r="AP137" s="2255" t="s">
        <v>35</v>
      </c>
      <c r="AQ137" s="2255" t="s">
        <v>35</v>
      </c>
      <c r="AR137" s="2255" t="s">
        <v>35</v>
      </c>
      <c r="AS137" s="2255" t="s">
        <v>35</v>
      </c>
      <c r="AT137" s="2255" t="s">
        <v>35</v>
      </c>
      <c r="AU137" s="2255" t="s">
        <v>35</v>
      </c>
      <c r="AV137" s="2255" t="s">
        <v>35</v>
      </c>
      <c r="AW137" s="2255" t="s">
        <v>35</v>
      </c>
      <c r="AX137" s="2255" t="s">
        <v>35</v>
      </c>
      <c r="AY137" s="2262" t="s">
        <v>35</v>
      </c>
      <c r="BA137" s="2486"/>
      <c r="BB137" s="159" t="s">
        <v>42</v>
      </c>
      <c r="BC137" s="1237" t="s">
        <v>35</v>
      </c>
      <c r="BD137" s="1257" t="s">
        <v>35</v>
      </c>
      <c r="BE137" s="1257" t="s">
        <v>35</v>
      </c>
      <c r="BF137" s="1257" t="s">
        <v>35</v>
      </c>
      <c r="BG137" s="1278" t="s">
        <v>35</v>
      </c>
      <c r="BH137" s="1299" t="s">
        <v>35</v>
      </c>
      <c r="BI137" s="1257" t="s">
        <v>35</v>
      </c>
      <c r="BJ137" s="1257" t="s">
        <v>35</v>
      </c>
      <c r="BK137" s="1257" t="s">
        <v>35</v>
      </c>
      <c r="BL137" s="1278" t="s">
        <v>35</v>
      </c>
      <c r="BM137" s="1299" t="s">
        <v>35</v>
      </c>
      <c r="BN137" s="1257" t="s">
        <v>35</v>
      </c>
      <c r="BO137" s="1257" t="s">
        <v>35</v>
      </c>
      <c r="BP137" s="1257" t="s">
        <v>35</v>
      </c>
      <c r="BQ137" s="1278" t="s">
        <v>35</v>
      </c>
      <c r="BR137" s="1299" t="s">
        <v>35</v>
      </c>
      <c r="BS137" s="1257" t="s">
        <v>35</v>
      </c>
      <c r="BT137" s="1257" t="s">
        <v>35</v>
      </c>
      <c r="BU137" s="1257" t="s">
        <v>35</v>
      </c>
      <c r="BV137" s="1257" t="s">
        <v>35</v>
      </c>
      <c r="BW137" s="1257" t="s">
        <v>35</v>
      </c>
      <c r="BX137" s="1257" t="s">
        <v>35</v>
      </c>
      <c r="BY137" s="1320" t="s">
        <v>35</v>
      </c>
      <c r="BZ137" s="1320" t="s">
        <v>35</v>
      </c>
      <c r="CA137" s="1320" t="s">
        <v>35</v>
      </c>
      <c r="CB137" s="1320" t="s">
        <v>35</v>
      </c>
      <c r="CC137" s="1320" t="s">
        <v>35</v>
      </c>
      <c r="CD137" s="1320" t="s">
        <v>35</v>
      </c>
      <c r="CE137" s="1320" t="s">
        <v>35</v>
      </c>
      <c r="CF137" s="1320" t="s">
        <v>35</v>
      </c>
      <c r="CG137" s="1320" t="s">
        <v>35</v>
      </c>
      <c r="CH137" s="1320" t="s">
        <v>35</v>
      </c>
      <c r="CI137" s="1320" t="s">
        <v>35</v>
      </c>
      <c r="CJ137" s="1320" t="s">
        <v>35</v>
      </c>
      <c r="CK137" s="1320" t="s">
        <v>35</v>
      </c>
      <c r="CL137" s="1320" t="s">
        <v>35</v>
      </c>
      <c r="CM137" s="1320" t="s">
        <v>35</v>
      </c>
      <c r="CN137" s="1320" t="s">
        <v>35</v>
      </c>
      <c r="CO137" s="1320" t="s">
        <v>35</v>
      </c>
      <c r="CP137" s="1320" t="s">
        <v>35</v>
      </c>
      <c r="CQ137" s="1320" t="s">
        <v>35</v>
      </c>
      <c r="CR137" s="1320" t="s">
        <v>35</v>
      </c>
      <c r="CS137" s="1320" t="s">
        <v>35</v>
      </c>
      <c r="CT137" s="1320" t="s">
        <v>35</v>
      </c>
      <c r="CU137" s="1320" t="s">
        <v>35</v>
      </c>
      <c r="CV137" s="1320" t="s">
        <v>35</v>
      </c>
      <c r="CW137" s="1320" t="s">
        <v>35</v>
      </c>
      <c r="CX137" s="1320" t="s">
        <v>35</v>
      </c>
      <c r="CY137" s="1320" t="s">
        <v>35</v>
      </c>
      <c r="CZ137" s="1342" t="s">
        <v>35</v>
      </c>
    </row>
    <row r="138" s="437" customFormat="true" ht="15" customHeight="true" x14ac:dyDescent="0.2">
      <c r="A138" s="2773"/>
      <c r="B138" s="2226" t="s">
        <v>41</v>
      </c>
      <c r="C138" s="2248" t="s">
        <v>35</v>
      </c>
      <c r="D138" s="2255" t="s">
        <v>35</v>
      </c>
      <c r="E138" s="2255" t="s">
        <v>35</v>
      </c>
      <c r="F138" s="2255" t="s">
        <v>35</v>
      </c>
      <c r="G138" s="2262" t="s">
        <v>35</v>
      </c>
      <c r="H138" s="2269" t="s">
        <v>35</v>
      </c>
      <c r="I138" s="2255" t="s">
        <v>35</v>
      </c>
      <c r="J138" s="2255" t="s">
        <v>35</v>
      </c>
      <c r="K138" s="2255" t="s">
        <v>35</v>
      </c>
      <c r="L138" s="2276" t="s">
        <v>35</v>
      </c>
      <c r="M138" s="2248" t="s">
        <v>35</v>
      </c>
      <c r="N138" s="2255" t="s">
        <v>35</v>
      </c>
      <c r="O138" s="2255" t="s">
        <v>35</v>
      </c>
      <c r="P138" s="2255" t="s">
        <v>35</v>
      </c>
      <c r="Q138" s="2262" t="s">
        <v>35</v>
      </c>
      <c r="R138" s="2269" t="s">
        <v>35</v>
      </c>
      <c r="S138" s="2255" t="s">
        <v>35</v>
      </c>
      <c r="T138" s="2255" t="s">
        <v>35</v>
      </c>
      <c r="U138" s="2255" t="s">
        <v>35</v>
      </c>
      <c r="V138" s="2255" t="s">
        <v>35</v>
      </c>
      <c r="W138" s="2255" t="s">
        <v>35</v>
      </c>
      <c r="X138" s="2255" t="s">
        <v>35</v>
      </c>
      <c r="Y138" s="2255" t="s">
        <v>35</v>
      </c>
      <c r="Z138" s="2255" t="s">
        <v>35</v>
      </c>
      <c r="AA138" s="2255" t="s">
        <v>35</v>
      </c>
      <c r="AB138" s="2255" t="s">
        <v>35</v>
      </c>
      <c r="AC138" s="2255" t="s">
        <v>35</v>
      </c>
      <c r="AD138" s="2255" t="s">
        <v>35</v>
      </c>
      <c r="AE138" s="2255" t="s">
        <v>35</v>
      </c>
      <c r="AF138" s="2255" t="s">
        <v>35</v>
      </c>
      <c r="AG138" s="2255" t="s">
        <v>35</v>
      </c>
      <c r="AH138" s="2255" t="s">
        <v>35</v>
      </c>
      <c r="AI138" s="2255" t="s">
        <v>35</v>
      </c>
      <c r="AJ138" s="2255" t="s">
        <v>35</v>
      </c>
      <c r="AK138" s="2255" t="s">
        <v>35</v>
      </c>
      <c r="AL138" s="2255" t="s">
        <v>35</v>
      </c>
      <c r="AM138" s="2255" t="s">
        <v>35</v>
      </c>
      <c r="AN138" s="2255" t="s">
        <v>35</v>
      </c>
      <c r="AO138" s="2255" t="s">
        <v>35</v>
      </c>
      <c r="AP138" s="2255" t="s">
        <v>35</v>
      </c>
      <c r="AQ138" s="2255" t="s">
        <v>35</v>
      </c>
      <c r="AR138" s="2255" t="s">
        <v>35</v>
      </c>
      <c r="AS138" s="2255" t="s">
        <v>35</v>
      </c>
      <c r="AT138" s="2255" t="s">
        <v>35</v>
      </c>
      <c r="AU138" s="2255" t="s">
        <v>35</v>
      </c>
      <c r="AV138" s="2255" t="s">
        <v>35</v>
      </c>
      <c r="AW138" s="2255" t="s">
        <v>35</v>
      </c>
      <c r="AX138" s="2255" t="s">
        <v>35</v>
      </c>
      <c r="AY138" s="2262" t="s">
        <v>35</v>
      </c>
      <c r="BA138" s="2486"/>
      <c r="BB138" s="159" t="s">
        <v>41</v>
      </c>
      <c r="BC138" s="1237" t="s">
        <v>35</v>
      </c>
      <c r="BD138" s="1257" t="s">
        <v>35</v>
      </c>
      <c r="BE138" s="1257" t="s">
        <v>35</v>
      </c>
      <c r="BF138" s="1257" t="s">
        <v>35</v>
      </c>
      <c r="BG138" s="1278" t="s">
        <v>35</v>
      </c>
      <c r="BH138" s="1299" t="s">
        <v>35</v>
      </c>
      <c r="BI138" s="1257" t="s">
        <v>35</v>
      </c>
      <c r="BJ138" s="1257" t="s">
        <v>35</v>
      </c>
      <c r="BK138" s="1257" t="s">
        <v>35</v>
      </c>
      <c r="BL138" s="1278" t="s">
        <v>35</v>
      </c>
      <c r="BM138" s="1299" t="s">
        <v>35</v>
      </c>
      <c r="BN138" s="1257" t="s">
        <v>35</v>
      </c>
      <c r="BO138" s="1257" t="s">
        <v>35</v>
      </c>
      <c r="BP138" s="1257" t="s">
        <v>35</v>
      </c>
      <c r="BQ138" s="1278" t="s">
        <v>35</v>
      </c>
      <c r="BR138" s="1299" t="s">
        <v>35</v>
      </c>
      <c r="BS138" s="1257" t="s">
        <v>35</v>
      </c>
      <c r="BT138" s="1257" t="s">
        <v>35</v>
      </c>
      <c r="BU138" s="1257" t="s">
        <v>35</v>
      </c>
      <c r="BV138" s="1257" t="s">
        <v>35</v>
      </c>
      <c r="BW138" s="1257" t="s">
        <v>35</v>
      </c>
      <c r="BX138" s="1257" t="s">
        <v>35</v>
      </c>
      <c r="BY138" s="1320" t="s">
        <v>35</v>
      </c>
      <c r="BZ138" s="1320" t="s">
        <v>35</v>
      </c>
      <c r="CA138" s="1320" t="s">
        <v>35</v>
      </c>
      <c r="CB138" s="1320" t="s">
        <v>35</v>
      </c>
      <c r="CC138" s="1320" t="s">
        <v>35</v>
      </c>
      <c r="CD138" s="1320" t="s">
        <v>35</v>
      </c>
      <c r="CE138" s="1320" t="s">
        <v>35</v>
      </c>
      <c r="CF138" s="1320" t="s">
        <v>35</v>
      </c>
      <c r="CG138" s="1320" t="s">
        <v>35</v>
      </c>
      <c r="CH138" s="1320" t="s">
        <v>35</v>
      </c>
      <c r="CI138" s="1320" t="s">
        <v>35</v>
      </c>
      <c r="CJ138" s="1320" t="s">
        <v>35</v>
      </c>
      <c r="CK138" s="1320" t="s">
        <v>35</v>
      </c>
      <c r="CL138" s="1320" t="s">
        <v>35</v>
      </c>
      <c r="CM138" s="1320" t="s">
        <v>35</v>
      </c>
      <c r="CN138" s="1320" t="s">
        <v>35</v>
      </c>
      <c r="CO138" s="1320" t="s">
        <v>35</v>
      </c>
      <c r="CP138" s="1320" t="s">
        <v>35</v>
      </c>
      <c r="CQ138" s="1320" t="s">
        <v>35</v>
      </c>
      <c r="CR138" s="1320" t="s">
        <v>35</v>
      </c>
      <c r="CS138" s="1320" t="s">
        <v>35</v>
      </c>
      <c r="CT138" s="1320" t="s">
        <v>35</v>
      </c>
      <c r="CU138" s="1320" t="s">
        <v>35</v>
      </c>
      <c r="CV138" s="1320" t="s">
        <v>35</v>
      </c>
      <c r="CW138" s="1320" t="s">
        <v>35</v>
      </c>
      <c r="CX138" s="1320" t="s">
        <v>35</v>
      </c>
      <c r="CY138" s="1320" t="s">
        <v>35</v>
      </c>
      <c r="CZ138" s="1342" t="s">
        <v>35</v>
      </c>
    </row>
    <row r="139" s="437" customFormat="true" ht="15" customHeight="true" x14ac:dyDescent="0.2">
      <c r="A139" s="2773"/>
      <c r="B139" s="2226" t="s">
        <v>19</v>
      </c>
      <c r="C139" s="2150">
        <v>26.027007190035995</v>
      </c>
      <c r="D139" s="2151">
        <v>11.24497506095166</v>
      </c>
      <c r="E139" s="2151">
        <v>5.9198729323116597</v>
      </c>
      <c r="F139" s="2151">
        <v>2.8843977389457924</v>
      </c>
      <c r="G139" s="2152">
        <v>0.72322428733899924</v>
      </c>
      <c r="H139" s="2153">
        <v>13.403822802135826</v>
      </c>
      <c r="I139" s="2151">
        <v>5.3288797529173291</v>
      </c>
      <c r="J139" s="2151">
        <v>3.383425901257779</v>
      </c>
      <c r="K139" s="2151">
        <v>1.6540585111288335</v>
      </c>
      <c r="L139" s="2154">
        <v>0.36651506546599905</v>
      </c>
      <c r="M139" s="2155">
        <v>31.530671980263804</v>
      </c>
      <c r="N139" s="2151">
        <v>18.38052489563426</v>
      </c>
      <c r="O139" s="2151">
        <v>11.14737272378019</v>
      </c>
      <c r="P139" s="2151">
        <v>6.5809091451874027</v>
      </c>
      <c r="Q139" s="2152">
        <v>1.3951402334932015</v>
      </c>
      <c r="R139" s="2153">
        <v>17.564172056463629</v>
      </c>
      <c r="S139" s="2151">
        <v>4.0912822382949372</v>
      </c>
      <c r="T139" s="2151">
        <v>7.3924940691282304</v>
      </c>
      <c r="U139" s="2151">
        <v>8.7963625475127003</v>
      </c>
      <c r="V139" s="2151">
        <v>11.087981523867541</v>
      </c>
      <c r="W139" s="2151">
        <v>6.9702602845456774</v>
      </c>
      <c r="X139" s="2151">
        <v>26.011598517273871</v>
      </c>
      <c r="Y139" s="2151">
        <v>19.073968766882455</v>
      </c>
      <c r="Z139" s="2151">
        <v>9.8048136945097806</v>
      </c>
      <c r="AA139" s="2151">
        <v>4.0403309460782744</v>
      </c>
      <c r="AB139" s="2151">
        <v>12.127357708812223</v>
      </c>
      <c r="AC139" s="2151">
        <v>18.252495569149506</v>
      </c>
      <c r="AD139" s="2151">
        <v>1.7084503587917048</v>
      </c>
      <c r="AE139" s="2151">
        <v>9.9475834528986606</v>
      </c>
      <c r="AF139" s="2151">
        <v>3.9649813337877253</v>
      </c>
      <c r="AG139" s="2151">
        <v>12.716269663080002</v>
      </c>
      <c r="AH139" s="2151">
        <v>11.084306475654241</v>
      </c>
      <c r="AI139" s="2151">
        <v>11.861529997674841</v>
      </c>
      <c r="AJ139" s="2151">
        <v>6.6899748089009172</v>
      </c>
      <c r="AK139" s="2151">
        <v>10.422685668820806</v>
      </c>
      <c r="AL139" s="2151">
        <v>25.753125653991997</v>
      </c>
      <c r="AM139" s="2151">
        <v>6.6806637233572816</v>
      </c>
      <c r="AN139" s="2151">
        <v>5.5971607428309174</v>
      </c>
      <c r="AO139" s="2151">
        <v>19.37503240980493</v>
      </c>
      <c r="AP139" s="2151">
        <v>5.0129064279240287</v>
      </c>
      <c r="AQ139" s="2151">
        <v>10.360610752426544</v>
      </c>
      <c r="AR139" s="2151">
        <v>10.96874900478204</v>
      </c>
      <c r="AS139" s="2151">
        <v>8.6344530568180389</v>
      </c>
      <c r="AT139" s="2151">
        <v>19.544271126932696</v>
      </c>
      <c r="AU139" s="2151">
        <v>11.886671832771114</v>
      </c>
      <c r="AV139" s="2151">
        <v>8.5630487131914368</v>
      </c>
      <c r="AW139" s="2151">
        <v>19.414246506812905</v>
      </c>
      <c r="AX139" s="2151">
        <v>14.621990372400257</v>
      </c>
      <c r="AY139" s="2156">
        <v>0.77507274811921023</v>
      </c>
      <c r="BA139" s="2486"/>
      <c r="BB139" s="159" t="s">
        <v>19</v>
      </c>
      <c r="BC139" s="1237" t="s">
        <v>35</v>
      </c>
      <c r="BD139" s="1257" t="s">
        <v>35</v>
      </c>
      <c r="BE139" s="1257" t="s">
        <v>35</v>
      </c>
      <c r="BF139" s="1257" t="s">
        <v>35</v>
      </c>
      <c r="BG139" s="1278" t="s">
        <v>35</v>
      </c>
      <c r="BH139" s="1299" t="s">
        <v>35</v>
      </c>
      <c r="BI139" s="1257" t="s">
        <v>35</v>
      </c>
      <c r="BJ139" s="1257" t="s">
        <v>35</v>
      </c>
      <c r="BK139" s="1257" t="s">
        <v>35</v>
      </c>
      <c r="BL139" s="1278" t="s">
        <v>35</v>
      </c>
      <c r="BM139" s="1299" t="s">
        <v>35</v>
      </c>
      <c r="BN139" s="1257" t="s">
        <v>35</v>
      </c>
      <c r="BO139" s="1257" t="s">
        <v>35</v>
      </c>
      <c r="BP139" s="1257" t="s">
        <v>35</v>
      </c>
      <c r="BQ139" s="1278" t="s">
        <v>35</v>
      </c>
      <c r="BR139" s="1299" t="s">
        <v>35</v>
      </c>
      <c r="BS139" s="1257" t="s">
        <v>35</v>
      </c>
      <c r="BT139" s="1257" t="s">
        <v>35</v>
      </c>
      <c r="BU139" s="1257" t="s">
        <v>35</v>
      </c>
      <c r="BV139" s="1257" t="s">
        <v>35</v>
      </c>
      <c r="BW139" s="1257" t="s">
        <v>35</v>
      </c>
      <c r="BX139" s="1257" t="s">
        <v>35</v>
      </c>
      <c r="BY139" s="1320" t="s">
        <v>35</v>
      </c>
      <c r="BZ139" s="1320" t="s">
        <v>35</v>
      </c>
      <c r="CA139" s="1320" t="s">
        <v>35</v>
      </c>
      <c r="CB139" s="1320" t="s">
        <v>35</v>
      </c>
      <c r="CC139" s="1320" t="s">
        <v>35</v>
      </c>
      <c r="CD139" s="1320" t="s">
        <v>35</v>
      </c>
      <c r="CE139" s="1320" t="s">
        <v>35</v>
      </c>
      <c r="CF139" s="1320" t="s">
        <v>35</v>
      </c>
      <c r="CG139" s="1320" t="s">
        <v>35</v>
      </c>
      <c r="CH139" s="1320" t="s">
        <v>35</v>
      </c>
      <c r="CI139" s="1320" t="s">
        <v>35</v>
      </c>
      <c r="CJ139" s="1320" t="s">
        <v>35</v>
      </c>
      <c r="CK139" s="1320" t="s">
        <v>35</v>
      </c>
      <c r="CL139" s="1320" t="s">
        <v>35</v>
      </c>
      <c r="CM139" s="1320" t="s">
        <v>35</v>
      </c>
      <c r="CN139" s="1320" t="s">
        <v>35</v>
      </c>
      <c r="CO139" s="1320" t="s">
        <v>35</v>
      </c>
      <c r="CP139" s="1320" t="s">
        <v>35</v>
      </c>
      <c r="CQ139" s="1320" t="s">
        <v>35</v>
      </c>
      <c r="CR139" s="1320" t="s">
        <v>35</v>
      </c>
      <c r="CS139" s="1320" t="s">
        <v>35</v>
      </c>
      <c r="CT139" s="1320" t="s">
        <v>35</v>
      </c>
      <c r="CU139" s="1320" t="s">
        <v>35</v>
      </c>
      <c r="CV139" s="1320" t="s">
        <v>35</v>
      </c>
      <c r="CW139" s="1320" t="s">
        <v>35</v>
      </c>
      <c r="CX139" s="1320" t="s">
        <v>35</v>
      </c>
      <c r="CY139" s="1320" t="s">
        <v>35</v>
      </c>
      <c r="CZ139" s="1342" t="s">
        <v>35</v>
      </c>
    </row>
    <row r="140" s="130" customFormat="true" ht="15" customHeight="true" x14ac:dyDescent="0.2">
      <c r="A140" s="2485" t="s">
        <v>106</v>
      </c>
      <c r="B140" s="251" t="s">
        <v>64</v>
      </c>
      <c r="C140" s="1148" t="s">
        <v>35</v>
      </c>
      <c r="D140" s="1160" t="s">
        <v>35</v>
      </c>
      <c r="E140" s="1160" t="s">
        <v>35</v>
      </c>
      <c r="F140" s="1160" t="s">
        <v>35</v>
      </c>
      <c r="G140" s="1172" t="s">
        <v>35</v>
      </c>
      <c r="H140" s="1184" t="s">
        <v>35</v>
      </c>
      <c r="I140" s="1160" t="s">
        <v>35</v>
      </c>
      <c r="J140" s="1160" t="s">
        <v>35</v>
      </c>
      <c r="K140" s="1160" t="s">
        <v>35</v>
      </c>
      <c r="L140" s="1196" t="s">
        <v>35</v>
      </c>
      <c r="M140" s="1203" t="s">
        <v>35</v>
      </c>
      <c r="N140" s="1160" t="s">
        <v>35</v>
      </c>
      <c r="O140" s="1160" t="s">
        <v>35</v>
      </c>
      <c r="P140" s="1160" t="s">
        <v>35</v>
      </c>
      <c r="Q140" s="1172" t="s">
        <v>35</v>
      </c>
      <c r="R140" s="1184" t="s">
        <v>35</v>
      </c>
      <c r="S140" s="1160" t="s">
        <v>35</v>
      </c>
      <c r="T140" s="1160" t="s">
        <v>35</v>
      </c>
      <c r="U140" s="1160" t="s">
        <v>35</v>
      </c>
      <c r="V140" s="1160" t="s">
        <v>35</v>
      </c>
      <c r="W140" s="1160" t="s">
        <v>35</v>
      </c>
      <c r="X140" s="1160" t="s">
        <v>35</v>
      </c>
      <c r="Y140" s="1221" t="s">
        <v>35</v>
      </c>
      <c r="Z140" s="1221" t="s">
        <v>35</v>
      </c>
      <c r="AA140" s="1221" t="s">
        <v>35</v>
      </c>
      <c r="AB140" s="1221" t="s">
        <v>35</v>
      </c>
      <c r="AC140" s="1221" t="s">
        <v>35</v>
      </c>
      <c r="AD140" s="1221" t="s">
        <v>35</v>
      </c>
      <c r="AE140" s="1221" t="s">
        <v>35</v>
      </c>
      <c r="AF140" s="1221" t="s">
        <v>35</v>
      </c>
      <c r="AG140" s="1221" t="s">
        <v>35</v>
      </c>
      <c r="AH140" s="1221" t="s">
        <v>35</v>
      </c>
      <c r="AI140" s="1221" t="s">
        <v>35</v>
      </c>
      <c r="AJ140" s="1221" t="s">
        <v>35</v>
      </c>
      <c r="AK140" s="1221" t="s">
        <v>35</v>
      </c>
      <c r="AL140" s="1221" t="s">
        <v>35</v>
      </c>
      <c r="AM140" s="1221" t="s">
        <v>35</v>
      </c>
      <c r="AN140" s="1221" t="s">
        <v>35</v>
      </c>
      <c r="AO140" s="1221" t="s">
        <v>35</v>
      </c>
      <c r="AP140" s="1221" t="s">
        <v>35</v>
      </c>
      <c r="AQ140" s="1221" t="s">
        <v>35</v>
      </c>
      <c r="AR140" s="1221" t="s">
        <v>35</v>
      </c>
      <c r="AS140" s="1221" t="s">
        <v>35</v>
      </c>
      <c r="AT140" s="1221" t="s">
        <v>35</v>
      </c>
      <c r="AU140" s="1221" t="s">
        <v>35</v>
      </c>
      <c r="AV140" s="1221" t="s">
        <v>35</v>
      </c>
      <c r="AW140" s="1221" t="s">
        <v>35</v>
      </c>
      <c r="AX140" s="1221" t="s">
        <v>35</v>
      </c>
      <c r="AY140" s="1225" t="s">
        <v>35</v>
      </c>
      <c r="AZ140" s="215"/>
      <c r="BA140" s="2486" t="s">
        <v>106</v>
      </c>
      <c r="BB140" s="159" t="s">
        <v>64</v>
      </c>
      <c r="BC140" s="1237" t="s">
        <v>35</v>
      </c>
      <c r="BD140" s="1257" t="s">
        <v>35</v>
      </c>
      <c r="BE140" s="1257" t="s">
        <v>35</v>
      </c>
      <c r="BF140" s="1257" t="s">
        <v>35</v>
      </c>
      <c r="BG140" s="1278" t="s">
        <v>35</v>
      </c>
      <c r="BH140" s="1299" t="s">
        <v>35</v>
      </c>
      <c r="BI140" s="1257" t="s">
        <v>35</v>
      </c>
      <c r="BJ140" s="1257" t="s">
        <v>35</v>
      </c>
      <c r="BK140" s="1257" t="s">
        <v>35</v>
      </c>
      <c r="BL140" s="1278" t="s">
        <v>35</v>
      </c>
      <c r="BM140" s="1299" t="s">
        <v>35</v>
      </c>
      <c r="BN140" s="1257" t="s">
        <v>35</v>
      </c>
      <c r="BO140" s="1257" t="s">
        <v>35</v>
      </c>
      <c r="BP140" s="1257" t="s">
        <v>35</v>
      </c>
      <c r="BQ140" s="1278" t="s">
        <v>35</v>
      </c>
      <c r="BR140" s="1299" t="s">
        <v>35</v>
      </c>
      <c r="BS140" s="1257" t="s">
        <v>35</v>
      </c>
      <c r="BT140" s="1257" t="s">
        <v>35</v>
      </c>
      <c r="BU140" s="1257" t="s">
        <v>35</v>
      </c>
      <c r="BV140" s="1257" t="s">
        <v>35</v>
      </c>
      <c r="BW140" s="1257" t="s">
        <v>35</v>
      </c>
      <c r="BX140" s="1257" t="s">
        <v>35</v>
      </c>
      <c r="BY140" s="1320" t="s">
        <v>35</v>
      </c>
      <c r="BZ140" s="1320" t="s">
        <v>35</v>
      </c>
      <c r="CA140" s="1320" t="s">
        <v>35</v>
      </c>
      <c r="CB140" s="1320" t="s">
        <v>35</v>
      </c>
      <c r="CC140" s="1320" t="s">
        <v>35</v>
      </c>
      <c r="CD140" s="1320" t="s">
        <v>35</v>
      </c>
      <c r="CE140" s="1320" t="s">
        <v>35</v>
      </c>
      <c r="CF140" s="1320" t="s">
        <v>35</v>
      </c>
      <c r="CG140" s="1320" t="s">
        <v>35</v>
      </c>
      <c r="CH140" s="1320" t="s">
        <v>35</v>
      </c>
      <c r="CI140" s="1320" t="s">
        <v>35</v>
      </c>
      <c r="CJ140" s="1320" t="s">
        <v>35</v>
      </c>
      <c r="CK140" s="1320" t="s">
        <v>35</v>
      </c>
      <c r="CL140" s="1320" t="s">
        <v>35</v>
      </c>
      <c r="CM140" s="1320" t="s">
        <v>35</v>
      </c>
      <c r="CN140" s="1320" t="s">
        <v>35</v>
      </c>
      <c r="CO140" s="1320" t="s">
        <v>35</v>
      </c>
      <c r="CP140" s="1320" t="s">
        <v>35</v>
      </c>
      <c r="CQ140" s="1320" t="s">
        <v>35</v>
      </c>
      <c r="CR140" s="1320" t="s">
        <v>35</v>
      </c>
      <c r="CS140" s="1320" t="s">
        <v>35</v>
      </c>
      <c r="CT140" s="1320" t="s">
        <v>35</v>
      </c>
      <c r="CU140" s="1320" t="s">
        <v>35</v>
      </c>
      <c r="CV140" s="1320" t="s">
        <v>35</v>
      </c>
      <c r="CW140" s="1320" t="s">
        <v>35</v>
      </c>
      <c r="CX140" s="1320" t="s">
        <v>35</v>
      </c>
      <c r="CY140" s="1320" t="s">
        <v>35</v>
      </c>
      <c r="CZ140" s="1342" t="s">
        <v>35</v>
      </c>
    </row>
    <row r="141" s="130" customFormat="true" ht="15" customHeight="true" x14ac:dyDescent="0.2">
      <c r="A141" s="2485"/>
      <c r="B141" s="251" t="s">
        <v>65</v>
      </c>
      <c r="C141" s="1148" t="s">
        <v>35</v>
      </c>
      <c r="D141" s="1160" t="s">
        <v>35</v>
      </c>
      <c r="E141" s="1160" t="s">
        <v>35</v>
      </c>
      <c r="F141" s="1160" t="s">
        <v>35</v>
      </c>
      <c r="G141" s="1172" t="s">
        <v>35</v>
      </c>
      <c r="H141" s="1184" t="s">
        <v>35</v>
      </c>
      <c r="I141" s="1160" t="s">
        <v>35</v>
      </c>
      <c r="J141" s="1160" t="s">
        <v>35</v>
      </c>
      <c r="K141" s="1160" t="s">
        <v>35</v>
      </c>
      <c r="L141" s="1196" t="s">
        <v>35</v>
      </c>
      <c r="M141" s="1203" t="s">
        <v>35</v>
      </c>
      <c r="N141" s="1160" t="s">
        <v>35</v>
      </c>
      <c r="O141" s="1160" t="s">
        <v>35</v>
      </c>
      <c r="P141" s="1160" t="s">
        <v>35</v>
      </c>
      <c r="Q141" s="1172" t="s">
        <v>35</v>
      </c>
      <c r="R141" s="1184" t="s">
        <v>35</v>
      </c>
      <c r="S141" s="1160" t="s">
        <v>35</v>
      </c>
      <c r="T141" s="1160" t="s">
        <v>35</v>
      </c>
      <c r="U141" s="1160" t="s">
        <v>35</v>
      </c>
      <c r="V141" s="1160" t="s">
        <v>35</v>
      </c>
      <c r="W141" s="1160" t="s">
        <v>35</v>
      </c>
      <c r="X141" s="1160" t="s">
        <v>35</v>
      </c>
      <c r="Y141" s="1221" t="s">
        <v>35</v>
      </c>
      <c r="Z141" s="1221" t="s">
        <v>35</v>
      </c>
      <c r="AA141" s="1221" t="s">
        <v>35</v>
      </c>
      <c r="AB141" s="1221" t="s">
        <v>35</v>
      </c>
      <c r="AC141" s="1221" t="s">
        <v>35</v>
      </c>
      <c r="AD141" s="1221" t="s">
        <v>35</v>
      </c>
      <c r="AE141" s="1221" t="s">
        <v>35</v>
      </c>
      <c r="AF141" s="1221" t="s">
        <v>35</v>
      </c>
      <c r="AG141" s="1221" t="s">
        <v>35</v>
      </c>
      <c r="AH141" s="1221" t="s">
        <v>35</v>
      </c>
      <c r="AI141" s="1221" t="s">
        <v>35</v>
      </c>
      <c r="AJ141" s="1221" t="s">
        <v>35</v>
      </c>
      <c r="AK141" s="1221" t="s">
        <v>35</v>
      </c>
      <c r="AL141" s="1221" t="s">
        <v>35</v>
      </c>
      <c r="AM141" s="1221" t="s">
        <v>35</v>
      </c>
      <c r="AN141" s="1221" t="s">
        <v>35</v>
      </c>
      <c r="AO141" s="1221" t="s">
        <v>35</v>
      </c>
      <c r="AP141" s="1221" t="s">
        <v>35</v>
      </c>
      <c r="AQ141" s="1221" t="s">
        <v>35</v>
      </c>
      <c r="AR141" s="1221" t="s">
        <v>35</v>
      </c>
      <c r="AS141" s="1221" t="s">
        <v>35</v>
      </c>
      <c r="AT141" s="1221" t="s">
        <v>35</v>
      </c>
      <c r="AU141" s="1221" t="s">
        <v>35</v>
      </c>
      <c r="AV141" s="1221" t="s">
        <v>35</v>
      </c>
      <c r="AW141" s="1221" t="s">
        <v>35</v>
      </c>
      <c r="AX141" s="1221" t="s">
        <v>35</v>
      </c>
      <c r="AY141" s="1225" t="s">
        <v>35</v>
      </c>
      <c r="AZ141" s="215"/>
      <c r="BA141" s="2486"/>
      <c r="BB141" s="159" t="s">
        <v>65</v>
      </c>
      <c r="BC141" s="1237" t="s">
        <v>35</v>
      </c>
      <c r="BD141" s="1257" t="s">
        <v>35</v>
      </c>
      <c r="BE141" s="1257" t="s">
        <v>35</v>
      </c>
      <c r="BF141" s="1257" t="s">
        <v>35</v>
      </c>
      <c r="BG141" s="1278" t="s">
        <v>35</v>
      </c>
      <c r="BH141" s="1299" t="s">
        <v>35</v>
      </c>
      <c r="BI141" s="1257" t="s">
        <v>35</v>
      </c>
      <c r="BJ141" s="1257" t="s">
        <v>35</v>
      </c>
      <c r="BK141" s="1257" t="s">
        <v>35</v>
      </c>
      <c r="BL141" s="1278" t="s">
        <v>35</v>
      </c>
      <c r="BM141" s="1299" t="s">
        <v>35</v>
      </c>
      <c r="BN141" s="1257" t="s">
        <v>35</v>
      </c>
      <c r="BO141" s="1257" t="s">
        <v>35</v>
      </c>
      <c r="BP141" s="1257" t="s">
        <v>35</v>
      </c>
      <c r="BQ141" s="1278" t="s">
        <v>35</v>
      </c>
      <c r="BR141" s="1299" t="s">
        <v>35</v>
      </c>
      <c r="BS141" s="1257" t="s">
        <v>35</v>
      </c>
      <c r="BT141" s="1257" t="s">
        <v>35</v>
      </c>
      <c r="BU141" s="1257" t="s">
        <v>35</v>
      </c>
      <c r="BV141" s="1257" t="s">
        <v>35</v>
      </c>
      <c r="BW141" s="1257" t="s">
        <v>35</v>
      </c>
      <c r="BX141" s="1257" t="s">
        <v>35</v>
      </c>
      <c r="BY141" s="1320" t="s">
        <v>35</v>
      </c>
      <c r="BZ141" s="1320" t="s">
        <v>35</v>
      </c>
      <c r="CA141" s="1320" t="s">
        <v>35</v>
      </c>
      <c r="CB141" s="1320" t="s">
        <v>35</v>
      </c>
      <c r="CC141" s="1320" t="s">
        <v>35</v>
      </c>
      <c r="CD141" s="1320" t="s">
        <v>35</v>
      </c>
      <c r="CE141" s="1320" t="s">
        <v>35</v>
      </c>
      <c r="CF141" s="1320" t="s">
        <v>35</v>
      </c>
      <c r="CG141" s="1320" t="s">
        <v>35</v>
      </c>
      <c r="CH141" s="1320" t="s">
        <v>35</v>
      </c>
      <c r="CI141" s="1320" t="s">
        <v>35</v>
      </c>
      <c r="CJ141" s="1320" t="s">
        <v>35</v>
      </c>
      <c r="CK141" s="1320" t="s">
        <v>35</v>
      </c>
      <c r="CL141" s="1320" t="s">
        <v>35</v>
      </c>
      <c r="CM141" s="1320" t="s">
        <v>35</v>
      </c>
      <c r="CN141" s="1320" t="s">
        <v>35</v>
      </c>
      <c r="CO141" s="1320" t="s">
        <v>35</v>
      </c>
      <c r="CP141" s="1320" t="s">
        <v>35</v>
      </c>
      <c r="CQ141" s="1320" t="s">
        <v>35</v>
      </c>
      <c r="CR141" s="1320" t="s">
        <v>35</v>
      </c>
      <c r="CS141" s="1320" t="s">
        <v>35</v>
      </c>
      <c r="CT141" s="1320" t="s">
        <v>35</v>
      </c>
      <c r="CU141" s="1320" t="s">
        <v>35</v>
      </c>
      <c r="CV141" s="1320" t="s">
        <v>35</v>
      </c>
      <c r="CW141" s="1320" t="s">
        <v>35</v>
      </c>
      <c r="CX141" s="1320" t="s">
        <v>35</v>
      </c>
      <c r="CY141" s="1320" t="s">
        <v>35</v>
      </c>
      <c r="CZ141" s="1342" t="s">
        <v>35</v>
      </c>
    </row>
    <row r="142" s="130" customFormat="true" ht="15" customHeight="true" x14ac:dyDescent="0.2">
      <c r="A142" s="2485"/>
      <c r="B142" s="251" t="s">
        <v>66</v>
      </c>
      <c r="C142" s="1148" t="s">
        <v>35</v>
      </c>
      <c r="D142" s="1160" t="s">
        <v>35</v>
      </c>
      <c r="E142" s="1160" t="s">
        <v>35</v>
      </c>
      <c r="F142" s="1160" t="s">
        <v>35</v>
      </c>
      <c r="G142" s="1172" t="s">
        <v>35</v>
      </c>
      <c r="H142" s="1184" t="s">
        <v>35</v>
      </c>
      <c r="I142" s="1160" t="s">
        <v>35</v>
      </c>
      <c r="J142" s="1160" t="s">
        <v>35</v>
      </c>
      <c r="K142" s="1160" t="s">
        <v>35</v>
      </c>
      <c r="L142" s="1196" t="s">
        <v>35</v>
      </c>
      <c r="M142" s="1203" t="s">
        <v>35</v>
      </c>
      <c r="N142" s="1160" t="s">
        <v>35</v>
      </c>
      <c r="O142" s="1160" t="s">
        <v>35</v>
      </c>
      <c r="P142" s="1160" t="s">
        <v>35</v>
      </c>
      <c r="Q142" s="1172" t="s">
        <v>35</v>
      </c>
      <c r="R142" s="1184" t="s">
        <v>35</v>
      </c>
      <c r="S142" s="1160" t="s">
        <v>35</v>
      </c>
      <c r="T142" s="1160" t="s">
        <v>35</v>
      </c>
      <c r="U142" s="1160" t="s">
        <v>35</v>
      </c>
      <c r="V142" s="1160" t="s">
        <v>35</v>
      </c>
      <c r="W142" s="1160" t="s">
        <v>35</v>
      </c>
      <c r="X142" s="1160" t="s">
        <v>35</v>
      </c>
      <c r="Y142" s="1221" t="s">
        <v>35</v>
      </c>
      <c r="Z142" s="1221" t="s">
        <v>35</v>
      </c>
      <c r="AA142" s="1221" t="s">
        <v>35</v>
      </c>
      <c r="AB142" s="1221" t="s">
        <v>35</v>
      </c>
      <c r="AC142" s="1221" t="s">
        <v>35</v>
      </c>
      <c r="AD142" s="1221" t="s">
        <v>35</v>
      </c>
      <c r="AE142" s="1221" t="s">
        <v>35</v>
      </c>
      <c r="AF142" s="1221" t="s">
        <v>35</v>
      </c>
      <c r="AG142" s="1221" t="s">
        <v>35</v>
      </c>
      <c r="AH142" s="1221" t="s">
        <v>35</v>
      </c>
      <c r="AI142" s="1221" t="s">
        <v>35</v>
      </c>
      <c r="AJ142" s="1221" t="s">
        <v>35</v>
      </c>
      <c r="AK142" s="1221" t="s">
        <v>35</v>
      </c>
      <c r="AL142" s="1221" t="s">
        <v>35</v>
      </c>
      <c r="AM142" s="1221" t="s">
        <v>35</v>
      </c>
      <c r="AN142" s="1221" t="s">
        <v>35</v>
      </c>
      <c r="AO142" s="1221" t="s">
        <v>35</v>
      </c>
      <c r="AP142" s="1221" t="s">
        <v>35</v>
      </c>
      <c r="AQ142" s="1221" t="s">
        <v>35</v>
      </c>
      <c r="AR142" s="1221" t="s">
        <v>35</v>
      </c>
      <c r="AS142" s="1221" t="s">
        <v>35</v>
      </c>
      <c r="AT142" s="1221" t="s">
        <v>35</v>
      </c>
      <c r="AU142" s="1221" t="s">
        <v>35</v>
      </c>
      <c r="AV142" s="1221" t="s">
        <v>35</v>
      </c>
      <c r="AW142" s="1221" t="s">
        <v>35</v>
      </c>
      <c r="AX142" s="1221" t="s">
        <v>35</v>
      </c>
      <c r="AY142" s="1225" t="s">
        <v>35</v>
      </c>
      <c r="AZ142" s="215"/>
      <c r="BA142" s="2486"/>
      <c r="BB142" s="159" t="s">
        <v>66</v>
      </c>
      <c r="BC142" s="1237" t="s">
        <v>35</v>
      </c>
      <c r="BD142" s="1257" t="s">
        <v>35</v>
      </c>
      <c r="BE142" s="1257" t="s">
        <v>35</v>
      </c>
      <c r="BF142" s="1257" t="s">
        <v>35</v>
      </c>
      <c r="BG142" s="1278" t="s">
        <v>35</v>
      </c>
      <c r="BH142" s="1299" t="s">
        <v>35</v>
      </c>
      <c r="BI142" s="1257" t="s">
        <v>35</v>
      </c>
      <c r="BJ142" s="1257" t="s">
        <v>35</v>
      </c>
      <c r="BK142" s="1257" t="s">
        <v>35</v>
      </c>
      <c r="BL142" s="1278" t="s">
        <v>35</v>
      </c>
      <c r="BM142" s="1299" t="s">
        <v>35</v>
      </c>
      <c r="BN142" s="1257" t="s">
        <v>35</v>
      </c>
      <c r="BO142" s="1257" t="s">
        <v>35</v>
      </c>
      <c r="BP142" s="1257" t="s">
        <v>35</v>
      </c>
      <c r="BQ142" s="1278" t="s">
        <v>35</v>
      </c>
      <c r="BR142" s="1299" t="s">
        <v>35</v>
      </c>
      <c r="BS142" s="1257" t="s">
        <v>35</v>
      </c>
      <c r="BT142" s="1257" t="s">
        <v>35</v>
      </c>
      <c r="BU142" s="1257" t="s">
        <v>35</v>
      </c>
      <c r="BV142" s="1257" t="s">
        <v>35</v>
      </c>
      <c r="BW142" s="1257" t="s">
        <v>35</v>
      </c>
      <c r="BX142" s="1257" t="s">
        <v>35</v>
      </c>
      <c r="BY142" s="1320" t="s">
        <v>35</v>
      </c>
      <c r="BZ142" s="1320" t="s">
        <v>35</v>
      </c>
      <c r="CA142" s="1320" t="s">
        <v>35</v>
      </c>
      <c r="CB142" s="1320" t="s">
        <v>35</v>
      </c>
      <c r="CC142" s="1320" t="s">
        <v>35</v>
      </c>
      <c r="CD142" s="1320" t="s">
        <v>35</v>
      </c>
      <c r="CE142" s="1320" t="s">
        <v>35</v>
      </c>
      <c r="CF142" s="1320" t="s">
        <v>35</v>
      </c>
      <c r="CG142" s="1320" t="s">
        <v>35</v>
      </c>
      <c r="CH142" s="1320" t="s">
        <v>35</v>
      </c>
      <c r="CI142" s="1320" t="s">
        <v>35</v>
      </c>
      <c r="CJ142" s="1320" t="s">
        <v>35</v>
      </c>
      <c r="CK142" s="1320" t="s">
        <v>35</v>
      </c>
      <c r="CL142" s="1320" t="s">
        <v>35</v>
      </c>
      <c r="CM142" s="1320" t="s">
        <v>35</v>
      </c>
      <c r="CN142" s="1320" t="s">
        <v>35</v>
      </c>
      <c r="CO142" s="1320" t="s">
        <v>35</v>
      </c>
      <c r="CP142" s="1320" t="s">
        <v>35</v>
      </c>
      <c r="CQ142" s="1320" t="s">
        <v>35</v>
      </c>
      <c r="CR142" s="1320" t="s">
        <v>35</v>
      </c>
      <c r="CS142" s="1320" t="s">
        <v>35</v>
      </c>
      <c r="CT142" s="1320" t="s">
        <v>35</v>
      </c>
      <c r="CU142" s="1320" t="s">
        <v>35</v>
      </c>
      <c r="CV142" s="1320" t="s">
        <v>35</v>
      </c>
      <c r="CW142" s="1320" t="s">
        <v>35</v>
      </c>
      <c r="CX142" s="1320" t="s">
        <v>35</v>
      </c>
      <c r="CY142" s="1320" t="s">
        <v>35</v>
      </c>
      <c r="CZ142" s="1342" t="s">
        <v>35</v>
      </c>
    </row>
    <row r="143" s="130" customFormat="true" ht="15" customHeight="true" x14ac:dyDescent="0.2">
      <c r="A143" s="2485"/>
      <c r="B143" s="251" t="s">
        <v>67</v>
      </c>
      <c r="C143" s="1148" t="s">
        <v>35</v>
      </c>
      <c r="D143" s="1160" t="s">
        <v>35</v>
      </c>
      <c r="E143" s="1160" t="s">
        <v>35</v>
      </c>
      <c r="F143" s="1160" t="s">
        <v>35</v>
      </c>
      <c r="G143" s="1172" t="s">
        <v>35</v>
      </c>
      <c r="H143" s="1184" t="s">
        <v>35</v>
      </c>
      <c r="I143" s="1160" t="s">
        <v>35</v>
      </c>
      <c r="J143" s="1160" t="s">
        <v>35</v>
      </c>
      <c r="K143" s="1160" t="s">
        <v>35</v>
      </c>
      <c r="L143" s="1196" t="s">
        <v>35</v>
      </c>
      <c r="M143" s="1203" t="s">
        <v>35</v>
      </c>
      <c r="N143" s="1160" t="s">
        <v>35</v>
      </c>
      <c r="O143" s="1160" t="s">
        <v>35</v>
      </c>
      <c r="P143" s="1160" t="s">
        <v>35</v>
      </c>
      <c r="Q143" s="1172" t="s">
        <v>35</v>
      </c>
      <c r="R143" s="1184" t="s">
        <v>35</v>
      </c>
      <c r="S143" s="1160" t="s">
        <v>35</v>
      </c>
      <c r="T143" s="1160" t="s">
        <v>35</v>
      </c>
      <c r="U143" s="1160" t="s">
        <v>35</v>
      </c>
      <c r="V143" s="1160" t="s">
        <v>35</v>
      </c>
      <c r="W143" s="1160" t="s">
        <v>35</v>
      </c>
      <c r="X143" s="1160" t="s">
        <v>35</v>
      </c>
      <c r="Y143" s="1221" t="s">
        <v>35</v>
      </c>
      <c r="Z143" s="1221" t="s">
        <v>35</v>
      </c>
      <c r="AA143" s="1221" t="s">
        <v>35</v>
      </c>
      <c r="AB143" s="1221" t="s">
        <v>35</v>
      </c>
      <c r="AC143" s="1221" t="s">
        <v>35</v>
      </c>
      <c r="AD143" s="1221" t="s">
        <v>35</v>
      </c>
      <c r="AE143" s="1221" t="s">
        <v>35</v>
      </c>
      <c r="AF143" s="1221" t="s">
        <v>35</v>
      </c>
      <c r="AG143" s="1221" t="s">
        <v>35</v>
      </c>
      <c r="AH143" s="1221" t="s">
        <v>35</v>
      </c>
      <c r="AI143" s="1221" t="s">
        <v>35</v>
      </c>
      <c r="AJ143" s="1221" t="s">
        <v>35</v>
      </c>
      <c r="AK143" s="1221" t="s">
        <v>35</v>
      </c>
      <c r="AL143" s="1221" t="s">
        <v>35</v>
      </c>
      <c r="AM143" s="1221" t="s">
        <v>35</v>
      </c>
      <c r="AN143" s="1221" t="s">
        <v>35</v>
      </c>
      <c r="AO143" s="1221" t="s">
        <v>35</v>
      </c>
      <c r="AP143" s="1221" t="s">
        <v>35</v>
      </c>
      <c r="AQ143" s="1221" t="s">
        <v>35</v>
      </c>
      <c r="AR143" s="1221" t="s">
        <v>35</v>
      </c>
      <c r="AS143" s="1221" t="s">
        <v>35</v>
      </c>
      <c r="AT143" s="1221" t="s">
        <v>35</v>
      </c>
      <c r="AU143" s="1221" t="s">
        <v>35</v>
      </c>
      <c r="AV143" s="1221" t="s">
        <v>35</v>
      </c>
      <c r="AW143" s="1221" t="s">
        <v>35</v>
      </c>
      <c r="AX143" s="1221" t="s">
        <v>35</v>
      </c>
      <c r="AY143" s="1225" t="s">
        <v>35</v>
      </c>
      <c r="AZ143" s="215"/>
      <c r="BA143" s="2486"/>
      <c r="BB143" s="159" t="s">
        <v>67</v>
      </c>
      <c r="BC143" s="1237" t="s">
        <v>35</v>
      </c>
      <c r="BD143" s="1257" t="s">
        <v>35</v>
      </c>
      <c r="BE143" s="1257" t="s">
        <v>35</v>
      </c>
      <c r="BF143" s="1257" t="s">
        <v>35</v>
      </c>
      <c r="BG143" s="1278" t="s">
        <v>35</v>
      </c>
      <c r="BH143" s="1299" t="s">
        <v>35</v>
      </c>
      <c r="BI143" s="1257" t="s">
        <v>35</v>
      </c>
      <c r="BJ143" s="1257" t="s">
        <v>35</v>
      </c>
      <c r="BK143" s="1257" t="s">
        <v>35</v>
      </c>
      <c r="BL143" s="1278" t="s">
        <v>35</v>
      </c>
      <c r="BM143" s="1299" t="s">
        <v>35</v>
      </c>
      <c r="BN143" s="1257" t="s">
        <v>35</v>
      </c>
      <c r="BO143" s="1257" t="s">
        <v>35</v>
      </c>
      <c r="BP143" s="1257" t="s">
        <v>35</v>
      </c>
      <c r="BQ143" s="1278" t="s">
        <v>35</v>
      </c>
      <c r="BR143" s="1299" t="s">
        <v>35</v>
      </c>
      <c r="BS143" s="1257" t="s">
        <v>35</v>
      </c>
      <c r="BT143" s="1257" t="s">
        <v>35</v>
      </c>
      <c r="BU143" s="1257" t="s">
        <v>35</v>
      </c>
      <c r="BV143" s="1257" t="s">
        <v>35</v>
      </c>
      <c r="BW143" s="1257" t="s">
        <v>35</v>
      </c>
      <c r="BX143" s="1257" t="s">
        <v>35</v>
      </c>
      <c r="BY143" s="1320" t="s">
        <v>35</v>
      </c>
      <c r="BZ143" s="1320" t="s">
        <v>35</v>
      </c>
      <c r="CA143" s="1320" t="s">
        <v>35</v>
      </c>
      <c r="CB143" s="1320" t="s">
        <v>35</v>
      </c>
      <c r="CC143" s="1320" t="s">
        <v>35</v>
      </c>
      <c r="CD143" s="1320" t="s">
        <v>35</v>
      </c>
      <c r="CE143" s="1320" t="s">
        <v>35</v>
      </c>
      <c r="CF143" s="1320" t="s">
        <v>35</v>
      </c>
      <c r="CG143" s="1320" t="s">
        <v>35</v>
      </c>
      <c r="CH143" s="1320" t="s">
        <v>35</v>
      </c>
      <c r="CI143" s="1320" t="s">
        <v>35</v>
      </c>
      <c r="CJ143" s="1320" t="s">
        <v>35</v>
      </c>
      <c r="CK143" s="1320" t="s">
        <v>35</v>
      </c>
      <c r="CL143" s="1320" t="s">
        <v>35</v>
      </c>
      <c r="CM143" s="1320" t="s">
        <v>35</v>
      </c>
      <c r="CN143" s="1320" t="s">
        <v>35</v>
      </c>
      <c r="CO143" s="1320" t="s">
        <v>35</v>
      </c>
      <c r="CP143" s="1320" t="s">
        <v>35</v>
      </c>
      <c r="CQ143" s="1320" t="s">
        <v>35</v>
      </c>
      <c r="CR143" s="1320" t="s">
        <v>35</v>
      </c>
      <c r="CS143" s="1320" t="s">
        <v>35</v>
      </c>
      <c r="CT143" s="1320" t="s">
        <v>35</v>
      </c>
      <c r="CU143" s="1320" t="s">
        <v>35</v>
      </c>
      <c r="CV143" s="1320" t="s">
        <v>35</v>
      </c>
      <c r="CW143" s="1320" t="s">
        <v>35</v>
      </c>
      <c r="CX143" s="1320" t="s">
        <v>35</v>
      </c>
      <c r="CY143" s="1320" t="s">
        <v>35</v>
      </c>
      <c r="CZ143" s="1342" t="s">
        <v>35</v>
      </c>
    </row>
    <row r="144" s="130" customFormat="true" ht="15" customHeight="true" x14ac:dyDescent="0.2">
      <c r="A144" s="2485" t="s">
        <v>107</v>
      </c>
      <c r="B144" s="251" t="s">
        <v>64</v>
      </c>
      <c r="C144" s="1148" t="s">
        <v>35</v>
      </c>
      <c r="D144" s="1160" t="s">
        <v>35</v>
      </c>
      <c r="E144" s="1160" t="s">
        <v>35</v>
      </c>
      <c r="F144" s="1160" t="s">
        <v>35</v>
      </c>
      <c r="G144" s="1172" t="s">
        <v>35</v>
      </c>
      <c r="H144" s="1184" t="s">
        <v>35</v>
      </c>
      <c r="I144" s="1160" t="s">
        <v>35</v>
      </c>
      <c r="J144" s="1160" t="s">
        <v>35</v>
      </c>
      <c r="K144" s="1160" t="s">
        <v>35</v>
      </c>
      <c r="L144" s="1196" t="s">
        <v>35</v>
      </c>
      <c r="M144" s="1203" t="s">
        <v>35</v>
      </c>
      <c r="N144" s="1160" t="s">
        <v>35</v>
      </c>
      <c r="O144" s="1160" t="s">
        <v>35</v>
      </c>
      <c r="P144" s="1160" t="s">
        <v>35</v>
      </c>
      <c r="Q144" s="1172" t="s">
        <v>35</v>
      </c>
      <c r="R144" s="1184" t="s">
        <v>35</v>
      </c>
      <c r="S144" s="1160" t="s">
        <v>35</v>
      </c>
      <c r="T144" s="1160" t="s">
        <v>35</v>
      </c>
      <c r="U144" s="1160" t="s">
        <v>35</v>
      </c>
      <c r="V144" s="1160" t="s">
        <v>35</v>
      </c>
      <c r="W144" s="1160" t="s">
        <v>35</v>
      </c>
      <c r="X144" s="1160" t="s">
        <v>35</v>
      </c>
      <c r="Y144" s="1221" t="s">
        <v>35</v>
      </c>
      <c r="Z144" s="1221" t="s">
        <v>35</v>
      </c>
      <c r="AA144" s="1221" t="s">
        <v>35</v>
      </c>
      <c r="AB144" s="1221" t="s">
        <v>35</v>
      </c>
      <c r="AC144" s="1221" t="s">
        <v>35</v>
      </c>
      <c r="AD144" s="1221" t="s">
        <v>35</v>
      </c>
      <c r="AE144" s="1221" t="s">
        <v>35</v>
      </c>
      <c r="AF144" s="1221" t="s">
        <v>35</v>
      </c>
      <c r="AG144" s="1221" t="s">
        <v>35</v>
      </c>
      <c r="AH144" s="1221" t="s">
        <v>35</v>
      </c>
      <c r="AI144" s="1221" t="s">
        <v>35</v>
      </c>
      <c r="AJ144" s="1221" t="s">
        <v>35</v>
      </c>
      <c r="AK144" s="1221" t="s">
        <v>35</v>
      </c>
      <c r="AL144" s="1221" t="s">
        <v>35</v>
      </c>
      <c r="AM144" s="1221" t="s">
        <v>35</v>
      </c>
      <c r="AN144" s="1221" t="s">
        <v>35</v>
      </c>
      <c r="AO144" s="1221" t="s">
        <v>35</v>
      </c>
      <c r="AP144" s="1221" t="s">
        <v>35</v>
      </c>
      <c r="AQ144" s="1221" t="s">
        <v>35</v>
      </c>
      <c r="AR144" s="1221" t="s">
        <v>35</v>
      </c>
      <c r="AS144" s="1221" t="s">
        <v>35</v>
      </c>
      <c r="AT144" s="1221" t="s">
        <v>35</v>
      </c>
      <c r="AU144" s="1221" t="s">
        <v>35</v>
      </c>
      <c r="AV144" s="1221" t="s">
        <v>35</v>
      </c>
      <c r="AW144" s="1221" t="s">
        <v>35</v>
      </c>
      <c r="AX144" s="1221" t="s">
        <v>35</v>
      </c>
      <c r="AY144" s="1225" t="s">
        <v>35</v>
      </c>
      <c r="AZ144" s="215"/>
      <c r="BA144" s="2486" t="s">
        <v>107</v>
      </c>
      <c r="BB144" s="159" t="s">
        <v>64</v>
      </c>
      <c r="BC144" s="1237" t="s">
        <v>35</v>
      </c>
      <c r="BD144" s="1257" t="s">
        <v>35</v>
      </c>
      <c r="BE144" s="1257" t="s">
        <v>35</v>
      </c>
      <c r="BF144" s="1257" t="s">
        <v>35</v>
      </c>
      <c r="BG144" s="1278" t="s">
        <v>35</v>
      </c>
      <c r="BH144" s="1299" t="s">
        <v>35</v>
      </c>
      <c r="BI144" s="1257" t="s">
        <v>35</v>
      </c>
      <c r="BJ144" s="1257" t="s">
        <v>35</v>
      </c>
      <c r="BK144" s="1257" t="s">
        <v>35</v>
      </c>
      <c r="BL144" s="1278" t="s">
        <v>35</v>
      </c>
      <c r="BM144" s="1299" t="s">
        <v>35</v>
      </c>
      <c r="BN144" s="1257" t="s">
        <v>35</v>
      </c>
      <c r="BO144" s="1257" t="s">
        <v>35</v>
      </c>
      <c r="BP144" s="1257" t="s">
        <v>35</v>
      </c>
      <c r="BQ144" s="1278" t="s">
        <v>35</v>
      </c>
      <c r="BR144" s="1299" t="s">
        <v>35</v>
      </c>
      <c r="BS144" s="1257" t="s">
        <v>35</v>
      </c>
      <c r="BT144" s="1257" t="s">
        <v>35</v>
      </c>
      <c r="BU144" s="1257" t="s">
        <v>35</v>
      </c>
      <c r="BV144" s="1257" t="s">
        <v>35</v>
      </c>
      <c r="BW144" s="1257" t="s">
        <v>35</v>
      </c>
      <c r="BX144" s="1257" t="s">
        <v>35</v>
      </c>
      <c r="BY144" s="1320" t="s">
        <v>35</v>
      </c>
      <c r="BZ144" s="1320" t="s">
        <v>35</v>
      </c>
      <c r="CA144" s="1320" t="s">
        <v>35</v>
      </c>
      <c r="CB144" s="1320" t="s">
        <v>35</v>
      </c>
      <c r="CC144" s="1320" t="s">
        <v>35</v>
      </c>
      <c r="CD144" s="1320" t="s">
        <v>35</v>
      </c>
      <c r="CE144" s="1320" t="s">
        <v>35</v>
      </c>
      <c r="CF144" s="1320" t="s">
        <v>35</v>
      </c>
      <c r="CG144" s="1320" t="s">
        <v>35</v>
      </c>
      <c r="CH144" s="1320" t="s">
        <v>35</v>
      </c>
      <c r="CI144" s="1320" t="s">
        <v>35</v>
      </c>
      <c r="CJ144" s="1320" t="s">
        <v>35</v>
      </c>
      <c r="CK144" s="1320" t="s">
        <v>35</v>
      </c>
      <c r="CL144" s="1320" t="s">
        <v>35</v>
      </c>
      <c r="CM144" s="1320" t="s">
        <v>35</v>
      </c>
      <c r="CN144" s="1320" t="s">
        <v>35</v>
      </c>
      <c r="CO144" s="1320" t="s">
        <v>35</v>
      </c>
      <c r="CP144" s="1320" t="s">
        <v>35</v>
      </c>
      <c r="CQ144" s="1320" t="s">
        <v>35</v>
      </c>
      <c r="CR144" s="1320" t="s">
        <v>35</v>
      </c>
      <c r="CS144" s="1320" t="s">
        <v>35</v>
      </c>
      <c r="CT144" s="1320" t="s">
        <v>35</v>
      </c>
      <c r="CU144" s="1320" t="s">
        <v>35</v>
      </c>
      <c r="CV144" s="1320" t="s">
        <v>35</v>
      </c>
      <c r="CW144" s="1320" t="s">
        <v>35</v>
      </c>
      <c r="CX144" s="1320" t="s">
        <v>35</v>
      </c>
      <c r="CY144" s="1320" t="s">
        <v>35</v>
      </c>
      <c r="CZ144" s="1342" t="s">
        <v>35</v>
      </c>
    </row>
    <row r="145" s="130" customFormat="true" ht="15" customHeight="true" x14ac:dyDescent="0.2">
      <c r="A145" s="2485"/>
      <c r="B145" s="251" t="s">
        <v>65</v>
      </c>
      <c r="C145" s="1148" t="s">
        <v>35</v>
      </c>
      <c r="D145" s="1160" t="s">
        <v>35</v>
      </c>
      <c r="E145" s="1160" t="s">
        <v>35</v>
      </c>
      <c r="F145" s="1160" t="s">
        <v>35</v>
      </c>
      <c r="G145" s="1172" t="s">
        <v>35</v>
      </c>
      <c r="H145" s="1184" t="s">
        <v>35</v>
      </c>
      <c r="I145" s="1160" t="s">
        <v>35</v>
      </c>
      <c r="J145" s="1160" t="s">
        <v>35</v>
      </c>
      <c r="K145" s="1160" t="s">
        <v>35</v>
      </c>
      <c r="L145" s="1196" t="s">
        <v>35</v>
      </c>
      <c r="M145" s="1203" t="s">
        <v>35</v>
      </c>
      <c r="N145" s="1160" t="s">
        <v>35</v>
      </c>
      <c r="O145" s="1160" t="s">
        <v>35</v>
      </c>
      <c r="P145" s="1160" t="s">
        <v>35</v>
      </c>
      <c r="Q145" s="1172" t="s">
        <v>35</v>
      </c>
      <c r="R145" s="1184" t="s">
        <v>35</v>
      </c>
      <c r="S145" s="1160" t="s">
        <v>35</v>
      </c>
      <c r="T145" s="1160" t="s">
        <v>35</v>
      </c>
      <c r="U145" s="1160" t="s">
        <v>35</v>
      </c>
      <c r="V145" s="1160" t="s">
        <v>35</v>
      </c>
      <c r="W145" s="1160" t="s">
        <v>35</v>
      </c>
      <c r="X145" s="1160" t="s">
        <v>35</v>
      </c>
      <c r="Y145" s="1221" t="s">
        <v>35</v>
      </c>
      <c r="Z145" s="1221" t="s">
        <v>35</v>
      </c>
      <c r="AA145" s="1221" t="s">
        <v>35</v>
      </c>
      <c r="AB145" s="1221" t="s">
        <v>35</v>
      </c>
      <c r="AC145" s="1221" t="s">
        <v>35</v>
      </c>
      <c r="AD145" s="1221" t="s">
        <v>35</v>
      </c>
      <c r="AE145" s="1221" t="s">
        <v>35</v>
      </c>
      <c r="AF145" s="1221" t="s">
        <v>35</v>
      </c>
      <c r="AG145" s="1221" t="s">
        <v>35</v>
      </c>
      <c r="AH145" s="1221" t="s">
        <v>35</v>
      </c>
      <c r="AI145" s="1221" t="s">
        <v>35</v>
      </c>
      <c r="AJ145" s="1221" t="s">
        <v>35</v>
      </c>
      <c r="AK145" s="1221" t="s">
        <v>35</v>
      </c>
      <c r="AL145" s="1221" t="s">
        <v>35</v>
      </c>
      <c r="AM145" s="1221" t="s">
        <v>35</v>
      </c>
      <c r="AN145" s="1221" t="s">
        <v>35</v>
      </c>
      <c r="AO145" s="1221" t="s">
        <v>35</v>
      </c>
      <c r="AP145" s="1221" t="s">
        <v>35</v>
      </c>
      <c r="AQ145" s="1221" t="s">
        <v>35</v>
      </c>
      <c r="AR145" s="1221" t="s">
        <v>35</v>
      </c>
      <c r="AS145" s="1221" t="s">
        <v>35</v>
      </c>
      <c r="AT145" s="1221" t="s">
        <v>35</v>
      </c>
      <c r="AU145" s="1221" t="s">
        <v>35</v>
      </c>
      <c r="AV145" s="1221" t="s">
        <v>35</v>
      </c>
      <c r="AW145" s="1221" t="s">
        <v>35</v>
      </c>
      <c r="AX145" s="1221" t="s">
        <v>35</v>
      </c>
      <c r="AY145" s="1225" t="s">
        <v>35</v>
      </c>
      <c r="AZ145" s="215"/>
      <c r="BA145" s="2486"/>
      <c r="BB145" s="159" t="s">
        <v>65</v>
      </c>
      <c r="BC145" s="1237" t="s">
        <v>35</v>
      </c>
      <c r="BD145" s="1257" t="s">
        <v>35</v>
      </c>
      <c r="BE145" s="1257" t="s">
        <v>35</v>
      </c>
      <c r="BF145" s="1257" t="s">
        <v>35</v>
      </c>
      <c r="BG145" s="1278" t="s">
        <v>35</v>
      </c>
      <c r="BH145" s="1299" t="s">
        <v>35</v>
      </c>
      <c r="BI145" s="1257" t="s">
        <v>35</v>
      </c>
      <c r="BJ145" s="1257" t="s">
        <v>35</v>
      </c>
      <c r="BK145" s="1257" t="s">
        <v>35</v>
      </c>
      <c r="BL145" s="1278" t="s">
        <v>35</v>
      </c>
      <c r="BM145" s="1299" t="s">
        <v>35</v>
      </c>
      <c r="BN145" s="1257" t="s">
        <v>35</v>
      </c>
      <c r="BO145" s="1257" t="s">
        <v>35</v>
      </c>
      <c r="BP145" s="1257" t="s">
        <v>35</v>
      </c>
      <c r="BQ145" s="1278" t="s">
        <v>35</v>
      </c>
      <c r="BR145" s="1299" t="s">
        <v>35</v>
      </c>
      <c r="BS145" s="1257" t="s">
        <v>35</v>
      </c>
      <c r="BT145" s="1257" t="s">
        <v>35</v>
      </c>
      <c r="BU145" s="1257" t="s">
        <v>35</v>
      </c>
      <c r="BV145" s="1257" t="s">
        <v>35</v>
      </c>
      <c r="BW145" s="1257" t="s">
        <v>35</v>
      </c>
      <c r="BX145" s="1257" t="s">
        <v>35</v>
      </c>
      <c r="BY145" s="1320" t="s">
        <v>35</v>
      </c>
      <c r="BZ145" s="1320" t="s">
        <v>35</v>
      </c>
      <c r="CA145" s="1320" t="s">
        <v>35</v>
      </c>
      <c r="CB145" s="1320" t="s">
        <v>35</v>
      </c>
      <c r="CC145" s="1320" t="s">
        <v>35</v>
      </c>
      <c r="CD145" s="1320" t="s">
        <v>35</v>
      </c>
      <c r="CE145" s="1320" t="s">
        <v>35</v>
      </c>
      <c r="CF145" s="1320" t="s">
        <v>35</v>
      </c>
      <c r="CG145" s="1320" t="s">
        <v>35</v>
      </c>
      <c r="CH145" s="1320" t="s">
        <v>35</v>
      </c>
      <c r="CI145" s="1320" t="s">
        <v>35</v>
      </c>
      <c r="CJ145" s="1320" t="s">
        <v>35</v>
      </c>
      <c r="CK145" s="1320" t="s">
        <v>35</v>
      </c>
      <c r="CL145" s="1320" t="s">
        <v>35</v>
      </c>
      <c r="CM145" s="1320" t="s">
        <v>35</v>
      </c>
      <c r="CN145" s="1320" t="s">
        <v>35</v>
      </c>
      <c r="CO145" s="1320" t="s">
        <v>35</v>
      </c>
      <c r="CP145" s="1320" t="s">
        <v>35</v>
      </c>
      <c r="CQ145" s="1320" t="s">
        <v>35</v>
      </c>
      <c r="CR145" s="1320" t="s">
        <v>35</v>
      </c>
      <c r="CS145" s="1320" t="s">
        <v>35</v>
      </c>
      <c r="CT145" s="1320" t="s">
        <v>35</v>
      </c>
      <c r="CU145" s="1320" t="s">
        <v>35</v>
      </c>
      <c r="CV145" s="1320" t="s">
        <v>35</v>
      </c>
      <c r="CW145" s="1320" t="s">
        <v>35</v>
      </c>
      <c r="CX145" s="1320" t="s">
        <v>35</v>
      </c>
      <c r="CY145" s="1320" t="s">
        <v>35</v>
      </c>
      <c r="CZ145" s="1342" t="s">
        <v>35</v>
      </c>
    </row>
    <row r="146" s="130" customFormat="true" ht="15" customHeight="true" x14ac:dyDescent="0.2">
      <c r="A146" s="2485"/>
      <c r="B146" s="251" t="s">
        <v>66</v>
      </c>
      <c r="C146" s="1148" t="s">
        <v>35</v>
      </c>
      <c r="D146" s="1160" t="s">
        <v>35</v>
      </c>
      <c r="E146" s="1160" t="s">
        <v>35</v>
      </c>
      <c r="F146" s="1160" t="s">
        <v>35</v>
      </c>
      <c r="G146" s="1172" t="s">
        <v>35</v>
      </c>
      <c r="H146" s="1184" t="s">
        <v>35</v>
      </c>
      <c r="I146" s="1160" t="s">
        <v>35</v>
      </c>
      <c r="J146" s="1160" t="s">
        <v>35</v>
      </c>
      <c r="K146" s="1160" t="s">
        <v>35</v>
      </c>
      <c r="L146" s="1196" t="s">
        <v>35</v>
      </c>
      <c r="M146" s="1203" t="s">
        <v>35</v>
      </c>
      <c r="N146" s="1160" t="s">
        <v>35</v>
      </c>
      <c r="O146" s="1160" t="s">
        <v>35</v>
      </c>
      <c r="P146" s="1160" t="s">
        <v>35</v>
      </c>
      <c r="Q146" s="1172" t="s">
        <v>35</v>
      </c>
      <c r="R146" s="1184" t="s">
        <v>35</v>
      </c>
      <c r="S146" s="1160" t="s">
        <v>35</v>
      </c>
      <c r="T146" s="1160" t="s">
        <v>35</v>
      </c>
      <c r="U146" s="1160" t="s">
        <v>35</v>
      </c>
      <c r="V146" s="1160" t="s">
        <v>35</v>
      </c>
      <c r="W146" s="1160" t="s">
        <v>35</v>
      </c>
      <c r="X146" s="1160" t="s">
        <v>35</v>
      </c>
      <c r="Y146" s="1221" t="s">
        <v>35</v>
      </c>
      <c r="Z146" s="1221" t="s">
        <v>35</v>
      </c>
      <c r="AA146" s="1221" t="s">
        <v>35</v>
      </c>
      <c r="AB146" s="1221" t="s">
        <v>35</v>
      </c>
      <c r="AC146" s="1221" t="s">
        <v>35</v>
      </c>
      <c r="AD146" s="1221" t="s">
        <v>35</v>
      </c>
      <c r="AE146" s="1221" t="s">
        <v>35</v>
      </c>
      <c r="AF146" s="1221" t="s">
        <v>35</v>
      </c>
      <c r="AG146" s="1221" t="s">
        <v>35</v>
      </c>
      <c r="AH146" s="1221" t="s">
        <v>35</v>
      </c>
      <c r="AI146" s="1221" t="s">
        <v>35</v>
      </c>
      <c r="AJ146" s="1221" t="s">
        <v>35</v>
      </c>
      <c r="AK146" s="1221" t="s">
        <v>35</v>
      </c>
      <c r="AL146" s="1221" t="s">
        <v>35</v>
      </c>
      <c r="AM146" s="1221" t="s">
        <v>35</v>
      </c>
      <c r="AN146" s="1221" t="s">
        <v>35</v>
      </c>
      <c r="AO146" s="1221" t="s">
        <v>35</v>
      </c>
      <c r="AP146" s="1221" t="s">
        <v>35</v>
      </c>
      <c r="AQ146" s="1221" t="s">
        <v>35</v>
      </c>
      <c r="AR146" s="1221" t="s">
        <v>35</v>
      </c>
      <c r="AS146" s="1221" t="s">
        <v>35</v>
      </c>
      <c r="AT146" s="1221" t="s">
        <v>35</v>
      </c>
      <c r="AU146" s="1221" t="s">
        <v>35</v>
      </c>
      <c r="AV146" s="1221" t="s">
        <v>35</v>
      </c>
      <c r="AW146" s="1221" t="s">
        <v>35</v>
      </c>
      <c r="AX146" s="1221" t="s">
        <v>35</v>
      </c>
      <c r="AY146" s="1225" t="s">
        <v>35</v>
      </c>
      <c r="AZ146" s="215"/>
      <c r="BA146" s="2486"/>
      <c r="BB146" s="159" t="s">
        <v>66</v>
      </c>
      <c r="BC146" s="1237" t="s">
        <v>35</v>
      </c>
      <c r="BD146" s="1257" t="s">
        <v>35</v>
      </c>
      <c r="BE146" s="1257" t="s">
        <v>35</v>
      </c>
      <c r="BF146" s="1257" t="s">
        <v>35</v>
      </c>
      <c r="BG146" s="1278" t="s">
        <v>35</v>
      </c>
      <c r="BH146" s="1299" t="s">
        <v>35</v>
      </c>
      <c r="BI146" s="1257" t="s">
        <v>35</v>
      </c>
      <c r="BJ146" s="1257" t="s">
        <v>35</v>
      </c>
      <c r="BK146" s="1257" t="s">
        <v>35</v>
      </c>
      <c r="BL146" s="1278" t="s">
        <v>35</v>
      </c>
      <c r="BM146" s="1299" t="s">
        <v>35</v>
      </c>
      <c r="BN146" s="1257" t="s">
        <v>35</v>
      </c>
      <c r="BO146" s="1257" t="s">
        <v>35</v>
      </c>
      <c r="BP146" s="1257" t="s">
        <v>35</v>
      </c>
      <c r="BQ146" s="1278" t="s">
        <v>35</v>
      </c>
      <c r="BR146" s="1299" t="s">
        <v>35</v>
      </c>
      <c r="BS146" s="1257" t="s">
        <v>35</v>
      </c>
      <c r="BT146" s="1257" t="s">
        <v>35</v>
      </c>
      <c r="BU146" s="1257" t="s">
        <v>35</v>
      </c>
      <c r="BV146" s="1257" t="s">
        <v>35</v>
      </c>
      <c r="BW146" s="1257" t="s">
        <v>35</v>
      </c>
      <c r="BX146" s="1257" t="s">
        <v>35</v>
      </c>
      <c r="BY146" s="1320" t="s">
        <v>35</v>
      </c>
      <c r="BZ146" s="1320" t="s">
        <v>35</v>
      </c>
      <c r="CA146" s="1320" t="s">
        <v>35</v>
      </c>
      <c r="CB146" s="1320" t="s">
        <v>35</v>
      </c>
      <c r="CC146" s="1320" t="s">
        <v>35</v>
      </c>
      <c r="CD146" s="1320" t="s">
        <v>35</v>
      </c>
      <c r="CE146" s="1320" t="s">
        <v>35</v>
      </c>
      <c r="CF146" s="1320" t="s">
        <v>35</v>
      </c>
      <c r="CG146" s="1320" t="s">
        <v>35</v>
      </c>
      <c r="CH146" s="1320" t="s">
        <v>35</v>
      </c>
      <c r="CI146" s="1320" t="s">
        <v>35</v>
      </c>
      <c r="CJ146" s="1320" t="s">
        <v>35</v>
      </c>
      <c r="CK146" s="1320" t="s">
        <v>35</v>
      </c>
      <c r="CL146" s="1320" t="s">
        <v>35</v>
      </c>
      <c r="CM146" s="1320" t="s">
        <v>35</v>
      </c>
      <c r="CN146" s="1320" t="s">
        <v>35</v>
      </c>
      <c r="CO146" s="1320" t="s">
        <v>35</v>
      </c>
      <c r="CP146" s="1320" t="s">
        <v>35</v>
      </c>
      <c r="CQ146" s="1320" t="s">
        <v>35</v>
      </c>
      <c r="CR146" s="1320" t="s">
        <v>35</v>
      </c>
      <c r="CS146" s="1320" t="s">
        <v>35</v>
      </c>
      <c r="CT146" s="1320" t="s">
        <v>35</v>
      </c>
      <c r="CU146" s="1320" t="s">
        <v>35</v>
      </c>
      <c r="CV146" s="1320" t="s">
        <v>35</v>
      </c>
      <c r="CW146" s="1320" t="s">
        <v>35</v>
      </c>
      <c r="CX146" s="1320" t="s">
        <v>35</v>
      </c>
      <c r="CY146" s="1320" t="s">
        <v>35</v>
      </c>
      <c r="CZ146" s="1342" t="s">
        <v>35</v>
      </c>
    </row>
    <row r="147" s="130" customFormat="true" ht="15" customHeight="true" x14ac:dyDescent="0.2">
      <c r="A147" s="2485"/>
      <c r="B147" s="251" t="s">
        <v>67</v>
      </c>
      <c r="C147" s="1148" t="s">
        <v>35</v>
      </c>
      <c r="D147" s="1160" t="s">
        <v>35</v>
      </c>
      <c r="E147" s="1160" t="s">
        <v>35</v>
      </c>
      <c r="F147" s="1160" t="s">
        <v>35</v>
      </c>
      <c r="G147" s="1172" t="s">
        <v>35</v>
      </c>
      <c r="H147" s="1184" t="s">
        <v>35</v>
      </c>
      <c r="I147" s="1160" t="s">
        <v>35</v>
      </c>
      <c r="J147" s="1160" t="s">
        <v>35</v>
      </c>
      <c r="K147" s="1160" t="s">
        <v>35</v>
      </c>
      <c r="L147" s="1196" t="s">
        <v>35</v>
      </c>
      <c r="M147" s="1203" t="s">
        <v>35</v>
      </c>
      <c r="N147" s="1160" t="s">
        <v>35</v>
      </c>
      <c r="O147" s="1160" t="s">
        <v>35</v>
      </c>
      <c r="P147" s="1160" t="s">
        <v>35</v>
      </c>
      <c r="Q147" s="1172" t="s">
        <v>35</v>
      </c>
      <c r="R147" s="1184" t="s">
        <v>35</v>
      </c>
      <c r="S147" s="1160" t="s">
        <v>35</v>
      </c>
      <c r="T147" s="1160" t="s">
        <v>35</v>
      </c>
      <c r="U147" s="1160" t="s">
        <v>35</v>
      </c>
      <c r="V147" s="1160" t="s">
        <v>35</v>
      </c>
      <c r="W147" s="1160" t="s">
        <v>35</v>
      </c>
      <c r="X147" s="1160" t="s">
        <v>35</v>
      </c>
      <c r="Y147" s="1221" t="s">
        <v>35</v>
      </c>
      <c r="Z147" s="1221" t="s">
        <v>35</v>
      </c>
      <c r="AA147" s="1221" t="s">
        <v>35</v>
      </c>
      <c r="AB147" s="1221" t="s">
        <v>35</v>
      </c>
      <c r="AC147" s="1221" t="s">
        <v>35</v>
      </c>
      <c r="AD147" s="1221" t="s">
        <v>35</v>
      </c>
      <c r="AE147" s="1221" t="s">
        <v>35</v>
      </c>
      <c r="AF147" s="1221" t="s">
        <v>35</v>
      </c>
      <c r="AG147" s="1221" t="s">
        <v>35</v>
      </c>
      <c r="AH147" s="1221" t="s">
        <v>35</v>
      </c>
      <c r="AI147" s="1221" t="s">
        <v>35</v>
      </c>
      <c r="AJ147" s="1221" t="s">
        <v>35</v>
      </c>
      <c r="AK147" s="1221" t="s">
        <v>35</v>
      </c>
      <c r="AL147" s="1221" t="s">
        <v>35</v>
      </c>
      <c r="AM147" s="1221" t="s">
        <v>35</v>
      </c>
      <c r="AN147" s="1221" t="s">
        <v>35</v>
      </c>
      <c r="AO147" s="1221" t="s">
        <v>35</v>
      </c>
      <c r="AP147" s="1221" t="s">
        <v>35</v>
      </c>
      <c r="AQ147" s="1221" t="s">
        <v>35</v>
      </c>
      <c r="AR147" s="1221" t="s">
        <v>35</v>
      </c>
      <c r="AS147" s="1221" t="s">
        <v>35</v>
      </c>
      <c r="AT147" s="1221" t="s">
        <v>35</v>
      </c>
      <c r="AU147" s="1221" t="s">
        <v>35</v>
      </c>
      <c r="AV147" s="1221" t="s">
        <v>35</v>
      </c>
      <c r="AW147" s="1221" t="s">
        <v>35</v>
      </c>
      <c r="AX147" s="1221" t="s">
        <v>35</v>
      </c>
      <c r="AY147" s="1225" t="s">
        <v>35</v>
      </c>
      <c r="AZ147" s="215"/>
      <c r="BA147" s="2486"/>
      <c r="BB147" s="159" t="s">
        <v>67</v>
      </c>
      <c r="BC147" s="1237" t="s">
        <v>35</v>
      </c>
      <c r="BD147" s="1257" t="s">
        <v>35</v>
      </c>
      <c r="BE147" s="1257" t="s">
        <v>35</v>
      </c>
      <c r="BF147" s="1257" t="s">
        <v>35</v>
      </c>
      <c r="BG147" s="1278" t="s">
        <v>35</v>
      </c>
      <c r="BH147" s="1299" t="s">
        <v>35</v>
      </c>
      <c r="BI147" s="1257" t="s">
        <v>35</v>
      </c>
      <c r="BJ147" s="1257" t="s">
        <v>35</v>
      </c>
      <c r="BK147" s="1257" t="s">
        <v>35</v>
      </c>
      <c r="BL147" s="1278" t="s">
        <v>35</v>
      </c>
      <c r="BM147" s="1299" t="s">
        <v>35</v>
      </c>
      <c r="BN147" s="1257" t="s">
        <v>35</v>
      </c>
      <c r="BO147" s="1257" t="s">
        <v>35</v>
      </c>
      <c r="BP147" s="1257" t="s">
        <v>35</v>
      </c>
      <c r="BQ147" s="1278" t="s">
        <v>35</v>
      </c>
      <c r="BR147" s="1299" t="s">
        <v>35</v>
      </c>
      <c r="BS147" s="1257" t="s">
        <v>35</v>
      </c>
      <c r="BT147" s="1257" t="s">
        <v>35</v>
      </c>
      <c r="BU147" s="1257" t="s">
        <v>35</v>
      </c>
      <c r="BV147" s="1257" t="s">
        <v>35</v>
      </c>
      <c r="BW147" s="1257" t="s">
        <v>35</v>
      </c>
      <c r="BX147" s="1257" t="s">
        <v>35</v>
      </c>
      <c r="BY147" s="1320" t="s">
        <v>35</v>
      </c>
      <c r="BZ147" s="1320" t="s">
        <v>35</v>
      </c>
      <c r="CA147" s="1320" t="s">
        <v>35</v>
      </c>
      <c r="CB147" s="1320" t="s">
        <v>35</v>
      </c>
      <c r="CC147" s="1320" t="s">
        <v>35</v>
      </c>
      <c r="CD147" s="1320" t="s">
        <v>35</v>
      </c>
      <c r="CE147" s="1320" t="s">
        <v>35</v>
      </c>
      <c r="CF147" s="1320" t="s">
        <v>35</v>
      </c>
      <c r="CG147" s="1320" t="s">
        <v>35</v>
      </c>
      <c r="CH147" s="1320" t="s">
        <v>35</v>
      </c>
      <c r="CI147" s="1320" t="s">
        <v>35</v>
      </c>
      <c r="CJ147" s="1320" t="s">
        <v>35</v>
      </c>
      <c r="CK147" s="1320" t="s">
        <v>35</v>
      </c>
      <c r="CL147" s="1320" t="s">
        <v>35</v>
      </c>
      <c r="CM147" s="1320" t="s">
        <v>35</v>
      </c>
      <c r="CN147" s="1320" t="s">
        <v>35</v>
      </c>
      <c r="CO147" s="1320" t="s">
        <v>35</v>
      </c>
      <c r="CP147" s="1320" t="s">
        <v>35</v>
      </c>
      <c r="CQ147" s="1320" t="s">
        <v>35</v>
      </c>
      <c r="CR147" s="1320" t="s">
        <v>35</v>
      </c>
      <c r="CS147" s="1320" t="s">
        <v>35</v>
      </c>
      <c r="CT147" s="1320" t="s">
        <v>35</v>
      </c>
      <c r="CU147" s="1320" t="s">
        <v>35</v>
      </c>
      <c r="CV147" s="1320" t="s">
        <v>35</v>
      </c>
      <c r="CW147" s="1320" t="s">
        <v>35</v>
      </c>
      <c r="CX147" s="1320" t="s">
        <v>35</v>
      </c>
      <c r="CY147" s="1320" t="s">
        <v>35</v>
      </c>
      <c r="CZ147" s="1342" t="s">
        <v>35</v>
      </c>
    </row>
    <row r="148" s="130" customFormat="true" ht="15" customHeight="true" x14ac:dyDescent="0.2">
      <c r="A148" s="2485" t="s">
        <v>108</v>
      </c>
      <c r="B148" s="251" t="s">
        <v>49</v>
      </c>
      <c r="C148" s="1148" t="s">
        <v>35</v>
      </c>
      <c r="D148" s="1160" t="s">
        <v>35</v>
      </c>
      <c r="E148" s="1160" t="s">
        <v>35</v>
      </c>
      <c r="F148" s="1160" t="s">
        <v>35</v>
      </c>
      <c r="G148" s="1172" t="s">
        <v>35</v>
      </c>
      <c r="H148" s="1184" t="s">
        <v>35</v>
      </c>
      <c r="I148" s="1160" t="s">
        <v>35</v>
      </c>
      <c r="J148" s="1160" t="s">
        <v>35</v>
      </c>
      <c r="K148" s="1160" t="s">
        <v>35</v>
      </c>
      <c r="L148" s="1196" t="s">
        <v>35</v>
      </c>
      <c r="M148" s="1203" t="s">
        <v>35</v>
      </c>
      <c r="N148" s="1160" t="s">
        <v>35</v>
      </c>
      <c r="O148" s="1160" t="s">
        <v>35</v>
      </c>
      <c r="P148" s="1160" t="s">
        <v>35</v>
      </c>
      <c r="Q148" s="1172" t="s">
        <v>35</v>
      </c>
      <c r="R148" s="1184" t="s">
        <v>35</v>
      </c>
      <c r="S148" s="1160" t="s">
        <v>35</v>
      </c>
      <c r="T148" s="1160" t="s">
        <v>35</v>
      </c>
      <c r="U148" s="1160" t="s">
        <v>35</v>
      </c>
      <c r="V148" s="1160" t="s">
        <v>35</v>
      </c>
      <c r="W148" s="1160" t="s">
        <v>35</v>
      </c>
      <c r="X148" s="1160" t="s">
        <v>35</v>
      </c>
      <c r="Y148" s="1221" t="s">
        <v>35</v>
      </c>
      <c r="Z148" s="1221" t="s">
        <v>35</v>
      </c>
      <c r="AA148" s="1221" t="s">
        <v>35</v>
      </c>
      <c r="AB148" s="1221" t="s">
        <v>35</v>
      </c>
      <c r="AC148" s="1221" t="s">
        <v>35</v>
      </c>
      <c r="AD148" s="1221" t="s">
        <v>35</v>
      </c>
      <c r="AE148" s="1221" t="s">
        <v>35</v>
      </c>
      <c r="AF148" s="1221" t="s">
        <v>35</v>
      </c>
      <c r="AG148" s="1221" t="s">
        <v>35</v>
      </c>
      <c r="AH148" s="1221" t="s">
        <v>35</v>
      </c>
      <c r="AI148" s="1221" t="s">
        <v>35</v>
      </c>
      <c r="AJ148" s="1221" t="s">
        <v>35</v>
      </c>
      <c r="AK148" s="1221" t="s">
        <v>35</v>
      </c>
      <c r="AL148" s="1221" t="s">
        <v>35</v>
      </c>
      <c r="AM148" s="1221" t="s">
        <v>35</v>
      </c>
      <c r="AN148" s="1221" t="s">
        <v>35</v>
      </c>
      <c r="AO148" s="1221" t="s">
        <v>35</v>
      </c>
      <c r="AP148" s="1221" t="s">
        <v>35</v>
      </c>
      <c r="AQ148" s="1221" t="s">
        <v>35</v>
      </c>
      <c r="AR148" s="1221" t="s">
        <v>35</v>
      </c>
      <c r="AS148" s="1221" t="s">
        <v>35</v>
      </c>
      <c r="AT148" s="1221" t="s">
        <v>35</v>
      </c>
      <c r="AU148" s="1221" t="s">
        <v>35</v>
      </c>
      <c r="AV148" s="1221" t="s">
        <v>35</v>
      </c>
      <c r="AW148" s="1221" t="s">
        <v>35</v>
      </c>
      <c r="AX148" s="1221" t="s">
        <v>35</v>
      </c>
      <c r="AY148" s="1225" t="s">
        <v>35</v>
      </c>
      <c r="AZ148" s="215"/>
      <c r="BA148" s="2486" t="s">
        <v>108</v>
      </c>
      <c r="BB148" s="159" t="s">
        <v>49</v>
      </c>
      <c r="BC148" s="1237" t="s">
        <v>35</v>
      </c>
      <c r="BD148" s="1257" t="s">
        <v>35</v>
      </c>
      <c r="BE148" s="1257" t="s">
        <v>35</v>
      </c>
      <c r="BF148" s="1257" t="s">
        <v>35</v>
      </c>
      <c r="BG148" s="1278" t="s">
        <v>35</v>
      </c>
      <c r="BH148" s="1299" t="s">
        <v>35</v>
      </c>
      <c r="BI148" s="1257" t="s">
        <v>35</v>
      </c>
      <c r="BJ148" s="1257" t="s">
        <v>35</v>
      </c>
      <c r="BK148" s="1257" t="s">
        <v>35</v>
      </c>
      <c r="BL148" s="1278" t="s">
        <v>35</v>
      </c>
      <c r="BM148" s="1299" t="s">
        <v>35</v>
      </c>
      <c r="BN148" s="1257" t="s">
        <v>35</v>
      </c>
      <c r="BO148" s="1257" t="s">
        <v>35</v>
      </c>
      <c r="BP148" s="1257" t="s">
        <v>35</v>
      </c>
      <c r="BQ148" s="1278" t="s">
        <v>35</v>
      </c>
      <c r="BR148" s="1299" t="s">
        <v>35</v>
      </c>
      <c r="BS148" s="1257" t="s">
        <v>35</v>
      </c>
      <c r="BT148" s="1257" t="s">
        <v>35</v>
      </c>
      <c r="BU148" s="1257" t="s">
        <v>35</v>
      </c>
      <c r="BV148" s="1257" t="s">
        <v>35</v>
      </c>
      <c r="BW148" s="1257" t="s">
        <v>35</v>
      </c>
      <c r="BX148" s="1257" t="s">
        <v>35</v>
      </c>
      <c r="BY148" s="1320" t="s">
        <v>35</v>
      </c>
      <c r="BZ148" s="1320" t="s">
        <v>35</v>
      </c>
      <c r="CA148" s="1320" t="s">
        <v>35</v>
      </c>
      <c r="CB148" s="1320" t="s">
        <v>35</v>
      </c>
      <c r="CC148" s="1320" t="s">
        <v>35</v>
      </c>
      <c r="CD148" s="1320" t="s">
        <v>35</v>
      </c>
      <c r="CE148" s="1320" t="s">
        <v>35</v>
      </c>
      <c r="CF148" s="1320" t="s">
        <v>35</v>
      </c>
      <c r="CG148" s="1320" t="s">
        <v>35</v>
      </c>
      <c r="CH148" s="1320" t="s">
        <v>35</v>
      </c>
      <c r="CI148" s="1320" t="s">
        <v>35</v>
      </c>
      <c r="CJ148" s="1320" t="s">
        <v>35</v>
      </c>
      <c r="CK148" s="1320" t="s">
        <v>35</v>
      </c>
      <c r="CL148" s="1320" t="s">
        <v>35</v>
      </c>
      <c r="CM148" s="1320" t="s">
        <v>35</v>
      </c>
      <c r="CN148" s="1320" t="s">
        <v>35</v>
      </c>
      <c r="CO148" s="1320" t="s">
        <v>35</v>
      </c>
      <c r="CP148" s="1320" t="s">
        <v>35</v>
      </c>
      <c r="CQ148" s="1320" t="s">
        <v>35</v>
      </c>
      <c r="CR148" s="1320" t="s">
        <v>35</v>
      </c>
      <c r="CS148" s="1320" t="s">
        <v>35</v>
      </c>
      <c r="CT148" s="1320" t="s">
        <v>35</v>
      </c>
      <c r="CU148" s="1320" t="s">
        <v>35</v>
      </c>
      <c r="CV148" s="1320" t="s">
        <v>35</v>
      </c>
      <c r="CW148" s="1320" t="s">
        <v>35</v>
      </c>
      <c r="CX148" s="1320" t="s">
        <v>35</v>
      </c>
      <c r="CY148" s="1320" t="s">
        <v>35</v>
      </c>
      <c r="CZ148" s="1342" t="s">
        <v>35</v>
      </c>
    </row>
    <row r="149" s="130" customFormat="true" ht="15" customHeight="true" x14ac:dyDescent="0.2">
      <c r="A149" s="2485"/>
      <c r="B149" s="251" t="s">
        <v>48</v>
      </c>
      <c r="C149" s="1148" t="s">
        <v>35</v>
      </c>
      <c r="D149" s="1160" t="s">
        <v>35</v>
      </c>
      <c r="E149" s="1160" t="s">
        <v>35</v>
      </c>
      <c r="F149" s="1160" t="s">
        <v>35</v>
      </c>
      <c r="G149" s="1172" t="s">
        <v>35</v>
      </c>
      <c r="H149" s="1184" t="s">
        <v>35</v>
      </c>
      <c r="I149" s="1160" t="s">
        <v>35</v>
      </c>
      <c r="J149" s="1160" t="s">
        <v>35</v>
      </c>
      <c r="K149" s="1160" t="s">
        <v>35</v>
      </c>
      <c r="L149" s="1196" t="s">
        <v>35</v>
      </c>
      <c r="M149" s="1203" t="s">
        <v>35</v>
      </c>
      <c r="N149" s="1160" t="s">
        <v>35</v>
      </c>
      <c r="O149" s="1160" t="s">
        <v>35</v>
      </c>
      <c r="P149" s="1160" t="s">
        <v>35</v>
      </c>
      <c r="Q149" s="1172" t="s">
        <v>35</v>
      </c>
      <c r="R149" s="1184" t="s">
        <v>35</v>
      </c>
      <c r="S149" s="1160" t="s">
        <v>35</v>
      </c>
      <c r="T149" s="1160" t="s">
        <v>35</v>
      </c>
      <c r="U149" s="1160" t="s">
        <v>35</v>
      </c>
      <c r="V149" s="1160" t="s">
        <v>35</v>
      </c>
      <c r="W149" s="1160" t="s">
        <v>35</v>
      </c>
      <c r="X149" s="1160" t="s">
        <v>35</v>
      </c>
      <c r="Y149" s="1221" t="s">
        <v>35</v>
      </c>
      <c r="Z149" s="1221" t="s">
        <v>35</v>
      </c>
      <c r="AA149" s="1221" t="s">
        <v>35</v>
      </c>
      <c r="AB149" s="1221" t="s">
        <v>35</v>
      </c>
      <c r="AC149" s="1221" t="s">
        <v>35</v>
      </c>
      <c r="AD149" s="1221" t="s">
        <v>35</v>
      </c>
      <c r="AE149" s="1221" t="s">
        <v>35</v>
      </c>
      <c r="AF149" s="1221" t="s">
        <v>35</v>
      </c>
      <c r="AG149" s="1221" t="s">
        <v>35</v>
      </c>
      <c r="AH149" s="1221" t="s">
        <v>35</v>
      </c>
      <c r="AI149" s="1221" t="s">
        <v>35</v>
      </c>
      <c r="AJ149" s="1221" t="s">
        <v>35</v>
      </c>
      <c r="AK149" s="1221" t="s">
        <v>35</v>
      </c>
      <c r="AL149" s="1221" t="s">
        <v>35</v>
      </c>
      <c r="AM149" s="1221" t="s">
        <v>35</v>
      </c>
      <c r="AN149" s="1221" t="s">
        <v>35</v>
      </c>
      <c r="AO149" s="1221" t="s">
        <v>35</v>
      </c>
      <c r="AP149" s="1221" t="s">
        <v>35</v>
      </c>
      <c r="AQ149" s="1221" t="s">
        <v>35</v>
      </c>
      <c r="AR149" s="1221" t="s">
        <v>35</v>
      </c>
      <c r="AS149" s="1221" t="s">
        <v>35</v>
      </c>
      <c r="AT149" s="1221" t="s">
        <v>35</v>
      </c>
      <c r="AU149" s="1221" t="s">
        <v>35</v>
      </c>
      <c r="AV149" s="1221" t="s">
        <v>35</v>
      </c>
      <c r="AW149" s="1221" t="s">
        <v>35</v>
      </c>
      <c r="AX149" s="1221" t="s">
        <v>35</v>
      </c>
      <c r="AY149" s="1225" t="s">
        <v>35</v>
      </c>
      <c r="AZ149" s="215"/>
      <c r="BA149" s="2486"/>
      <c r="BB149" s="159" t="s">
        <v>48</v>
      </c>
      <c r="BC149" s="1237" t="s">
        <v>35</v>
      </c>
      <c r="BD149" s="1257" t="s">
        <v>35</v>
      </c>
      <c r="BE149" s="1257" t="s">
        <v>35</v>
      </c>
      <c r="BF149" s="1257" t="s">
        <v>35</v>
      </c>
      <c r="BG149" s="1278" t="s">
        <v>35</v>
      </c>
      <c r="BH149" s="1299" t="s">
        <v>35</v>
      </c>
      <c r="BI149" s="1257" t="s">
        <v>35</v>
      </c>
      <c r="BJ149" s="1257" t="s">
        <v>35</v>
      </c>
      <c r="BK149" s="1257" t="s">
        <v>35</v>
      </c>
      <c r="BL149" s="1278" t="s">
        <v>35</v>
      </c>
      <c r="BM149" s="1299" t="s">
        <v>35</v>
      </c>
      <c r="BN149" s="1257" t="s">
        <v>35</v>
      </c>
      <c r="BO149" s="1257" t="s">
        <v>35</v>
      </c>
      <c r="BP149" s="1257" t="s">
        <v>35</v>
      </c>
      <c r="BQ149" s="1278" t="s">
        <v>35</v>
      </c>
      <c r="BR149" s="1299" t="s">
        <v>35</v>
      </c>
      <c r="BS149" s="1257" t="s">
        <v>35</v>
      </c>
      <c r="BT149" s="1257" t="s">
        <v>35</v>
      </c>
      <c r="BU149" s="1257" t="s">
        <v>35</v>
      </c>
      <c r="BV149" s="1257" t="s">
        <v>35</v>
      </c>
      <c r="BW149" s="1257" t="s">
        <v>35</v>
      </c>
      <c r="BX149" s="1257" t="s">
        <v>35</v>
      </c>
      <c r="BY149" s="1320" t="s">
        <v>35</v>
      </c>
      <c r="BZ149" s="1320" t="s">
        <v>35</v>
      </c>
      <c r="CA149" s="1320" t="s">
        <v>35</v>
      </c>
      <c r="CB149" s="1320" t="s">
        <v>35</v>
      </c>
      <c r="CC149" s="1320" t="s">
        <v>35</v>
      </c>
      <c r="CD149" s="1320" t="s">
        <v>35</v>
      </c>
      <c r="CE149" s="1320" t="s">
        <v>35</v>
      </c>
      <c r="CF149" s="1320" t="s">
        <v>35</v>
      </c>
      <c r="CG149" s="1320" t="s">
        <v>35</v>
      </c>
      <c r="CH149" s="1320" t="s">
        <v>35</v>
      </c>
      <c r="CI149" s="1320" t="s">
        <v>35</v>
      </c>
      <c r="CJ149" s="1320" t="s">
        <v>35</v>
      </c>
      <c r="CK149" s="1320" t="s">
        <v>35</v>
      </c>
      <c r="CL149" s="1320" t="s">
        <v>35</v>
      </c>
      <c r="CM149" s="1320" t="s">
        <v>35</v>
      </c>
      <c r="CN149" s="1320" t="s">
        <v>35</v>
      </c>
      <c r="CO149" s="1320" t="s">
        <v>35</v>
      </c>
      <c r="CP149" s="1320" t="s">
        <v>35</v>
      </c>
      <c r="CQ149" s="1320" t="s">
        <v>35</v>
      </c>
      <c r="CR149" s="1320" t="s">
        <v>35</v>
      </c>
      <c r="CS149" s="1320" t="s">
        <v>35</v>
      </c>
      <c r="CT149" s="1320" t="s">
        <v>35</v>
      </c>
      <c r="CU149" s="1320" t="s">
        <v>35</v>
      </c>
      <c r="CV149" s="1320" t="s">
        <v>35</v>
      </c>
      <c r="CW149" s="1320" t="s">
        <v>35</v>
      </c>
      <c r="CX149" s="1320" t="s">
        <v>35</v>
      </c>
      <c r="CY149" s="1320" t="s">
        <v>35</v>
      </c>
      <c r="CZ149" s="1342" t="s">
        <v>35</v>
      </c>
    </row>
    <row r="150" s="130" customFormat="true" ht="15" customHeight="true" x14ac:dyDescent="0.2">
      <c r="A150" s="2485"/>
      <c r="B150" s="251" t="s">
        <v>110</v>
      </c>
      <c r="C150" s="1148" t="s">
        <v>35</v>
      </c>
      <c r="D150" s="1160" t="s">
        <v>35</v>
      </c>
      <c r="E150" s="1160" t="s">
        <v>35</v>
      </c>
      <c r="F150" s="1160" t="s">
        <v>35</v>
      </c>
      <c r="G150" s="1172" t="s">
        <v>35</v>
      </c>
      <c r="H150" s="1184" t="s">
        <v>35</v>
      </c>
      <c r="I150" s="1160" t="s">
        <v>35</v>
      </c>
      <c r="J150" s="1160" t="s">
        <v>35</v>
      </c>
      <c r="K150" s="1160" t="s">
        <v>35</v>
      </c>
      <c r="L150" s="1196" t="s">
        <v>35</v>
      </c>
      <c r="M150" s="1203" t="s">
        <v>35</v>
      </c>
      <c r="N150" s="1160" t="s">
        <v>35</v>
      </c>
      <c r="O150" s="1160" t="s">
        <v>35</v>
      </c>
      <c r="P150" s="1160" t="s">
        <v>35</v>
      </c>
      <c r="Q150" s="1172" t="s">
        <v>35</v>
      </c>
      <c r="R150" s="1184" t="s">
        <v>35</v>
      </c>
      <c r="S150" s="1160" t="s">
        <v>35</v>
      </c>
      <c r="T150" s="1160" t="s">
        <v>35</v>
      </c>
      <c r="U150" s="1160" t="s">
        <v>35</v>
      </c>
      <c r="V150" s="1160" t="s">
        <v>35</v>
      </c>
      <c r="W150" s="1160" t="s">
        <v>35</v>
      </c>
      <c r="X150" s="1160" t="s">
        <v>35</v>
      </c>
      <c r="Y150" s="1221" t="s">
        <v>35</v>
      </c>
      <c r="Z150" s="1221" t="s">
        <v>35</v>
      </c>
      <c r="AA150" s="1221" t="s">
        <v>35</v>
      </c>
      <c r="AB150" s="1221" t="s">
        <v>35</v>
      </c>
      <c r="AC150" s="1221" t="s">
        <v>35</v>
      </c>
      <c r="AD150" s="1221" t="s">
        <v>35</v>
      </c>
      <c r="AE150" s="1221" t="s">
        <v>35</v>
      </c>
      <c r="AF150" s="1221" t="s">
        <v>35</v>
      </c>
      <c r="AG150" s="1221" t="s">
        <v>35</v>
      </c>
      <c r="AH150" s="1221" t="s">
        <v>35</v>
      </c>
      <c r="AI150" s="1221" t="s">
        <v>35</v>
      </c>
      <c r="AJ150" s="1221" t="s">
        <v>35</v>
      </c>
      <c r="AK150" s="1221" t="s">
        <v>35</v>
      </c>
      <c r="AL150" s="1221" t="s">
        <v>35</v>
      </c>
      <c r="AM150" s="1221" t="s">
        <v>35</v>
      </c>
      <c r="AN150" s="1221" t="s">
        <v>35</v>
      </c>
      <c r="AO150" s="1221" t="s">
        <v>35</v>
      </c>
      <c r="AP150" s="1221" t="s">
        <v>35</v>
      </c>
      <c r="AQ150" s="1221" t="s">
        <v>35</v>
      </c>
      <c r="AR150" s="1221" t="s">
        <v>35</v>
      </c>
      <c r="AS150" s="1221" t="s">
        <v>35</v>
      </c>
      <c r="AT150" s="1221" t="s">
        <v>35</v>
      </c>
      <c r="AU150" s="1221" t="s">
        <v>35</v>
      </c>
      <c r="AV150" s="1221" t="s">
        <v>35</v>
      </c>
      <c r="AW150" s="1221" t="s">
        <v>35</v>
      </c>
      <c r="AX150" s="1221" t="s">
        <v>35</v>
      </c>
      <c r="AY150" s="1225" t="s">
        <v>35</v>
      </c>
      <c r="AZ150" s="215"/>
      <c r="BA150" s="2486"/>
      <c r="BB150" s="159" t="s">
        <v>110</v>
      </c>
      <c r="BC150" s="1237" t="s">
        <v>35</v>
      </c>
      <c r="BD150" s="1257" t="s">
        <v>35</v>
      </c>
      <c r="BE150" s="1257" t="s">
        <v>35</v>
      </c>
      <c r="BF150" s="1257" t="s">
        <v>35</v>
      </c>
      <c r="BG150" s="1278" t="s">
        <v>35</v>
      </c>
      <c r="BH150" s="1299" t="s">
        <v>35</v>
      </c>
      <c r="BI150" s="1257" t="s">
        <v>35</v>
      </c>
      <c r="BJ150" s="1257" t="s">
        <v>35</v>
      </c>
      <c r="BK150" s="1257" t="s">
        <v>35</v>
      </c>
      <c r="BL150" s="1278" t="s">
        <v>35</v>
      </c>
      <c r="BM150" s="1299" t="s">
        <v>35</v>
      </c>
      <c r="BN150" s="1257" t="s">
        <v>35</v>
      </c>
      <c r="BO150" s="1257" t="s">
        <v>35</v>
      </c>
      <c r="BP150" s="1257" t="s">
        <v>35</v>
      </c>
      <c r="BQ150" s="1278" t="s">
        <v>35</v>
      </c>
      <c r="BR150" s="1299" t="s">
        <v>35</v>
      </c>
      <c r="BS150" s="1257" t="s">
        <v>35</v>
      </c>
      <c r="BT150" s="1257" t="s">
        <v>35</v>
      </c>
      <c r="BU150" s="1257" t="s">
        <v>35</v>
      </c>
      <c r="BV150" s="1257" t="s">
        <v>35</v>
      </c>
      <c r="BW150" s="1257" t="s">
        <v>35</v>
      </c>
      <c r="BX150" s="1257" t="s">
        <v>35</v>
      </c>
      <c r="BY150" s="1320" t="s">
        <v>35</v>
      </c>
      <c r="BZ150" s="1320" t="s">
        <v>35</v>
      </c>
      <c r="CA150" s="1320" t="s">
        <v>35</v>
      </c>
      <c r="CB150" s="1320" t="s">
        <v>35</v>
      </c>
      <c r="CC150" s="1320" t="s">
        <v>35</v>
      </c>
      <c r="CD150" s="1320" t="s">
        <v>35</v>
      </c>
      <c r="CE150" s="1320" t="s">
        <v>35</v>
      </c>
      <c r="CF150" s="1320" t="s">
        <v>35</v>
      </c>
      <c r="CG150" s="1320" t="s">
        <v>35</v>
      </c>
      <c r="CH150" s="1320" t="s">
        <v>35</v>
      </c>
      <c r="CI150" s="1320" t="s">
        <v>35</v>
      </c>
      <c r="CJ150" s="1320" t="s">
        <v>35</v>
      </c>
      <c r="CK150" s="1320" t="s">
        <v>35</v>
      </c>
      <c r="CL150" s="1320" t="s">
        <v>35</v>
      </c>
      <c r="CM150" s="1320" t="s">
        <v>35</v>
      </c>
      <c r="CN150" s="1320" t="s">
        <v>35</v>
      </c>
      <c r="CO150" s="1320" t="s">
        <v>35</v>
      </c>
      <c r="CP150" s="1320" t="s">
        <v>35</v>
      </c>
      <c r="CQ150" s="1320" t="s">
        <v>35</v>
      </c>
      <c r="CR150" s="1320" t="s">
        <v>35</v>
      </c>
      <c r="CS150" s="1320" t="s">
        <v>35</v>
      </c>
      <c r="CT150" s="1320" t="s">
        <v>35</v>
      </c>
      <c r="CU150" s="1320" t="s">
        <v>35</v>
      </c>
      <c r="CV150" s="1320" t="s">
        <v>35</v>
      </c>
      <c r="CW150" s="1320" t="s">
        <v>35</v>
      </c>
      <c r="CX150" s="1320" t="s">
        <v>35</v>
      </c>
      <c r="CY150" s="1320" t="s">
        <v>35</v>
      </c>
      <c r="CZ150" s="1342" t="s">
        <v>35</v>
      </c>
    </row>
    <row r="151" s="130" customFormat="true" ht="15" customHeight="true" x14ac:dyDescent="0.2">
      <c r="A151" s="2485" t="s">
        <v>109</v>
      </c>
      <c r="B151" s="251" t="s">
        <v>49</v>
      </c>
      <c r="C151" s="1148" t="s">
        <v>35</v>
      </c>
      <c r="D151" s="1160" t="s">
        <v>35</v>
      </c>
      <c r="E151" s="1160" t="s">
        <v>35</v>
      </c>
      <c r="F151" s="1160" t="s">
        <v>35</v>
      </c>
      <c r="G151" s="1172" t="s">
        <v>35</v>
      </c>
      <c r="H151" s="1184" t="s">
        <v>35</v>
      </c>
      <c r="I151" s="1160" t="s">
        <v>35</v>
      </c>
      <c r="J151" s="1160" t="s">
        <v>35</v>
      </c>
      <c r="K151" s="1160" t="s">
        <v>35</v>
      </c>
      <c r="L151" s="1196" t="s">
        <v>35</v>
      </c>
      <c r="M151" s="1203" t="s">
        <v>35</v>
      </c>
      <c r="N151" s="1160" t="s">
        <v>35</v>
      </c>
      <c r="O151" s="1160" t="s">
        <v>35</v>
      </c>
      <c r="P151" s="1160" t="s">
        <v>35</v>
      </c>
      <c r="Q151" s="1172" t="s">
        <v>35</v>
      </c>
      <c r="R151" s="1184" t="s">
        <v>35</v>
      </c>
      <c r="S151" s="1160" t="s">
        <v>35</v>
      </c>
      <c r="T151" s="1160" t="s">
        <v>35</v>
      </c>
      <c r="U151" s="1160" t="s">
        <v>35</v>
      </c>
      <c r="V151" s="1160" t="s">
        <v>35</v>
      </c>
      <c r="W151" s="1160" t="s">
        <v>35</v>
      </c>
      <c r="X151" s="1160" t="s">
        <v>35</v>
      </c>
      <c r="Y151" s="1221" t="s">
        <v>35</v>
      </c>
      <c r="Z151" s="1221" t="s">
        <v>35</v>
      </c>
      <c r="AA151" s="1221" t="s">
        <v>35</v>
      </c>
      <c r="AB151" s="1221" t="s">
        <v>35</v>
      </c>
      <c r="AC151" s="1221" t="s">
        <v>35</v>
      </c>
      <c r="AD151" s="1221" t="s">
        <v>35</v>
      </c>
      <c r="AE151" s="1221" t="s">
        <v>35</v>
      </c>
      <c r="AF151" s="1221" t="s">
        <v>35</v>
      </c>
      <c r="AG151" s="1221" t="s">
        <v>35</v>
      </c>
      <c r="AH151" s="1221" t="s">
        <v>35</v>
      </c>
      <c r="AI151" s="1221" t="s">
        <v>35</v>
      </c>
      <c r="AJ151" s="1221" t="s">
        <v>35</v>
      </c>
      <c r="AK151" s="1221" t="s">
        <v>35</v>
      </c>
      <c r="AL151" s="1221" t="s">
        <v>35</v>
      </c>
      <c r="AM151" s="1221" t="s">
        <v>35</v>
      </c>
      <c r="AN151" s="1221" t="s">
        <v>35</v>
      </c>
      <c r="AO151" s="1221" t="s">
        <v>35</v>
      </c>
      <c r="AP151" s="1221" t="s">
        <v>35</v>
      </c>
      <c r="AQ151" s="1221" t="s">
        <v>35</v>
      </c>
      <c r="AR151" s="1221" t="s">
        <v>35</v>
      </c>
      <c r="AS151" s="1221" t="s">
        <v>35</v>
      </c>
      <c r="AT151" s="1221" t="s">
        <v>35</v>
      </c>
      <c r="AU151" s="1221" t="s">
        <v>35</v>
      </c>
      <c r="AV151" s="1221" t="s">
        <v>35</v>
      </c>
      <c r="AW151" s="1221" t="s">
        <v>35</v>
      </c>
      <c r="AX151" s="1221" t="s">
        <v>35</v>
      </c>
      <c r="AY151" s="1225" t="s">
        <v>35</v>
      </c>
      <c r="AZ151" s="215"/>
      <c r="BA151" s="2486" t="s">
        <v>109</v>
      </c>
      <c r="BB151" s="159" t="s">
        <v>49</v>
      </c>
      <c r="BC151" s="1237" t="s">
        <v>35</v>
      </c>
      <c r="BD151" s="1257" t="s">
        <v>35</v>
      </c>
      <c r="BE151" s="1257" t="s">
        <v>35</v>
      </c>
      <c r="BF151" s="1257" t="s">
        <v>35</v>
      </c>
      <c r="BG151" s="1278" t="s">
        <v>35</v>
      </c>
      <c r="BH151" s="1299" t="s">
        <v>35</v>
      </c>
      <c r="BI151" s="1257" t="s">
        <v>35</v>
      </c>
      <c r="BJ151" s="1257" t="s">
        <v>35</v>
      </c>
      <c r="BK151" s="1257" t="s">
        <v>35</v>
      </c>
      <c r="BL151" s="1278" t="s">
        <v>35</v>
      </c>
      <c r="BM151" s="1299" t="s">
        <v>35</v>
      </c>
      <c r="BN151" s="1257" t="s">
        <v>35</v>
      </c>
      <c r="BO151" s="1257" t="s">
        <v>35</v>
      </c>
      <c r="BP151" s="1257" t="s">
        <v>35</v>
      </c>
      <c r="BQ151" s="1278" t="s">
        <v>35</v>
      </c>
      <c r="BR151" s="1299" t="s">
        <v>35</v>
      </c>
      <c r="BS151" s="1257" t="s">
        <v>35</v>
      </c>
      <c r="BT151" s="1257" t="s">
        <v>35</v>
      </c>
      <c r="BU151" s="1257" t="s">
        <v>35</v>
      </c>
      <c r="BV151" s="1257" t="s">
        <v>35</v>
      </c>
      <c r="BW151" s="1257" t="s">
        <v>35</v>
      </c>
      <c r="BX151" s="1257" t="s">
        <v>35</v>
      </c>
      <c r="BY151" s="1320" t="s">
        <v>35</v>
      </c>
      <c r="BZ151" s="1320" t="s">
        <v>35</v>
      </c>
      <c r="CA151" s="1320" t="s">
        <v>35</v>
      </c>
      <c r="CB151" s="1320" t="s">
        <v>35</v>
      </c>
      <c r="CC151" s="1320" t="s">
        <v>35</v>
      </c>
      <c r="CD151" s="1320" t="s">
        <v>35</v>
      </c>
      <c r="CE151" s="1320" t="s">
        <v>35</v>
      </c>
      <c r="CF151" s="1320" t="s">
        <v>35</v>
      </c>
      <c r="CG151" s="1320" t="s">
        <v>35</v>
      </c>
      <c r="CH151" s="1320" t="s">
        <v>35</v>
      </c>
      <c r="CI151" s="1320" t="s">
        <v>35</v>
      </c>
      <c r="CJ151" s="1320" t="s">
        <v>35</v>
      </c>
      <c r="CK151" s="1320" t="s">
        <v>35</v>
      </c>
      <c r="CL151" s="1320" t="s">
        <v>35</v>
      </c>
      <c r="CM151" s="1320" t="s">
        <v>35</v>
      </c>
      <c r="CN151" s="1320" t="s">
        <v>35</v>
      </c>
      <c r="CO151" s="1320" t="s">
        <v>35</v>
      </c>
      <c r="CP151" s="1320" t="s">
        <v>35</v>
      </c>
      <c r="CQ151" s="1320" t="s">
        <v>35</v>
      </c>
      <c r="CR151" s="1320" t="s">
        <v>35</v>
      </c>
      <c r="CS151" s="1320" t="s">
        <v>35</v>
      </c>
      <c r="CT151" s="1320" t="s">
        <v>35</v>
      </c>
      <c r="CU151" s="1320" t="s">
        <v>35</v>
      </c>
      <c r="CV151" s="1320" t="s">
        <v>35</v>
      </c>
      <c r="CW151" s="1320" t="s">
        <v>35</v>
      </c>
      <c r="CX151" s="1320" t="s">
        <v>35</v>
      </c>
      <c r="CY151" s="1320" t="s">
        <v>35</v>
      </c>
      <c r="CZ151" s="1342" t="s">
        <v>35</v>
      </c>
    </row>
    <row r="152" s="130" customFormat="true" ht="15" customHeight="true" x14ac:dyDescent="0.2">
      <c r="A152" s="2487"/>
      <c r="B152" s="252" t="s">
        <v>48</v>
      </c>
      <c r="C152" s="1149" t="s">
        <v>35</v>
      </c>
      <c r="D152" s="1161" t="s">
        <v>35</v>
      </c>
      <c r="E152" s="1161" t="s">
        <v>35</v>
      </c>
      <c r="F152" s="1161" t="s">
        <v>35</v>
      </c>
      <c r="G152" s="1173" t="s">
        <v>35</v>
      </c>
      <c r="H152" s="1185" t="s">
        <v>35</v>
      </c>
      <c r="I152" s="1161" t="s">
        <v>35</v>
      </c>
      <c r="J152" s="1161" t="s">
        <v>35</v>
      </c>
      <c r="K152" s="1161" t="s">
        <v>35</v>
      </c>
      <c r="L152" s="1197" t="s">
        <v>35</v>
      </c>
      <c r="M152" s="1204" t="s">
        <v>35</v>
      </c>
      <c r="N152" s="1161" t="s">
        <v>35</v>
      </c>
      <c r="O152" s="1161" t="s">
        <v>35</v>
      </c>
      <c r="P152" s="1161" t="s">
        <v>35</v>
      </c>
      <c r="Q152" s="1173" t="s">
        <v>35</v>
      </c>
      <c r="R152" s="1185" t="s">
        <v>35</v>
      </c>
      <c r="S152" s="1161" t="s">
        <v>35</v>
      </c>
      <c r="T152" s="1161" t="s">
        <v>35</v>
      </c>
      <c r="U152" s="1161" t="s">
        <v>35</v>
      </c>
      <c r="V152" s="1161" t="s">
        <v>35</v>
      </c>
      <c r="W152" s="1161" t="s">
        <v>35</v>
      </c>
      <c r="X152" s="1161" t="s">
        <v>35</v>
      </c>
      <c r="Y152" s="1222" t="s">
        <v>35</v>
      </c>
      <c r="Z152" s="1222" t="s">
        <v>35</v>
      </c>
      <c r="AA152" s="1222" t="s">
        <v>35</v>
      </c>
      <c r="AB152" s="1222" t="s">
        <v>35</v>
      </c>
      <c r="AC152" s="1222" t="s">
        <v>35</v>
      </c>
      <c r="AD152" s="1222" t="s">
        <v>35</v>
      </c>
      <c r="AE152" s="1222" t="s">
        <v>35</v>
      </c>
      <c r="AF152" s="1222" t="s">
        <v>35</v>
      </c>
      <c r="AG152" s="1222" t="s">
        <v>35</v>
      </c>
      <c r="AH152" s="1222" t="s">
        <v>35</v>
      </c>
      <c r="AI152" s="1222" t="s">
        <v>35</v>
      </c>
      <c r="AJ152" s="1222" t="s">
        <v>35</v>
      </c>
      <c r="AK152" s="1222" t="s">
        <v>35</v>
      </c>
      <c r="AL152" s="1222" t="s">
        <v>35</v>
      </c>
      <c r="AM152" s="1222" t="s">
        <v>35</v>
      </c>
      <c r="AN152" s="1222" t="s">
        <v>35</v>
      </c>
      <c r="AO152" s="1222" t="s">
        <v>35</v>
      </c>
      <c r="AP152" s="1222" t="s">
        <v>35</v>
      </c>
      <c r="AQ152" s="1222" t="s">
        <v>35</v>
      </c>
      <c r="AR152" s="1222" t="s">
        <v>35</v>
      </c>
      <c r="AS152" s="1222" t="s">
        <v>35</v>
      </c>
      <c r="AT152" s="1222" t="s">
        <v>35</v>
      </c>
      <c r="AU152" s="1222" t="s">
        <v>35</v>
      </c>
      <c r="AV152" s="1222" t="s">
        <v>35</v>
      </c>
      <c r="AW152" s="1222" t="s">
        <v>35</v>
      </c>
      <c r="AX152" s="1222" t="s">
        <v>35</v>
      </c>
      <c r="AY152" s="1226" t="s">
        <v>35</v>
      </c>
      <c r="AZ152" s="215"/>
      <c r="BA152" s="2488"/>
      <c r="BB152" s="234" t="s">
        <v>48</v>
      </c>
      <c r="BC152" s="1238" t="s">
        <v>35</v>
      </c>
      <c r="BD152" s="1258" t="s">
        <v>35</v>
      </c>
      <c r="BE152" s="1258" t="s">
        <v>35</v>
      </c>
      <c r="BF152" s="1258" t="s">
        <v>35</v>
      </c>
      <c r="BG152" s="1279" t="s">
        <v>35</v>
      </c>
      <c r="BH152" s="1300" t="s">
        <v>35</v>
      </c>
      <c r="BI152" s="1258" t="s">
        <v>35</v>
      </c>
      <c r="BJ152" s="1258" t="s">
        <v>35</v>
      </c>
      <c r="BK152" s="1258" t="s">
        <v>35</v>
      </c>
      <c r="BL152" s="1279" t="s">
        <v>35</v>
      </c>
      <c r="BM152" s="1300" t="s">
        <v>35</v>
      </c>
      <c r="BN152" s="1258" t="s">
        <v>35</v>
      </c>
      <c r="BO152" s="1258" t="s">
        <v>35</v>
      </c>
      <c r="BP152" s="1258" t="s">
        <v>35</v>
      </c>
      <c r="BQ152" s="1279" t="s">
        <v>35</v>
      </c>
      <c r="BR152" s="1300" t="s">
        <v>35</v>
      </c>
      <c r="BS152" s="1258" t="s">
        <v>35</v>
      </c>
      <c r="BT152" s="1258" t="s">
        <v>35</v>
      </c>
      <c r="BU152" s="1258" t="s">
        <v>35</v>
      </c>
      <c r="BV152" s="1258" t="s">
        <v>35</v>
      </c>
      <c r="BW152" s="1258" t="s">
        <v>35</v>
      </c>
      <c r="BX152" s="1258" t="s">
        <v>35</v>
      </c>
      <c r="BY152" s="1321" t="s">
        <v>35</v>
      </c>
      <c r="BZ152" s="1321" t="s">
        <v>35</v>
      </c>
      <c r="CA152" s="1321" t="s">
        <v>35</v>
      </c>
      <c r="CB152" s="1321" t="s">
        <v>35</v>
      </c>
      <c r="CC152" s="1321" t="s">
        <v>35</v>
      </c>
      <c r="CD152" s="1321" t="s">
        <v>35</v>
      </c>
      <c r="CE152" s="1321" t="s">
        <v>35</v>
      </c>
      <c r="CF152" s="1321" t="s">
        <v>35</v>
      </c>
      <c r="CG152" s="1321" t="s">
        <v>35</v>
      </c>
      <c r="CH152" s="1321" t="s">
        <v>35</v>
      </c>
      <c r="CI152" s="1321" t="s">
        <v>35</v>
      </c>
      <c r="CJ152" s="1321" t="s">
        <v>35</v>
      </c>
      <c r="CK152" s="1321" t="s">
        <v>35</v>
      </c>
      <c r="CL152" s="1321" t="s">
        <v>35</v>
      </c>
      <c r="CM152" s="1321" t="s">
        <v>35</v>
      </c>
      <c r="CN152" s="1321" t="s">
        <v>35</v>
      </c>
      <c r="CO152" s="1321" t="s">
        <v>35</v>
      </c>
      <c r="CP152" s="1321" t="s">
        <v>35</v>
      </c>
      <c r="CQ152" s="1321" t="s">
        <v>35</v>
      </c>
      <c r="CR152" s="1321" t="s">
        <v>35</v>
      </c>
      <c r="CS152" s="1321" t="s">
        <v>35</v>
      </c>
      <c r="CT152" s="1321" t="s">
        <v>35</v>
      </c>
      <c r="CU152" s="1321" t="s">
        <v>35</v>
      </c>
      <c r="CV152" s="1321" t="s">
        <v>35</v>
      </c>
      <c r="CW152" s="1321" t="s">
        <v>35</v>
      </c>
      <c r="CX152" s="1321" t="s">
        <v>35</v>
      </c>
      <c r="CY152" s="1321" t="s">
        <v>35</v>
      </c>
      <c r="CZ152" s="1343" t="s">
        <v>35</v>
      </c>
    </row>
    <row r="153" s="437" customFormat="true" ht="15" customHeight="true" x14ac:dyDescent="0.2">
      <c r="A153" s="2773" t="s">
        <v>62</v>
      </c>
      <c r="B153" s="2226" t="s">
        <v>432</v>
      </c>
      <c r="C153" s="2150">
        <v>38.152479948014822</v>
      </c>
      <c r="D153" s="2151">
        <v>64.878153369568068</v>
      </c>
      <c r="E153" s="2151">
        <v>77.472779810059578</v>
      </c>
      <c r="F153" s="2151">
        <v>86.475210548769823</v>
      </c>
      <c r="G153" s="2152">
        <v>94.576411433485845</v>
      </c>
      <c r="H153" s="2153">
        <v>57.646834354208465</v>
      </c>
      <c r="I153" s="2151">
        <v>76.884363847472144</v>
      </c>
      <c r="J153" s="2151">
        <v>84.541657865543428</v>
      </c>
      <c r="K153" s="2151">
        <v>91.860918852519305</v>
      </c>
      <c r="L153" s="2154">
        <v>96.137870588185905</v>
      </c>
      <c r="M153" s="2155">
        <v>29.412040839597093</v>
      </c>
      <c r="N153" s="2151">
        <v>53.108209800347929</v>
      </c>
      <c r="O153" s="2151">
        <v>66.015056601072715</v>
      </c>
      <c r="P153" s="2151">
        <v>77.919431178751125</v>
      </c>
      <c r="Q153" s="2152">
        <v>90.430517348701542</v>
      </c>
      <c r="R153" s="2153">
        <v>62.116479709760931</v>
      </c>
      <c r="S153" s="2151">
        <v>88.130447765928423</v>
      </c>
      <c r="T153" s="2151">
        <v>88.601801025704546</v>
      </c>
      <c r="U153" s="2151">
        <v>67.670940498742297</v>
      </c>
      <c r="V153" s="2151">
        <v>35.24113619407688</v>
      </c>
      <c r="W153" s="2151">
        <v>77.423953698498195</v>
      </c>
      <c r="X153" s="2151">
        <v>58.954060076496042</v>
      </c>
      <c r="Y153" s="2151">
        <v>60.150568845924468</v>
      </c>
      <c r="Z153" s="2151">
        <v>76.697045759400723</v>
      </c>
      <c r="AA153" s="2151">
        <v>85.233368452092321</v>
      </c>
      <c r="AB153" s="2151">
        <v>45.644640462086386</v>
      </c>
      <c r="AC153" s="2151">
        <v>56.767150787108633</v>
      </c>
      <c r="AD153" s="2151">
        <v>86.166435627044365</v>
      </c>
      <c r="AE153" s="2151">
        <v>71.547835515657724</v>
      </c>
      <c r="AF153" s="2151">
        <v>72.159761344892772</v>
      </c>
      <c r="AG153" s="2151">
        <v>62.753068248794364</v>
      </c>
      <c r="AH153" s="2151">
        <v>67.594202971562979</v>
      </c>
      <c r="AI153" s="2151">
        <v>62.360843598626062</v>
      </c>
      <c r="AJ153" s="2151">
        <v>78.237304221205221</v>
      </c>
      <c r="AK153" s="2151">
        <v>73.345373094765549</v>
      </c>
      <c r="AL153" s="2151">
        <v>53.060927811889599</v>
      </c>
      <c r="AM153" s="2151">
        <v>74.652475403218716</v>
      </c>
      <c r="AN153" s="2151">
        <v>80.873518477744668</v>
      </c>
      <c r="AO153" s="2151">
        <v>67.468588068111998</v>
      </c>
      <c r="AP153" s="2151">
        <v>76.747301369063976</v>
      </c>
      <c r="AQ153" s="2151">
        <v>68.295263142805567</v>
      </c>
      <c r="AR153" s="2151">
        <v>67.873347879122676</v>
      </c>
      <c r="AS153" s="2151">
        <v>70.63101630980168</v>
      </c>
      <c r="AT153" s="2151">
        <v>65.058376382652114</v>
      </c>
      <c r="AU153" s="2151">
        <v>74.731719405839542</v>
      </c>
      <c r="AV153" s="2151">
        <v>67.773604053639431</v>
      </c>
      <c r="AW153" s="2151">
        <v>63.84299972581308</v>
      </c>
      <c r="AX153" s="2151">
        <v>54.595840447476277</v>
      </c>
      <c r="AY153" s="2156">
        <v>84.996522176997985</v>
      </c>
      <c r="BA153" s="2825" t="s">
        <v>62</v>
      </c>
      <c r="BB153" s="2243" t="s">
        <v>540</v>
      </c>
      <c r="BC153" s="357">
        <v>14379.607753000018</v>
      </c>
      <c r="BD153" s="306">
        <v>24458.727720999963</v>
      </c>
      <c r="BE153" s="306">
        <v>29209.51125900009</v>
      </c>
      <c r="BF153" s="306">
        <v>32613.452308000022</v>
      </c>
      <c r="BG153" s="358">
        <v>35660.514150000155</v>
      </c>
      <c r="BH153" s="368">
        <v>10760.026666999987</v>
      </c>
      <c r="BI153" s="306">
        <v>14359.478345999998</v>
      </c>
      <c r="BJ153" s="306">
        <v>15794.104605999992</v>
      </c>
      <c r="BK153" s="306">
        <v>17152.465572999969</v>
      </c>
      <c r="BL153" s="358">
        <v>17950.224585999997</v>
      </c>
      <c r="BM153" s="368">
        <v>5591.7782920000091</v>
      </c>
      <c r="BN153" s="306">
        <v>10109.421426000012</v>
      </c>
      <c r="BO153" s="306">
        <v>12568.899341000049</v>
      </c>
      <c r="BP153" s="306">
        <v>14823.395765000012</v>
      </c>
      <c r="BQ153" s="358">
        <v>17212.01858899993</v>
      </c>
      <c r="BR153" s="368">
        <v>2174.2103440000005</v>
      </c>
      <c r="BS153" s="306">
        <v>3104.8344630000051</v>
      </c>
      <c r="BT153" s="306">
        <v>924.87871500000199</v>
      </c>
      <c r="BU153" s="306">
        <v>5460.0745220000126</v>
      </c>
      <c r="BV153" s="306">
        <v>490.99530700000031</v>
      </c>
      <c r="BW153" s="306">
        <v>19700.25018600003</v>
      </c>
      <c r="BX153" s="306">
        <v>962.20476599999961</v>
      </c>
      <c r="BY153" s="307">
        <v>1272.6812189999994</v>
      </c>
      <c r="BZ153" s="307">
        <v>22074.002672999974</v>
      </c>
      <c r="CA153" s="307">
        <v>1933.2559109999945</v>
      </c>
      <c r="CB153" s="307">
        <v>1741.9713069999993</v>
      </c>
      <c r="CC153" s="307">
        <v>483.14626599999968</v>
      </c>
      <c r="CD153" s="307">
        <v>5912.4540560000169</v>
      </c>
      <c r="CE153" s="307">
        <v>1767.749804000003</v>
      </c>
      <c r="CF153" s="307">
        <v>4204.8374929999936</v>
      </c>
      <c r="CG153" s="307">
        <v>788.45326700000078</v>
      </c>
      <c r="CH153" s="307">
        <v>273.1759730000004</v>
      </c>
      <c r="CI153" s="307">
        <v>521.41786999999943</v>
      </c>
      <c r="CJ153" s="307">
        <v>1325.3625480000014</v>
      </c>
      <c r="CK153" s="307">
        <v>7425.8528299999907</v>
      </c>
      <c r="CL153" s="307">
        <v>1286.8825440000012</v>
      </c>
      <c r="CM153" s="307">
        <v>3521.0878409999978</v>
      </c>
      <c r="CN153" s="307">
        <v>1037.3928860000008</v>
      </c>
      <c r="CO153" s="307">
        <v>1991.9981120000025</v>
      </c>
      <c r="CP153" s="307">
        <v>4591.3555230000029</v>
      </c>
      <c r="CQ153" s="307">
        <v>3921.4319850000002</v>
      </c>
      <c r="CR153" s="307">
        <v>1237.7992740000004</v>
      </c>
      <c r="CS153" s="307">
        <v>25525.00818400022</v>
      </c>
      <c r="CT153" s="307">
        <v>2323.2799519999953</v>
      </c>
      <c r="CU153" s="307">
        <v>2792.6753130000006</v>
      </c>
      <c r="CV153" s="307">
        <v>356.12361700000042</v>
      </c>
      <c r="CW153" s="307">
        <v>594.74144600000045</v>
      </c>
      <c r="CX153" s="307">
        <v>2073.4142660000025</v>
      </c>
      <c r="CY153" s="307">
        <v>2526.8127279999985</v>
      </c>
      <c r="CZ153" s="376"/>
    </row>
    <row r="154" s="437" customFormat="true" ht="15" customHeight="true" x14ac:dyDescent="0.2">
      <c r="A154" s="2773"/>
      <c r="B154" s="2226" t="s">
        <v>433</v>
      </c>
      <c r="C154" s="2150">
        <v>10.220186283273703</v>
      </c>
      <c r="D154" s="2151">
        <v>10.784372302698086</v>
      </c>
      <c r="E154" s="2151">
        <v>10.10737039827228</v>
      </c>
      <c r="F154" s="2151">
        <v>7.9307440985546958</v>
      </c>
      <c r="G154" s="2152">
        <v>4.2965498602211341</v>
      </c>
      <c r="H154" s="2153">
        <v>10.934209235636493</v>
      </c>
      <c r="I154" s="2151">
        <v>10.605471008462962</v>
      </c>
      <c r="J154" s="2151">
        <v>8.5693340752473866</v>
      </c>
      <c r="K154" s="2151">
        <v>5.7371094665746014</v>
      </c>
      <c r="L154" s="2154">
        <v>3.2576604461126952</v>
      </c>
      <c r="M154" s="2155">
        <v>9.9559642375355537</v>
      </c>
      <c r="N154" s="2151">
        <v>10.021871582799557</v>
      </c>
      <c r="O154" s="2151">
        <v>11.177730916909818</v>
      </c>
      <c r="P154" s="2151">
        <v>9.584436139332924</v>
      </c>
      <c r="Q154" s="2152">
        <v>6.7529201344068532</v>
      </c>
      <c r="R154" s="2153">
        <v>11.475937801290588</v>
      </c>
      <c r="S154" s="2151">
        <v>0.48555940040992718</v>
      </c>
      <c r="T154" s="2151">
        <v>0.86066421157422801</v>
      </c>
      <c r="U154" s="2151">
        <v>16.728385140686644</v>
      </c>
      <c r="V154" s="2151">
        <v>45.60625151346791</v>
      </c>
      <c r="W154" s="2151">
        <v>7.3740453594913173</v>
      </c>
      <c r="X154" s="2151">
        <v>5.6394765861449248</v>
      </c>
      <c r="Y154" s="2151">
        <v>3.4214449988582425</v>
      </c>
      <c r="Z154" s="2151">
        <v>4.1409738720191704</v>
      </c>
      <c r="AA154" s="2151">
        <v>7.4829808871321495</v>
      </c>
      <c r="AB154" s="2151">
        <v>19.611844790117445</v>
      </c>
      <c r="AC154" s="2151">
        <v>0.41523091898090331</v>
      </c>
      <c r="AD154" s="2151">
        <v>5.9214046062262353</v>
      </c>
      <c r="AE154" s="2151">
        <v>10.092875378307459</v>
      </c>
      <c r="AF154" s="2151">
        <v>7.7621039391727793</v>
      </c>
      <c r="AG154" s="2151">
        <v>3.0907998115417903</v>
      </c>
      <c r="AH154" s="2151">
        <v>8.971000392570776</v>
      </c>
      <c r="AI154" s="2151">
        <v>0.88220921391913665</v>
      </c>
      <c r="AJ154" s="2151">
        <v>4.347041410134616</v>
      </c>
      <c r="AK154" s="2151">
        <v>7.0019155149008476</v>
      </c>
      <c r="AL154" s="2151">
        <v>11.197047674833945</v>
      </c>
      <c r="AM154" s="2151">
        <v>10.751551723134</v>
      </c>
      <c r="AN154" s="2151">
        <v>9.6639543575732372</v>
      </c>
      <c r="AO154" s="2151">
        <v>6.5615183824471153</v>
      </c>
      <c r="AP154" s="2151">
        <v>5.7350353268422243</v>
      </c>
      <c r="AQ154" s="2151">
        <v>5.5696776271320214</v>
      </c>
      <c r="AR154" s="2151">
        <v>2.8701431590943587</v>
      </c>
      <c r="AS154" s="2151">
        <v>12.67090370992762</v>
      </c>
      <c r="AT154" s="2151">
        <v>7.7164110993860282</v>
      </c>
      <c r="AU154" s="2151">
        <v>2.5064571798874784</v>
      </c>
      <c r="AV154" s="2151">
        <v>6.9918655849097764</v>
      </c>
      <c r="AW154" s="2151">
        <v>2.2657965493321464</v>
      </c>
      <c r="AX154" s="2151">
        <v>22.924996068732874</v>
      </c>
      <c r="AY154" s="2156">
        <v>3.7299702657775402</v>
      </c>
      <c r="BA154" s="2825"/>
      <c r="BB154" s="2243" t="s">
        <v>541</v>
      </c>
      <c r="BC154" s="357">
        <v>3851.9716179999946</v>
      </c>
      <c r="BD154" s="306">
        <v>4065.6524899999936</v>
      </c>
      <c r="BE154" s="306">
        <v>3810.7752189999978</v>
      </c>
      <c r="BF154" s="306">
        <v>2991.0183830000014</v>
      </c>
      <c r="BG154" s="358">
        <v>1620.0358499999998</v>
      </c>
      <c r="BH154" s="368">
        <v>2040.9166310000001</v>
      </c>
      <c r="BI154" s="306">
        <v>1980.7542609999982</v>
      </c>
      <c r="BJ154" s="306">
        <v>1600.9262439999991</v>
      </c>
      <c r="BK154" s="306">
        <v>1071.245246</v>
      </c>
      <c r="BL154" s="358">
        <v>608.2487189999996</v>
      </c>
      <c r="BM154" s="368">
        <v>1892.8147490000003</v>
      </c>
      <c r="BN154" s="306">
        <v>1907.7149030000019</v>
      </c>
      <c r="BO154" s="306">
        <v>2128.1777519999996</v>
      </c>
      <c r="BP154" s="306">
        <v>1823.3435220000006</v>
      </c>
      <c r="BQ154" s="358">
        <v>1285.3115329999998</v>
      </c>
      <c r="BR154" s="368">
        <v>401.68249700000018</v>
      </c>
      <c r="BS154" s="306">
        <v>17.106251</v>
      </c>
      <c r="BT154" s="306">
        <v>8.9841289999999994</v>
      </c>
      <c r="BU154" s="306">
        <v>1349.7408020000005</v>
      </c>
      <c r="BV154" s="306">
        <v>635.40674000000013</v>
      </c>
      <c r="BW154" s="306">
        <v>1876.2996659999981</v>
      </c>
      <c r="BX154" s="306">
        <v>92.043384999999986</v>
      </c>
      <c r="BY154" s="307">
        <v>72.391814000000011</v>
      </c>
      <c r="BZ154" s="307">
        <v>1191.8042920000005</v>
      </c>
      <c r="CA154" s="307">
        <v>169.72832700000004</v>
      </c>
      <c r="CB154" s="307">
        <v>748.46182499999975</v>
      </c>
      <c r="CC154" s="307">
        <v>3.5340379999999998</v>
      </c>
      <c r="CD154" s="307">
        <v>406.30707799999988</v>
      </c>
      <c r="CE154" s="307">
        <v>249.36713099999994</v>
      </c>
      <c r="CF154" s="307">
        <v>452.30728400000015</v>
      </c>
      <c r="CG154" s="307">
        <v>38.833977000000012</v>
      </c>
      <c r="CH154" s="307">
        <v>36.255501999999993</v>
      </c>
      <c r="CI154" s="307">
        <v>7.376418000000001</v>
      </c>
      <c r="CJ154" s="307">
        <v>73.640137999999993</v>
      </c>
      <c r="CK154" s="307">
        <v>708.90898700000002</v>
      </c>
      <c r="CL154" s="307">
        <v>271.56112400000006</v>
      </c>
      <c r="CM154" s="307">
        <v>507.11189199999995</v>
      </c>
      <c r="CN154" s="307">
        <v>123.96292000000001</v>
      </c>
      <c r="CO154" s="307">
        <v>193.72766799999999</v>
      </c>
      <c r="CP154" s="307">
        <v>343.09461899999991</v>
      </c>
      <c r="CQ154" s="307">
        <v>319.80419999999992</v>
      </c>
      <c r="CR154" s="307">
        <v>52.342505999999986</v>
      </c>
      <c r="CS154" s="307">
        <v>4579.0778299999993</v>
      </c>
      <c r="CT154" s="307">
        <v>275.55841699999996</v>
      </c>
      <c r="CU154" s="307">
        <v>93.664659999999998</v>
      </c>
      <c r="CV154" s="307">
        <v>36.739501999999987</v>
      </c>
      <c r="CW154" s="307">
        <v>21.107452999999996</v>
      </c>
      <c r="CX154" s="307">
        <v>870.63434700000039</v>
      </c>
      <c r="CY154" s="307">
        <v>110.88614099999999</v>
      </c>
      <c r="CZ154" s="376"/>
    </row>
    <row r="155" s="437" customFormat="true" ht="15" customHeight="true" x14ac:dyDescent="0.2">
      <c r="A155" s="2773"/>
      <c r="B155" s="2226" t="s">
        <v>434</v>
      </c>
      <c r="C155" s="2150">
        <v>14.570335055722783</v>
      </c>
      <c r="D155" s="2151">
        <v>8.5190096484719113</v>
      </c>
      <c r="E155" s="2151">
        <v>5.0471237403344684</v>
      </c>
      <c r="F155" s="2151">
        <v>2.3015126740756418</v>
      </c>
      <c r="G155" s="2152">
        <v>0.35114065636347969</v>
      </c>
      <c r="H155" s="2153">
        <v>14.983403832006511</v>
      </c>
      <c r="I155" s="2151">
        <v>6.3987165514312254</v>
      </c>
      <c r="J155" s="2151">
        <v>3.2268827984047634</v>
      </c>
      <c r="K155" s="2151">
        <v>0.67326944211202666</v>
      </c>
      <c r="L155" s="2154">
        <v>0.22930627785639801</v>
      </c>
      <c r="M155" s="2155">
        <v>15.349806185288781</v>
      </c>
      <c r="N155" s="2151">
        <v>9.4068308346080336</v>
      </c>
      <c r="O155" s="2151">
        <v>6.2928264679335921</v>
      </c>
      <c r="P155" s="2151">
        <v>3.9129020943642394</v>
      </c>
      <c r="Q155" s="2152">
        <v>1.008083154166612</v>
      </c>
      <c r="R155" s="2153">
        <v>5.5734093667273328</v>
      </c>
      <c r="S155" s="2151">
        <v>7.0609945242314618</v>
      </c>
      <c r="T155" s="2151">
        <v>2.7938384864692187</v>
      </c>
      <c r="U155" s="2151">
        <v>4.4883291571180965</v>
      </c>
      <c r="V155" s="2151">
        <v>4.1706590165577602</v>
      </c>
      <c r="W155" s="2151">
        <v>5.1945825555576848</v>
      </c>
      <c r="X155" s="2151">
        <v>5.1623243202296152</v>
      </c>
      <c r="Y155" s="2151">
        <v>11.884735454685993</v>
      </c>
      <c r="Z155" s="2151">
        <v>5.8228234464775959</v>
      </c>
      <c r="AA155" s="2151">
        <v>1.9294115788309152</v>
      </c>
      <c r="AB155" s="2151">
        <v>10.831679787291032</v>
      </c>
      <c r="AC155" s="2151">
        <v>24.395341397933411</v>
      </c>
      <c r="AD155" s="2151">
        <v>6.118964755866636</v>
      </c>
      <c r="AE155" s="2151">
        <v>3.7521820463174844</v>
      </c>
      <c r="AF155" s="2151">
        <v>4.0024317814944634</v>
      </c>
      <c r="AG155" s="2151">
        <v>19.730821373452784</v>
      </c>
      <c r="AH155" s="2151">
        <v>8.7424094522862141</v>
      </c>
      <c r="AI155" s="2151">
        <v>22.652756041098975</v>
      </c>
      <c r="AJ155" s="2151">
        <v>9.5478579215860542</v>
      </c>
      <c r="AK155" s="2151">
        <v>4.8609447756112711</v>
      </c>
      <c r="AL155" s="2151">
        <v>5.7050366113802431</v>
      </c>
      <c r="AM155" s="2151">
        <v>1.8708219391819241</v>
      </c>
      <c r="AN155" s="2151">
        <v>1.7111650397544489</v>
      </c>
      <c r="AO155" s="2151">
        <v>5.9376642079072353</v>
      </c>
      <c r="AP155" s="2151">
        <v>8.4039517115958464</v>
      </c>
      <c r="AQ155" s="2151">
        <v>5.4637963285145377</v>
      </c>
      <c r="AR155" s="2151">
        <v>10.856761808302085</v>
      </c>
      <c r="AS155" s="2151">
        <v>6.4476467823789019</v>
      </c>
      <c r="AT155" s="2151">
        <v>3.6462266138958386</v>
      </c>
      <c r="AU155" s="2151">
        <v>10.604904663007405</v>
      </c>
      <c r="AV155" s="2151">
        <v>15.53597415463909</v>
      </c>
      <c r="AW155" s="2151">
        <v>12.109904053803568</v>
      </c>
      <c r="AX155" s="2151">
        <v>4.3402114551340016</v>
      </c>
      <c r="AY155" s="2156">
        <v>6.3438004370397758</v>
      </c>
      <c r="BA155" s="2825"/>
      <c r="BB155" s="2243" t="s">
        <v>542</v>
      </c>
      <c r="BC155" s="357">
        <v>5491.5356280000078</v>
      </c>
      <c r="BD155" s="306">
        <v>3211.6225049999957</v>
      </c>
      <c r="BE155" s="306">
        <v>1902.9137469999985</v>
      </c>
      <c r="BF155" s="306">
        <v>867.99758400000019</v>
      </c>
      <c r="BG155" s="358">
        <v>132.39936</v>
      </c>
      <c r="BH155" s="368">
        <v>2796.7160139999946</v>
      </c>
      <c r="BI155" s="306">
        <v>1195.0704560000004</v>
      </c>
      <c r="BJ155" s="306">
        <v>602.84746900000016</v>
      </c>
      <c r="BK155" s="306">
        <v>125.71429800000004</v>
      </c>
      <c r="BL155" s="358">
        <v>42.814545000000003</v>
      </c>
      <c r="BM155" s="368">
        <v>2918.2848440000016</v>
      </c>
      <c r="BN155" s="306">
        <v>1790.6387270000016</v>
      </c>
      <c r="BO155" s="306">
        <v>1198.1191339999993</v>
      </c>
      <c r="BP155" s="306">
        <v>744.39065400000015</v>
      </c>
      <c r="BQ155" s="358">
        <v>191.87268299999997</v>
      </c>
      <c r="BR155" s="368">
        <v>195.08131099999994</v>
      </c>
      <c r="BS155" s="306">
        <v>248.75873999999999</v>
      </c>
      <c r="BT155" s="306">
        <v>29.163760999999994</v>
      </c>
      <c r="BU155" s="306">
        <v>362.14380199999994</v>
      </c>
      <c r="BV155" s="306">
        <v>58.107491000000003</v>
      </c>
      <c r="BW155" s="306">
        <v>1321.7430919999995</v>
      </c>
      <c r="BX155" s="306">
        <v>84.255656999999999</v>
      </c>
      <c r="BY155" s="307">
        <v>251.46029200000015</v>
      </c>
      <c r="BZ155" s="307">
        <v>1675.8536009999984</v>
      </c>
      <c r="CA155" s="307">
        <v>43.762747000000012</v>
      </c>
      <c r="CB155" s="307">
        <v>413.37767599999989</v>
      </c>
      <c r="CC155" s="307">
        <v>207.62920000000008</v>
      </c>
      <c r="CD155" s="307">
        <v>419.86299799999983</v>
      </c>
      <c r="CE155" s="307">
        <v>92.706075999999996</v>
      </c>
      <c r="CF155" s="307">
        <v>233.22659200000004</v>
      </c>
      <c r="CG155" s="307">
        <v>247.90549700000005</v>
      </c>
      <c r="CH155" s="307">
        <v>35.331671999999976</v>
      </c>
      <c r="CI155" s="307">
        <v>189.40654300000008</v>
      </c>
      <c r="CJ155" s="307">
        <v>161.74347299999999</v>
      </c>
      <c r="CK155" s="307">
        <v>492.14638900000011</v>
      </c>
      <c r="CL155" s="307">
        <v>138.36380800000001</v>
      </c>
      <c r="CM155" s="307">
        <v>88.239919</v>
      </c>
      <c r="CN155" s="307">
        <v>21.949712000000002</v>
      </c>
      <c r="CO155" s="307">
        <v>175.30848399999999</v>
      </c>
      <c r="CP155" s="307">
        <v>502.760741</v>
      </c>
      <c r="CQ155" s="307">
        <v>313.72462300000012</v>
      </c>
      <c r="CR155" s="307">
        <v>197.99364999999992</v>
      </c>
      <c r="CS155" s="307">
        <v>2330.084507999999</v>
      </c>
      <c r="CT155" s="307">
        <v>130.209293</v>
      </c>
      <c r="CU155" s="307">
        <v>396.29832800000014</v>
      </c>
      <c r="CV155" s="307">
        <v>81.635429999999985</v>
      </c>
      <c r="CW155" s="307">
        <v>112.81208399999998</v>
      </c>
      <c r="CX155" s="307">
        <v>164.83043899999998</v>
      </c>
      <c r="CY155" s="307">
        <v>188.59119500000006</v>
      </c>
      <c r="CZ155" s="376"/>
    </row>
    <row r="156" s="437" customFormat="true" ht="15" customHeight="true" x14ac:dyDescent="0.2">
      <c r="A156" s="2773"/>
      <c r="B156" s="2226" t="s">
        <v>435</v>
      </c>
      <c r="C156" s="2150">
        <v>10.854469293991267</v>
      </c>
      <c r="D156" s="2151">
        <v>4.5201454866792847</v>
      </c>
      <c r="E156" s="2151">
        <v>1.447345240834605</v>
      </c>
      <c r="F156" s="2151">
        <v>0.36267937703862319</v>
      </c>
      <c r="G156" s="2152">
        <v>5.2517969623558466E-2</v>
      </c>
      <c r="H156" s="2153">
        <v>2.9251195361821614</v>
      </c>
      <c r="I156" s="2151">
        <v>0.78205384546242096</v>
      </c>
      <c r="J156" s="2151">
        <v>0.2700179773481296</v>
      </c>
      <c r="K156" s="2151">
        <v>7.4323947005793603E-2</v>
      </c>
      <c r="L156" s="2154">
        <v>8.5590448518599316E-3</v>
      </c>
      <c r="M156" s="2155">
        <v>13.482284537120162</v>
      </c>
      <c r="N156" s="2151">
        <v>9.0516162277297294</v>
      </c>
      <c r="O156" s="2151">
        <v>5.3014180114210721</v>
      </c>
      <c r="P156" s="2151">
        <v>1.91952842053002</v>
      </c>
      <c r="Q156" s="2152">
        <v>0.41307531828405614</v>
      </c>
      <c r="R156" s="2153">
        <v>3.2700010657573833</v>
      </c>
      <c r="S156" s="2151">
        <v>0.2317160711352815</v>
      </c>
      <c r="T156" s="2151">
        <v>0.34820149996960903</v>
      </c>
      <c r="U156" s="2151">
        <v>2.3159826559401755</v>
      </c>
      <c r="V156" s="2151">
        <v>3.3811198209458735</v>
      </c>
      <c r="W156" s="2151">
        <v>3.0055694710159648</v>
      </c>
      <c r="X156" s="2151">
        <v>4.2325404998554941</v>
      </c>
      <c r="Y156" s="2151">
        <v>5.372296819977092</v>
      </c>
      <c r="Z156" s="2151">
        <v>3.5343432275922479</v>
      </c>
      <c r="AA156" s="2151">
        <v>1.3139081358661411</v>
      </c>
      <c r="AB156" s="2151">
        <v>11.71911745199972</v>
      </c>
      <c r="AC156" s="2151">
        <v>0.16978132682739491</v>
      </c>
      <c r="AD156" s="2151">
        <v>8.4744652071078411E-2</v>
      </c>
      <c r="AE156" s="2151">
        <v>4.6595236068186452</v>
      </c>
      <c r="AF156" s="2151">
        <v>12.103966733542851</v>
      </c>
      <c r="AG156" s="2151">
        <v>1.5406540679556613</v>
      </c>
      <c r="AH156" s="2151">
        <v>3.6080807079257711</v>
      </c>
      <c r="AI156" s="2151">
        <v>2.2426611486810049</v>
      </c>
      <c r="AJ156" s="2151">
        <v>1.1778216381732871</v>
      </c>
      <c r="AK156" s="2151">
        <v>4.3690809459020876</v>
      </c>
      <c r="AL156" s="2151">
        <v>4.2838622479040325</v>
      </c>
      <c r="AM156" s="2151">
        <v>6.0341828833452027</v>
      </c>
      <c r="AN156" s="2151">
        <v>2.1542013820970642</v>
      </c>
      <c r="AO156" s="2151">
        <v>0.65719693172878968</v>
      </c>
      <c r="AP156" s="2151">
        <v>3.9511493663264243</v>
      </c>
      <c r="AQ156" s="2151">
        <v>10.24379564796042</v>
      </c>
      <c r="AR156" s="2151">
        <v>7.4108253093089544</v>
      </c>
      <c r="AS156" s="2151">
        <v>1.5436996107718217</v>
      </c>
      <c r="AT156" s="2151">
        <v>2.9486684241617409</v>
      </c>
      <c r="AU156" s="2151">
        <v>0.27024691849438892</v>
      </c>
      <c r="AV156" s="2151">
        <v>1.1355074936201914</v>
      </c>
      <c r="AW156" s="2151">
        <v>2.3670531642383255</v>
      </c>
      <c r="AX156" s="2151">
        <v>3.4927654519768083</v>
      </c>
      <c r="AY156" s="2156">
        <v>4.154634372065483</v>
      </c>
      <c r="BA156" s="2825"/>
      <c r="BB156" s="2243" t="s">
        <v>543</v>
      </c>
      <c r="BC156" s="357">
        <v>4091.0318550000025</v>
      </c>
      <c r="BD156" s="306">
        <v>1704.0714320000002</v>
      </c>
      <c r="BE156" s="306">
        <v>545.69162499999982</v>
      </c>
      <c r="BF156" s="306">
        <v>136.78170299999994</v>
      </c>
      <c r="BG156" s="358">
        <v>19.802166000000003</v>
      </c>
      <c r="BH156" s="368">
        <v>545.98599499999989</v>
      </c>
      <c r="BI156" s="306">
        <v>146.06201700000003</v>
      </c>
      <c r="BJ156" s="306">
        <v>50.444861000000003</v>
      </c>
      <c r="BK156" s="306">
        <v>13.877924999999999</v>
      </c>
      <c r="BL156" s="358">
        <v>1.598088</v>
      </c>
      <c r="BM156" s="368">
        <v>2563.2340990000021</v>
      </c>
      <c r="BN156" s="306">
        <v>1723.0217960000007</v>
      </c>
      <c r="BO156" s="306">
        <v>1009.3604820000008</v>
      </c>
      <c r="BP156" s="306">
        <v>365.17116499999992</v>
      </c>
      <c r="BQ156" s="358">
        <v>78.622353000000004</v>
      </c>
      <c r="BR156" s="368">
        <v>114.45706800000002</v>
      </c>
      <c r="BS156" s="306">
        <v>8.163354</v>
      </c>
      <c r="BT156" s="306">
        <v>3.6347360000000002</v>
      </c>
      <c r="BU156" s="306">
        <v>186.86659000000003</v>
      </c>
      <c r="BV156" s="306">
        <v>47.107276999999996</v>
      </c>
      <c r="BW156" s="306">
        <v>764.75648299999932</v>
      </c>
      <c r="BX156" s="306">
        <v>69.080409999999986</v>
      </c>
      <c r="BY156" s="307">
        <v>113.66843899999999</v>
      </c>
      <c r="BZ156" s="307">
        <v>1017.2113029999999</v>
      </c>
      <c r="CA156" s="307">
        <v>29.801951000000003</v>
      </c>
      <c r="CB156" s="307">
        <v>447.24563800000027</v>
      </c>
      <c r="CC156" s="307">
        <v>1.445012</v>
      </c>
      <c r="CD156" s="307">
        <v>5.8148960000000001</v>
      </c>
      <c r="CE156" s="307">
        <v>115.123985</v>
      </c>
      <c r="CF156" s="307">
        <v>705.31293600000026</v>
      </c>
      <c r="CG156" s="307">
        <v>19.357360000000003</v>
      </c>
      <c r="CH156" s="307">
        <v>14.581737999999998</v>
      </c>
      <c r="CI156" s="307">
        <v>18.751568000000006</v>
      </c>
      <c r="CJ156" s="307">
        <v>19.952638999999998</v>
      </c>
      <c r="CK156" s="307">
        <v>442.34763199999998</v>
      </c>
      <c r="CL156" s="307">
        <v>103.89617700000001</v>
      </c>
      <c r="CM156" s="307">
        <v>284.61062899999996</v>
      </c>
      <c r="CN156" s="307">
        <v>27.632693999999997</v>
      </c>
      <c r="CO156" s="307">
        <v>19.403623</v>
      </c>
      <c r="CP156" s="307">
        <v>236.37484500000008</v>
      </c>
      <c r="CQ156" s="307">
        <v>588.18644299999983</v>
      </c>
      <c r="CR156" s="307">
        <v>135.15045999999998</v>
      </c>
      <c r="CS156" s="307">
        <v>557.87028499999985</v>
      </c>
      <c r="CT156" s="307">
        <v>105.299004</v>
      </c>
      <c r="CU156" s="307">
        <v>10.09895</v>
      </c>
      <c r="CV156" s="307">
        <v>5.9666450000000006</v>
      </c>
      <c r="CW156" s="307">
        <v>22.050727999999992</v>
      </c>
      <c r="CX156" s="307">
        <v>132.646547</v>
      </c>
      <c r="CY156" s="307">
        <v>123.51073600000001</v>
      </c>
      <c r="CZ156" s="376"/>
    </row>
    <row r="157" s="437" customFormat="true" ht="15" customHeight="true" x14ac:dyDescent="0.2">
      <c r="A157" s="2773"/>
      <c r="B157" s="2226" t="s">
        <v>436</v>
      </c>
      <c r="C157" s="2150">
        <v>26.043119034817085</v>
      </c>
      <c r="D157" s="2151">
        <v>11.248352322948966</v>
      </c>
      <c r="E157" s="2151">
        <v>5.9209458108584343</v>
      </c>
      <c r="F157" s="2151">
        <v>2.8847054040398632</v>
      </c>
      <c r="G157" s="2152">
        <v>0.72338008030568535</v>
      </c>
      <c r="H157" s="2153">
        <v>13.411953586294469</v>
      </c>
      <c r="I157" s="2151">
        <v>5.3293947471711549</v>
      </c>
      <c r="J157" s="2151">
        <v>3.3835026386936526</v>
      </c>
      <c r="K157" s="2151">
        <v>1.654378291788108</v>
      </c>
      <c r="L157" s="2154">
        <v>0.36660364299319409</v>
      </c>
      <c r="M157" s="2155">
        <v>31.569366881906824</v>
      </c>
      <c r="N157" s="2151">
        <v>18.38052489563426</v>
      </c>
      <c r="O157" s="2151">
        <v>11.14737272378019</v>
      </c>
      <c r="P157" s="2151">
        <v>6.582648489064316</v>
      </c>
      <c r="Q157" s="2152">
        <v>1.3954040444407119</v>
      </c>
      <c r="R157" s="2153">
        <v>17.564172056463629</v>
      </c>
      <c r="S157" s="2151">
        <v>4.0912822382949372</v>
      </c>
      <c r="T157" s="2151">
        <v>7.3954947762824741</v>
      </c>
      <c r="U157" s="2151">
        <v>8.7963625475127003</v>
      </c>
      <c r="V157" s="2151">
        <v>11.087981523867541</v>
      </c>
      <c r="W157" s="2151">
        <v>6.9702602845456774</v>
      </c>
      <c r="X157" s="2151">
        <v>26.011598517273871</v>
      </c>
      <c r="Y157" s="2151">
        <v>19.073968766882455</v>
      </c>
      <c r="Z157" s="2151">
        <v>9.8048136945097806</v>
      </c>
      <c r="AA157" s="2151">
        <v>4.0403309460782744</v>
      </c>
      <c r="AB157" s="2151">
        <v>12.127357708812223</v>
      </c>
      <c r="AC157" s="2151">
        <v>18.252495569149506</v>
      </c>
      <c r="AD157" s="2151">
        <v>1.7084503587917048</v>
      </c>
      <c r="AE157" s="2151">
        <v>9.9475834528986606</v>
      </c>
      <c r="AF157" s="2151">
        <v>3.9717362008971455</v>
      </c>
      <c r="AG157" s="2151">
        <v>12.725541259286876</v>
      </c>
      <c r="AH157" s="2151">
        <v>11.084306475654241</v>
      </c>
      <c r="AI157" s="2151">
        <v>11.861529997674841</v>
      </c>
      <c r="AJ157" s="2151">
        <v>6.6899748089009172</v>
      </c>
      <c r="AK157" s="2151">
        <v>10.422685668820806</v>
      </c>
      <c r="AL157" s="2151">
        <v>25.753125653991997</v>
      </c>
      <c r="AM157" s="2151">
        <v>6.6909680511201</v>
      </c>
      <c r="AN157" s="2151">
        <v>5.5971607428309174</v>
      </c>
      <c r="AO157" s="2151">
        <v>19.37503240980493</v>
      </c>
      <c r="AP157" s="2151">
        <v>5.0201354464753329</v>
      </c>
      <c r="AQ157" s="2151">
        <v>10.360610752426544</v>
      </c>
      <c r="AR157" s="2151">
        <v>10.96874900478204</v>
      </c>
      <c r="AS157" s="2151">
        <v>8.6392742585103353</v>
      </c>
      <c r="AT157" s="2151">
        <v>19.544271126932696</v>
      </c>
      <c r="AU157" s="2151">
        <v>11.886671832771114</v>
      </c>
      <c r="AV157" s="2151">
        <v>8.5630487131914368</v>
      </c>
      <c r="AW157" s="2151">
        <v>19.414246506812905</v>
      </c>
      <c r="AX157" s="2151">
        <v>14.646186576680039</v>
      </c>
      <c r="AY157" s="2156">
        <v>0.77507274811921023</v>
      </c>
      <c r="BA157" s="2825"/>
      <c r="BB157" s="2243" t="s">
        <v>544</v>
      </c>
      <c r="BC157" s="357">
        <v>9815.6092840000001</v>
      </c>
      <c r="BD157" s="306">
        <v>4240.5705539999999</v>
      </c>
      <c r="BE157" s="306">
        <v>2232.3703079999996</v>
      </c>
      <c r="BF157" s="306">
        <v>1087.9441810000008</v>
      </c>
      <c r="BG157" s="358">
        <v>272.75411700000006</v>
      </c>
      <c r="BH157" s="368">
        <v>2503.3981460000005</v>
      </c>
      <c r="BI157" s="306">
        <v>995.35620299999994</v>
      </c>
      <c r="BJ157" s="306">
        <v>632.10724699999992</v>
      </c>
      <c r="BK157" s="306">
        <v>308.90902299999999</v>
      </c>
      <c r="BL157" s="358">
        <v>68.449797000000018</v>
      </c>
      <c r="BM157" s="368">
        <v>6001.9262650000055</v>
      </c>
      <c r="BN157" s="306">
        <v>3498.8276370000008</v>
      </c>
      <c r="BO157" s="306">
        <v>2122.3977210000003</v>
      </c>
      <c r="BP157" s="306">
        <v>1252.2833170000006</v>
      </c>
      <c r="BQ157" s="358">
        <v>265.59308800000002</v>
      </c>
      <c r="BR157" s="368">
        <v>614.78378599999962</v>
      </c>
      <c r="BS157" s="306">
        <v>144.13581700000003</v>
      </c>
      <c r="BT157" s="306">
        <v>77.198607999999993</v>
      </c>
      <c r="BU157" s="306">
        <v>709.74032099999943</v>
      </c>
      <c r="BV157" s="306">
        <v>154.48272900000009</v>
      </c>
      <c r="BW157" s="306">
        <v>1773.5579869999992</v>
      </c>
      <c r="BX157" s="306">
        <v>424.54216099999979</v>
      </c>
      <c r="BY157" s="307">
        <v>403.57194100000015</v>
      </c>
      <c r="BZ157" s="307">
        <v>2821.9011769999984</v>
      </c>
      <c r="CA157" s="307">
        <v>91.64243799999997</v>
      </c>
      <c r="CB157" s="307">
        <v>462.82562300000012</v>
      </c>
      <c r="CC157" s="307">
        <v>155.34732600000004</v>
      </c>
      <c r="CD157" s="307">
        <v>117.228178</v>
      </c>
      <c r="CE157" s="307">
        <v>245.77736800000005</v>
      </c>
      <c r="CF157" s="307">
        <v>231.43792300000004</v>
      </c>
      <c r="CG157" s="307">
        <v>159.88851000000003</v>
      </c>
      <c r="CH157" s="307">
        <v>44.796241000000009</v>
      </c>
      <c r="CI157" s="307">
        <v>99.177838999999963</v>
      </c>
      <c r="CJ157" s="307">
        <v>113.33010700000004</v>
      </c>
      <c r="CK157" s="307">
        <v>1055.244886</v>
      </c>
      <c r="CL157" s="307">
        <v>624.58854799999949</v>
      </c>
      <c r="CM157" s="307">
        <v>315.58881499999995</v>
      </c>
      <c r="CN157" s="307">
        <v>71.796736999999993</v>
      </c>
      <c r="CO157" s="307">
        <v>572.04439999999988</v>
      </c>
      <c r="CP157" s="307">
        <v>300.32621600000004</v>
      </c>
      <c r="CQ157" s="307">
        <v>594.89382599999976</v>
      </c>
      <c r="CR157" s="307">
        <v>200.03594899999993</v>
      </c>
      <c r="CS157" s="307">
        <v>3122.1063729999992</v>
      </c>
      <c r="CT157" s="307">
        <v>697.93954000000008</v>
      </c>
      <c r="CU157" s="307">
        <v>444.1971260000002</v>
      </c>
      <c r="CV157" s="307">
        <v>44.995450999999996</v>
      </c>
      <c r="CW157" s="307">
        <v>180.85705700000008</v>
      </c>
      <c r="CX157" s="307">
        <v>556.22574799999984</v>
      </c>
      <c r="CY157" s="307">
        <v>23.041692000000001</v>
      </c>
      <c r="CZ157" s="376"/>
    </row>
    <row r="158" s="437" customFormat="true" ht="15" customHeight="true" x14ac:dyDescent="0.2">
      <c r="A158" s="2774"/>
      <c r="B158" s="2227" t="s">
        <v>430</v>
      </c>
      <c r="C158" s="2150">
        <v>0.15941038418141951</v>
      </c>
      <c r="D158" s="2151">
        <v>4.9966869633605152E-2</v>
      </c>
      <c r="E158" s="2151">
        <v>4.4349996407413517E-3</v>
      </c>
      <c r="F158" s="2151">
        <v>4.5147897520809145E-2</v>
      </c>
      <c r="G158" s="2152">
        <v>0</v>
      </c>
      <c r="H158" s="2153">
        <v>9.8479455672414895E-2</v>
      </c>
      <c r="I158" s="2151">
        <v>0</v>
      </c>
      <c r="J158" s="2151">
        <v>8.6046447625378001E-3</v>
      </c>
      <c r="K158" s="2151">
        <v>0</v>
      </c>
      <c r="L158" s="2154">
        <v>0</v>
      </c>
      <c r="M158" s="2155">
        <v>0.23053731855237811</v>
      </c>
      <c r="N158" s="2151">
        <v>3.0946658880697652E-2</v>
      </c>
      <c r="O158" s="2151">
        <v>6.5595278883333011E-2</v>
      </c>
      <c r="P158" s="2151">
        <v>8.1053677957480127E-2</v>
      </c>
      <c r="Q158" s="2152">
        <v>0</v>
      </c>
      <c r="R158" s="2153">
        <v>0</v>
      </c>
      <c r="S158" s="2151">
        <v>0</v>
      </c>
      <c r="T158" s="2151">
        <v>0</v>
      </c>
      <c r="U158" s="2151">
        <v>0</v>
      </c>
      <c r="V158" s="2151">
        <v>0.5128519310841847</v>
      </c>
      <c r="W158" s="2151">
        <v>3.1588630892037832E-2</v>
      </c>
      <c r="X158" s="2151">
        <v>0</v>
      </c>
      <c r="Y158" s="2151">
        <v>9.6985113671513634E-2</v>
      </c>
      <c r="Z158" s="2151">
        <v>0</v>
      </c>
      <c r="AA158" s="2151">
        <v>0</v>
      </c>
      <c r="AB158" s="2151">
        <v>6.5359799693449974E-2</v>
      </c>
      <c r="AC158" s="2151">
        <v>0</v>
      </c>
      <c r="AD158" s="2151">
        <v>0</v>
      </c>
      <c r="AE158" s="2151">
        <v>0</v>
      </c>
      <c r="AF158" s="2151">
        <v>0</v>
      </c>
      <c r="AG158" s="2151">
        <v>0.15911523896811705</v>
      </c>
      <c r="AH158" s="2151">
        <v>0</v>
      </c>
      <c r="AI158" s="2151">
        <v>0</v>
      </c>
      <c r="AJ158" s="2151">
        <v>0</v>
      </c>
      <c r="AK158" s="2151">
        <v>0</v>
      </c>
      <c r="AL158" s="2151">
        <v>0</v>
      </c>
      <c r="AM158" s="2151">
        <v>0</v>
      </c>
      <c r="AN158" s="2151">
        <v>0</v>
      </c>
      <c r="AO158" s="2151">
        <v>0</v>
      </c>
      <c r="AP158" s="2151">
        <v>0.14242677969658654</v>
      </c>
      <c r="AQ158" s="2151">
        <v>6.6856501160982088E-2</v>
      </c>
      <c r="AR158" s="2151">
        <v>2.0172839389830208E-2</v>
      </c>
      <c r="AS158" s="2151">
        <v>6.7459328608946018E-2</v>
      </c>
      <c r="AT158" s="2151">
        <v>1.0860463529717812</v>
      </c>
      <c r="AU158" s="2151">
        <v>0</v>
      </c>
      <c r="AV158" s="2151">
        <v>0</v>
      </c>
      <c r="AW158" s="2151">
        <v>0</v>
      </c>
      <c r="AX158" s="2151">
        <v>0</v>
      </c>
      <c r="AY158" s="2156">
        <v>0</v>
      </c>
      <c r="BA158" s="2825"/>
      <c r="BB158" s="2243" t="s">
        <v>46</v>
      </c>
      <c r="BC158" s="357">
        <v>60.081514999999996</v>
      </c>
      <c r="BD158" s="306">
        <v>18.837251000000002</v>
      </c>
      <c r="BE158" s="306">
        <v>1.6721250000000001</v>
      </c>
      <c r="BF158" s="306">
        <v>17.027177999999999</v>
      </c>
      <c r="BG158" s="358">
        <v>0</v>
      </c>
      <c r="BH158" s="368">
        <v>18.381608999999997</v>
      </c>
      <c r="BI158" s="306">
        <v>0</v>
      </c>
      <c r="BJ158" s="306">
        <v>1.607523</v>
      </c>
      <c r="BK158" s="306">
        <v>0</v>
      </c>
      <c r="BL158" s="358">
        <v>0</v>
      </c>
      <c r="BM158" s="368">
        <v>43.829450000000001</v>
      </c>
      <c r="BN158" s="306">
        <v>5.8908560000000003</v>
      </c>
      <c r="BO158" s="306">
        <v>12.488976000000001</v>
      </c>
      <c r="BP158" s="306">
        <v>15.419655000000001</v>
      </c>
      <c r="BQ158" s="358">
        <v>0</v>
      </c>
      <c r="BR158" s="368">
        <v>0</v>
      </c>
      <c r="BS158" s="306">
        <v>0</v>
      </c>
      <c r="BT158" s="306">
        <v>0</v>
      </c>
      <c r="BU158" s="306">
        <v>0</v>
      </c>
      <c r="BV158" s="306">
        <v>7.1452830000000001</v>
      </c>
      <c r="BW158" s="306">
        <v>8.0376150000000006</v>
      </c>
      <c r="BX158" s="306">
        <v>0</v>
      </c>
      <c r="BY158" s="307">
        <v>2.0520360000000002</v>
      </c>
      <c r="BZ158" s="307">
        <v>0</v>
      </c>
      <c r="CA158" s="307">
        <v>0</v>
      </c>
      <c r="CB158" s="307">
        <v>2.4943759999999999</v>
      </c>
      <c r="CC158" s="307">
        <v>0</v>
      </c>
      <c r="CD158" s="307">
        <v>0</v>
      </c>
      <c r="CE158" s="307">
        <v>0</v>
      </c>
      <c r="CF158" s="307">
        <v>0</v>
      </c>
      <c r="CG158" s="307">
        <v>1.9991840000000001</v>
      </c>
      <c r="CH158" s="307">
        <v>0</v>
      </c>
      <c r="CI158" s="307">
        <v>0</v>
      </c>
      <c r="CJ158" s="307">
        <v>0</v>
      </c>
      <c r="CK158" s="307">
        <v>0</v>
      </c>
      <c r="CL158" s="307">
        <v>0</v>
      </c>
      <c r="CM158" s="307">
        <v>0</v>
      </c>
      <c r="CN158" s="307">
        <v>0</v>
      </c>
      <c r="CO158" s="307">
        <v>0</v>
      </c>
      <c r="CP158" s="307">
        <v>8.5205859999999998</v>
      </c>
      <c r="CQ158" s="307">
        <v>3.8388200000000001</v>
      </c>
      <c r="CR158" s="307">
        <v>0.36788999999999999</v>
      </c>
      <c r="CS158" s="307">
        <v>24.378806999999998</v>
      </c>
      <c r="CT158" s="307">
        <v>38.783472000000003</v>
      </c>
      <c r="CU158" s="307">
        <v>0</v>
      </c>
      <c r="CV158" s="307">
        <v>0</v>
      </c>
      <c r="CW158" s="307">
        <v>0</v>
      </c>
      <c r="CX158" s="307">
        <v>0</v>
      </c>
      <c r="CY158" s="307">
        <v>0</v>
      </c>
      <c r="CZ158" s="376"/>
    </row>
    <row r="159" s="437" customFormat="true" ht="15" customHeight="true" x14ac:dyDescent="0.2">
      <c r="A159" s="746"/>
      <c r="B159" s="2228"/>
      <c r="C159" s="2150"/>
      <c r="D159" s="2151"/>
      <c r="E159" s="2151"/>
      <c r="F159" s="2151"/>
      <c r="G159" s="2152"/>
      <c r="H159" s="2153"/>
      <c r="I159" s="2151"/>
      <c r="J159" s="2151"/>
      <c r="K159" s="2151"/>
      <c r="L159" s="2154"/>
      <c r="M159" s="2155"/>
      <c r="N159" s="2151"/>
      <c r="O159" s="2151"/>
      <c r="P159" s="2151"/>
      <c r="Q159" s="2152"/>
      <c r="R159" s="2153"/>
      <c r="S159" s="2151"/>
      <c r="T159" s="2151"/>
      <c r="U159" s="2151"/>
      <c r="V159" s="2151"/>
      <c r="W159" s="2151"/>
      <c r="X159" s="2151"/>
      <c r="Y159" s="2151"/>
      <c r="Z159" s="2151"/>
      <c r="AA159" s="2151"/>
      <c r="AB159" s="2151"/>
      <c r="AC159" s="2151"/>
      <c r="AD159" s="2151"/>
      <c r="AE159" s="2151"/>
      <c r="AF159" s="2151"/>
      <c r="AG159" s="2151"/>
      <c r="AH159" s="2151"/>
      <c r="AI159" s="2151"/>
      <c r="AJ159" s="2151"/>
      <c r="AK159" s="2151"/>
      <c r="AL159" s="2151"/>
      <c r="AM159" s="2151"/>
      <c r="AN159" s="2151"/>
      <c r="AO159" s="2151"/>
      <c r="AP159" s="2151"/>
      <c r="AQ159" s="2151"/>
      <c r="AR159" s="2151"/>
      <c r="AS159" s="2151"/>
      <c r="AT159" s="2151"/>
      <c r="AU159" s="2151"/>
      <c r="AV159" s="2151"/>
      <c r="AW159" s="2151"/>
      <c r="AX159" s="2151"/>
      <c r="AY159" s="2156"/>
      <c r="AZ159" s="216"/>
      <c r="BA159" s="2826"/>
      <c r="BB159" s="2244" t="s">
        <v>208</v>
      </c>
      <c r="BC159" s="357">
        <v>37689.837652999617</v>
      </c>
      <c r="BD159" s="306">
        <v>37699.48195299998</v>
      </c>
      <c r="BE159" s="306">
        <v>37702.934283000046</v>
      </c>
      <c r="BF159" s="306">
        <v>37714.221337000228</v>
      </c>
      <c r="BG159" s="358">
        <v>37705.505643000266</v>
      </c>
      <c r="BH159" s="368">
        <v>18665.425061999886</v>
      </c>
      <c r="BI159" s="306">
        <v>18676.721283000013</v>
      </c>
      <c r="BJ159" s="306">
        <v>18682.037950000009</v>
      </c>
      <c r="BK159" s="306">
        <v>18672.212065</v>
      </c>
      <c r="BL159" s="358">
        <v>18671.335734999986</v>
      </c>
      <c r="BM159" s="368">
        <v>19011.867698999868</v>
      </c>
      <c r="BN159" s="306">
        <v>19035.515344999978</v>
      </c>
      <c r="BO159" s="306">
        <v>19039.443405999911</v>
      </c>
      <c r="BP159" s="306">
        <v>19024.004077999994</v>
      </c>
      <c r="BQ159" s="358">
        <v>19033.418245999972</v>
      </c>
      <c r="BR159" s="368">
        <v>3500.2150060000049</v>
      </c>
      <c r="BS159" s="306">
        <v>3522.9986250000043</v>
      </c>
      <c r="BT159" s="306">
        <v>1043.8599490000013</v>
      </c>
      <c r="BU159" s="306">
        <v>8068.5660370000196</v>
      </c>
      <c r="BV159" s="306">
        <v>1393.2448269999984</v>
      </c>
      <c r="BW159" s="306">
        <v>25444.645028999803</v>
      </c>
      <c r="BX159" s="306">
        <v>1632.1263790000003</v>
      </c>
      <c r="BY159" s="307">
        <v>2115.8257410000047</v>
      </c>
      <c r="BZ159" s="307">
        <v>28780.773046000108</v>
      </c>
      <c r="CA159" s="307">
        <v>2268.1913739999991</v>
      </c>
      <c r="CB159" s="307">
        <v>3816.3764449999894</v>
      </c>
      <c r="CC159" s="307">
        <v>851.10184200000106</v>
      </c>
      <c r="CD159" s="307">
        <v>6861.6672060000146</v>
      </c>
      <c r="CE159" s="307">
        <v>2470.7243640000038</v>
      </c>
      <c r="CF159" s="307">
        <v>5827.1222279999938</v>
      </c>
      <c r="CG159" s="307">
        <v>1256.437795000006</v>
      </c>
      <c r="CH159" s="307">
        <v>404.14112600000044</v>
      </c>
      <c r="CI159" s="307">
        <v>836.13023799999928</v>
      </c>
      <c r="CJ159" s="307">
        <v>1694.0289049999999</v>
      </c>
      <c r="CK159" s="307">
        <v>10124.500723999934</v>
      </c>
      <c r="CL159" s="307">
        <v>2425.2922010000052</v>
      </c>
      <c r="CM159" s="307">
        <v>4716.6390960000008</v>
      </c>
      <c r="CN159" s="307">
        <v>1282.7349489999965</v>
      </c>
      <c r="CO159" s="307">
        <v>2952.4822870000003</v>
      </c>
      <c r="CP159" s="307">
        <v>5982.43252999998</v>
      </c>
      <c r="CQ159" s="307">
        <v>5741.8798969999962</v>
      </c>
      <c r="CR159" s="307">
        <v>1823.6897290000011</v>
      </c>
      <c r="CS159" s="307">
        <v>36138.525987000467</v>
      </c>
      <c r="CT159" s="307">
        <v>3571.069677999988</v>
      </c>
      <c r="CU159" s="307">
        <v>3736.9343770000037</v>
      </c>
      <c r="CV159" s="307">
        <v>525.4606450000008</v>
      </c>
      <c r="CW159" s="307">
        <v>931.56876800000032</v>
      </c>
      <c r="CX159" s="307">
        <v>3797.7513470000031</v>
      </c>
      <c r="CY159" s="307">
        <v>2972.8424919999984</v>
      </c>
      <c r="CZ159" s="376"/>
    </row>
    <row r="160" s="437" customFormat="true" ht="15" customHeight="true" x14ac:dyDescent="0.2">
      <c r="A160" s="747"/>
      <c r="B160" s="2229"/>
      <c r="C160" s="2157"/>
      <c r="D160" s="2158"/>
      <c r="E160" s="2158"/>
      <c r="F160" s="2158"/>
      <c r="G160" s="2159"/>
      <c r="H160" s="2160"/>
      <c r="I160" s="2158"/>
      <c r="J160" s="2158"/>
      <c r="K160" s="2158"/>
      <c r="L160" s="2161"/>
      <c r="M160" s="2162"/>
      <c r="N160" s="2158"/>
      <c r="O160" s="2158"/>
      <c r="P160" s="2158"/>
      <c r="Q160" s="2159"/>
      <c r="R160" s="2160"/>
      <c r="S160" s="2158"/>
      <c r="T160" s="2158"/>
      <c r="U160" s="2158"/>
      <c r="V160" s="2158"/>
      <c r="W160" s="2158"/>
      <c r="X160" s="2158"/>
      <c r="Y160" s="2158"/>
      <c r="Z160" s="2158"/>
      <c r="AA160" s="2158"/>
      <c r="AB160" s="2158"/>
      <c r="AC160" s="2158"/>
      <c r="AD160" s="2158"/>
      <c r="AE160" s="2158"/>
      <c r="AF160" s="2158"/>
      <c r="AG160" s="2158"/>
      <c r="AH160" s="2158"/>
      <c r="AI160" s="2158"/>
      <c r="AJ160" s="2158"/>
      <c r="AK160" s="2158"/>
      <c r="AL160" s="2158"/>
      <c r="AM160" s="2158"/>
      <c r="AN160" s="2158"/>
      <c r="AO160" s="2158"/>
      <c r="AP160" s="2158"/>
      <c r="AQ160" s="2158"/>
      <c r="AR160" s="2158"/>
      <c r="AS160" s="2158"/>
      <c r="AT160" s="2158"/>
      <c r="AU160" s="2158"/>
      <c r="AV160" s="2158"/>
      <c r="AW160" s="2158"/>
      <c r="AX160" s="2158"/>
      <c r="AY160" s="2163"/>
      <c r="AZ160" s="216"/>
      <c r="BA160" s="516"/>
      <c r="BB160" s="159"/>
      <c r="BC160" s="357"/>
      <c r="BD160" s="306"/>
      <c r="BE160" s="306"/>
      <c r="BF160" s="306"/>
      <c r="BG160" s="358"/>
      <c r="BH160" s="368"/>
      <c r="BI160" s="306"/>
      <c r="BJ160" s="306"/>
      <c r="BK160" s="306"/>
      <c r="BL160" s="358"/>
      <c r="BM160" s="368"/>
      <c r="BN160" s="306"/>
      <c r="BO160" s="306"/>
      <c r="BP160" s="306"/>
      <c r="BQ160" s="358"/>
      <c r="BR160" s="368"/>
      <c r="BS160" s="306"/>
      <c r="BT160" s="306"/>
      <c r="BU160" s="306"/>
      <c r="BV160" s="306"/>
      <c r="BW160" s="306"/>
      <c r="BX160" s="306"/>
      <c r="BY160" s="307"/>
      <c r="BZ160" s="307"/>
      <c r="CA160" s="307"/>
      <c r="CB160" s="307"/>
      <c r="CC160" s="307"/>
      <c r="CD160" s="307"/>
      <c r="CE160" s="307"/>
      <c r="CF160" s="307"/>
      <c r="CG160" s="307"/>
      <c r="CH160" s="307"/>
      <c r="CI160" s="307"/>
      <c r="CJ160" s="307"/>
      <c r="CK160" s="307"/>
      <c r="CL160" s="307"/>
      <c r="CM160" s="307"/>
      <c r="CN160" s="307"/>
      <c r="CO160" s="307"/>
      <c r="CP160" s="307"/>
      <c r="CQ160" s="307"/>
      <c r="CR160" s="307"/>
      <c r="CS160" s="307"/>
      <c r="CT160" s="307"/>
      <c r="CU160" s="307"/>
      <c r="CV160" s="307"/>
      <c r="CW160" s="307"/>
      <c r="CX160" s="307"/>
      <c r="CY160" s="307"/>
      <c r="CZ160" s="376"/>
    </row>
    <row r="161" s="437" customFormat="true" ht="15" customHeight="true" x14ac:dyDescent="0.2">
      <c r="A161" s="744"/>
      <c r="B161" s="745"/>
      <c r="C161" s="1867"/>
      <c r="D161" s="1868"/>
      <c r="E161" s="1868"/>
      <c r="F161" s="1868"/>
      <c r="G161" s="1869"/>
      <c r="H161" s="1870"/>
      <c r="I161" s="1868"/>
      <c r="J161" s="1868"/>
      <c r="K161" s="1868"/>
      <c r="L161" s="1871"/>
      <c r="M161" s="1872"/>
      <c r="N161" s="1868"/>
      <c r="O161" s="1868"/>
      <c r="P161" s="1868"/>
      <c r="Q161" s="1869"/>
      <c r="R161" s="1870"/>
      <c r="S161" s="1868"/>
      <c r="T161" s="1868"/>
      <c r="U161" s="1868"/>
      <c r="V161" s="1868"/>
      <c r="W161" s="1868"/>
      <c r="X161" s="1868"/>
      <c r="Y161" s="1868"/>
      <c r="Z161" s="1868"/>
      <c r="AA161" s="1868"/>
      <c r="AB161" s="1873"/>
      <c r="AC161" s="1003"/>
      <c r="AD161" s="1003"/>
      <c r="AE161" s="1003"/>
      <c r="AF161" s="1003"/>
      <c r="AG161" s="1003"/>
      <c r="AH161" s="1003"/>
      <c r="AI161" s="1003"/>
      <c r="AJ161" s="1003"/>
      <c r="AK161" s="1003"/>
      <c r="AL161" s="1003"/>
      <c r="AM161" s="1003"/>
      <c r="AN161" s="1003"/>
      <c r="AO161" s="1003"/>
      <c r="AP161" s="1003"/>
      <c r="AQ161" s="1003"/>
      <c r="AR161" s="1003"/>
      <c r="AS161" s="1003"/>
      <c r="AT161" s="1003"/>
      <c r="AU161" s="1003"/>
      <c r="AV161" s="1003"/>
      <c r="AW161" s="1003"/>
      <c r="AX161" s="1003"/>
      <c r="AY161" s="1004"/>
      <c r="AZ161" s="216"/>
      <c r="BA161" s="516"/>
      <c r="BB161" s="159"/>
      <c r="BC161" s="357"/>
      <c r="BD161" s="306"/>
      <c r="BE161" s="306"/>
      <c r="BF161" s="306"/>
      <c r="BG161" s="358"/>
      <c r="BH161" s="368"/>
      <c r="BI161" s="306"/>
      <c r="BJ161" s="306"/>
      <c r="BK161" s="306"/>
      <c r="BL161" s="358"/>
      <c r="BM161" s="368"/>
      <c r="BN161" s="306"/>
      <c r="BO161" s="306"/>
      <c r="BP161" s="306"/>
      <c r="BQ161" s="358"/>
      <c r="BR161" s="368"/>
      <c r="BS161" s="306"/>
      <c r="BT161" s="306"/>
      <c r="BU161" s="306"/>
      <c r="BV161" s="306"/>
      <c r="BW161" s="306"/>
      <c r="BX161" s="306"/>
      <c r="BY161" s="307"/>
      <c r="BZ161" s="307"/>
      <c r="CA161" s="307"/>
      <c r="CB161" s="307"/>
      <c r="CC161" s="307"/>
      <c r="CD161" s="307"/>
      <c r="CE161" s="307"/>
      <c r="CF161" s="307"/>
      <c r="CG161" s="307"/>
      <c r="CH161" s="307"/>
      <c r="CI161" s="307"/>
      <c r="CJ161" s="307"/>
      <c r="CK161" s="307"/>
      <c r="CL161" s="307"/>
      <c r="CM161" s="307"/>
      <c r="CN161" s="307"/>
      <c r="CO161" s="307"/>
      <c r="CP161" s="307"/>
      <c r="CQ161" s="307"/>
      <c r="CR161" s="307"/>
      <c r="CS161" s="307"/>
      <c r="CT161" s="307"/>
      <c r="CU161" s="307"/>
      <c r="CV161" s="307"/>
      <c r="CW161" s="307"/>
      <c r="CX161" s="307"/>
      <c r="CY161" s="307"/>
      <c r="CZ161" s="376"/>
    </row>
    <row r="162" s="437" customFormat="true" ht="15" customHeight="true" x14ac:dyDescent="0.2">
      <c r="A162" s="2074"/>
      <c r="B162" s="2230"/>
      <c r="C162" s="2016"/>
      <c r="D162" s="2017"/>
      <c r="E162" s="2017"/>
      <c r="F162" s="2017"/>
      <c r="G162" s="2055"/>
      <c r="H162" s="2047"/>
      <c r="I162" s="2017"/>
      <c r="J162" s="2017"/>
      <c r="K162" s="2017"/>
      <c r="L162" s="2028"/>
      <c r="M162" s="2037"/>
      <c r="N162" s="2017"/>
      <c r="O162" s="2017"/>
      <c r="P162" s="2017"/>
      <c r="Q162" s="2055"/>
      <c r="R162" s="2047"/>
      <c r="S162" s="2017"/>
      <c r="T162" s="2017"/>
      <c r="U162" s="2017"/>
      <c r="V162" s="2017"/>
      <c r="W162" s="2017"/>
      <c r="X162" s="2017"/>
      <c r="Y162" s="2017"/>
      <c r="Z162" s="2017"/>
      <c r="AA162" s="2017"/>
      <c r="AB162" s="2017"/>
      <c r="AC162" s="2017"/>
      <c r="AD162" s="2017"/>
      <c r="AE162" s="2017"/>
      <c r="AF162" s="2017"/>
      <c r="AG162" s="2017"/>
      <c r="AH162" s="2017"/>
      <c r="AI162" s="2017"/>
      <c r="AJ162" s="2017"/>
      <c r="AK162" s="2017"/>
      <c r="AL162" s="2017"/>
      <c r="AM162" s="2017"/>
      <c r="AN162" s="2017"/>
      <c r="AO162" s="2017"/>
      <c r="AP162" s="2017"/>
      <c r="AQ162" s="2017"/>
      <c r="AR162" s="2017"/>
      <c r="AS162" s="2017"/>
      <c r="AT162" s="2017"/>
      <c r="AU162" s="2017"/>
      <c r="AV162" s="2017"/>
      <c r="AW162" s="2017"/>
      <c r="AX162" s="2017"/>
      <c r="AY162" s="2018"/>
      <c r="AZ162" s="216"/>
      <c r="BA162" s="516"/>
      <c r="BB162" s="159"/>
      <c r="BC162" s="357"/>
      <c r="BD162" s="306"/>
      <c r="BE162" s="306"/>
      <c r="BF162" s="306"/>
      <c r="BG162" s="358"/>
      <c r="BH162" s="368"/>
      <c r="BI162" s="306"/>
      <c r="BJ162" s="306"/>
      <c r="BK162" s="306"/>
      <c r="BL162" s="358"/>
      <c r="BM162" s="368"/>
      <c r="BN162" s="306"/>
      <c r="BO162" s="306"/>
      <c r="BP162" s="306"/>
      <c r="BQ162" s="358"/>
      <c r="BR162" s="368"/>
      <c r="BS162" s="306"/>
      <c r="BT162" s="306"/>
      <c r="BU162" s="306"/>
      <c r="BV162" s="306"/>
      <c r="BW162" s="306"/>
      <c r="BX162" s="306"/>
      <c r="BY162" s="307"/>
      <c r="BZ162" s="307"/>
      <c r="CA162" s="307"/>
      <c r="CB162" s="307"/>
      <c r="CC162" s="307"/>
      <c r="CD162" s="307"/>
      <c r="CE162" s="307"/>
      <c r="CF162" s="307"/>
      <c r="CG162" s="307"/>
      <c r="CH162" s="307"/>
      <c r="CI162" s="307"/>
      <c r="CJ162" s="307"/>
      <c r="CK162" s="307"/>
      <c r="CL162" s="307"/>
      <c r="CM162" s="307"/>
      <c r="CN162" s="307"/>
      <c r="CO162" s="307"/>
      <c r="CP162" s="307"/>
      <c r="CQ162" s="307"/>
      <c r="CR162" s="307"/>
      <c r="CS162" s="307"/>
      <c r="CT162" s="307"/>
      <c r="CU162" s="307"/>
      <c r="CV162" s="307"/>
      <c r="CW162" s="307"/>
      <c r="CX162" s="307"/>
      <c r="CY162" s="307"/>
      <c r="CZ162" s="376"/>
    </row>
    <row r="163" s="437" customFormat="true" ht="15" customHeight="true" x14ac:dyDescent="0.2">
      <c r="A163" s="2064"/>
      <c r="B163" s="2231"/>
      <c r="C163" s="2019"/>
      <c r="D163" s="2020"/>
      <c r="E163" s="2020"/>
      <c r="F163" s="2020"/>
      <c r="G163" s="2056"/>
      <c r="H163" s="2048"/>
      <c r="I163" s="2020"/>
      <c r="J163" s="2020"/>
      <c r="K163" s="2020"/>
      <c r="L163" s="2029"/>
      <c r="M163" s="2038"/>
      <c r="N163" s="2020"/>
      <c r="O163" s="2020"/>
      <c r="P163" s="2020"/>
      <c r="Q163" s="2056"/>
      <c r="R163" s="2048"/>
      <c r="S163" s="2020"/>
      <c r="T163" s="2020"/>
      <c r="U163" s="2020"/>
      <c r="V163" s="2020"/>
      <c r="W163" s="2020"/>
      <c r="X163" s="2020"/>
      <c r="Y163" s="2020"/>
      <c r="Z163" s="2020"/>
      <c r="AA163" s="2020"/>
      <c r="AB163" s="2020"/>
      <c r="AC163" s="2020"/>
      <c r="AD163" s="2020"/>
      <c r="AE163" s="2020"/>
      <c r="AF163" s="2020"/>
      <c r="AG163" s="2020"/>
      <c r="AH163" s="2020"/>
      <c r="AI163" s="2020"/>
      <c r="AJ163" s="2020"/>
      <c r="AK163" s="2020"/>
      <c r="AL163" s="2020"/>
      <c r="AM163" s="2020"/>
      <c r="AN163" s="2020"/>
      <c r="AO163" s="2020"/>
      <c r="AP163" s="2020"/>
      <c r="AQ163" s="2020"/>
      <c r="AR163" s="2020"/>
      <c r="AS163" s="2020"/>
      <c r="AT163" s="2020"/>
      <c r="AU163" s="2020"/>
      <c r="AV163" s="2020"/>
      <c r="AW163" s="2020"/>
      <c r="AX163" s="2020"/>
      <c r="AY163" s="2021"/>
      <c r="AZ163" s="216"/>
      <c r="BA163" s="516"/>
      <c r="BB163" s="159"/>
      <c r="BC163" s="357"/>
      <c r="BD163" s="306"/>
      <c r="BE163" s="306"/>
      <c r="BF163" s="306"/>
      <c r="BG163" s="358"/>
      <c r="BH163" s="368"/>
      <c r="BI163" s="306"/>
      <c r="BJ163" s="306"/>
      <c r="BK163" s="306"/>
      <c r="BL163" s="358"/>
      <c r="BM163" s="368"/>
      <c r="BN163" s="306"/>
      <c r="BO163" s="306"/>
      <c r="BP163" s="306"/>
      <c r="BQ163" s="358"/>
      <c r="BR163" s="368"/>
      <c r="BS163" s="306"/>
      <c r="BT163" s="306"/>
      <c r="BU163" s="306"/>
      <c r="BV163" s="306"/>
      <c r="BW163" s="306"/>
      <c r="BX163" s="306"/>
      <c r="BY163" s="307"/>
      <c r="BZ163" s="307"/>
      <c r="CA163" s="307"/>
      <c r="CB163" s="307"/>
      <c r="CC163" s="307"/>
      <c r="CD163" s="307"/>
      <c r="CE163" s="307"/>
      <c r="CF163" s="307"/>
      <c r="CG163" s="307"/>
      <c r="CH163" s="307"/>
      <c r="CI163" s="307"/>
      <c r="CJ163" s="307"/>
      <c r="CK163" s="307"/>
      <c r="CL163" s="307"/>
      <c r="CM163" s="307"/>
      <c r="CN163" s="307"/>
      <c r="CO163" s="307"/>
      <c r="CP163" s="307"/>
      <c r="CQ163" s="307"/>
      <c r="CR163" s="307"/>
      <c r="CS163" s="307"/>
      <c r="CT163" s="307"/>
      <c r="CU163" s="307"/>
      <c r="CV163" s="307"/>
      <c r="CW163" s="307"/>
      <c r="CX163" s="307"/>
      <c r="CY163" s="307"/>
      <c r="CZ163" s="376"/>
    </row>
    <row r="164" s="437" customFormat="true" ht="15" customHeight="true" x14ac:dyDescent="0.2">
      <c r="A164" s="2065"/>
      <c r="B164" s="2232"/>
      <c r="C164" s="2164"/>
      <c r="D164" s="2165"/>
      <c r="E164" s="2165"/>
      <c r="F164" s="2165"/>
      <c r="G164" s="2166"/>
      <c r="H164" s="2167"/>
      <c r="I164" s="2165"/>
      <c r="J164" s="2165"/>
      <c r="K164" s="2165"/>
      <c r="L164" s="2168"/>
      <c r="M164" s="2169"/>
      <c r="N164" s="2165"/>
      <c r="O164" s="2165"/>
      <c r="P164" s="2165"/>
      <c r="Q164" s="2166"/>
      <c r="R164" s="2167"/>
      <c r="S164" s="2165"/>
      <c r="T164" s="2165"/>
      <c r="U164" s="2165"/>
      <c r="V164" s="2165"/>
      <c r="W164" s="2165"/>
      <c r="X164" s="2165"/>
      <c r="Y164" s="2165"/>
      <c r="Z164" s="2165"/>
      <c r="AA164" s="2165"/>
      <c r="AB164" s="2165"/>
      <c r="AC164" s="2165"/>
      <c r="AD164" s="2165"/>
      <c r="AE164" s="2165"/>
      <c r="AF164" s="2165"/>
      <c r="AG164" s="2165"/>
      <c r="AH164" s="2165"/>
      <c r="AI164" s="2165"/>
      <c r="AJ164" s="2165"/>
      <c r="AK164" s="2165"/>
      <c r="AL164" s="2165"/>
      <c r="AM164" s="2165"/>
      <c r="AN164" s="2165"/>
      <c r="AO164" s="2165"/>
      <c r="AP164" s="2165"/>
      <c r="AQ164" s="2165"/>
      <c r="AR164" s="2165"/>
      <c r="AS164" s="2165"/>
      <c r="AT164" s="2165"/>
      <c r="AU164" s="2165"/>
      <c r="AV164" s="2165"/>
      <c r="AW164" s="2165"/>
      <c r="AX164" s="2165"/>
      <c r="AY164" s="2170"/>
      <c r="AZ164" s="216"/>
      <c r="BA164" s="516"/>
      <c r="BB164" s="159"/>
      <c r="BC164" s="357"/>
      <c r="BD164" s="306"/>
      <c r="BE164" s="306"/>
      <c r="BF164" s="306"/>
      <c r="BG164" s="358"/>
      <c r="BH164" s="368"/>
      <c r="BI164" s="306"/>
      <c r="BJ164" s="306"/>
      <c r="BK164" s="306"/>
      <c r="BL164" s="358"/>
      <c r="BM164" s="368"/>
      <c r="BN164" s="306"/>
      <c r="BO164" s="306"/>
      <c r="BP164" s="306"/>
      <c r="BQ164" s="358"/>
      <c r="BR164" s="368"/>
      <c r="BS164" s="306"/>
      <c r="BT164" s="306"/>
      <c r="BU164" s="306"/>
      <c r="BV164" s="306"/>
      <c r="BW164" s="306"/>
      <c r="BX164" s="306"/>
      <c r="BY164" s="307"/>
      <c r="BZ164" s="307"/>
      <c r="CA164" s="307"/>
      <c r="CB164" s="307"/>
      <c r="CC164" s="307"/>
      <c r="CD164" s="307"/>
      <c r="CE164" s="307"/>
      <c r="CF164" s="307"/>
      <c r="CG164" s="307"/>
      <c r="CH164" s="307"/>
      <c r="CI164" s="307"/>
      <c r="CJ164" s="307"/>
      <c r="CK164" s="307"/>
      <c r="CL164" s="307"/>
      <c r="CM164" s="307"/>
      <c r="CN164" s="307"/>
      <c r="CO164" s="307"/>
      <c r="CP164" s="307"/>
      <c r="CQ164" s="307"/>
      <c r="CR164" s="307"/>
      <c r="CS164" s="307"/>
      <c r="CT164" s="307"/>
      <c r="CU164" s="307"/>
      <c r="CV164" s="307"/>
      <c r="CW164" s="307"/>
      <c r="CX164" s="307"/>
      <c r="CY164" s="307"/>
      <c r="CZ164" s="376"/>
    </row>
    <row r="165" s="437" customFormat="true" ht="15" customHeight="true" x14ac:dyDescent="0.2">
      <c r="A165" s="2066"/>
      <c r="B165" s="2233"/>
      <c r="C165" s="2171"/>
      <c r="D165" s="2172"/>
      <c r="E165" s="2172"/>
      <c r="F165" s="2172"/>
      <c r="G165" s="2173"/>
      <c r="H165" s="2174"/>
      <c r="I165" s="2172"/>
      <c r="J165" s="2172"/>
      <c r="K165" s="2172"/>
      <c r="L165" s="2175"/>
      <c r="M165" s="2176"/>
      <c r="N165" s="2172"/>
      <c r="O165" s="2172"/>
      <c r="P165" s="2172"/>
      <c r="Q165" s="2173"/>
      <c r="R165" s="2174"/>
      <c r="S165" s="2172"/>
      <c r="T165" s="2172"/>
      <c r="U165" s="2172"/>
      <c r="V165" s="2172"/>
      <c r="W165" s="2172"/>
      <c r="X165" s="2172"/>
      <c r="Y165" s="2172"/>
      <c r="Z165" s="2172"/>
      <c r="AA165" s="2172"/>
      <c r="AB165" s="2172"/>
      <c r="AC165" s="2172"/>
      <c r="AD165" s="2172"/>
      <c r="AE165" s="2172"/>
      <c r="AF165" s="2172"/>
      <c r="AG165" s="2172"/>
      <c r="AH165" s="2172"/>
      <c r="AI165" s="2172"/>
      <c r="AJ165" s="2172"/>
      <c r="AK165" s="2172"/>
      <c r="AL165" s="2172"/>
      <c r="AM165" s="2172"/>
      <c r="AN165" s="2172"/>
      <c r="AO165" s="2172"/>
      <c r="AP165" s="2172"/>
      <c r="AQ165" s="2172"/>
      <c r="AR165" s="2172"/>
      <c r="AS165" s="2172"/>
      <c r="AT165" s="2172"/>
      <c r="AU165" s="2172"/>
      <c r="AV165" s="2172"/>
      <c r="AW165" s="2172"/>
      <c r="AX165" s="2172"/>
      <c r="AY165" s="2177"/>
      <c r="BA165" s="516"/>
      <c r="BB165" s="159"/>
      <c r="BC165" s="357"/>
      <c r="BD165" s="306"/>
      <c r="BE165" s="306"/>
      <c r="BF165" s="306"/>
      <c r="BG165" s="358"/>
      <c r="BH165" s="368"/>
      <c r="BI165" s="306"/>
      <c r="BJ165" s="306"/>
      <c r="BK165" s="306"/>
      <c r="BL165" s="358"/>
      <c r="BM165" s="368"/>
      <c r="BN165" s="306"/>
      <c r="BO165" s="306"/>
      <c r="BP165" s="306"/>
      <c r="BQ165" s="358"/>
      <c r="BR165" s="368"/>
      <c r="BS165" s="306"/>
      <c r="BT165" s="306"/>
      <c r="BU165" s="306"/>
      <c r="BV165" s="306"/>
      <c r="BW165" s="306"/>
      <c r="BX165" s="306"/>
      <c r="BY165" s="307"/>
      <c r="BZ165" s="307"/>
      <c r="CA165" s="307"/>
      <c r="CB165" s="307"/>
      <c r="CC165" s="307"/>
      <c r="CD165" s="307"/>
      <c r="CE165" s="307"/>
      <c r="CF165" s="307"/>
      <c r="CG165" s="307"/>
      <c r="CH165" s="307"/>
      <c r="CI165" s="307"/>
      <c r="CJ165" s="307"/>
      <c r="CK165" s="307"/>
      <c r="CL165" s="307"/>
      <c r="CM165" s="307"/>
      <c r="CN165" s="307"/>
      <c r="CO165" s="307"/>
      <c r="CP165" s="307"/>
      <c r="CQ165" s="307"/>
      <c r="CR165" s="307"/>
      <c r="CS165" s="307"/>
      <c r="CT165" s="307"/>
      <c r="CU165" s="307"/>
      <c r="CV165" s="307"/>
      <c r="CW165" s="307"/>
      <c r="CX165" s="307"/>
      <c r="CY165" s="307"/>
      <c r="CZ165" s="376"/>
    </row>
    <row r="166" s="437" customFormat="true" ht="15" customHeight="true" x14ac:dyDescent="0.2">
      <c r="A166" s="2066"/>
      <c r="B166" s="2233"/>
      <c r="C166" s="2171"/>
      <c r="D166" s="2172"/>
      <c r="E166" s="2172"/>
      <c r="F166" s="2172"/>
      <c r="G166" s="2173"/>
      <c r="H166" s="2174"/>
      <c r="I166" s="2172"/>
      <c r="J166" s="2172"/>
      <c r="K166" s="2172"/>
      <c r="L166" s="2175"/>
      <c r="M166" s="2176"/>
      <c r="N166" s="2172"/>
      <c r="O166" s="2172"/>
      <c r="P166" s="2172"/>
      <c r="Q166" s="2173"/>
      <c r="R166" s="2174"/>
      <c r="S166" s="2172"/>
      <c r="T166" s="2172"/>
      <c r="U166" s="2172"/>
      <c r="V166" s="2172"/>
      <c r="W166" s="2172"/>
      <c r="X166" s="2172"/>
      <c r="Y166" s="2172"/>
      <c r="Z166" s="2172"/>
      <c r="AA166" s="2172"/>
      <c r="AB166" s="2172"/>
      <c r="AC166" s="2172"/>
      <c r="AD166" s="2172"/>
      <c r="AE166" s="2172"/>
      <c r="AF166" s="2172"/>
      <c r="AG166" s="2172"/>
      <c r="AH166" s="2172"/>
      <c r="AI166" s="2172"/>
      <c r="AJ166" s="2172"/>
      <c r="AK166" s="2172"/>
      <c r="AL166" s="2172"/>
      <c r="AM166" s="2172"/>
      <c r="AN166" s="2172"/>
      <c r="AO166" s="2172"/>
      <c r="AP166" s="2172"/>
      <c r="AQ166" s="2172"/>
      <c r="AR166" s="2172"/>
      <c r="AS166" s="2172"/>
      <c r="AT166" s="2172"/>
      <c r="AU166" s="2172"/>
      <c r="AV166" s="2172"/>
      <c r="AW166" s="2172"/>
      <c r="AX166" s="2172"/>
      <c r="AY166" s="2177"/>
      <c r="BA166" s="516"/>
      <c r="BB166" s="159"/>
      <c r="BC166" s="357"/>
      <c r="BD166" s="306"/>
      <c r="BE166" s="306"/>
      <c r="BF166" s="306"/>
      <c r="BG166" s="358"/>
      <c r="BH166" s="368"/>
      <c r="BI166" s="306"/>
      <c r="BJ166" s="306"/>
      <c r="BK166" s="306"/>
      <c r="BL166" s="358"/>
      <c r="BM166" s="368"/>
      <c r="BN166" s="306"/>
      <c r="BO166" s="306"/>
      <c r="BP166" s="306"/>
      <c r="BQ166" s="358"/>
      <c r="BR166" s="368"/>
      <c r="BS166" s="306"/>
      <c r="BT166" s="306"/>
      <c r="BU166" s="306"/>
      <c r="BV166" s="306"/>
      <c r="BW166" s="306"/>
      <c r="BX166" s="306"/>
      <c r="BY166" s="307"/>
      <c r="BZ166" s="307"/>
      <c r="CA166" s="307"/>
      <c r="CB166" s="307"/>
      <c r="CC166" s="307"/>
      <c r="CD166" s="307"/>
      <c r="CE166" s="307"/>
      <c r="CF166" s="307"/>
      <c r="CG166" s="307"/>
      <c r="CH166" s="307"/>
      <c r="CI166" s="307"/>
      <c r="CJ166" s="307"/>
      <c r="CK166" s="307"/>
      <c r="CL166" s="307"/>
      <c r="CM166" s="307"/>
      <c r="CN166" s="307"/>
      <c r="CO166" s="307"/>
      <c r="CP166" s="307"/>
      <c r="CQ166" s="307"/>
      <c r="CR166" s="307"/>
      <c r="CS166" s="307"/>
      <c r="CT166" s="307"/>
      <c r="CU166" s="307"/>
      <c r="CV166" s="307"/>
      <c r="CW166" s="307"/>
      <c r="CX166" s="307"/>
      <c r="CY166" s="307"/>
      <c r="CZ166" s="376"/>
    </row>
    <row r="167" s="437" customFormat="true" ht="15" customHeight="true" x14ac:dyDescent="0.2">
      <c r="A167" s="2066"/>
      <c r="B167" s="2233"/>
      <c r="C167" s="2171"/>
      <c r="D167" s="2172"/>
      <c r="E167" s="2172"/>
      <c r="F167" s="2172"/>
      <c r="G167" s="2173"/>
      <c r="H167" s="2174"/>
      <c r="I167" s="2172"/>
      <c r="J167" s="2172"/>
      <c r="K167" s="2172"/>
      <c r="L167" s="2175"/>
      <c r="M167" s="2176"/>
      <c r="N167" s="2172"/>
      <c r="O167" s="2172"/>
      <c r="P167" s="2172"/>
      <c r="Q167" s="2173"/>
      <c r="R167" s="2174"/>
      <c r="S167" s="2172"/>
      <c r="T167" s="2172"/>
      <c r="U167" s="2172"/>
      <c r="V167" s="2172"/>
      <c r="W167" s="2172"/>
      <c r="X167" s="2172"/>
      <c r="Y167" s="2172"/>
      <c r="Z167" s="2172"/>
      <c r="AA167" s="2172"/>
      <c r="AB167" s="2172"/>
      <c r="AC167" s="2172"/>
      <c r="AD167" s="2172"/>
      <c r="AE167" s="2172"/>
      <c r="AF167" s="2172"/>
      <c r="AG167" s="2172"/>
      <c r="AH167" s="2172"/>
      <c r="AI167" s="2172"/>
      <c r="AJ167" s="2172"/>
      <c r="AK167" s="2172"/>
      <c r="AL167" s="2172"/>
      <c r="AM167" s="2172"/>
      <c r="AN167" s="2172"/>
      <c r="AO167" s="2172"/>
      <c r="AP167" s="2172"/>
      <c r="AQ167" s="2172"/>
      <c r="AR167" s="2172"/>
      <c r="AS167" s="2172"/>
      <c r="AT167" s="2172"/>
      <c r="AU167" s="2172"/>
      <c r="AV167" s="2172"/>
      <c r="AW167" s="2172"/>
      <c r="AX167" s="2172"/>
      <c r="AY167" s="2177"/>
      <c r="BA167" s="516"/>
      <c r="BB167" s="159"/>
      <c r="BC167" s="357"/>
      <c r="BD167" s="306"/>
      <c r="BE167" s="306"/>
      <c r="BF167" s="306"/>
      <c r="BG167" s="358"/>
      <c r="BH167" s="368"/>
      <c r="BI167" s="306"/>
      <c r="BJ167" s="306"/>
      <c r="BK167" s="306"/>
      <c r="BL167" s="358"/>
      <c r="BM167" s="368"/>
      <c r="BN167" s="306"/>
      <c r="BO167" s="306"/>
      <c r="BP167" s="306"/>
      <c r="BQ167" s="358"/>
      <c r="BR167" s="368"/>
      <c r="BS167" s="306"/>
      <c r="BT167" s="306"/>
      <c r="BU167" s="306"/>
      <c r="BV167" s="306"/>
      <c r="BW167" s="306"/>
      <c r="BX167" s="306"/>
      <c r="BY167" s="307"/>
      <c r="BZ167" s="307"/>
      <c r="CA167" s="307"/>
      <c r="CB167" s="307"/>
      <c r="CC167" s="307"/>
      <c r="CD167" s="307"/>
      <c r="CE167" s="307"/>
      <c r="CF167" s="307"/>
      <c r="CG167" s="307"/>
      <c r="CH167" s="307"/>
      <c r="CI167" s="307"/>
      <c r="CJ167" s="307"/>
      <c r="CK167" s="307"/>
      <c r="CL167" s="307"/>
      <c r="CM167" s="307"/>
      <c r="CN167" s="307"/>
      <c r="CO167" s="307"/>
      <c r="CP167" s="307"/>
      <c r="CQ167" s="307"/>
      <c r="CR167" s="307"/>
      <c r="CS167" s="307"/>
      <c r="CT167" s="307"/>
      <c r="CU167" s="307"/>
      <c r="CV167" s="307"/>
      <c r="CW167" s="307"/>
      <c r="CX167" s="307"/>
      <c r="CY167" s="307"/>
      <c r="CZ167" s="376"/>
    </row>
    <row r="168" s="437" customFormat="true" ht="15" customHeight="true" x14ac:dyDescent="0.2">
      <c r="A168" s="2066"/>
      <c r="B168" s="2233"/>
      <c r="C168" s="2171"/>
      <c r="D168" s="2172"/>
      <c r="E168" s="2172"/>
      <c r="F168" s="2172"/>
      <c r="G168" s="2173"/>
      <c r="H168" s="2174"/>
      <c r="I168" s="2172"/>
      <c r="J168" s="2172"/>
      <c r="K168" s="2172"/>
      <c r="L168" s="2175"/>
      <c r="M168" s="2176"/>
      <c r="N168" s="2172"/>
      <c r="O168" s="2172"/>
      <c r="P168" s="2172"/>
      <c r="Q168" s="2173"/>
      <c r="R168" s="2174"/>
      <c r="S168" s="2172"/>
      <c r="T168" s="2172"/>
      <c r="U168" s="2172"/>
      <c r="V168" s="2172"/>
      <c r="W168" s="2172"/>
      <c r="X168" s="2172"/>
      <c r="Y168" s="2172"/>
      <c r="Z168" s="2172"/>
      <c r="AA168" s="2172"/>
      <c r="AB168" s="2172"/>
      <c r="AC168" s="2172"/>
      <c r="AD168" s="2172"/>
      <c r="AE168" s="2172"/>
      <c r="AF168" s="2172"/>
      <c r="AG168" s="2172"/>
      <c r="AH168" s="2172"/>
      <c r="AI168" s="2172"/>
      <c r="AJ168" s="2172"/>
      <c r="AK168" s="2172"/>
      <c r="AL168" s="2172"/>
      <c r="AM168" s="2172"/>
      <c r="AN168" s="2172"/>
      <c r="AO168" s="2172"/>
      <c r="AP168" s="2172"/>
      <c r="AQ168" s="2172"/>
      <c r="AR168" s="2172"/>
      <c r="AS168" s="2172"/>
      <c r="AT168" s="2172"/>
      <c r="AU168" s="2172"/>
      <c r="AV168" s="2172"/>
      <c r="AW168" s="2172"/>
      <c r="AX168" s="2172"/>
      <c r="AY168" s="2177"/>
      <c r="BA168" s="516"/>
      <c r="BB168" s="159"/>
      <c r="BC168" s="357"/>
      <c r="BD168" s="306"/>
      <c r="BE168" s="306"/>
      <c r="BF168" s="306"/>
      <c r="BG168" s="358"/>
      <c r="BH168" s="368"/>
      <c r="BI168" s="306"/>
      <c r="BJ168" s="306"/>
      <c r="BK168" s="306"/>
      <c r="BL168" s="358"/>
      <c r="BM168" s="368"/>
      <c r="BN168" s="306"/>
      <c r="BO168" s="306"/>
      <c r="BP168" s="306"/>
      <c r="BQ168" s="358"/>
      <c r="BR168" s="368"/>
      <c r="BS168" s="306"/>
      <c r="BT168" s="306"/>
      <c r="BU168" s="306"/>
      <c r="BV168" s="306"/>
      <c r="BW168" s="306"/>
      <c r="BX168" s="306"/>
      <c r="BY168" s="307"/>
      <c r="BZ168" s="307"/>
      <c r="CA168" s="307"/>
      <c r="CB168" s="307"/>
      <c r="CC168" s="307"/>
      <c r="CD168" s="307"/>
      <c r="CE168" s="307"/>
      <c r="CF168" s="307"/>
      <c r="CG168" s="307"/>
      <c r="CH168" s="307"/>
      <c r="CI168" s="307"/>
      <c r="CJ168" s="307"/>
      <c r="CK168" s="307"/>
      <c r="CL168" s="307"/>
      <c r="CM168" s="307"/>
      <c r="CN168" s="307"/>
      <c r="CO168" s="307"/>
      <c r="CP168" s="307"/>
      <c r="CQ168" s="307"/>
      <c r="CR168" s="307"/>
      <c r="CS168" s="307"/>
      <c r="CT168" s="307"/>
      <c r="CU168" s="307"/>
      <c r="CV168" s="307"/>
      <c r="CW168" s="307"/>
      <c r="CX168" s="307"/>
      <c r="CY168" s="307"/>
      <c r="CZ168" s="376"/>
    </row>
    <row r="169" s="437" customFormat="true" ht="15" customHeight="true" x14ac:dyDescent="0.2">
      <c r="A169" s="2066"/>
      <c r="B169" s="2233"/>
      <c r="C169" s="2171"/>
      <c r="D169" s="2172"/>
      <c r="E169" s="2172"/>
      <c r="F169" s="2172"/>
      <c r="G169" s="2173"/>
      <c r="H169" s="2174"/>
      <c r="I169" s="2172"/>
      <c r="J169" s="2172"/>
      <c r="K169" s="2172"/>
      <c r="L169" s="2175"/>
      <c r="M169" s="2176"/>
      <c r="N169" s="2172"/>
      <c r="O169" s="2172"/>
      <c r="P169" s="2172"/>
      <c r="Q169" s="2173"/>
      <c r="R169" s="2174"/>
      <c r="S169" s="2172"/>
      <c r="T169" s="2172"/>
      <c r="U169" s="2172"/>
      <c r="V169" s="2172"/>
      <c r="W169" s="2172"/>
      <c r="X169" s="2172"/>
      <c r="Y169" s="2172"/>
      <c r="Z169" s="2172"/>
      <c r="AA169" s="2172"/>
      <c r="AB169" s="2172"/>
      <c r="AC169" s="2172"/>
      <c r="AD169" s="2172"/>
      <c r="AE169" s="2172"/>
      <c r="AF169" s="2172"/>
      <c r="AG169" s="2172"/>
      <c r="AH169" s="2172"/>
      <c r="AI169" s="2172"/>
      <c r="AJ169" s="2172"/>
      <c r="AK169" s="2172"/>
      <c r="AL169" s="2172"/>
      <c r="AM169" s="2172"/>
      <c r="AN169" s="2172"/>
      <c r="AO169" s="2172"/>
      <c r="AP169" s="2172"/>
      <c r="AQ169" s="2172"/>
      <c r="AR169" s="2172"/>
      <c r="AS169" s="2172"/>
      <c r="AT169" s="2172"/>
      <c r="AU169" s="2172"/>
      <c r="AV169" s="2172"/>
      <c r="AW169" s="2172"/>
      <c r="AX169" s="2172"/>
      <c r="AY169" s="2177"/>
      <c r="BA169" s="516"/>
      <c r="BB169" s="159"/>
      <c r="BC169" s="357"/>
      <c r="BD169" s="306"/>
      <c r="BE169" s="306"/>
      <c r="BF169" s="306"/>
      <c r="BG169" s="358"/>
      <c r="BH169" s="368"/>
      <c r="BI169" s="306"/>
      <c r="BJ169" s="306"/>
      <c r="BK169" s="306"/>
      <c r="BL169" s="358"/>
      <c r="BM169" s="368"/>
      <c r="BN169" s="306"/>
      <c r="BO169" s="306"/>
      <c r="BP169" s="306"/>
      <c r="BQ169" s="358"/>
      <c r="BR169" s="368"/>
      <c r="BS169" s="306"/>
      <c r="BT169" s="306"/>
      <c r="BU169" s="306"/>
      <c r="BV169" s="306"/>
      <c r="BW169" s="306"/>
      <c r="BX169" s="306"/>
      <c r="BY169" s="307"/>
      <c r="BZ169" s="307"/>
      <c r="CA169" s="307"/>
      <c r="CB169" s="307"/>
      <c r="CC169" s="307"/>
      <c r="CD169" s="307"/>
      <c r="CE169" s="307"/>
      <c r="CF169" s="307"/>
      <c r="CG169" s="307"/>
      <c r="CH169" s="307"/>
      <c r="CI169" s="307"/>
      <c r="CJ169" s="307"/>
      <c r="CK169" s="307"/>
      <c r="CL169" s="307"/>
      <c r="CM169" s="307"/>
      <c r="CN169" s="307"/>
      <c r="CO169" s="307"/>
      <c r="CP169" s="307"/>
      <c r="CQ169" s="307"/>
      <c r="CR169" s="307"/>
      <c r="CS169" s="307"/>
      <c r="CT169" s="307"/>
      <c r="CU169" s="307"/>
      <c r="CV169" s="307"/>
      <c r="CW169" s="307"/>
      <c r="CX169" s="307"/>
      <c r="CY169" s="307"/>
      <c r="CZ169" s="376"/>
    </row>
    <row r="170" s="437" customFormat="true" ht="15" customHeight="true" x14ac:dyDescent="0.2">
      <c r="A170" s="2066"/>
      <c r="B170" s="2233"/>
      <c r="C170" s="2171"/>
      <c r="D170" s="2172"/>
      <c r="E170" s="2172"/>
      <c r="F170" s="2172"/>
      <c r="G170" s="2173"/>
      <c r="H170" s="2174"/>
      <c r="I170" s="2172"/>
      <c r="J170" s="2172"/>
      <c r="K170" s="2172"/>
      <c r="L170" s="2175"/>
      <c r="M170" s="2176"/>
      <c r="N170" s="2172"/>
      <c r="O170" s="2172"/>
      <c r="P170" s="2172"/>
      <c r="Q170" s="2173"/>
      <c r="R170" s="2174"/>
      <c r="S170" s="2172"/>
      <c r="T170" s="2172"/>
      <c r="U170" s="2172"/>
      <c r="V170" s="2172"/>
      <c r="W170" s="2172"/>
      <c r="X170" s="2172"/>
      <c r="Y170" s="2172"/>
      <c r="Z170" s="2172"/>
      <c r="AA170" s="2172"/>
      <c r="AB170" s="2172"/>
      <c r="AC170" s="2172"/>
      <c r="AD170" s="2172"/>
      <c r="AE170" s="2172"/>
      <c r="AF170" s="2172"/>
      <c r="AG170" s="2172"/>
      <c r="AH170" s="2172"/>
      <c r="AI170" s="2172"/>
      <c r="AJ170" s="2172"/>
      <c r="AK170" s="2172"/>
      <c r="AL170" s="2172"/>
      <c r="AM170" s="2172"/>
      <c r="AN170" s="2172"/>
      <c r="AO170" s="2172"/>
      <c r="AP170" s="2172"/>
      <c r="AQ170" s="2172"/>
      <c r="AR170" s="2172"/>
      <c r="AS170" s="2172"/>
      <c r="AT170" s="2172"/>
      <c r="AU170" s="2172"/>
      <c r="AV170" s="2172"/>
      <c r="AW170" s="2172"/>
      <c r="AX170" s="2172"/>
      <c r="AY170" s="2177"/>
      <c r="BA170" s="516"/>
      <c r="BB170" s="159"/>
      <c r="BC170" s="357"/>
      <c r="BD170" s="306"/>
      <c r="BE170" s="306"/>
      <c r="BF170" s="306"/>
      <c r="BG170" s="358"/>
      <c r="BH170" s="368"/>
      <c r="BI170" s="306"/>
      <c r="BJ170" s="306"/>
      <c r="BK170" s="306"/>
      <c r="BL170" s="358"/>
      <c r="BM170" s="368"/>
      <c r="BN170" s="306"/>
      <c r="BO170" s="306"/>
      <c r="BP170" s="306"/>
      <c r="BQ170" s="358"/>
      <c r="BR170" s="368"/>
      <c r="BS170" s="306"/>
      <c r="BT170" s="306"/>
      <c r="BU170" s="306"/>
      <c r="BV170" s="306"/>
      <c r="BW170" s="306"/>
      <c r="BX170" s="306"/>
      <c r="BY170" s="307"/>
      <c r="BZ170" s="307"/>
      <c r="CA170" s="307"/>
      <c r="CB170" s="307"/>
      <c r="CC170" s="307"/>
      <c r="CD170" s="307"/>
      <c r="CE170" s="307"/>
      <c r="CF170" s="307"/>
      <c r="CG170" s="307"/>
      <c r="CH170" s="307"/>
      <c r="CI170" s="307"/>
      <c r="CJ170" s="307"/>
      <c r="CK170" s="307"/>
      <c r="CL170" s="307"/>
      <c r="CM170" s="307"/>
      <c r="CN170" s="307"/>
      <c r="CO170" s="307"/>
      <c r="CP170" s="307"/>
      <c r="CQ170" s="307"/>
      <c r="CR170" s="307"/>
      <c r="CS170" s="307"/>
      <c r="CT170" s="307"/>
      <c r="CU170" s="307"/>
      <c r="CV170" s="307"/>
      <c r="CW170" s="307"/>
      <c r="CX170" s="307"/>
      <c r="CY170" s="307"/>
      <c r="CZ170" s="376"/>
    </row>
    <row r="171" s="437" customFormat="true" ht="15" customHeight="true" x14ac:dyDescent="0.2">
      <c r="A171" s="2066"/>
      <c r="B171" s="2233"/>
      <c r="C171" s="2171"/>
      <c r="D171" s="2172"/>
      <c r="E171" s="2172"/>
      <c r="F171" s="2172"/>
      <c r="G171" s="2173"/>
      <c r="H171" s="2174"/>
      <c r="I171" s="2172"/>
      <c r="J171" s="2172"/>
      <c r="K171" s="2172"/>
      <c r="L171" s="2175"/>
      <c r="M171" s="2176"/>
      <c r="N171" s="2172"/>
      <c r="O171" s="2172"/>
      <c r="P171" s="2172"/>
      <c r="Q171" s="2173"/>
      <c r="R171" s="2174"/>
      <c r="S171" s="2172"/>
      <c r="T171" s="2172"/>
      <c r="U171" s="2172"/>
      <c r="V171" s="2172"/>
      <c r="W171" s="2172"/>
      <c r="X171" s="2172"/>
      <c r="Y171" s="2172"/>
      <c r="Z171" s="2172"/>
      <c r="AA171" s="2172"/>
      <c r="AB171" s="2172"/>
      <c r="AC171" s="2172"/>
      <c r="AD171" s="2172"/>
      <c r="AE171" s="2172"/>
      <c r="AF171" s="2172"/>
      <c r="AG171" s="2172"/>
      <c r="AH171" s="2172"/>
      <c r="AI171" s="2172"/>
      <c r="AJ171" s="2172"/>
      <c r="AK171" s="2172"/>
      <c r="AL171" s="2172"/>
      <c r="AM171" s="2172"/>
      <c r="AN171" s="2172"/>
      <c r="AO171" s="2172"/>
      <c r="AP171" s="2172"/>
      <c r="AQ171" s="2172"/>
      <c r="AR171" s="2172"/>
      <c r="AS171" s="2172"/>
      <c r="AT171" s="2172"/>
      <c r="AU171" s="2172"/>
      <c r="AV171" s="2172"/>
      <c r="AW171" s="2172"/>
      <c r="AX171" s="2172"/>
      <c r="AY171" s="2177"/>
      <c r="BA171" s="516"/>
      <c r="BB171" s="159"/>
      <c r="BC171" s="357"/>
      <c r="BD171" s="306"/>
      <c r="BE171" s="306"/>
      <c r="BF171" s="306"/>
      <c r="BG171" s="358"/>
      <c r="BH171" s="368"/>
      <c r="BI171" s="306"/>
      <c r="BJ171" s="306"/>
      <c r="BK171" s="306"/>
      <c r="BL171" s="358"/>
      <c r="BM171" s="368"/>
      <c r="BN171" s="306"/>
      <c r="BO171" s="306"/>
      <c r="BP171" s="306"/>
      <c r="BQ171" s="358"/>
      <c r="BR171" s="368"/>
      <c r="BS171" s="306"/>
      <c r="BT171" s="306"/>
      <c r="BU171" s="306"/>
      <c r="BV171" s="306"/>
      <c r="BW171" s="306"/>
      <c r="BX171" s="306"/>
      <c r="BY171" s="307"/>
      <c r="BZ171" s="307"/>
      <c r="CA171" s="307"/>
      <c r="CB171" s="307"/>
      <c r="CC171" s="307"/>
      <c r="CD171" s="307"/>
      <c r="CE171" s="307"/>
      <c r="CF171" s="307"/>
      <c r="CG171" s="307"/>
      <c r="CH171" s="307"/>
      <c r="CI171" s="307"/>
      <c r="CJ171" s="307"/>
      <c r="CK171" s="307"/>
      <c r="CL171" s="307"/>
      <c r="CM171" s="307"/>
      <c r="CN171" s="307"/>
      <c r="CO171" s="307"/>
      <c r="CP171" s="307"/>
      <c r="CQ171" s="307"/>
      <c r="CR171" s="307"/>
      <c r="CS171" s="307"/>
      <c r="CT171" s="307"/>
      <c r="CU171" s="307"/>
      <c r="CV171" s="307"/>
      <c r="CW171" s="307"/>
      <c r="CX171" s="307"/>
      <c r="CY171" s="307"/>
      <c r="CZ171" s="376"/>
    </row>
    <row r="172" s="437" customFormat="true" ht="15" customHeight="true" x14ac:dyDescent="0.2">
      <c r="A172" s="2067"/>
      <c r="B172" s="2234"/>
      <c r="C172" s="2178"/>
      <c r="D172" s="2179"/>
      <c r="E172" s="2179"/>
      <c r="F172" s="2179"/>
      <c r="G172" s="2180"/>
      <c r="H172" s="2181"/>
      <c r="I172" s="2179"/>
      <c r="J172" s="2179"/>
      <c r="K172" s="2179"/>
      <c r="L172" s="2182"/>
      <c r="M172" s="2183"/>
      <c r="N172" s="2179"/>
      <c r="O172" s="2179"/>
      <c r="P172" s="2179"/>
      <c r="Q172" s="2180"/>
      <c r="R172" s="2181"/>
      <c r="S172" s="2179"/>
      <c r="T172" s="2179"/>
      <c r="U172" s="2179"/>
      <c r="V172" s="2179"/>
      <c r="W172" s="2179"/>
      <c r="X172" s="2179"/>
      <c r="Y172" s="2179"/>
      <c r="Z172" s="2179"/>
      <c r="AA172" s="2179"/>
      <c r="AB172" s="2179"/>
      <c r="AC172" s="2179"/>
      <c r="AD172" s="2179"/>
      <c r="AE172" s="2179"/>
      <c r="AF172" s="2179"/>
      <c r="AG172" s="2179"/>
      <c r="AH172" s="2179"/>
      <c r="AI172" s="2179"/>
      <c r="AJ172" s="2179"/>
      <c r="AK172" s="2179"/>
      <c r="AL172" s="2179"/>
      <c r="AM172" s="2179"/>
      <c r="AN172" s="2179"/>
      <c r="AO172" s="2179"/>
      <c r="AP172" s="2179"/>
      <c r="AQ172" s="2179"/>
      <c r="AR172" s="2179"/>
      <c r="AS172" s="2179"/>
      <c r="AT172" s="2179"/>
      <c r="AU172" s="2179"/>
      <c r="AV172" s="2179"/>
      <c r="AW172" s="2179"/>
      <c r="AX172" s="2179"/>
      <c r="AY172" s="2184"/>
      <c r="BA172" s="516"/>
      <c r="BB172" s="159"/>
      <c r="BC172" s="357"/>
      <c r="BD172" s="306"/>
      <c r="BE172" s="306"/>
      <c r="BF172" s="306"/>
      <c r="BG172" s="358"/>
      <c r="BH172" s="368"/>
      <c r="BI172" s="306"/>
      <c r="BJ172" s="306"/>
      <c r="BK172" s="306"/>
      <c r="BL172" s="358"/>
      <c r="BM172" s="368"/>
      <c r="BN172" s="306"/>
      <c r="BO172" s="306"/>
      <c r="BP172" s="306"/>
      <c r="BQ172" s="358"/>
      <c r="BR172" s="368"/>
      <c r="BS172" s="306"/>
      <c r="BT172" s="306"/>
      <c r="BU172" s="306"/>
      <c r="BV172" s="306"/>
      <c r="BW172" s="306"/>
      <c r="BX172" s="306"/>
      <c r="BY172" s="307"/>
      <c r="BZ172" s="307"/>
      <c r="CA172" s="307"/>
      <c r="CB172" s="307"/>
      <c r="CC172" s="307"/>
      <c r="CD172" s="307"/>
      <c r="CE172" s="307"/>
      <c r="CF172" s="307"/>
      <c r="CG172" s="307"/>
      <c r="CH172" s="307"/>
      <c r="CI172" s="307"/>
      <c r="CJ172" s="307"/>
      <c r="CK172" s="307"/>
      <c r="CL172" s="307"/>
      <c r="CM172" s="307"/>
      <c r="CN172" s="307"/>
      <c r="CO172" s="307"/>
      <c r="CP172" s="307"/>
      <c r="CQ172" s="307"/>
      <c r="CR172" s="307"/>
      <c r="CS172" s="307"/>
      <c r="CT172" s="307"/>
      <c r="CU172" s="307"/>
      <c r="CV172" s="307"/>
      <c r="CW172" s="307"/>
      <c r="CX172" s="307"/>
      <c r="CY172" s="307"/>
      <c r="CZ172" s="376"/>
    </row>
    <row r="173" s="437" customFormat="true" ht="15" customHeight="true" x14ac:dyDescent="0.2">
      <c r="A173" s="904"/>
      <c r="B173" s="921"/>
      <c r="C173" s="1067"/>
      <c r="D173" s="1068"/>
      <c r="E173" s="1068"/>
      <c r="F173" s="1068"/>
      <c r="G173" s="1069"/>
      <c r="H173" s="1070"/>
      <c r="I173" s="1068"/>
      <c r="J173" s="1068"/>
      <c r="K173" s="1068"/>
      <c r="L173" s="1071"/>
      <c r="M173" s="1072"/>
      <c r="N173" s="1068"/>
      <c r="O173" s="1068"/>
      <c r="P173" s="1068"/>
      <c r="Q173" s="1069"/>
      <c r="R173" s="1070"/>
      <c r="S173" s="1068"/>
      <c r="T173" s="1068"/>
      <c r="U173" s="1068"/>
      <c r="V173" s="1068"/>
      <c r="W173" s="1068"/>
      <c r="X173" s="1068"/>
      <c r="Y173" s="1068"/>
      <c r="Z173" s="1068"/>
      <c r="AA173" s="1068"/>
      <c r="AB173" s="1073"/>
      <c r="AC173" s="1003"/>
      <c r="AD173" s="1003"/>
      <c r="AE173" s="1003"/>
      <c r="AF173" s="1003"/>
      <c r="AG173" s="1003"/>
      <c r="AH173" s="1003"/>
      <c r="AI173" s="1003"/>
      <c r="AJ173" s="1003"/>
      <c r="AK173" s="1003"/>
      <c r="AL173" s="1003"/>
      <c r="AM173" s="1003"/>
      <c r="AN173" s="1003"/>
      <c r="AO173" s="1003"/>
      <c r="AP173" s="1003"/>
      <c r="AQ173" s="1003"/>
      <c r="AR173" s="1003"/>
      <c r="AS173" s="1003"/>
      <c r="AT173" s="1003"/>
      <c r="AU173" s="1003"/>
      <c r="AV173" s="1003"/>
      <c r="AW173" s="1003"/>
      <c r="AX173" s="1003"/>
      <c r="AY173" s="1004"/>
      <c r="BA173" s="516"/>
      <c r="BB173" s="159"/>
      <c r="BC173" s="357"/>
      <c r="BD173" s="306"/>
      <c r="BE173" s="306"/>
      <c r="BF173" s="306"/>
      <c r="BG173" s="358"/>
      <c r="BH173" s="368"/>
      <c r="BI173" s="306"/>
      <c r="BJ173" s="306"/>
      <c r="BK173" s="306"/>
      <c r="BL173" s="358"/>
      <c r="BM173" s="368"/>
      <c r="BN173" s="306"/>
      <c r="BO173" s="306"/>
      <c r="BP173" s="306"/>
      <c r="BQ173" s="358"/>
      <c r="BR173" s="368"/>
      <c r="BS173" s="306"/>
      <c r="BT173" s="306"/>
      <c r="BU173" s="306"/>
      <c r="BV173" s="306"/>
      <c r="BW173" s="306"/>
      <c r="BX173" s="306"/>
      <c r="BY173" s="307"/>
      <c r="BZ173" s="307"/>
      <c r="CA173" s="307"/>
      <c r="CB173" s="307"/>
      <c r="CC173" s="307"/>
      <c r="CD173" s="307"/>
      <c r="CE173" s="307"/>
      <c r="CF173" s="307"/>
      <c r="CG173" s="307"/>
      <c r="CH173" s="307"/>
      <c r="CI173" s="307"/>
      <c r="CJ173" s="307"/>
      <c r="CK173" s="307"/>
      <c r="CL173" s="307"/>
      <c r="CM173" s="307"/>
      <c r="CN173" s="307"/>
      <c r="CO173" s="307"/>
      <c r="CP173" s="307"/>
      <c r="CQ173" s="307"/>
      <c r="CR173" s="307"/>
      <c r="CS173" s="307"/>
      <c r="CT173" s="307"/>
      <c r="CU173" s="307"/>
      <c r="CV173" s="307"/>
      <c r="CW173" s="307"/>
      <c r="CX173" s="307"/>
      <c r="CY173" s="307"/>
      <c r="CZ173" s="376"/>
    </row>
    <row r="174" s="437" customFormat="true" ht="15" customHeight="true" x14ac:dyDescent="0.2">
      <c r="A174" s="904"/>
      <c r="B174" s="921"/>
      <c r="C174" s="1067"/>
      <c r="D174" s="1068"/>
      <c r="E174" s="1068"/>
      <c r="F174" s="1068"/>
      <c r="G174" s="1069"/>
      <c r="H174" s="1070"/>
      <c r="I174" s="1068"/>
      <c r="J174" s="1068"/>
      <c r="K174" s="1068"/>
      <c r="L174" s="1071"/>
      <c r="M174" s="1072"/>
      <c r="N174" s="1068"/>
      <c r="O174" s="1068"/>
      <c r="P174" s="1068"/>
      <c r="Q174" s="1069"/>
      <c r="R174" s="1070"/>
      <c r="S174" s="1068"/>
      <c r="T174" s="1068"/>
      <c r="U174" s="1068"/>
      <c r="V174" s="1068"/>
      <c r="W174" s="1068"/>
      <c r="X174" s="1068"/>
      <c r="Y174" s="1068"/>
      <c r="Z174" s="1068"/>
      <c r="AA174" s="1068"/>
      <c r="AB174" s="1073"/>
      <c r="AC174" s="1003"/>
      <c r="AD174" s="1003"/>
      <c r="AE174" s="1003"/>
      <c r="AF174" s="1003"/>
      <c r="AG174" s="1003"/>
      <c r="AH174" s="1003"/>
      <c r="AI174" s="1003"/>
      <c r="AJ174" s="1003"/>
      <c r="AK174" s="1003"/>
      <c r="AL174" s="1003"/>
      <c r="AM174" s="1003"/>
      <c r="AN174" s="1003"/>
      <c r="AO174" s="1003"/>
      <c r="AP174" s="1003"/>
      <c r="AQ174" s="1003"/>
      <c r="AR174" s="1003"/>
      <c r="AS174" s="1003"/>
      <c r="AT174" s="1003"/>
      <c r="AU174" s="1003"/>
      <c r="AV174" s="1003"/>
      <c r="AW174" s="1003"/>
      <c r="AX174" s="1003"/>
      <c r="AY174" s="1004"/>
      <c r="BA174" s="516"/>
      <c r="BB174" s="159"/>
      <c r="BC174" s="357"/>
      <c r="BD174" s="306"/>
      <c r="BE174" s="306"/>
      <c r="BF174" s="306"/>
      <c r="BG174" s="358"/>
      <c r="BH174" s="368"/>
      <c r="BI174" s="306"/>
      <c r="BJ174" s="306"/>
      <c r="BK174" s="306"/>
      <c r="BL174" s="358"/>
      <c r="BM174" s="368"/>
      <c r="BN174" s="306"/>
      <c r="BO174" s="306"/>
      <c r="BP174" s="306"/>
      <c r="BQ174" s="358"/>
      <c r="BR174" s="368"/>
      <c r="BS174" s="306"/>
      <c r="BT174" s="306"/>
      <c r="BU174" s="306"/>
      <c r="BV174" s="306"/>
      <c r="BW174" s="306"/>
      <c r="BX174" s="306"/>
      <c r="BY174" s="307"/>
      <c r="BZ174" s="307"/>
      <c r="CA174" s="307"/>
      <c r="CB174" s="307"/>
      <c r="CC174" s="307"/>
      <c r="CD174" s="307"/>
      <c r="CE174" s="307"/>
      <c r="CF174" s="307"/>
      <c r="CG174" s="307"/>
      <c r="CH174" s="307"/>
      <c r="CI174" s="307"/>
      <c r="CJ174" s="307"/>
      <c r="CK174" s="307"/>
      <c r="CL174" s="307"/>
      <c r="CM174" s="307"/>
      <c r="CN174" s="307"/>
      <c r="CO174" s="307"/>
      <c r="CP174" s="307"/>
      <c r="CQ174" s="307"/>
      <c r="CR174" s="307"/>
      <c r="CS174" s="307"/>
      <c r="CT174" s="307"/>
      <c r="CU174" s="307"/>
      <c r="CV174" s="307"/>
      <c r="CW174" s="307"/>
      <c r="CX174" s="307"/>
      <c r="CY174" s="307"/>
      <c r="CZ174" s="376"/>
    </row>
    <row r="175" s="437" customFormat="true" ht="15" customHeight="true" x14ac:dyDescent="0.2">
      <c r="A175" s="904"/>
      <c r="B175" s="921"/>
      <c r="C175" s="1067"/>
      <c r="D175" s="1068"/>
      <c r="E175" s="1068"/>
      <c r="F175" s="1068"/>
      <c r="G175" s="1069"/>
      <c r="H175" s="1070"/>
      <c r="I175" s="1068"/>
      <c r="J175" s="1068"/>
      <c r="K175" s="1068"/>
      <c r="L175" s="1071"/>
      <c r="M175" s="1072"/>
      <c r="N175" s="1068"/>
      <c r="O175" s="1068"/>
      <c r="P175" s="1068"/>
      <c r="Q175" s="1069"/>
      <c r="R175" s="1070"/>
      <c r="S175" s="1068"/>
      <c r="T175" s="1068"/>
      <c r="U175" s="1068"/>
      <c r="V175" s="1068"/>
      <c r="W175" s="1068"/>
      <c r="X175" s="1068"/>
      <c r="Y175" s="1068"/>
      <c r="Z175" s="1068"/>
      <c r="AA175" s="1068"/>
      <c r="AB175" s="1073"/>
      <c r="AC175" s="1003"/>
      <c r="AD175" s="1003"/>
      <c r="AE175" s="1003"/>
      <c r="AF175" s="1003"/>
      <c r="AG175" s="1003"/>
      <c r="AH175" s="1003"/>
      <c r="AI175" s="1003"/>
      <c r="AJ175" s="1003"/>
      <c r="AK175" s="1003"/>
      <c r="AL175" s="1003"/>
      <c r="AM175" s="1003"/>
      <c r="AN175" s="1003"/>
      <c r="AO175" s="1003"/>
      <c r="AP175" s="1003"/>
      <c r="AQ175" s="1003"/>
      <c r="AR175" s="1003"/>
      <c r="AS175" s="1003"/>
      <c r="AT175" s="1003"/>
      <c r="AU175" s="1003"/>
      <c r="AV175" s="1003"/>
      <c r="AW175" s="1003"/>
      <c r="AX175" s="1003"/>
      <c r="AY175" s="1004"/>
      <c r="BA175" s="516"/>
      <c r="BB175" s="159"/>
      <c r="BC175" s="357"/>
      <c r="BD175" s="306"/>
      <c r="BE175" s="306"/>
      <c r="BF175" s="306"/>
      <c r="BG175" s="358"/>
      <c r="BH175" s="368"/>
      <c r="BI175" s="306"/>
      <c r="BJ175" s="306"/>
      <c r="BK175" s="306"/>
      <c r="BL175" s="358"/>
      <c r="BM175" s="368"/>
      <c r="BN175" s="306"/>
      <c r="BO175" s="306"/>
      <c r="BP175" s="306"/>
      <c r="BQ175" s="358"/>
      <c r="BR175" s="368"/>
      <c r="BS175" s="306"/>
      <c r="BT175" s="306"/>
      <c r="BU175" s="306"/>
      <c r="BV175" s="306"/>
      <c r="BW175" s="306"/>
      <c r="BX175" s="306"/>
      <c r="BY175" s="307"/>
      <c r="BZ175" s="307"/>
      <c r="CA175" s="307"/>
      <c r="CB175" s="307"/>
      <c r="CC175" s="307"/>
      <c r="CD175" s="307"/>
      <c r="CE175" s="307"/>
      <c r="CF175" s="307"/>
      <c r="CG175" s="307"/>
      <c r="CH175" s="307"/>
      <c r="CI175" s="307"/>
      <c r="CJ175" s="307"/>
      <c r="CK175" s="307"/>
      <c r="CL175" s="307"/>
      <c r="CM175" s="307"/>
      <c r="CN175" s="307"/>
      <c r="CO175" s="307"/>
      <c r="CP175" s="307"/>
      <c r="CQ175" s="307"/>
      <c r="CR175" s="307"/>
      <c r="CS175" s="307"/>
      <c r="CT175" s="307"/>
      <c r="CU175" s="307"/>
      <c r="CV175" s="307"/>
      <c r="CW175" s="307"/>
      <c r="CX175" s="307"/>
      <c r="CY175" s="307"/>
      <c r="CZ175" s="376"/>
    </row>
    <row r="176" s="437" customFormat="true" ht="15" customHeight="true" x14ac:dyDescent="0.2">
      <c r="A176" s="904"/>
      <c r="B176" s="921"/>
      <c r="C176" s="1067"/>
      <c r="D176" s="1068"/>
      <c r="E176" s="1068"/>
      <c r="F176" s="1068"/>
      <c r="G176" s="1069"/>
      <c r="H176" s="1070"/>
      <c r="I176" s="1068"/>
      <c r="J176" s="1068"/>
      <c r="K176" s="1068"/>
      <c r="L176" s="1071"/>
      <c r="M176" s="1072"/>
      <c r="N176" s="1068"/>
      <c r="O176" s="1068"/>
      <c r="P176" s="1068"/>
      <c r="Q176" s="1069"/>
      <c r="R176" s="1070"/>
      <c r="S176" s="1068"/>
      <c r="T176" s="1068"/>
      <c r="U176" s="1068"/>
      <c r="V176" s="1068"/>
      <c r="W176" s="1068"/>
      <c r="X176" s="1068"/>
      <c r="Y176" s="1068"/>
      <c r="Z176" s="1068"/>
      <c r="AA176" s="1068"/>
      <c r="AB176" s="1073"/>
      <c r="AC176" s="1003"/>
      <c r="AD176" s="1003"/>
      <c r="AE176" s="1003"/>
      <c r="AF176" s="1003"/>
      <c r="AG176" s="1003"/>
      <c r="AH176" s="1003"/>
      <c r="AI176" s="1003"/>
      <c r="AJ176" s="1003"/>
      <c r="AK176" s="1003"/>
      <c r="AL176" s="1003"/>
      <c r="AM176" s="1003"/>
      <c r="AN176" s="1003"/>
      <c r="AO176" s="1003"/>
      <c r="AP176" s="1003"/>
      <c r="AQ176" s="1003"/>
      <c r="AR176" s="1003"/>
      <c r="AS176" s="1003"/>
      <c r="AT176" s="1003"/>
      <c r="AU176" s="1003"/>
      <c r="AV176" s="1003"/>
      <c r="AW176" s="1003"/>
      <c r="AX176" s="1003"/>
      <c r="AY176" s="1004"/>
      <c r="BA176" s="516"/>
      <c r="BB176" s="159"/>
      <c r="BC176" s="357"/>
      <c r="BD176" s="306"/>
      <c r="BE176" s="306"/>
      <c r="BF176" s="306"/>
      <c r="BG176" s="358"/>
      <c r="BH176" s="368"/>
      <c r="BI176" s="306"/>
      <c r="BJ176" s="306"/>
      <c r="BK176" s="306"/>
      <c r="BL176" s="358"/>
      <c r="BM176" s="368"/>
      <c r="BN176" s="306"/>
      <c r="BO176" s="306"/>
      <c r="BP176" s="306"/>
      <c r="BQ176" s="358"/>
      <c r="BR176" s="368"/>
      <c r="BS176" s="306"/>
      <c r="BT176" s="306"/>
      <c r="BU176" s="306"/>
      <c r="BV176" s="306"/>
      <c r="BW176" s="306"/>
      <c r="BX176" s="306"/>
      <c r="BY176" s="307"/>
      <c r="BZ176" s="307"/>
      <c r="CA176" s="307"/>
      <c r="CB176" s="307"/>
      <c r="CC176" s="307"/>
      <c r="CD176" s="307"/>
      <c r="CE176" s="307"/>
      <c r="CF176" s="307"/>
      <c r="CG176" s="307"/>
      <c r="CH176" s="307"/>
      <c r="CI176" s="307"/>
      <c r="CJ176" s="307"/>
      <c r="CK176" s="307"/>
      <c r="CL176" s="307"/>
      <c r="CM176" s="307"/>
      <c r="CN176" s="307"/>
      <c r="CO176" s="307"/>
      <c r="CP176" s="307"/>
      <c r="CQ176" s="307"/>
      <c r="CR176" s="307"/>
      <c r="CS176" s="307"/>
      <c r="CT176" s="307"/>
      <c r="CU176" s="307"/>
      <c r="CV176" s="307"/>
      <c r="CW176" s="307"/>
      <c r="CX176" s="307"/>
      <c r="CY176" s="307"/>
      <c r="CZ176" s="376"/>
    </row>
    <row r="177" s="437" customFormat="true" ht="15" customHeight="true" x14ac:dyDescent="0.2">
      <c r="A177" s="904"/>
      <c r="B177" s="921"/>
      <c r="C177" s="1067"/>
      <c r="D177" s="1068"/>
      <c r="E177" s="1068"/>
      <c r="F177" s="1068"/>
      <c r="G177" s="1069"/>
      <c r="H177" s="1070"/>
      <c r="I177" s="1068"/>
      <c r="J177" s="1068"/>
      <c r="K177" s="1068"/>
      <c r="L177" s="1071"/>
      <c r="M177" s="1072"/>
      <c r="N177" s="1068"/>
      <c r="O177" s="1068"/>
      <c r="P177" s="1068"/>
      <c r="Q177" s="1069"/>
      <c r="R177" s="1070"/>
      <c r="S177" s="1068"/>
      <c r="T177" s="1068"/>
      <c r="U177" s="1068"/>
      <c r="V177" s="1068"/>
      <c r="W177" s="1068"/>
      <c r="X177" s="1068"/>
      <c r="Y177" s="1068"/>
      <c r="Z177" s="1068"/>
      <c r="AA177" s="1068"/>
      <c r="AB177" s="1073"/>
      <c r="AC177" s="1003"/>
      <c r="AD177" s="1003"/>
      <c r="AE177" s="1003"/>
      <c r="AF177" s="1003"/>
      <c r="AG177" s="1003"/>
      <c r="AH177" s="1003"/>
      <c r="AI177" s="1003"/>
      <c r="AJ177" s="1003"/>
      <c r="AK177" s="1003"/>
      <c r="AL177" s="1003"/>
      <c r="AM177" s="1003"/>
      <c r="AN177" s="1003"/>
      <c r="AO177" s="1003"/>
      <c r="AP177" s="1003"/>
      <c r="AQ177" s="1003"/>
      <c r="AR177" s="1003"/>
      <c r="AS177" s="1003"/>
      <c r="AT177" s="1003"/>
      <c r="AU177" s="1003"/>
      <c r="AV177" s="1003"/>
      <c r="AW177" s="1003"/>
      <c r="AX177" s="1003"/>
      <c r="AY177" s="1004"/>
      <c r="BA177" s="516"/>
      <c r="BB177" s="159"/>
      <c r="BC177" s="357"/>
      <c r="BD177" s="306"/>
      <c r="BE177" s="306"/>
      <c r="BF177" s="306"/>
      <c r="BG177" s="358"/>
      <c r="BH177" s="368"/>
      <c r="BI177" s="306"/>
      <c r="BJ177" s="306"/>
      <c r="BK177" s="306"/>
      <c r="BL177" s="358"/>
      <c r="BM177" s="368"/>
      <c r="BN177" s="306"/>
      <c r="BO177" s="306"/>
      <c r="BP177" s="306"/>
      <c r="BQ177" s="358"/>
      <c r="BR177" s="368"/>
      <c r="BS177" s="306"/>
      <c r="BT177" s="306"/>
      <c r="BU177" s="306"/>
      <c r="BV177" s="306"/>
      <c r="BW177" s="306"/>
      <c r="BX177" s="306"/>
      <c r="BY177" s="307"/>
      <c r="BZ177" s="307"/>
      <c r="CA177" s="307"/>
      <c r="CB177" s="307"/>
      <c r="CC177" s="307"/>
      <c r="CD177" s="307"/>
      <c r="CE177" s="307"/>
      <c r="CF177" s="307"/>
      <c r="CG177" s="307"/>
      <c r="CH177" s="307"/>
      <c r="CI177" s="307"/>
      <c r="CJ177" s="307"/>
      <c r="CK177" s="307"/>
      <c r="CL177" s="307"/>
      <c r="CM177" s="307"/>
      <c r="CN177" s="307"/>
      <c r="CO177" s="307"/>
      <c r="CP177" s="307"/>
      <c r="CQ177" s="307"/>
      <c r="CR177" s="307"/>
      <c r="CS177" s="307"/>
      <c r="CT177" s="307"/>
      <c r="CU177" s="307"/>
      <c r="CV177" s="307"/>
      <c r="CW177" s="307"/>
      <c r="CX177" s="307"/>
      <c r="CY177" s="307"/>
      <c r="CZ177" s="376"/>
    </row>
    <row r="178" s="437" customFormat="true" ht="15" customHeight="true" x14ac:dyDescent="0.2">
      <c r="A178" s="904"/>
      <c r="B178" s="921"/>
      <c r="C178" s="1067"/>
      <c r="D178" s="1068"/>
      <c r="E178" s="1068"/>
      <c r="F178" s="1068"/>
      <c r="G178" s="1069"/>
      <c r="H178" s="1070"/>
      <c r="I178" s="1068"/>
      <c r="J178" s="1068"/>
      <c r="K178" s="1068"/>
      <c r="L178" s="1071"/>
      <c r="M178" s="1072"/>
      <c r="N178" s="1068"/>
      <c r="O178" s="1068"/>
      <c r="P178" s="1068"/>
      <c r="Q178" s="1069"/>
      <c r="R178" s="1070"/>
      <c r="S178" s="1068"/>
      <c r="T178" s="1068"/>
      <c r="U178" s="1068"/>
      <c r="V178" s="1068"/>
      <c r="W178" s="1068"/>
      <c r="X178" s="1068"/>
      <c r="Y178" s="1068"/>
      <c r="Z178" s="1068"/>
      <c r="AA178" s="1068"/>
      <c r="AB178" s="1073"/>
      <c r="AC178" s="1003"/>
      <c r="AD178" s="1003"/>
      <c r="AE178" s="1003"/>
      <c r="AF178" s="1003"/>
      <c r="AG178" s="1003"/>
      <c r="AH178" s="1003"/>
      <c r="AI178" s="1003"/>
      <c r="AJ178" s="1003"/>
      <c r="AK178" s="1003"/>
      <c r="AL178" s="1003"/>
      <c r="AM178" s="1003"/>
      <c r="AN178" s="1003"/>
      <c r="AO178" s="1003"/>
      <c r="AP178" s="1003"/>
      <c r="AQ178" s="1003"/>
      <c r="AR178" s="1003"/>
      <c r="AS178" s="1003"/>
      <c r="AT178" s="1003"/>
      <c r="AU178" s="1003"/>
      <c r="AV178" s="1003"/>
      <c r="AW178" s="1003"/>
      <c r="AX178" s="1003"/>
      <c r="AY178" s="1004"/>
      <c r="BA178" s="516"/>
      <c r="BB178" s="159"/>
      <c r="BC178" s="357"/>
      <c r="BD178" s="306"/>
      <c r="BE178" s="306"/>
      <c r="BF178" s="306"/>
      <c r="BG178" s="358"/>
      <c r="BH178" s="368"/>
      <c r="BI178" s="306"/>
      <c r="BJ178" s="306"/>
      <c r="BK178" s="306"/>
      <c r="BL178" s="358"/>
      <c r="BM178" s="368"/>
      <c r="BN178" s="306"/>
      <c r="BO178" s="306"/>
      <c r="BP178" s="306"/>
      <c r="BQ178" s="358"/>
      <c r="BR178" s="368"/>
      <c r="BS178" s="306"/>
      <c r="BT178" s="306"/>
      <c r="BU178" s="306"/>
      <c r="BV178" s="306"/>
      <c r="BW178" s="306"/>
      <c r="BX178" s="306"/>
      <c r="BY178" s="307"/>
      <c r="BZ178" s="307"/>
      <c r="CA178" s="307"/>
      <c r="CB178" s="307"/>
      <c r="CC178" s="307"/>
      <c r="CD178" s="307"/>
      <c r="CE178" s="307"/>
      <c r="CF178" s="307"/>
      <c r="CG178" s="307"/>
      <c r="CH178" s="307"/>
      <c r="CI178" s="307"/>
      <c r="CJ178" s="307"/>
      <c r="CK178" s="307"/>
      <c r="CL178" s="307"/>
      <c r="CM178" s="307"/>
      <c r="CN178" s="307"/>
      <c r="CO178" s="307"/>
      <c r="CP178" s="307"/>
      <c r="CQ178" s="307"/>
      <c r="CR178" s="307"/>
      <c r="CS178" s="307"/>
      <c r="CT178" s="307"/>
      <c r="CU178" s="307"/>
      <c r="CV178" s="307"/>
      <c r="CW178" s="307"/>
      <c r="CX178" s="307"/>
      <c r="CY178" s="307"/>
      <c r="CZ178" s="376"/>
    </row>
    <row r="179" s="437" customFormat="true" ht="15" customHeight="true" x14ac:dyDescent="0.2">
      <c r="A179" s="904"/>
      <c r="B179" s="921"/>
      <c r="C179" s="1067"/>
      <c r="D179" s="1068"/>
      <c r="E179" s="1068"/>
      <c r="F179" s="1068"/>
      <c r="G179" s="1069"/>
      <c r="H179" s="1070"/>
      <c r="I179" s="1068"/>
      <c r="J179" s="1068"/>
      <c r="K179" s="1068"/>
      <c r="L179" s="1071"/>
      <c r="M179" s="1072"/>
      <c r="N179" s="1068"/>
      <c r="O179" s="1068"/>
      <c r="P179" s="1068"/>
      <c r="Q179" s="1069"/>
      <c r="R179" s="1070"/>
      <c r="S179" s="1068"/>
      <c r="T179" s="1068"/>
      <c r="U179" s="1068"/>
      <c r="V179" s="1068"/>
      <c r="W179" s="1068"/>
      <c r="X179" s="1068"/>
      <c r="Y179" s="1068"/>
      <c r="Z179" s="1068"/>
      <c r="AA179" s="1068"/>
      <c r="AB179" s="1073"/>
      <c r="AC179" s="1003"/>
      <c r="AD179" s="1003"/>
      <c r="AE179" s="1003"/>
      <c r="AF179" s="1003"/>
      <c r="AG179" s="1003"/>
      <c r="AH179" s="1003"/>
      <c r="AI179" s="1003"/>
      <c r="AJ179" s="1003"/>
      <c r="AK179" s="1003"/>
      <c r="AL179" s="1003"/>
      <c r="AM179" s="1003"/>
      <c r="AN179" s="1003"/>
      <c r="AO179" s="1003"/>
      <c r="AP179" s="1003"/>
      <c r="AQ179" s="1003"/>
      <c r="AR179" s="1003"/>
      <c r="AS179" s="1003"/>
      <c r="AT179" s="1003"/>
      <c r="AU179" s="1003"/>
      <c r="AV179" s="1003"/>
      <c r="AW179" s="1003"/>
      <c r="AX179" s="1003"/>
      <c r="AY179" s="1004"/>
      <c r="BA179" s="516"/>
      <c r="BB179" s="159"/>
      <c r="BC179" s="357"/>
      <c r="BD179" s="306"/>
      <c r="BE179" s="306"/>
      <c r="BF179" s="306"/>
      <c r="BG179" s="358"/>
      <c r="BH179" s="368"/>
      <c r="BI179" s="306"/>
      <c r="BJ179" s="306"/>
      <c r="BK179" s="306"/>
      <c r="BL179" s="358"/>
      <c r="BM179" s="368"/>
      <c r="BN179" s="306"/>
      <c r="BO179" s="306"/>
      <c r="BP179" s="306"/>
      <c r="BQ179" s="358"/>
      <c r="BR179" s="368"/>
      <c r="BS179" s="306"/>
      <c r="BT179" s="306"/>
      <c r="BU179" s="306"/>
      <c r="BV179" s="306"/>
      <c r="BW179" s="306"/>
      <c r="BX179" s="306"/>
      <c r="BY179" s="307"/>
      <c r="BZ179" s="307"/>
      <c r="CA179" s="307"/>
      <c r="CB179" s="307"/>
      <c r="CC179" s="307"/>
      <c r="CD179" s="307"/>
      <c r="CE179" s="307"/>
      <c r="CF179" s="307"/>
      <c r="CG179" s="307"/>
      <c r="CH179" s="307"/>
      <c r="CI179" s="307"/>
      <c r="CJ179" s="307"/>
      <c r="CK179" s="307"/>
      <c r="CL179" s="307"/>
      <c r="CM179" s="307"/>
      <c r="CN179" s="307"/>
      <c r="CO179" s="307"/>
      <c r="CP179" s="307"/>
      <c r="CQ179" s="307"/>
      <c r="CR179" s="307"/>
      <c r="CS179" s="307"/>
      <c r="CT179" s="307"/>
      <c r="CU179" s="307"/>
      <c r="CV179" s="307"/>
      <c r="CW179" s="307"/>
      <c r="CX179" s="307"/>
      <c r="CY179" s="307"/>
      <c r="CZ179" s="376"/>
    </row>
    <row r="180" s="437" customFormat="true" ht="15" customHeight="true" x14ac:dyDescent="0.2">
      <c r="A180" s="904"/>
      <c r="B180" s="921"/>
      <c r="C180" s="1067"/>
      <c r="D180" s="1068"/>
      <c r="E180" s="1068"/>
      <c r="F180" s="1068"/>
      <c r="G180" s="1069"/>
      <c r="H180" s="1070"/>
      <c r="I180" s="1068"/>
      <c r="J180" s="1068"/>
      <c r="K180" s="1068"/>
      <c r="L180" s="1071"/>
      <c r="M180" s="1072"/>
      <c r="N180" s="1068"/>
      <c r="O180" s="1068"/>
      <c r="P180" s="1068"/>
      <c r="Q180" s="1069"/>
      <c r="R180" s="1070"/>
      <c r="S180" s="1068"/>
      <c r="T180" s="1068"/>
      <c r="U180" s="1068"/>
      <c r="V180" s="1068"/>
      <c r="W180" s="1068"/>
      <c r="X180" s="1068"/>
      <c r="Y180" s="1068"/>
      <c r="Z180" s="1068"/>
      <c r="AA180" s="1068"/>
      <c r="AB180" s="1073"/>
      <c r="AC180" s="1003"/>
      <c r="AD180" s="1003"/>
      <c r="AE180" s="1003"/>
      <c r="AF180" s="1003"/>
      <c r="AG180" s="1003"/>
      <c r="AH180" s="1003"/>
      <c r="AI180" s="1003"/>
      <c r="AJ180" s="1003"/>
      <c r="AK180" s="1003"/>
      <c r="AL180" s="1003"/>
      <c r="AM180" s="1003"/>
      <c r="AN180" s="1003"/>
      <c r="AO180" s="1003"/>
      <c r="AP180" s="1003"/>
      <c r="AQ180" s="1003"/>
      <c r="AR180" s="1003"/>
      <c r="AS180" s="1003"/>
      <c r="AT180" s="1003"/>
      <c r="AU180" s="1003"/>
      <c r="AV180" s="1003"/>
      <c r="AW180" s="1003"/>
      <c r="AX180" s="1003"/>
      <c r="AY180" s="1004"/>
      <c r="BA180" s="516"/>
      <c r="BB180" s="159"/>
      <c r="BC180" s="357"/>
      <c r="BD180" s="306"/>
      <c r="BE180" s="306"/>
      <c r="BF180" s="306"/>
      <c r="BG180" s="358"/>
      <c r="BH180" s="368"/>
      <c r="BI180" s="306"/>
      <c r="BJ180" s="306"/>
      <c r="BK180" s="306"/>
      <c r="BL180" s="358"/>
      <c r="BM180" s="368"/>
      <c r="BN180" s="306"/>
      <c r="BO180" s="306"/>
      <c r="BP180" s="306"/>
      <c r="BQ180" s="358"/>
      <c r="BR180" s="368"/>
      <c r="BS180" s="306"/>
      <c r="BT180" s="306"/>
      <c r="BU180" s="306"/>
      <c r="BV180" s="306"/>
      <c r="BW180" s="306"/>
      <c r="BX180" s="306"/>
      <c r="BY180" s="307"/>
      <c r="BZ180" s="307"/>
      <c r="CA180" s="307"/>
      <c r="CB180" s="307"/>
      <c r="CC180" s="307"/>
      <c r="CD180" s="307"/>
      <c r="CE180" s="307"/>
      <c r="CF180" s="307"/>
      <c r="CG180" s="307"/>
      <c r="CH180" s="307"/>
      <c r="CI180" s="307"/>
      <c r="CJ180" s="307"/>
      <c r="CK180" s="307"/>
      <c r="CL180" s="307"/>
      <c r="CM180" s="307"/>
      <c r="CN180" s="307"/>
      <c r="CO180" s="307"/>
      <c r="CP180" s="307"/>
      <c r="CQ180" s="307"/>
      <c r="CR180" s="307"/>
      <c r="CS180" s="307"/>
      <c r="CT180" s="307"/>
      <c r="CU180" s="307"/>
      <c r="CV180" s="307"/>
      <c r="CW180" s="307"/>
      <c r="CX180" s="307"/>
      <c r="CY180" s="307"/>
      <c r="CZ180" s="376"/>
    </row>
    <row r="181" s="437" customFormat="true" ht="15" customHeight="true" x14ac:dyDescent="0.2">
      <c r="A181" s="904"/>
      <c r="B181" s="921"/>
      <c r="C181" s="1067"/>
      <c r="D181" s="1068"/>
      <c r="E181" s="1068"/>
      <c r="F181" s="1068"/>
      <c r="G181" s="1069"/>
      <c r="H181" s="1070"/>
      <c r="I181" s="1068"/>
      <c r="J181" s="1068"/>
      <c r="K181" s="1068"/>
      <c r="L181" s="1071"/>
      <c r="M181" s="1072"/>
      <c r="N181" s="1068"/>
      <c r="O181" s="1068"/>
      <c r="P181" s="1068"/>
      <c r="Q181" s="1069"/>
      <c r="R181" s="1070"/>
      <c r="S181" s="1068"/>
      <c r="T181" s="1068"/>
      <c r="U181" s="1068"/>
      <c r="V181" s="1068"/>
      <c r="W181" s="1068"/>
      <c r="X181" s="1068"/>
      <c r="Y181" s="1068"/>
      <c r="Z181" s="1068"/>
      <c r="AA181" s="1068"/>
      <c r="AB181" s="1073"/>
      <c r="AC181" s="1003"/>
      <c r="AD181" s="1003"/>
      <c r="AE181" s="1003"/>
      <c r="AF181" s="1003"/>
      <c r="AG181" s="1003"/>
      <c r="AH181" s="1003"/>
      <c r="AI181" s="1003"/>
      <c r="AJ181" s="1003"/>
      <c r="AK181" s="1003"/>
      <c r="AL181" s="1003"/>
      <c r="AM181" s="1003"/>
      <c r="AN181" s="1003"/>
      <c r="AO181" s="1003"/>
      <c r="AP181" s="1003"/>
      <c r="AQ181" s="1003"/>
      <c r="AR181" s="1003"/>
      <c r="AS181" s="1003"/>
      <c r="AT181" s="1003"/>
      <c r="AU181" s="1003"/>
      <c r="AV181" s="1003"/>
      <c r="AW181" s="1003"/>
      <c r="AX181" s="1003"/>
      <c r="AY181" s="1004"/>
      <c r="BA181" s="516"/>
      <c r="BB181" s="159"/>
      <c r="BC181" s="357"/>
      <c r="BD181" s="306"/>
      <c r="BE181" s="306"/>
      <c r="BF181" s="306"/>
      <c r="BG181" s="358"/>
      <c r="BH181" s="368"/>
      <c r="BI181" s="306"/>
      <c r="BJ181" s="306"/>
      <c r="BK181" s="306"/>
      <c r="BL181" s="358"/>
      <c r="BM181" s="368"/>
      <c r="BN181" s="306"/>
      <c r="BO181" s="306"/>
      <c r="BP181" s="306"/>
      <c r="BQ181" s="358"/>
      <c r="BR181" s="368"/>
      <c r="BS181" s="306"/>
      <c r="BT181" s="306"/>
      <c r="BU181" s="306"/>
      <c r="BV181" s="306"/>
      <c r="BW181" s="306"/>
      <c r="BX181" s="306"/>
      <c r="BY181" s="307"/>
      <c r="BZ181" s="307"/>
      <c r="CA181" s="307"/>
      <c r="CB181" s="307"/>
      <c r="CC181" s="307"/>
      <c r="CD181" s="307"/>
      <c r="CE181" s="307"/>
      <c r="CF181" s="307"/>
      <c r="CG181" s="307"/>
      <c r="CH181" s="307"/>
      <c r="CI181" s="307"/>
      <c r="CJ181" s="307"/>
      <c r="CK181" s="307"/>
      <c r="CL181" s="307"/>
      <c r="CM181" s="307"/>
      <c r="CN181" s="307"/>
      <c r="CO181" s="307"/>
      <c r="CP181" s="307"/>
      <c r="CQ181" s="307"/>
      <c r="CR181" s="307"/>
      <c r="CS181" s="307"/>
      <c r="CT181" s="307"/>
      <c r="CU181" s="307"/>
      <c r="CV181" s="307"/>
      <c r="CW181" s="307"/>
      <c r="CX181" s="307"/>
      <c r="CY181" s="307"/>
      <c r="CZ181" s="376"/>
    </row>
    <row r="182" s="437" customFormat="true" ht="15" customHeight="true" x14ac:dyDescent="0.2">
      <c r="A182" s="904"/>
      <c r="B182" s="921"/>
      <c r="C182" s="1067"/>
      <c r="D182" s="1068"/>
      <c r="E182" s="1068"/>
      <c r="F182" s="1068"/>
      <c r="G182" s="1069"/>
      <c r="H182" s="1070"/>
      <c r="I182" s="1068"/>
      <c r="J182" s="1068"/>
      <c r="K182" s="1068"/>
      <c r="L182" s="1071"/>
      <c r="M182" s="1072"/>
      <c r="N182" s="1068"/>
      <c r="O182" s="1068"/>
      <c r="P182" s="1068"/>
      <c r="Q182" s="1069"/>
      <c r="R182" s="1070"/>
      <c r="S182" s="1068"/>
      <c r="T182" s="1068"/>
      <c r="U182" s="1068"/>
      <c r="V182" s="1068"/>
      <c r="W182" s="1068"/>
      <c r="X182" s="1068"/>
      <c r="Y182" s="1068"/>
      <c r="Z182" s="1068"/>
      <c r="AA182" s="1068"/>
      <c r="AB182" s="1073"/>
      <c r="AC182" s="1003"/>
      <c r="AD182" s="1003"/>
      <c r="AE182" s="1003"/>
      <c r="AF182" s="1003"/>
      <c r="AG182" s="1003"/>
      <c r="AH182" s="1003"/>
      <c r="AI182" s="1003"/>
      <c r="AJ182" s="1003"/>
      <c r="AK182" s="1003"/>
      <c r="AL182" s="1003"/>
      <c r="AM182" s="1003"/>
      <c r="AN182" s="1003"/>
      <c r="AO182" s="1003"/>
      <c r="AP182" s="1003"/>
      <c r="AQ182" s="1003"/>
      <c r="AR182" s="1003"/>
      <c r="AS182" s="1003"/>
      <c r="AT182" s="1003"/>
      <c r="AU182" s="1003"/>
      <c r="AV182" s="1003"/>
      <c r="AW182" s="1003"/>
      <c r="AX182" s="1003"/>
      <c r="AY182" s="1004"/>
      <c r="BA182" s="516"/>
      <c r="BB182" s="159"/>
      <c r="BC182" s="357"/>
      <c r="BD182" s="306"/>
      <c r="BE182" s="306"/>
      <c r="BF182" s="306"/>
      <c r="BG182" s="358"/>
      <c r="BH182" s="368"/>
      <c r="BI182" s="306"/>
      <c r="BJ182" s="306"/>
      <c r="BK182" s="306"/>
      <c r="BL182" s="358"/>
      <c r="BM182" s="368"/>
      <c r="BN182" s="306"/>
      <c r="BO182" s="306"/>
      <c r="BP182" s="306"/>
      <c r="BQ182" s="358"/>
      <c r="BR182" s="368"/>
      <c r="BS182" s="306"/>
      <c r="BT182" s="306"/>
      <c r="BU182" s="306"/>
      <c r="BV182" s="306"/>
      <c r="BW182" s="306"/>
      <c r="BX182" s="306"/>
      <c r="BY182" s="307"/>
      <c r="BZ182" s="307"/>
      <c r="CA182" s="307"/>
      <c r="CB182" s="307"/>
      <c r="CC182" s="307"/>
      <c r="CD182" s="307"/>
      <c r="CE182" s="307"/>
      <c r="CF182" s="307"/>
      <c r="CG182" s="307"/>
      <c r="CH182" s="307"/>
      <c r="CI182" s="307"/>
      <c r="CJ182" s="307"/>
      <c r="CK182" s="307"/>
      <c r="CL182" s="307"/>
      <c r="CM182" s="307"/>
      <c r="CN182" s="307"/>
      <c r="CO182" s="307"/>
      <c r="CP182" s="307"/>
      <c r="CQ182" s="307"/>
      <c r="CR182" s="307"/>
      <c r="CS182" s="307"/>
      <c r="CT182" s="307"/>
      <c r="CU182" s="307"/>
      <c r="CV182" s="307"/>
      <c r="CW182" s="307"/>
      <c r="CX182" s="307"/>
      <c r="CY182" s="307"/>
      <c r="CZ182" s="376"/>
    </row>
    <row r="183" s="437" customFormat="true" ht="15" customHeight="true" x14ac:dyDescent="0.2">
      <c r="A183" s="904"/>
      <c r="B183" s="921"/>
      <c r="C183" s="1067"/>
      <c r="D183" s="1068"/>
      <c r="E183" s="1068"/>
      <c r="F183" s="1068"/>
      <c r="G183" s="1069"/>
      <c r="H183" s="1070"/>
      <c r="I183" s="1068"/>
      <c r="J183" s="1068"/>
      <c r="K183" s="1068"/>
      <c r="L183" s="1071"/>
      <c r="M183" s="1072"/>
      <c r="N183" s="1068"/>
      <c r="O183" s="1068"/>
      <c r="P183" s="1068"/>
      <c r="Q183" s="1069"/>
      <c r="R183" s="1070"/>
      <c r="S183" s="1068"/>
      <c r="T183" s="1068"/>
      <c r="U183" s="1068"/>
      <c r="V183" s="1068"/>
      <c r="W183" s="1068"/>
      <c r="X183" s="1068"/>
      <c r="Y183" s="1068"/>
      <c r="Z183" s="1068"/>
      <c r="AA183" s="1068"/>
      <c r="AB183" s="1073"/>
      <c r="AC183" s="1003"/>
      <c r="AD183" s="1003"/>
      <c r="AE183" s="1003"/>
      <c r="AF183" s="1003"/>
      <c r="AG183" s="1003"/>
      <c r="AH183" s="1003"/>
      <c r="AI183" s="1003"/>
      <c r="AJ183" s="1003"/>
      <c r="AK183" s="1003"/>
      <c r="AL183" s="1003"/>
      <c r="AM183" s="1003"/>
      <c r="AN183" s="1003"/>
      <c r="AO183" s="1003"/>
      <c r="AP183" s="1003"/>
      <c r="AQ183" s="1003"/>
      <c r="AR183" s="1003"/>
      <c r="AS183" s="1003"/>
      <c r="AT183" s="1003"/>
      <c r="AU183" s="1003"/>
      <c r="AV183" s="1003"/>
      <c r="AW183" s="1003"/>
      <c r="AX183" s="1003"/>
      <c r="AY183" s="1004"/>
      <c r="BA183" s="516"/>
      <c r="BB183" s="159"/>
      <c r="BC183" s="357"/>
      <c r="BD183" s="306"/>
      <c r="BE183" s="306"/>
      <c r="BF183" s="306"/>
      <c r="BG183" s="358"/>
      <c r="BH183" s="368"/>
      <c r="BI183" s="306"/>
      <c r="BJ183" s="306"/>
      <c r="BK183" s="306"/>
      <c r="BL183" s="358"/>
      <c r="BM183" s="368"/>
      <c r="BN183" s="306"/>
      <c r="BO183" s="306"/>
      <c r="BP183" s="306"/>
      <c r="BQ183" s="358"/>
      <c r="BR183" s="368"/>
      <c r="BS183" s="306"/>
      <c r="BT183" s="306"/>
      <c r="BU183" s="306"/>
      <c r="BV183" s="306"/>
      <c r="BW183" s="306"/>
      <c r="BX183" s="306"/>
      <c r="BY183" s="307"/>
      <c r="BZ183" s="307"/>
      <c r="CA183" s="307"/>
      <c r="CB183" s="307"/>
      <c r="CC183" s="307"/>
      <c r="CD183" s="307"/>
      <c r="CE183" s="307"/>
      <c r="CF183" s="307"/>
      <c r="CG183" s="307"/>
      <c r="CH183" s="307"/>
      <c r="CI183" s="307"/>
      <c r="CJ183" s="307"/>
      <c r="CK183" s="307"/>
      <c r="CL183" s="307"/>
      <c r="CM183" s="307"/>
      <c r="CN183" s="307"/>
      <c r="CO183" s="307"/>
      <c r="CP183" s="307"/>
      <c r="CQ183" s="307"/>
      <c r="CR183" s="307"/>
      <c r="CS183" s="307"/>
      <c r="CT183" s="307"/>
      <c r="CU183" s="307"/>
      <c r="CV183" s="307"/>
      <c r="CW183" s="307"/>
      <c r="CX183" s="307"/>
      <c r="CY183" s="307"/>
      <c r="CZ183" s="376"/>
    </row>
    <row r="184" s="437" customFormat="true" ht="15" customHeight="true" x14ac:dyDescent="0.2">
      <c r="A184" s="904"/>
      <c r="B184" s="921"/>
      <c r="C184" s="1067"/>
      <c r="D184" s="1068"/>
      <c r="E184" s="1068"/>
      <c r="F184" s="1068"/>
      <c r="G184" s="1069"/>
      <c r="H184" s="1070"/>
      <c r="I184" s="1068"/>
      <c r="J184" s="1068"/>
      <c r="K184" s="1068"/>
      <c r="L184" s="1071"/>
      <c r="M184" s="1072"/>
      <c r="N184" s="1068"/>
      <c r="O184" s="1068"/>
      <c r="P184" s="1068"/>
      <c r="Q184" s="1069"/>
      <c r="R184" s="1070"/>
      <c r="S184" s="1068"/>
      <c r="T184" s="1068"/>
      <c r="U184" s="1068"/>
      <c r="V184" s="1068"/>
      <c r="W184" s="1068"/>
      <c r="X184" s="1068"/>
      <c r="Y184" s="1068"/>
      <c r="Z184" s="1068"/>
      <c r="AA184" s="1068"/>
      <c r="AB184" s="1073"/>
      <c r="AC184" s="1003"/>
      <c r="AD184" s="1003"/>
      <c r="AE184" s="1003"/>
      <c r="AF184" s="1003"/>
      <c r="AG184" s="1003"/>
      <c r="AH184" s="1003"/>
      <c r="AI184" s="1003"/>
      <c r="AJ184" s="1003"/>
      <c r="AK184" s="1003"/>
      <c r="AL184" s="1003"/>
      <c r="AM184" s="1003"/>
      <c r="AN184" s="1003"/>
      <c r="AO184" s="1003"/>
      <c r="AP184" s="1003"/>
      <c r="AQ184" s="1003"/>
      <c r="AR184" s="1003"/>
      <c r="AS184" s="1003"/>
      <c r="AT184" s="1003"/>
      <c r="AU184" s="1003"/>
      <c r="AV184" s="1003"/>
      <c r="AW184" s="1003"/>
      <c r="AX184" s="1003"/>
      <c r="AY184" s="1004"/>
      <c r="BA184" s="516"/>
      <c r="BB184" s="159"/>
      <c r="BC184" s="357"/>
      <c r="BD184" s="306"/>
      <c r="BE184" s="306"/>
      <c r="BF184" s="306"/>
      <c r="BG184" s="358"/>
      <c r="BH184" s="368"/>
      <c r="BI184" s="306"/>
      <c r="BJ184" s="306"/>
      <c r="BK184" s="306"/>
      <c r="BL184" s="358"/>
      <c r="BM184" s="368"/>
      <c r="BN184" s="306"/>
      <c r="BO184" s="306"/>
      <c r="BP184" s="306"/>
      <c r="BQ184" s="358"/>
      <c r="BR184" s="368"/>
      <c r="BS184" s="306"/>
      <c r="BT184" s="306"/>
      <c r="BU184" s="306"/>
      <c r="BV184" s="306"/>
      <c r="BW184" s="306"/>
      <c r="BX184" s="306"/>
      <c r="BY184" s="307"/>
      <c r="BZ184" s="307"/>
      <c r="CA184" s="307"/>
      <c r="CB184" s="307"/>
      <c r="CC184" s="307"/>
      <c r="CD184" s="307"/>
      <c r="CE184" s="307"/>
      <c r="CF184" s="307"/>
      <c r="CG184" s="307"/>
      <c r="CH184" s="307"/>
      <c r="CI184" s="307"/>
      <c r="CJ184" s="307"/>
      <c r="CK184" s="307"/>
      <c r="CL184" s="307"/>
      <c r="CM184" s="307"/>
      <c r="CN184" s="307"/>
      <c r="CO184" s="307"/>
      <c r="CP184" s="307"/>
      <c r="CQ184" s="307"/>
      <c r="CR184" s="307"/>
      <c r="CS184" s="307"/>
      <c r="CT184" s="307"/>
      <c r="CU184" s="307"/>
      <c r="CV184" s="307"/>
      <c r="CW184" s="307"/>
      <c r="CX184" s="307"/>
      <c r="CY184" s="307"/>
      <c r="CZ184" s="376"/>
    </row>
    <row r="185" s="437" customFormat="true" ht="15" customHeight="true" x14ac:dyDescent="0.2">
      <c r="A185" s="904"/>
      <c r="B185" s="921"/>
      <c r="C185" s="1067"/>
      <c r="D185" s="1068"/>
      <c r="E185" s="1068"/>
      <c r="F185" s="1068"/>
      <c r="G185" s="1069"/>
      <c r="H185" s="1070"/>
      <c r="I185" s="1068"/>
      <c r="J185" s="1068"/>
      <c r="K185" s="1068"/>
      <c r="L185" s="1071"/>
      <c r="M185" s="1072"/>
      <c r="N185" s="1068"/>
      <c r="O185" s="1068"/>
      <c r="P185" s="1068"/>
      <c r="Q185" s="1069"/>
      <c r="R185" s="1070"/>
      <c r="S185" s="1068"/>
      <c r="T185" s="1068"/>
      <c r="U185" s="1068"/>
      <c r="V185" s="1068"/>
      <c r="W185" s="1068"/>
      <c r="X185" s="1068"/>
      <c r="Y185" s="1068"/>
      <c r="Z185" s="1068"/>
      <c r="AA185" s="1068"/>
      <c r="AB185" s="1073"/>
      <c r="AC185" s="1003"/>
      <c r="AD185" s="1003"/>
      <c r="AE185" s="1003"/>
      <c r="AF185" s="1003"/>
      <c r="AG185" s="1003"/>
      <c r="AH185" s="1003"/>
      <c r="AI185" s="1003"/>
      <c r="AJ185" s="1003"/>
      <c r="AK185" s="1003"/>
      <c r="AL185" s="1003"/>
      <c r="AM185" s="1003"/>
      <c r="AN185" s="1003"/>
      <c r="AO185" s="1003"/>
      <c r="AP185" s="1003"/>
      <c r="AQ185" s="1003"/>
      <c r="AR185" s="1003"/>
      <c r="AS185" s="1003"/>
      <c r="AT185" s="1003"/>
      <c r="AU185" s="1003"/>
      <c r="AV185" s="1003"/>
      <c r="AW185" s="1003"/>
      <c r="AX185" s="1003"/>
      <c r="AY185" s="1004"/>
      <c r="BA185" s="516"/>
      <c r="BB185" s="159"/>
      <c r="BC185" s="357"/>
      <c r="BD185" s="306"/>
      <c r="BE185" s="306"/>
      <c r="BF185" s="306"/>
      <c r="BG185" s="358"/>
      <c r="BH185" s="368"/>
      <c r="BI185" s="306"/>
      <c r="BJ185" s="306"/>
      <c r="BK185" s="306"/>
      <c r="BL185" s="358"/>
      <c r="BM185" s="368"/>
      <c r="BN185" s="306"/>
      <c r="BO185" s="306"/>
      <c r="BP185" s="306"/>
      <c r="BQ185" s="358"/>
      <c r="BR185" s="368"/>
      <c r="BS185" s="306"/>
      <c r="BT185" s="306"/>
      <c r="BU185" s="306"/>
      <c r="BV185" s="306"/>
      <c r="BW185" s="306"/>
      <c r="BX185" s="306"/>
      <c r="BY185" s="307"/>
      <c r="BZ185" s="307"/>
      <c r="CA185" s="307"/>
      <c r="CB185" s="307"/>
      <c r="CC185" s="307"/>
      <c r="CD185" s="307"/>
      <c r="CE185" s="307"/>
      <c r="CF185" s="307"/>
      <c r="CG185" s="307"/>
      <c r="CH185" s="307"/>
      <c r="CI185" s="307"/>
      <c r="CJ185" s="307"/>
      <c r="CK185" s="307"/>
      <c r="CL185" s="307"/>
      <c r="CM185" s="307"/>
      <c r="CN185" s="307"/>
      <c r="CO185" s="307"/>
      <c r="CP185" s="307"/>
      <c r="CQ185" s="307"/>
      <c r="CR185" s="307"/>
      <c r="CS185" s="307"/>
      <c r="CT185" s="307"/>
      <c r="CU185" s="307"/>
      <c r="CV185" s="307"/>
      <c r="CW185" s="307"/>
      <c r="CX185" s="307"/>
      <c r="CY185" s="307"/>
      <c r="CZ185" s="376"/>
    </row>
    <row r="186" s="437" customFormat="true" ht="15" customHeight="true" x14ac:dyDescent="0.2">
      <c r="A186" s="904"/>
      <c r="B186" s="921"/>
      <c r="C186" s="1067"/>
      <c r="D186" s="1068"/>
      <c r="E186" s="1068"/>
      <c r="F186" s="1068"/>
      <c r="G186" s="1069"/>
      <c r="H186" s="1070"/>
      <c r="I186" s="1068"/>
      <c r="J186" s="1068"/>
      <c r="K186" s="1068"/>
      <c r="L186" s="1071"/>
      <c r="M186" s="1072"/>
      <c r="N186" s="1068"/>
      <c r="O186" s="1068"/>
      <c r="P186" s="1068"/>
      <c r="Q186" s="1069"/>
      <c r="R186" s="1070"/>
      <c r="S186" s="1068"/>
      <c r="T186" s="1068"/>
      <c r="U186" s="1068"/>
      <c r="V186" s="1068"/>
      <c r="W186" s="1068"/>
      <c r="X186" s="1068"/>
      <c r="Y186" s="1068"/>
      <c r="Z186" s="1068"/>
      <c r="AA186" s="1068"/>
      <c r="AB186" s="1073"/>
      <c r="AC186" s="1003"/>
      <c r="AD186" s="1003"/>
      <c r="AE186" s="1003"/>
      <c r="AF186" s="1003"/>
      <c r="AG186" s="1003"/>
      <c r="AH186" s="1003"/>
      <c r="AI186" s="1003"/>
      <c r="AJ186" s="1003"/>
      <c r="AK186" s="1003"/>
      <c r="AL186" s="1003"/>
      <c r="AM186" s="1003"/>
      <c r="AN186" s="1003"/>
      <c r="AO186" s="1003"/>
      <c r="AP186" s="1003"/>
      <c r="AQ186" s="1003"/>
      <c r="AR186" s="1003"/>
      <c r="AS186" s="1003"/>
      <c r="AT186" s="1003"/>
      <c r="AU186" s="1003"/>
      <c r="AV186" s="1003"/>
      <c r="AW186" s="1003"/>
      <c r="AX186" s="1003"/>
      <c r="AY186" s="1004"/>
      <c r="BA186" s="516"/>
      <c r="BB186" s="159"/>
      <c r="BC186" s="357"/>
      <c r="BD186" s="306"/>
      <c r="BE186" s="306"/>
      <c r="BF186" s="306"/>
      <c r="BG186" s="358"/>
      <c r="BH186" s="368"/>
      <c r="BI186" s="306"/>
      <c r="BJ186" s="306"/>
      <c r="BK186" s="306"/>
      <c r="BL186" s="358"/>
      <c r="BM186" s="368"/>
      <c r="BN186" s="306"/>
      <c r="BO186" s="306"/>
      <c r="BP186" s="306"/>
      <c r="BQ186" s="358"/>
      <c r="BR186" s="368"/>
      <c r="BS186" s="306"/>
      <c r="BT186" s="306"/>
      <c r="BU186" s="306"/>
      <c r="BV186" s="306"/>
      <c r="BW186" s="306"/>
      <c r="BX186" s="306"/>
      <c r="BY186" s="307"/>
      <c r="BZ186" s="307"/>
      <c r="CA186" s="307"/>
      <c r="CB186" s="307"/>
      <c r="CC186" s="307"/>
      <c r="CD186" s="307"/>
      <c r="CE186" s="307"/>
      <c r="CF186" s="307"/>
      <c r="CG186" s="307"/>
      <c r="CH186" s="307"/>
      <c r="CI186" s="307"/>
      <c r="CJ186" s="307"/>
      <c r="CK186" s="307"/>
      <c r="CL186" s="307"/>
      <c r="CM186" s="307"/>
      <c r="CN186" s="307"/>
      <c r="CO186" s="307"/>
      <c r="CP186" s="307"/>
      <c r="CQ186" s="307"/>
      <c r="CR186" s="307"/>
      <c r="CS186" s="307"/>
      <c r="CT186" s="307"/>
      <c r="CU186" s="307"/>
      <c r="CV186" s="307"/>
      <c r="CW186" s="307"/>
      <c r="CX186" s="307"/>
      <c r="CY186" s="307"/>
      <c r="CZ186" s="376"/>
    </row>
    <row r="187" s="437" customFormat="true" ht="15" customHeight="true" x14ac:dyDescent="0.2">
      <c r="A187" s="904"/>
      <c r="B187" s="921"/>
      <c r="C187" s="1067"/>
      <c r="D187" s="1068"/>
      <c r="E187" s="1068"/>
      <c r="F187" s="1068"/>
      <c r="G187" s="1069"/>
      <c r="H187" s="1070"/>
      <c r="I187" s="1068"/>
      <c r="J187" s="1068"/>
      <c r="K187" s="1068"/>
      <c r="L187" s="1071"/>
      <c r="M187" s="1072"/>
      <c r="N187" s="1068"/>
      <c r="O187" s="1068"/>
      <c r="P187" s="1068"/>
      <c r="Q187" s="1069"/>
      <c r="R187" s="1070"/>
      <c r="S187" s="1068"/>
      <c r="T187" s="1068"/>
      <c r="U187" s="1068"/>
      <c r="V187" s="1068"/>
      <c r="W187" s="1068"/>
      <c r="X187" s="1068"/>
      <c r="Y187" s="1068"/>
      <c r="Z187" s="1068"/>
      <c r="AA187" s="1068"/>
      <c r="AB187" s="1073"/>
      <c r="AC187" s="1003"/>
      <c r="AD187" s="1003"/>
      <c r="AE187" s="1003"/>
      <c r="AF187" s="1003"/>
      <c r="AG187" s="1003"/>
      <c r="AH187" s="1003"/>
      <c r="AI187" s="1003"/>
      <c r="AJ187" s="1003"/>
      <c r="AK187" s="1003"/>
      <c r="AL187" s="1003"/>
      <c r="AM187" s="1003"/>
      <c r="AN187" s="1003"/>
      <c r="AO187" s="1003"/>
      <c r="AP187" s="1003"/>
      <c r="AQ187" s="1003"/>
      <c r="AR187" s="1003"/>
      <c r="AS187" s="1003"/>
      <c r="AT187" s="1003"/>
      <c r="AU187" s="1003"/>
      <c r="AV187" s="1003"/>
      <c r="AW187" s="1003"/>
      <c r="AX187" s="1003"/>
      <c r="AY187" s="1004"/>
      <c r="BA187" s="516"/>
      <c r="BB187" s="159"/>
      <c r="BC187" s="357"/>
      <c r="BD187" s="306"/>
      <c r="BE187" s="306"/>
      <c r="BF187" s="306"/>
      <c r="BG187" s="358"/>
      <c r="BH187" s="368"/>
      <c r="BI187" s="306"/>
      <c r="BJ187" s="306"/>
      <c r="BK187" s="306"/>
      <c r="BL187" s="358"/>
      <c r="BM187" s="368"/>
      <c r="BN187" s="306"/>
      <c r="BO187" s="306"/>
      <c r="BP187" s="306"/>
      <c r="BQ187" s="358"/>
      <c r="BR187" s="368"/>
      <c r="BS187" s="306"/>
      <c r="BT187" s="306"/>
      <c r="BU187" s="306"/>
      <c r="BV187" s="306"/>
      <c r="BW187" s="306"/>
      <c r="BX187" s="306"/>
      <c r="BY187" s="307"/>
      <c r="BZ187" s="307"/>
      <c r="CA187" s="307"/>
      <c r="CB187" s="307"/>
      <c r="CC187" s="307"/>
      <c r="CD187" s="307"/>
      <c r="CE187" s="307"/>
      <c r="CF187" s="307"/>
      <c r="CG187" s="307"/>
      <c r="CH187" s="307"/>
      <c r="CI187" s="307"/>
      <c r="CJ187" s="307"/>
      <c r="CK187" s="307"/>
      <c r="CL187" s="307"/>
      <c r="CM187" s="307"/>
      <c r="CN187" s="307"/>
      <c r="CO187" s="307"/>
      <c r="CP187" s="307"/>
      <c r="CQ187" s="307"/>
      <c r="CR187" s="307"/>
      <c r="CS187" s="307"/>
      <c r="CT187" s="307"/>
      <c r="CU187" s="307"/>
      <c r="CV187" s="307"/>
      <c r="CW187" s="307"/>
      <c r="CX187" s="307"/>
      <c r="CY187" s="307"/>
      <c r="CZ187" s="376"/>
    </row>
    <row r="188" s="437" customFormat="true" ht="15" customHeight="true" x14ac:dyDescent="0.2">
      <c r="A188" s="904"/>
      <c r="B188" s="921"/>
      <c r="C188" s="1067"/>
      <c r="D188" s="1068"/>
      <c r="E188" s="1068"/>
      <c r="F188" s="1068"/>
      <c r="G188" s="1069"/>
      <c r="H188" s="1070"/>
      <c r="I188" s="1068"/>
      <c r="J188" s="1068"/>
      <c r="K188" s="1068"/>
      <c r="L188" s="1071"/>
      <c r="M188" s="1072"/>
      <c r="N188" s="1068"/>
      <c r="O188" s="1068"/>
      <c r="P188" s="1068"/>
      <c r="Q188" s="1069"/>
      <c r="R188" s="1070"/>
      <c r="S188" s="1068"/>
      <c r="T188" s="1068"/>
      <c r="U188" s="1068"/>
      <c r="V188" s="1068"/>
      <c r="W188" s="1068"/>
      <c r="X188" s="1068"/>
      <c r="Y188" s="1068"/>
      <c r="Z188" s="1068"/>
      <c r="AA188" s="1068"/>
      <c r="AB188" s="1073"/>
      <c r="AC188" s="1003"/>
      <c r="AD188" s="1003"/>
      <c r="AE188" s="1003"/>
      <c r="AF188" s="1003"/>
      <c r="AG188" s="1003"/>
      <c r="AH188" s="1003"/>
      <c r="AI188" s="1003"/>
      <c r="AJ188" s="1003"/>
      <c r="AK188" s="1003"/>
      <c r="AL188" s="1003"/>
      <c r="AM188" s="1003"/>
      <c r="AN188" s="1003"/>
      <c r="AO188" s="1003"/>
      <c r="AP188" s="1003"/>
      <c r="AQ188" s="1003"/>
      <c r="AR188" s="1003"/>
      <c r="AS188" s="1003"/>
      <c r="AT188" s="1003"/>
      <c r="AU188" s="1003"/>
      <c r="AV188" s="1003"/>
      <c r="AW188" s="1003"/>
      <c r="AX188" s="1003"/>
      <c r="AY188" s="1004"/>
      <c r="BA188" s="516"/>
      <c r="BB188" s="159"/>
      <c r="BC188" s="357"/>
      <c r="BD188" s="306"/>
      <c r="BE188" s="306"/>
      <c r="BF188" s="306"/>
      <c r="BG188" s="358"/>
      <c r="BH188" s="368"/>
      <c r="BI188" s="306"/>
      <c r="BJ188" s="306"/>
      <c r="BK188" s="306"/>
      <c r="BL188" s="358"/>
      <c r="BM188" s="368"/>
      <c r="BN188" s="306"/>
      <c r="BO188" s="306"/>
      <c r="BP188" s="306"/>
      <c r="BQ188" s="358"/>
      <c r="BR188" s="368"/>
      <c r="BS188" s="306"/>
      <c r="BT188" s="306"/>
      <c r="BU188" s="306"/>
      <c r="BV188" s="306"/>
      <c r="BW188" s="306"/>
      <c r="BX188" s="306"/>
      <c r="BY188" s="307"/>
      <c r="BZ188" s="307"/>
      <c r="CA188" s="307"/>
      <c r="CB188" s="307"/>
      <c r="CC188" s="307"/>
      <c r="CD188" s="307"/>
      <c r="CE188" s="307"/>
      <c r="CF188" s="307"/>
      <c r="CG188" s="307"/>
      <c r="CH188" s="307"/>
      <c r="CI188" s="307"/>
      <c r="CJ188" s="307"/>
      <c r="CK188" s="307"/>
      <c r="CL188" s="307"/>
      <c r="CM188" s="307"/>
      <c r="CN188" s="307"/>
      <c r="CO188" s="307"/>
      <c r="CP188" s="307"/>
      <c r="CQ188" s="307"/>
      <c r="CR188" s="307"/>
      <c r="CS188" s="307"/>
      <c r="CT188" s="307"/>
      <c r="CU188" s="307"/>
      <c r="CV188" s="307"/>
      <c r="CW188" s="307"/>
      <c r="CX188" s="307"/>
      <c r="CY188" s="307"/>
      <c r="CZ188" s="376"/>
    </row>
    <row r="189" s="437" customFormat="true" ht="15" customHeight="true" x14ac:dyDescent="0.2">
      <c r="A189" s="904"/>
      <c r="B189" s="921"/>
      <c r="C189" s="1067"/>
      <c r="D189" s="1068"/>
      <c r="E189" s="1068"/>
      <c r="F189" s="1068"/>
      <c r="G189" s="1069"/>
      <c r="H189" s="1070"/>
      <c r="I189" s="1068"/>
      <c r="J189" s="1068"/>
      <c r="K189" s="1068"/>
      <c r="L189" s="1071"/>
      <c r="M189" s="1072"/>
      <c r="N189" s="1068"/>
      <c r="O189" s="1068"/>
      <c r="P189" s="1068"/>
      <c r="Q189" s="1069"/>
      <c r="R189" s="1070"/>
      <c r="S189" s="1068"/>
      <c r="T189" s="1068"/>
      <c r="U189" s="1068"/>
      <c r="V189" s="1068"/>
      <c r="W189" s="1068"/>
      <c r="X189" s="1068"/>
      <c r="Y189" s="1068"/>
      <c r="Z189" s="1068"/>
      <c r="AA189" s="1068"/>
      <c r="AB189" s="1073"/>
      <c r="AC189" s="1003"/>
      <c r="AD189" s="1003"/>
      <c r="AE189" s="1003"/>
      <c r="AF189" s="1003"/>
      <c r="AG189" s="1003"/>
      <c r="AH189" s="1003"/>
      <c r="AI189" s="1003"/>
      <c r="AJ189" s="1003"/>
      <c r="AK189" s="1003"/>
      <c r="AL189" s="1003"/>
      <c r="AM189" s="1003"/>
      <c r="AN189" s="1003"/>
      <c r="AO189" s="1003"/>
      <c r="AP189" s="1003"/>
      <c r="AQ189" s="1003"/>
      <c r="AR189" s="1003"/>
      <c r="AS189" s="1003"/>
      <c r="AT189" s="1003"/>
      <c r="AU189" s="1003"/>
      <c r="AV189" s="1003"/>
      <c r="AW189" s="1003"/>
      <c r="AX189" s="1003"/>
      <c r="AY189" s="1004"/>
      <c r="BA189" s="516"/>
      <c r="BB189" s="159"/>
      <c r="BC189" s="357"/>
      <c r="BD189" s="306"/>
      <c r="BE189" s="306"/>
      <c r="BF189" s="306"/>
      <c r="BG189" s="358"/>
      <c r="BH189" s="368"/>
      <c r="BI189" s="306"/>
      <c r="BJ189" s="306"/>
      <c r="BK189" s="306"/>
      <c r="BL189" s="358"/>
      <c r="BM189" s="368"/>
      <c r="BN189" s="306"/>
      <c r="BO189" s="306"/>
      <c r="BP189" s="306"/>
      <c r="BQ189" s="358"/>
      <c r="BR189" s="368"/>
      <c r="BS189" s="306"/>
      <c r="BT189" s="306"/>
      <c r="BU189" s="306"/>
      <c r="BV189" s="306"/>
      <c r="BW189" s="306"/>
      <c r="BX189" s="306"/>
      <c r="BY189" s="307"/>
      <c r="BZ189" s="307"/>
      <c r="CA189" s="307"/>
      <c r="CB189" s="307"/>
      <c r="CC189" s="307"/>
      <c r="CD189" s="307"/>
      <c r="CE189" s="307"/>
      <c r="CF189" s="307"/>
      <c r="CG189" s="307"/>
      <c r="CH189" s="307"/>
      <c r="CI189" s="307"/>
      <c r="CJ189" s="307"/>
      <c r="CK189" s="307"/>
      <c r="CL189" s="307"/>
      <c r="CM189" s="307"/>
      <c r="CN189" s="307"/>
      <c r="CO189" s="307"/>
      <c r="CP189" s="307"/>
      <c r="CQ189" s="307"/>
      <c r="CR189" s="307"/>
      <c r="CS189" s="307"/>
      <c r="CT189" s="307"/>
      <c r="CU189" s="307"/>
      <c r="CV189" s="307"/>
      <c r="CW189" s="307"/>
      <c r="CX189" s="307"/>
      <c r="CY189" s="307"/>
      <c r="CZ189" s="376"/>
    </row>
    <row r="190" s="437" customFormat="true" ht="15" customHeight="true" x14ac:dyDescent="0.2">
      <c r="A190" s="904"/>
      <c r="B190" s="921"/>
      <c r="C190" s="1067"/>
      <c r="D190" s="1068"/>
      <c r="E190" s="1068"/>
      <c r="F190" s="1068"/>
      <c r="G190" s="1069"/>
      <c r="H190" s="1070"/>
      <c r="I190" s="1068"/>
      <c r="J190" s="1068"/>
      <c r="K190" s="1068"/>
      <c r="L190" s="1071"/>
      <c r="M190" s="1072"/>
      <c r="N190" s="1068"/>
      <c r="O190" s="1068"/>
      <c r="P190" s="1068"/>
      <c r="Q190" s="1069"/>
      <c r="R190" s="1070"/>
      <c r="S190" s="1068"/>
      <c r="T190" s="1068"/>
      <c r="U190" s="1068"/>
      <c r="V190" s="1068"/>
      <c r="W190" s="1068"/>
      <c r="X190" s="1068"/>
      <c r="Y190" s="1068"/>
      <c r="Z190" s="1068"/>
      <c r="AA190" s="1068"/>
      <c r="AB190" s="1073"/>
      <c r="AC190" s="1003"/>
      <c r="AD190" s="1003"/>
      <c r="AE190" s="1003"/>
      <c r="AF190" s="1003"/>
      <c r="AG190" s="1003"/>
      <c r="AH190" s="1003"/>
      <c r="AI190" s="1003"/>
      <c r="AJ190" s="1003"/>
      <c r="AK190" s="1003"/>
      <c r="AL190" s="1003"/>
      <c r="AM190" s="1003"/>
      <c r="AN190" s="1003"/>
      <c r="AO190" s="1003"/>
      <c r="AP190" s="1003"/>
      <c r="AQ190" s="1003"/>
      <c r="AR190" s="1003"/>
      <c r="AS190" s="1003"/>
      <c r="AT190" s="1003"/>
      <c r="AU190" s="1003"/>
      <c r="AV190" s="1003"/>
      <c r="AW190" s="1003"/>
      <c r="AX190" s="1003"/>
      <c r="AY190" s="1004"/>
      <c r="BA190" s="516"/>
      <c r="BB190" s="159"/>
      <c r="BC190" s="357"/>
      <c r="BD190" s="306"/>
      <c r="BE190" s="306"/>
      <c r="BF190" s="306"/>
      <c r="BG190" s="358"/>
      <c r="BH190" s="368"/>
      <c r="BI190" s="306"/>
      <c r="BJ190" s="306"/>
      <c r="BK190" s="306"/>
      <c r="BL190" s="358"/>
      <c r="BM190" s="368"/>
      <c r="BN190" s="306"/>
      <c r="BO190" s="306"/>
      <c r="BP190" s="306"/>
      <c r="BQ190" s="358"/>
      <c r="BR190" s="368"/>
      <c r="BS190" s="306"/>
      <c r="BT190" s="306"/>
      <c r="BU190" s="306"/>
      <c r="BV190" s="306"/>
      <c r="BW190" s="306"/>
      <c r="BX190" s="306"/>
      <c r="BY190" s="307"/>
      <c r="BZ190" s="307"/>
      <c r="CA190" s="307"/>
      <c r="CB190" s="307"/>
      <c r="CC190" s="307"/>
      <c r="CD190" s="307"/>
      <c r="CE190" s="307"/>
      <c r="CF190" s="307"/>
      <c r="CG190" s="307"/>
      <c r="CH190" s="307"/>
      <c r="CI190" s="307"/>
      <c r="CJ190" s="307"/>
      <c r="CK190" s="307"/>
      <c r="CL190" s="307"/>
      <c r="CM190" s="307"/>
      <c r="CN190" s="307"/>
      <c r="CO190" s="307"/>
      <c r="CP190" s="307"/>
      <c r="CQ190" s="307"/>
      <c r="CR190" s="307"/>
      <c r="CS190" s="307"/>
      <c r="CT190" s="307"/>
      <c r="CU190" s="307"/>
      <c r="CV190" s="307"/>
      <c r="CW190" s="307"/>
      <c r="CX190" s="307"/>
      <c r="CY190" s="307"/>
      <c r="CZ190" s="376"/>
    </row>
    <row r="191" s="437" customFormat="true" ht="15" customHeight="true" x14ac:dyDescent="0.2">
      <c r="A191" s="904"/>
      <c r="B191" s="921"/>
      <c r="C191" s="1067"/>
      <c r="D191" s="1068"/>
      <c r="E191" s="1068"/>
      <c r="F191" s="1068"/>
      <c r="G191" s="1069"/>
      <c r="H191" s="1070"/>
      <c r="I191" s="1068"/>
      <c r="J191" s="1068"/>
      <c r="K191" s="1068"/>
      <c r="L191" s="1071"/>
      <c r="M191" s="1072"/>
      <c r="N191" s="1068"/>
      <c r="O191" s="1068"/>
      <c r="P191" s="1068"/>
      <c r="Q191" s="1069"/>
      <c r="R191" s="1070"/>
      <c r="S191" s="1068"/>
      <c r="T191" s="1068"/>
      <c r="U191" s="1068"/>
      <c r="V191" s="1068"/>
      <c r="W191" s="1068"/>
      <c r="X191" s="1068"/>
      <c r="Y191" s="1068"/>
      <c r="Z191" s="1068"/>
      <c r="AA191" s="1068"/>
      <c r="AB191" s="1073"/>
      <c r="AC191" s="1003"/>
      <c r="AD191" s="1003"/>
      <c r="AE191" s="1003"/>
      <c r="AF191" s="1003"/>
      <c r="AG191" s="1003"/>
      <c r="AH191" s="1003"/>
      <c r="AI191" s="1003"/>
      <c r="AJ191" s="1003"/>
      <c r="AK191" s="1003"/>
      <c r="AL191" s="1003"/>
      <c r="AM191" s="1003"/>
      <c r="AN191" s="1003"/>
      <c r="AO191" s="1003"/>
      <c r="AP191" s="1003"/>
      <c r="AQ191" s="1003"/>
      <c r="AR191" s="1003"/>
      <c r="AS191" s="1003"/>
      <c r="AT191" s="1003"/>
      <c r="AU191" s="1003"/>
      <c r="AV191" s="1003"/>
      <c r="AW191" s="1003"/>
      <c r="AX191" s="1003"/>
      <c r="AY191" s="1004"/>
      <c r="BA191" s="516"/>
      <c r="BB191" s="159"/>
      <c r="BC191" s="357"/>
      <c r="BD191" s="306"/>
      <c r="BE191" s="306"/>
      <c r="BF191" s="306"/>
      <c r="BG191" s="358"/>
      <c r="BH191" s="368"/>
      <c r="BI191" s="306"/>
      <c r="BJ191" s="306"/>
      <c r="BK191" s="306"/>
      <c r="BL191" s="358"/>
      <c r="BM191" s="368"/>
      <c r="BN191" s="306"/>
      <c r="BO191" s="306"/>
      <c r="BP191" s="306"/>
      <c r="BQ191" s="358"/>
      <c r="BR191" s="368"/>
      <c r="BS191" s="306"/>
      <c r="BT191" s="306"/>
      <c r="BU191" s="306"/>
      <c r="BV191" s="306"/>
      <c r="BW191" s="306"/>
      <c r="BX191" s="306"/>
      <c r="BY191" s="307"/>
      <c r="BZ191" s="307"/>
      <c r="CA191" s="307"/>
      <c r="CB191" s="307"/>
      <c r="CC191" s="307"/>
      <c r="CD191" s="307"/>
      <c r="CE191" s="307"/>
      <c r="CF191" s="307"/>
      <c r="CG191" s="307"/>
      <c r="CH191" s="307"/>
      <c r="CI191" s="307"/>
      <c r="CJ191" s="307"/>
      <c r="CK191" s="307"/>
      <c r="CL191" s="307"/>
      <c r="CM191" s="307"/>
      <c r="CN191" s="307"/>
      <c r="CO191" s="307"/>
      <c r="CP191" s="307"/>
      <c r="CQ191" s="307"/>
      <c r="CR191" s="307"/>
      <c r="CS191" s="307"/>
      <c r="CT191" s="307"/>
      <c r="CU191" s="307"/>
      <c r="CV191" s="307"/>
      <c r="CW191" s="307"/>
      <c r="CX191" s="307"/>
      <c r="CY191" s="307"/>
      <c r="CZ191" s="376"/>
    </row>
    <row r="192" s="437" customFormat="true" ht="15" customHeight="true" x14ac:dyDescent="0.2">
      <c r="A192" s="904"/>
      <c r="B192" s="921"/>
      <c r="C192" s="1067"/>
      <c r="D192" s="1068"/>
      <c r="E192" s="1068"/>
      <c r="F192" s="1068"/>
      <c r="G192" s="1069"/>
      <c r="H192" s="1070"/>
      <c r="I192" s="1068"/>
      <c r="J192" s="1068"/>
      <c r="K192" s="1068"/>
      <c r="L192" s="1071"/>
      <c r="M192" s="1072"/>
      <c r="N192" s="1068"/>
      <c r="O192" s="1068"/>
      <c r="P192" s="1068"/>
      <c r="Q192" s="1069"/>
      <c r="R192" s="1070"/>
      <c r="S192" s="1068"/>
      <c r="T192" s="1068"/>
      <c r="U192" s="1068"/>
      <c r="V192" s="1068"/>
      <c r="W192" s="1068"/>
      <c r="X192" s="1068"/>
      <c r="Y192" s="1068"/>
      <c r="Z192" s="1068"/>
      <c r="AA192" s="1068"/>
      <c r="AB192" s="1073"/>
      <c r="AC192" s="1003"/>
      <c r="AD192" s="1003"/>
      <c r="AE192" s="1003"/>
      <c r="AF192" s="1003"/>
      <c r="AG192" s="1003"/>
      <c r="AH192" s="1003"/>
      <c r="AI192" s="1003"/>
      <c r="AJ192" s="1003"/>
      <c r="AK192" s="1003"/>
      <c r="AL192" s="1003"/>
      <c r="AM192" s="1003"/>
      <c r="AN192" s="1003"/>
      <c r="AO192" s="1003"/>
      <c r="AP192" s="1003"/>
      <c r="AQ192" s="1003"/>
      <c r="AR192" s="1003"/>
      <c r="AS192" s="1003"/>
      <c r="AT192" s="1003"/>
      <c r="AU192" s="1003"/>
      <c r="AV192" s="1003"/>
      <c r="AW192" s="1003"/>
      <c r="AX192" s="1003"/>
      <c r="AY192" s="1004"/>
      <c r="BA192" s="516"/>
      <c r="BB192" s="159"/>
      <c r="BC192" s="357"/>
      <c r="BD192" s="306"/>
      <c r="BE192" s="306"/>
      <c r="BF192" s="306"/>
      <c r="BG192" s="358"/>
      <c r="BH192" s="368"/>
      <c r="BI192" s="306"/>
      <c r="BJ192" s="306"/>
      <c r="BK192" s="306"/>
      <c r="BL192" s="358"/>
      <c r="BM192" s="368"/>
      <c r="BN192" s="306"/>
      <c r="BO192" s="306"/>
      <c r="BP192" s="306"/>
      <c r="BQ192" s="358"/>
      <c r="BR192" s="368"/>
      <c r="BS192" s="306"/>
      <c r="BT192" s="306"/>
      <c r="BU192" s="306"/>
      <c r="BV192" s="306"/>
      <c r="BW192" s="306"/>
      <c r="BX192" s="306"/>
      <c r="BY192" s="307"/>
      <c r="BZ192" s="307"/>
      <c r="CA192" s="307"/>
      <c r="CB192" s="307"/>
      <c r="CC192" s="307"/>
      <c r="CD192" s="307"/>
      <c r="CE192" s="307"/>
      <c r="CF192" s="307"/>
      <c r="CG192" s="307"/>
      <c r="CH192" s="307"/>
      <c r="CI192" s="307"/>
      <c r="CJ192" s="307"/>
      <c r="CK192" s="307"/>
      <c r="CL192" s="307"/>
      <c r="CM192" s="307"/>
      <c r="CN192" s="307"/>
      <c r="CO192" s="307"/>
      <c r="CP192" s="307"/>
      <c r="CQ192" s="307"/>
      <c r="CR192" s="307"/>
      <c r="CS192" s="307"/>
      <c r="CT192" s="307"/>
      <c r="CU192" s="307"/>
      <c r="CV192" s="307"/>
      <c r="CW192" s="307"/>
      <c r="CX192" s="307"/>
      <c r="CY192" s="307"/>
      <c r="CZ192" s="376"/>
    </row>
    <row r="193" s="437" customFormat="true" ht="15" customHeight="true" x14ac:dyDescent="0.2">
      <c r="A193" s="2068"/>
      <c r="B193" s="2076"/>
      <c r="C193" s="1074"/>
      <c r="D193" s="1075"/>
      <c r="E193" s="1075"/>
      <c r="F193" s="1075"/>
      <c r="G193" s="1076"/>
      <c r="H193" s="1077"/>
      <c r="I193" s="1075"/>
      <c r="J193" s="1075"/>
      <c r="K193" s="1075"/>
      <c r="L193" s="1078"/>
      <c r="M193" s="1079"/>
      <c r="N193" s="1075"/>
      <c r="O193" s="1075"/>
      <c r="P193" s="1075"/>
      <c r="Q193" s="1076"/>
      <c r="R193" s="1077"/>
      <c r="S193" s="1075"/>
      <c r="T193" s="1075"/>
      <c r="U193" s="1075"/>
      <c r="V193" s="1075"/>
      <c r="W193" s="1075"/>
      <c r="X193" s="1075"/>
      <c r="Y193" s="1075"/>
      <c r="Z193" s="1075"/>
      <c r="AA193" s="1075"/>
      <c r="AB193" s="1080"/>
      <c r="AC193" s="1003"/>
      <c r="AD193" s="1003"/>
      <c r="AE193" s="1003"/>
      <c r="AF193" s="1003"/>
      <c r="AG193" s="1003"/>
      <c r="AH193" s="1003"/>
      <c r="AI193" s="1003"/>
      <c r="AJ193" s="1003"/>
      <c r="AK193" s="1003"/>
      <c r="AL193" s="1003"/>
      <c r="AM193" s="1003"/>
      <c r="AN193" s="1003"/>
      <c r="AO193" s="1003"/>
      <c r="AP193" s="1003"/>
      <c r="AQ193" s="1003"/>
      <c r="AR193" s="1003"/>
      <c r="AS193" s="1003"/>
      <c r="AT193" s="1003"/>
      <c r="AU193" s="1003"/>
      <c r="AV193" s="1003"/>
      <c r="AW193" s="1003"/>
      <c r="AX193" s="1003"/>
      <c r="AY193" s="1004"/>
      <c r="BA193" s="516"/>
      <c r="BB193" s="159"/>
      <c r="BC193" s="357"/>
      <c r="BD193" s="306"/>
      <c r="BE193" s="306"/>
      <c r="BF193" s="306"/>
      <c r="BG193" s="358"/>
      <c r="BH193" s="368"/>
      <c r="BI193" s="306"/>
      <c r="BJ193" s="306"/>
      <c r="BK193" s="306"/>
      <c r="BL193" s="358"/>
      <c r="BM193" s="368"/>
      <c r="BN193" s="306"/>
      <c r="BO193" s="306"/>
      <c r="BP193" s="306"/>
      <c r="BQ193" s="358"/>
      <c r="BR193" s="368"/>
      <c r="BS193" s="306"/>
      <c r="BT193" s="306"/>
      <c r="BU193" s="306"/>
      <c r="BV193" s="306"/>
      <c r="BW193" s="306"/>
      <c r="BX193" s="306"/>
      <c r="BY193" s="307"/>
      <c r="BZ193" s="307"/>
      <c r="CA193" s="307"/>
      <c r="CB193" s="307"/>
      <c r="CC193" s="307"/>
      <c r="CD193" s="307"/>
      <c r="CE193" s="307"/>
      <c r="CF193" s="307"/>
      <c r="CG193" s="307"/>
      <c r="CH193" s="307"/>
      <c r="CI193" s="307"/>
      <c r="CJ193" s="307"/>
      <c r="CK193" s="307"/>
      <c r="CL193" s="307"/>
      <c r="CM193" s="307"/>
      <c r="CN193" s="307"/>
      <c r="CO193" s="307"/>
      <c r="CP193" s="307"/>
      <c r="CQ193" s="307"/>
      <c r="CR193" s="307"/>
      <c r="CS193" s="307"/>
      <c r="CT193" s="307"/>
      <c r="CU193" s="307"/>
      <c r="CV193" s="307"/>
      <c r="CW193" s="307"/>
      <c r="CX193" s="307"/>
      <c r="CY193" s="307"/>
      <c r="CZ193" s="376"/>
    </row>
    <row r="194" s="437" customFormat="true" ht="15" customHeight="true" x14ac:dyDescent="0.2">
      <c r="A194" s="822"/>
      <c r="B194" s="917"/>
      <c r="C194" s="1012"/>
      <c r="D194" s="1003"/>
      <c r="E194" s="1003"/>
      <c r="F194" s="1003"/>
      <c r="G194" s="1004"/>
      <c r="H194" s="1013"/>
      <c r="I194" s="1003"/>
      <c r="J194" s="1003"/>
      <c r="K194" s="1003"/>
      <c r="L194" s="1014"/>
      <c r="M194" s="1012"/>
      <c r="N194" s="1003"/>
      <c r="O194" s="1003"/>
      <c r="P194" s="1003"/>
      <c r="Q194" s="1004"/>
      <c r="R194" s="1013"/>
      <c r="S194" s="1003"/>
      <c r="T194" s="1003"/>
      <c r="U194" s="1003"/>
      <c r="V194" s="1003"/>
      <c r="W194" s="1003"/>
      <c r="X194" s="1003"/>
      <c r="Y194" s="1003"/>
      <c r="Z194" s="1003"/>
      <c r="AA194" s="1003"/>
      <c r="AB194" s="1003"/>
      <c r="AC194" s="1003"/>
      <c r="AD194" s="1003"/>
      <c r="AE194" s="1003"/>
      <c r="AF194" s="1003"/>
      <c r="AG194" s="1003"/>
      <c r="AH194" s="1003"/>
      <c r="AI194" s="1003"/>
      <c r="AJ194" s="1003"/>
      <c r="AK194" s="1003"/>
      <c r="AL194" s="1003"/>
      <c r="AM194" s="1003"/>
      <c r="AN194" s="1003"/>
      <c r="AO194" s="1003"/>
      <c r="AP194" s="1003"/>
      <c r="AQ194" s="1003"/>
      <c r="AR194" s="1003"/>
      <c r="AS194" s="1003"/>
      <c r="AT194" s="1003"/>
      <c r="AU194" s="1003"/>
      <c r="AV194" s="1003"/>
      <c r="AW194" s="1003"/>
      <c r="AX194" s="1003"/>
      <c r="AY194" s="1004"/>
      <c r="BA194" s="516"/>
      <c r="BB194" s="159"/>
      <c r="BC194" s="357"/>
      <c r="BD194" s="306"/>
      <c r="BE194" s="306"/>
      <c r="BF194" s="306"/>
      <c r="BG194" s="358"/>
      <c r="BH194" s="368"/>
      <c r="BI194" s="306"/>
      <c r="BJ194" s="306"/>
      <c r="BK194" s="306"/>
      <c r="BL194" s="358"/>
      <c r="BM194" s="368"/>
      <c r="BN194" s="306"/>
      <c r="BO194" s="306"/>
      <c r="BP194" s="306"/>
      <c r="BQ194" s="358"/>
      <c r="BR194" s="368"/>
      <c r="BS194" s="306"/>
      <c r="BT194" s="306"/>
      <c r="BU194" s="306"/>
      <c r="BV194" s="306"/>
      <c r="BW194" s="306"/>
      <c r="BX194" s="306"/>
      <c r="BY194" s="307"/>
      <c r="BZ194" s="307"/>
      <c r="CA194" s="307"/>
      <c r="CB194" s="307"/>
      <c r="CC194" s="307"/>
      <c r="CD194" s="307"/>
      <c r="CE194" s="307"/>
      <c r="CF194" s="307"/>
      <c r="CG194" s="307"/>
      <c r="CH194" s="307"/>
      <c r="CI194" s="307"/>
      <c r="CJ194" s="307"/>
      <c r="CK194" s="307"/>
      <c r="CL194" s="307"/>
      <c r="CM194" s="307"/>
      <c r="CN194" s="307"/>
      <c r="CO194" s="307"/>
      <c r="CP194" s="307"/>
      <c r="CQ194" s="307"/>
      <c r="CR194" s="307"/>
      <c r="CS194" s="307"/>
      <c r="CT194" s="307"/>
      <c r="CU194" s="307"/>
      <c r="CV194" s="307"/>
      <c r="CW194" s="307"/>
      <c r="CX194" s="307"/>
      <c r="CY194" s="307"/>
      <c r="CZ194" s="376"/>
    </row>
    <row r="195" s="131" customFormat="true" ht="15" customHeight="true" x14ac:dyDescent="0.2">
      <c r="A195" s="822"/>
      <c r="B195" s="917"/>
      <c r="C195" s="1012"/>
      <c r="D195" s="1003"/>
      <c r="E195" s="1003"/>
      <c r="F195" s="1003"/>
      <c r="G195" s="1004"/>
      <c r="H195" s="1013"/>
      <c r="I195" s="1003"/>
      <c r="J195" s="1003"/>
      <c r="K195" s="1003"/>
      <c r="L195" s="1014"/>
      <c r="M195" s="1012"/>
      <c r="N195" s="1003"/>
      <c r="O195" s="1003"/>
      <c r="P195" s="1003"/>
      <c r="Q195" s="1004"/>
      <c r="R195" s="1013"/>
      <c r="S195" s="1003"/>
      <c r="T195" s="1003"/>
      <c r="U195" s="1003"/>
      <c r="V195" s="1003"/>
      <c r="W195" s="1003"/>
      <c r="X195" s="1003"/>
      <c r="Y195" s="1003"/>
      <c r="Z195" s="1003"/>
      <c r="AA195" s="1003"/>
      <c r="AB195" s="1003"/>
      <c r="AC195" s="1003"/>
      <c r="AD195" s="1003"/>
      <c r="AE195" s="1003"/>
      <c r="AF195" s="1003"/>
      <c r="AG195" s="1003"/>
      <c r="AH195" s="1003"/>
      <c r="AI195" s="1003"/>
      <c r="AJ195" s="1003"/>
      <c r="AK195" s="1003"/>
      <c r="AL195" s="1003"/>
      <c r="AM195" s="1003"/>
      <c r="AN195" s="1003"/>
      <c r="AO195" s="1003"/>
      <c r="AP195" s="1003"/>
      <c r="AQ195" s="1003"/>
      <c r="AR195" s="1003"/>
      <c r="AS195" s="1003"/>
      <c r="AT195" s="1003"/>
      <c r="AU195" s="1003"/>
      <c r="AV195" s="1003"/>
      <c r="AW195" s="1003"/>
      <c r="AX195" s="1003"/>
      <c r="AY195" s="1004"/>
      <c r="BA195" s="516"/>
      <c r="BB195" s="159"/>
      <c r="BC195" s="357"/>
      <c r="BD195" s="306"/>
      <c r="BE195" s="306"/>
      <c r="BF195" s="306"/>
      <c r="BG195" s="358"/>
      <c r="BH195" s="368"/>
      <c r="BI195" s="306"/>
      <c r="BJ195" s="306"/>
      <c r="BK195" s="306"/>
      <c r="BL195" s="358"/>
      <c r="BM195" s="368"/>
      <c r="BN195" s="306"/>
      <c r="BO195" s="306"/>
      <c r="BP195" s="306"/>
      <c r="BQ195" s="358"/>
      <c r="BR195" s="368"/>
      <c r="BS195" s="306"/>
      <c r="BT195" s="306"/>
      <c r="BU195" s="306"/>
      <c r="BV195" s="306"/>
      <c r="BW195" s="306"/>
      <c r="BX195" s="306"/>
      <c r="BY195" s="307"/>
      <c r="BZ195" s="307"/>
      <c r="CA195" s="307"/>
      <c r="CB195" s="307"/>
      <c r="CC195" s="307"/>
      <c r="CD195" s="307"/>
      <c r="CE195" s="307"/>
      <c r="CF195" s="307"/>
      <c r="CG195" s="307"/>
      <c r="CH195" s="307"/>
      <c r="CI195" s="307"/>
      <c r="CJ195" s="307"/>
      <c r="CK195" s="307"/>
      <c r="CL195" s="307"/>
      <c r="CM195" s="307"/>
      <c r="CN195" s="307"/>
      <c r="CO195" s="307"/>
      <c r="CP195" s="307"/>
      <c r="CQ195" s="307"/>
      <c r="CR195" s="307"/>
      <c r="CS195" s="307"/>
      <c r="CT195" s="307"/>
      <c r="CU195" s="307"/>
      <c r="CV195" s="307"/>
      <c r="CW195" s="307"/>
      <c r="CX195" s="307"/>
      <c r="CY195" s="307"/>
      <c r="CZ195" s="376"/>
    </row>
    <row r="196" s="131" customFormat="true" ht="15" customHeight="true" x14ac:dyDescent="0.2">
      <c r="A196" s="822"/>
      <c r="B196" s="917"/>
      <c r="C196" s="1012"/>
      <c r="D196" s="1003"/>
      <c r="E196" s="1003"/>
      <c r="F196" s="1003"/>
      <c r="G196" s="1004"/>
      <c r="H196" s="1013"/>
      <c r="I196" s="1003"/>
      <c r="J196" s="1003"/>
      <c r="K196" s="1003"/>
      <c r="L196" s="1014"/>
      <c r="M196" s="1012"/>
      <c r="N196" s="1003"/>
      <c r="O196" s="1003"/>
      <c r="P196" s="1003"/>
      <c r="Q196" s="1004"/>
      <c r="R196" s="1013"/>
      <c r="S196" s="1003"/>
      <c r="T196" s="1003"/>
      <c r="U196" s="1003"/>
      <c r="V196" s="1003"/>
      <c r="W196" s="1003"/>
      <c r="X196" s="1003"/>
      <c r="Y196" s="1003"/>
      <c r="Z196" s="1003"/>
      <c r="AA196" s="1003"/>
      <c r="AB196" s="1003"/>
      <c r="AC196" s="1003"/>
      <c r="AD196" s="1003"/>
      <c r="AE196" s="1003"/>
      <c r="AF196" s="1003"/>
      <c r="AG196" s="1003"/>
      <c r="AH196" s="1003"/>
      <c r="AI196" s="1003"/>
      <c r="AJ196" s="1003"/>
      <c r="AK196" s="1003"/>
      <c r="AL196" s="1003"/>
      <c r="AM196" s="1003"/>
      <c r="AN196" s="1003"/>
      <c r="AO196" s="1003"/>
      <c r="AP196" s="1003"/>
      <c r="AQ196" s="1003"/>
      <c r="AR196" s="1003"/>
      <c r="AS196" s="1003"/>
      <c r="AT196" s="1003"/>
      <c r="AU196" s="1003"/>
      <c r="AV196" s="1003"/>
      <c r="AW196" s="1003"/>
      <c r="AX196" s="1003"/>
      <c r="AY196" s="1004"/>
      <c r="BA196" s="516"/>
      <c r="BB196" s="159"/>
      <c r="BC196" s="357"/>
      <c r="BD196" s="306"/>
      <c r="BE196" s="306"/>
      <c r="BF196" s="306"/>
      <c r="BG196" s="358"/>
      <c r="BH196" s="368"/>
      <c r="BI196" s="306"/>
      <c r="BJ196" s="306"/>
      <c r="BK196" s="306"/>
      <c r="BL196" s="358"/>
      <c r="BM196" s="368"/>
      <c r="BN196" s="306"/>
      <c r="BO196" s="306"/>
      <c r="BP196" s="306"/>
      <c r="BQ196" s="358"/>
      <c r="BR196" s="368"/>
      <c r="BS196" s="306"/>
      <c r="BT196" s="306"/>
      <c r="BU196" s="306"/>
      <c r="BV196" s="306"/>
      <c r="BW196" s="306"/>
      <c r="BX196" s="306"/>
      <c r="BY196" s="307"/>
      <c r="BZ196" s="307"/>
      <c r="CA196" s="307"/>
      <c r="CB196" s="307"/>
      <c r="CC196" s="307"/>
      <c r="CD196" s="307"/>
      <c r="CE196" s="307"/>
      <c r="CF196" s="307"/>
      <c r="CG196" s="307"/>
      <c r="CH196" s="307"/>
      <c r="CI196" s="307"/>
      <c r="CJ196" s="307"/>
      <c r="CK196" s="307"/>
      <c r="CL196" s="307"/>
      <c r="CM196" s="307"/>
      <c r="CN196" s="307"/>
      <c r="CO196" s="307"/>
      <c r="CP196" s="307"/>
      <c r="CQ196" s="307"/>
      <c r="CR196" s="307"/>
      <c r="CS196" s="307"/>
      <c r="CT196" s="307"/>
      <c r="CU196" s="307"/>
      <c r="CV196" s="307"/>
      <c r="CW196" s="307"/>
      <c r="CX196" s="307"/>
      <c r="CY196" s="307"/>
      <c r="CZ196" s="376"/>
    </row>
    <row r="197" s="131" customFormat="true" ht="15" customHeight="true" x14ac:dyDescent="0.2">
      <c r="A197" s="822"/>
      <c r="B197" s="917"/>
      <c r="C197" s="1012"/>
      <c r="D197" s="1003"/>
      <c r="E197" s="1003"/>
      <c r="F197" s="1003"/>
      <c r="G197" s="1004"/>
      <c r="H197" s="1013"/>
      <c r="I197" s="1003"/>
      <c r="J197" s="1003"/>
      <c r="K197" s="1003"/>
      <c r="L197" s="1014"/>
      <c r="M197" s="1012"/>
      <c r="N197" s="1003"/>
      <c r="O197" s="1003"/>
      <c r="P197" s="1003"/>
      <c r="Q197" s="1004"/>
      <c r="R197" s="1013"/>
      <c r="S197" s="1003"/>
      <c r="T197" s="1003"/>
      <c r="U197" s="1003"/>
      <c r="V197" s="1003"/>
      <c r="W197" s="1003"/>
      <c r="X197" s="1003"/>
      <c r="Y197" s="1003"/>
      <c r="Z197" s="1003"/>
      <c r="AA197" s="1003"/>
      <c r="AB197" s="1003"/>
      <c r="AC197" s="1003"/>
      <c r="AD197" s="1003"/>
      <c r="AE197" s="1003"/>
      <c r="AF197" s="1003"/>
      <c r="AG197" s="1003"/>
      <c r="AH197" s="1003"/>
      <c r="AI197" s="1003"/>
      <c r="AJ197" s="1003"/>
      <c r="AK197" s="1003"/>
      <c r="AL197" s="1003"/>
      <c r="AM197" s="1003"/>
      <c r="AN197" s="1003"/>
      <c r="AO197" s="1003"/>
      <c r="AP197" s="1003"/>
      <c r="AQ197" s="1003"/>
      <c r="AR197" s="1003"/>
      <c r="AS197" s="1003"/>
      <c r="AT197" s="1003"/>
      <c r="AU197" s="1003"/>
      <c r="AV197" s="1003"/>
      <c r="AW197" s="1003"/>
      <c r="AX197" s="1003"/>
      <c r="AY197" s="1004"/>
      <c r="BA197" s="516"/>
      <c r="BB197" s="159"/>
      <c r="BC197" s="357"/>
      <c r="BD197" s="306"/>
      <c r="BE197" s="306"/>
      <c r="BF197" s="306"/>
      <c r="BG197" s="358"/>
      <c r="BH197" s="368"/>
      <c r="BI197" s="306"/>
      <c r="BJ197" s="306"/>
      <c r="BK197" s="306"/>
      <c r="BL197" s="358"/>
      <c r="BM197" s="368"/>
      <c r="BN197" s="306"/>
      <c r="BO197" s="306"/>
      <c r="BP197" s="306"/>
      <c r="BQ197" s="358"/>
      <c r="BR197" s="368"/>
      <c r="BS197" s="306"/>
      <c r="BT197" s="306"/>
      <c r="BU197" s="306"/>
      <c r="BV197" s="306"/>
      <c r="BW197" s="306"/>
      <c r="BX197" s="306"/>
      <c r="BY197" s="307"/>
      <c r="BZ197" s="307"/>
      <c r="CA197" s="307"/>
      <c r="CB197" s="307"/>
      <c r="CC197" s="307"/>
      <c r="CD197" s="307"/>
      <c r="CE197" s="307"/>
      <c r="CF197" s="307"/>
      <c r="CG197" s="307"/>
      <c r="CH197" s="307"/>
      <c r="CI197" s="307"/>
      <c r="CJ197" s="307"/>
      <c r="CK197" s="307"/>
      <c r="CL197" s="307"/>
      <c r="CM197" s="307"/>
      <c r="CN197" s="307"/>
      <c r="CO197" s="307"/>
      <c r="CP197" s="307"/>
      <c r="CQ197" s="307"/>
      <c r="CR197" s="307"/>
      <c r="CS197" s="307"/>
      <c r="CT197" s="307"/>
      <c r="CU197" s="307"/>
      <c r="CV197" s="307"/>
      <c r="CW197" s="307"/>
      <c r="CX197" s="307"/>
      <c r="CY197" s="307"/>
      <c r="CZ197" s="376"/>
    </row>
    <row r="198" s="131" customFormat="true" ht="15" customHeight="true" x14ac:dyDescent="0.2">
      <c r="A198" s="822"/>
      <c r="B198" s="917"/>
      <c r="C198" s="1012"/>
      <c r="D198" s="1003"/>
      <c r="E198" s="1003"/>
      <c r="F198" s="1003"/>
      <c r="G198" s="1004"/>
      <c r="H198" s="1013"/>
      <c r="I198" s="1003"/>
      <c r="J198" s="1003"/>
      <c r="K198" s="1003"/>
      <c r="L198" s="1014"/>
      <c r="M198" s="1012"/>
      <c r="N198" s="1003"/>
      <c r="O198" s="1003"/>
      <c r="P198" s="1003"/>
      <c r="Q198" s="1004"/>
      <c r="R198" s="1013"/>
      <c r="S198" s="1003"/>
      <c r="T198" s="1003"/>
      <c r="U198" s="1003"/>
      <c r="V198" s="1003"/>
      <c r="W198" s="1003"/>
      <c r="X198" s="1003"/>
      <c r="Y198" s="1003"/>
      <c r="Z198" s="1003"/>
      <c r="AA198" s="1003"/>
      <c r="AB198" s="1003"/>
      <c r="AC198" s="1003"/>
      <c r="AD198" s="1003"/>
      <c r="AE198" s="1003"/>
      <c r="AF198" s="1003"/>
      <c r="AG198" s="1003"/>
      <c r="AH198" s="1003"/>
      <c r="AI198" s="1003"/>
      <c r="AJ198" s="1003"/>
      <c r="AK198" s="1003"/>
      <c r="AL198" s="1003"/>
      <c r="AM198" s="1003"/>
      <c r="AN198" s="1003"/>
      <c r="AO198" s="1003"/>
      <c r="AP198" s="1003"/>
      <c r="AQ198" s="1003"/>
      <c r="AR198" s="1003"/>
      <c r="AS198" s="1003"/>
      <c r="AT198" s="1003"/>
      <c r="AU198" s="1003"/>
      <c r="AV198" s="1003"/>
      <c r="AW198" s="1003"/>
      <c r="AX198" s="1003"/>
      <c r="AY198" s="1004"/>
      <c r="BA198" s="516"/>
      <c r="BB198" s="159"/>
      <c r="BC198" s="357"/>
      <c r="BD198" s="306"/>
      <c r="BE198" s="306"/>
      <c r="BF198" s="306"/>
      <c r="BG198" s="358"/>
      <c r="BH198" s="368"/>
      <c r="BI198" s="306"/>
      <c r="BJ198" s="306"/>
      <c r="BK198" s="306"/>
      <c r="BL198" s="358"/>
      <c r="BM198" s="368"/>
      <c r="BN198" s="306"/>
      <c r="BO198" s="306"/>
      <c r="BP198" s="306"/>
      <c r="BQ198" s="358"/>
      <c r="BR198" s="368"/>
      <c r="BS198" s="306"/>
      <c r="BT198" s="306"/>
      <c r="BU198" s="306"/>
      <c r="BV198" s="306"/>
      <c r="BW198" s="306"/>
      <c r="BX198" s="306"/>
      <c r="BY198" s="307"/>
      <c r="BZ198" s="307"/>
      <c r="CA198" s="307"/>
      <c r="CB198" s="307"/>
      <c r="CC198" s="307"/>
      <c r="CD198" s="307"/>
      <c r="CE198" s="307"/>
      <c r="CF198" s="307"/>
      <c r="CG198" s="307"/>
      <c r="CH198" s="307"/>
      <c r="CI198" s="307"/>
      <c r="CJ198" s="307"/>
      <c r="CK198" s="307"/>
      <c r="CL198" s="307"/>
      <c r="CM198" s="307"/>
      <c r="CN198" s="307"/>
      <c r="CO198" s="307"/>
      <c r="CP198" s="307"/>
      <c r="CQ198" s="307"/>
      <c r="CR198" s="307"/>
      <c r="CS198" s="307"/>
      <c r="CT198" s="307"/>
      <c r="CU198" s="307"/>
      <c r="CV198" s="307"/>
      <c r="CW198" s="307"/>
      <c r="CX198" s="307"/>
      <c r="CY198" s="307"/>
      <c r="CZ198" s="376"/>
    </row>
    <row r="199" s="131" customFormat="true" ht="15" customHeight="true" x14ac:dyDescent="0.2">
      <c r="A199" s="822"/>
      <c r="B199" s="917"/>
      <c r="C199" s="1012"/>
      <c r="D199" s="1003"/>
      <c r="E199" s="1003"/>
      <c r="F199" s="1003"/>
      <c r="G199" s="1004"/>
      <c r="H199" s="1013"/>
      <c r="I199" s="1003"/>
      <c r="J199" s="1003"/>
      <c r="K199" s="1003"/>
      <c r="L199" s="1014"/>
      <c r="M199" s="1012"/>
      <c r="N199" s="1003"/>
      <c r="O199" s="1003"/>
      <c r="P199" s="1003"/>
      <c r="Q199" s="1004"/>
      <c r="R199" s="1013"/>
      <c r="S199" s="1003"/>
      <c r="T199" s="1003"/>
      <c r="U199" s="1003"/>
      <c r="V199" s="1003"/>
      <c r="W199" s="1003"/>
      <c r="X199" s="1003"/>
      <c r="Y199" s="1003"/>
      <c r="Z199" s="1003"/>
      <c r="AA199" s="1003"/>
      <c r="AB199" s="1003"/>
      <c r="AC199" s="1003"/>
      <c r="AD199" s="1003"/>
      <c r="AE199" s="1003"/>
      <c r="AF199" s="1003"/>
      <c r="AG199" s="1003"/>
      <c r="AH199" s="1003"/>
      <c r="AI199" s="1003"/>
      <c r="AJ199" s="1003"/>
      <c r="AK199" s="1003"/>
      <c r="AL199" s="1003"/>
      <c r="AM199" s="1003"/>
      <c r="AN199" s="1003"/>
      <c r="AO199" s="1003"/>
      <c r="AP199" s="1003"/>
      <c r="AQ199" s="1003"/>
      <c r="AR199" s="1003"/>
      <c r="AS199" s="1003"/>
      <c r="AT199" s="1003"/>
      <c r="AU199" s="1003"/>
      <c r="AV199" s="1003"/>
      <c r="AW199" s="1003"/>
      <c r="AX199" s="1003"/>
      <c r="AY199" s="1004"/>
      <c r="BA199" s="516"/>
      <c r="BB199" s="159"/>
      <c r="BC199" s="357"/>
      <c r="BD199" s="306"/>
      <c r="BE199" s="306"/>
      <c r="BF199" s="306"/>
      <c r="BG199" s="358"/>
      <c r="BH199" s="368"/>
      <c r="BI199" s="306"/>
      <c r="BJ199" s="306"/>
      <c r="BK199" s="306"/>
      <c r="BL199" s="358"/>
      <c r="BM199" s="368"/>
      <c r="BN199" s="306"/>
      <c r="BO199" s="306"/>
      <c r="BP199" s="306"/>
      <c r="BQ199" s="358"/>
      <c r="BR199" s="368"/>
      <c r="BS199" s="306"/>
      <c r="BT199" s="306"/>
      <c r="BU199" s="306"/>
      <c r="BV199" s="306"/>
      <c r="BW199" s="306"/>
      <c r="BX199" s="306"/>
      <c r="BY199" s="307"/>
      <c r="BZ199" s="307"/>
      <c r="CA199" s="307"/>
      <c r="CB199" s="307"/>
      <c r="CC199" s="307"/>
      <c r="CD199" s="307"/>
      <c r="CE199" s="307"/>
      <c r="CF199" s="307"/>
      <c r="CG199" s="307"/>
      <c r="CH199" s="307"/>
      <c r="CI199" s="307"/>
      <c r="CJ199" s="307"/>
      <c r="CK199" s="307"/>
      <c r="CL199" s="307"/>
      <c r="CM199" s="307"/>
      <c r="CN199" s="307"/>
      <c r="CO199" s="307"/>
      <c r="CP199" s="307"/>
      <c r="CQ199" s="307"/>
      <c r="CR199" s="307"/>
      <c r="CS199" s="307"/>
      <c r="CT199" s="307"/>
      <c r="CU199" s="307"/>
      <c r="CV199" s="307"/>
      <c r="CW199" s="307"/>
      <c r="CX199" s="307"/>
      <c r="CY199" s="307"/>
      <c r="CZ199" s="376"/>
    </row>
    <row r="200" s="131" customFormat="true" ht="15" customHeight="true" x14ac:dyDescent="0.2">
      <c r="A200" s="822"/>
      <c r="B200" s="917"/>
      <c r="C200" s="1012"/>
      <c r="D200" s="1003"/>
      <c r="E200" s="1003"/>
      <c r="F200" s="1003"/>
      <c r="G200" s="1004"/>
      <c r="H200" s="1013"/>
      <c r="I200" s="1003"/>
      <c r="J200" s="1003"/>
      <c r="K200" s="1003"/>
      <c r="L200" s="1014"/>
      <c r="M200" s="1012"/>
      <c r="N200" s="1003"/>
      <c r="O200" s="1003"/>
      <c r="P200" s="1003"/>
      <c r="Q200" s="1004"/>
      <c r="R200" s="1013"/>
      <c r="S200" s="1003"/>
      <c r="T200" s="1003"/>
      <c r="U200" s="1003"/>
      <c r="V200" s="1003"/>
      <c r="W200" s="1003"/>
      <c r="X200" s="1003"/>
      <c r="Y200" s="1003"/>
      <c r="Z200" s="1003"/>
      <c r="AA200" s="1003"/>
      <c r="AB200" s="1003"/>
      <c r="AC200" s="1003"/>
      <c r="AD200" s="1003"/>
      <c r="AE200" s="1003"/>
      <c r="AF200" s="1003"/>
      <c r="AG200" s="1003"/>
      <c r="AH200" s="1003"/>
      <c r="AI200" s="1003"/>
      <c r="AJ200" s="1003"/>
      <c r="AK200" s="1003"/>
      <c r="AL200" s="1003"/>
      <c r="AM200" s="1003"/>
      <c r="AN200" s="1003"/>
      <c r="AO200" s="1003"/>
      <c r="AP200" s="1003"/>
      <c r="AQ200" s="1003"/>
      <c r="AR200" s="1003"/>
      <c r="AS200" s="1003"/>
      <c r="AT200" s="1003"/>
      <c r="AU200" s="1003"/>
      <c r="AV200" s="1003"/>
      <c r="AW200" s="1003"/>
      <c r="AX200" s="1003"/>
      <c r="AY200" s="1004"/>
      <c r="BA200" s="516"/>
      <c r="BB200" s="159"/>
      <c r="BC200" s="357"/>
      <c r="BD200" s="306"/>
      <c r="BE200" s="306"/>
      <c r="BF200" s="306"/>
      <c r="BG200" s="358"/>
      <c r="BH200" s="368"/>
      <c r="BI200" s="306"/>
      <c r="BJ200" s="306"/>
      <c r="BK200" s="306"/>
      <c r="BL200" s="358"/>
      <c r="BM200" s="368"/>
      <c r="BN200" s="306"/>
      <c r="BO200" s="306"/>
      <c r="BP200" s="306"/>
      <c r="BQ200" s="358"/>
      <c r="BR200" s="368"/>
      <c r="BS200" s="306"/>
      <c r="BT200" s="306"/>
      <c r="BU200" s="306"/>
      <c r="BV200" s="306"/>
      <c r="BW200" s="306"/>
      <c r="BX200" s="306"/>
      <c r="BY200" s="307"/>
      <c r="BZ200" s="307"/>
      <c r="CA200" s="307"/>
      <c r="CB200" s="307"/>
      <c r="CC200" s="307"/>
      <c r="CD200" s="307"/>
      <c r="CE200" s="307"/>
      <c r="CF200" s="307"/>
      <c r="CG200" s="307"/>
      <c r="CH200" s="307"/>
      <c r="CI200" s="307"/>
      <c r="CJ200" s="307"/>
      <c r="CK200" s="307"/>
      <c r="CL200" s="307"/>
      <c r="CM200" s="307"/>
      <c r="CN200" s="307"/>
      <c r="CO200" s="307"/>
      <c r="CP200" s="307"/>
      <c r="CQ200" s="307"/>
      <c r="CR200" s="307"/>
      <c r="CS200" s="307"/>
      <c r="CT200" s="307"/>
      <c r="CU200" s="307"/>
      <c r="CV200" s="307"/>
      <c r="CW200" s="307"/>
      <c r="CX200" s="307"/>
      <c r="CY200" s="307"/>
      <c r="CZ200" s="376"/>
    </row>
    <row r="201" s="131" customFormat="true" ht="15" customHeight="true" x14ac:dyDescent="0.2">
      <c r="A201" s="822"/>
      <c r="B201" s="917"/>
      <c r="C201" s="1012"/>
      <c r="D201" s="1003"/>
      <c r="E201" s="1003"/>
      <c r="F201" s="1003"/>
      <c r="G201" s="1004"/>
      <c r="H201" s="1013"/>
      <c r="I201" s="1003"/>
      <c r="J201" s="1003"/>
      <c r="K201" s="1003"/>
      <c r="L201" s="1014"/>
      <c r="M201" s="1012"/>
      <c r="N201" s="1003"/>
      <c r="O201" s="1003"/>
      <c r="P201" s="1003"/>
      <c r="Q201" s="1004"/>
      <c r="R201" s="1013"/>
      <c r="S201" s="1003"/>
      <c r="T201" s="1003"/>
      <c r="U201" s="1003"/>
      <c r="V201" s="1003"/>
      <c r="W201" s="1003"/>
      <c r="X201" s="1003"/>
      <c r="Y201" s="1003"/>
      <c r="Z201" s="1003"/>
      <c r="AA201" s="1003"/>
      <c r="AB201" s="1003"/>
      <c r="AC201" s="1003"/>
      <c r="AD201" s="1003"/>
      <c r="AE201" s="1003"/>
      <c r="AF201" s="1003"/>
      <c r="AG201" s="1003"/>
      <c r="AH201" s="1003"/>
      <c r="AI201" s="1003"/>
      <c r="AJ201" s="1003"/>
      <c r="AK201" s="1003"/>
      <c r="AL201" s="1003"/>
      <c r="AM201" s="1003"/>
      <c r="AN201" s="1003"/>
      <c r="AO201" s="1003"/>
      <c r="AP201" s="1003"/>
      <c r="AQ201" s="1003"/>
      <c r="AR201" s="1003"/>
      <c r="AS201" s="1003"/>
      <c r="AT201" s="1003"/>
      <c r="AU201" s="1003"/>
      <c r="AV201" s="1003"/>
      <c r="AW201" s="1003"/>
      <c r="AX201" s="1003"/>
      <c r="AY201" s="1004"/>
      <c r="BA201" s="516"/>
      <c r="BB201" s="159"/>
      <c r="BC201" s="357"/>
      <c r="BD201" s="306"/>
      <c r="BE201" s="306"/>
      <c r="BF201" s="306"/>
      <c r="BG201" s="358"/>
      <c r="BH201" s="368"/>
      <c r="BI201" s="306"/>
      <c r="BJ201" s="306"/>
      <c r="BK201" s="306"/>
      <c r="BL201" s="358"/>
      <c r="BM201" s="368"/>
      <c r="BN201" s="306"/>
      <c r="BO201" s="306"/>
      <c r="BP201" s="306"/>
      <c r="BQ201" s="358"/>
      <c r="BR201" s="368"/>
      <c r="BS201" s="306"/>
      <c r="BT201" s="306"/>
      <c r="BU201" s="306"/>
      <c r="BV201" s="306"/>
      <c r="BW201" s="306"/>
      <c r="BX201" s="306"/>
      <c r="BY201" s="307"/>
      <c r="BZ201" s="307"/>
      <c r="CA201" s="307"/>
      <c r="CB201" s="307"/>
      <c r="CC201" s="307"/>
      <c r="CD201" s="307"/>
      <c r="CE201" s="307"/>
      <c r="CF201" s="307"/>
      <c r="CG201" s="307"/>
      <c r="CH201" s="307"/>
      <c r="CI201" s="307"/>
      <c r="CJ201" s="307"/>
      <c r="CK201" s="307"/>
      <c r="CL201" s="307"/>
      <c r="CM201" s="307"/>
      <c r="CN201" s="307"/>
      <c r="CO201" s="307"/>
      <c r="CP201" s="307"/>
      <c r="CQ201" s="307"/>
      <c r="CR201" s="307"/>
      <c r="CS201" s="307"/>
      <c r="CT201" s="307"/>
      <c r="CU201" s="307"/>
      <c r="CV201" s="307"/>
      <c r="CW201" s="307"/>
      <c r="CX201" s="307"/>
      <c r="CY201" s="307"/>
      <c r="CZ201" s="376"/>
    </row>
    <row r="202" s="131" customFormat="true" ht="15" customHeight="true" x14ac:dyDescent="0.2">
      <c r="A202" s="822"/>
      <c r="B202" s="917"/>
      <c r="C202" s="1012"/>
      <c r="D202" s="1003"/>
      <c r="E202" s="1003"/>
      <c r="F202" s="1003"/>
      <c r="G202" s="1004"/>
      <c r="H202" s="1013"/>
      <c r="I202" s="1003"/>
      <c r="J202" s="1003"/>
      <c r="K202" s="1003"/>
      <c r="L202" s="1014"/>
      <c r="M202" s="1012"/>
      <c r="N202" s="1003"/>
      <c r="O202" s="1003"/>
      <c r="P202" s="1003"/>
      <c r="Q202" s="1004"/>
      <c r="R202" s="1013"/>
      <c r="S202" s="1003"/>
      <c r="T202" s="1003"/>
      <c r="U202" s="1003"/>
      <c r="V202" s="1003"/>
      <c r="W202" s="1003"/>
      <c r="X202" s="1003"/>
      <c r="Y202" s="1003"/>
      <c r="Z202" s="1003"/>
      <c r="AA202" s="1003"/>
      <c r="AB202" s="1003"/>
      <c r="AC202" s="1003"/>
      <c r="AD202" s="1003"/>
      <c r="AE202" s="1003"/>
      <c r="AF202" s="1003"/>
      <c r="AG202" s="1003"/>
      <c r="AH202" s="1003"/>
      <c r="AI202" s="1003"/>
      <c r="AJ202" s="1003"/>
      <c r="AK202" s="1003"/>
      <c r="AL202" s="1003"/>
      <c r="AM202" s="1003"/>
      <c r="AN202" s="1003"/>
      <c r="AO202" s="1003"/>
      <c r="AP202" s="1003"/>
      <c r="AQ202" s="1003"/>
      <c r="AR202" s="1003"/>
      <c r="AS202" s="1003"/>
      <c r="AT202" s="1003"/>
      <c r="AU202" s="1003"/>
      <c r="AV202" s="1003"/>
      <c r="AW202" s="1003"/>
      <c r="AX202" s="1003"/>
      <c r="AY202" s="1004"/>
      <c r="BA202" s="516"/>
      <c r="BB202" s="159"/>
      <c r="BC202" s="357"/>
      <c r="BD202" s="306"/>
      <c r="BE202" s="306"/>
      <c r="BF202" s="306"/>
      <c r="BG202" s="358"/>
      <c r="BH202" s="368"/>
      <c r="BI202" s="306"/>
      <c r="BJ202" s="306"/>
      <c r="BK202" s="306"/>
      <c r="BL202" s="358"/>
      <c r="BM202" s="368"/>
      <c r="BN202" s="306"/>
      <c r="BO202" s="306"/>
      <c r="BP202" s="306"/>
      <c r="BQ202" s="358"/>
      <c r="BR202" s="368"/>
      <c r="BS202" s="306"/>
      <c r="BT202" s="306"/>
      <c r="BU202" s="306"/>
      <c r="BV202" s="306"/>
      <c r="BW202" s="306"/>
      <c r="BX202" s="306"/>
      <c r="BY202" s="307"/>
      <c r="BZ202" s="307"/>
      <c r="CA202" s="307"/>
      <c r="CB202" s="307"/>
      <c r="CC202" s="307"/>
      <c r="CD202" s="307"/>
      <c r="CE202" s="307"/>
      <c r="CF202" s="307"/>
      <c r="CG202" s="307"/>
      <c r="CH202" s="307"/>
      <c r="CI202" s="307"/>
      <c r="CJ202" s="307"/>
      <c r="CK202" s="307"/>
      <c r="CL202" s="307"/>
      <c r="CM202" s="307"/>
      <c r="CN202" s="307"/>
      <c r="CO202" s="307"/>
      <c r="CP202" s="307"/>
      <c r="CQ202" s="307"/>
      <c r="CR202" s="307"/>
      <c r="CS202" s="307"/>
      <c r="CT202" s="307"/>
      <c r="CU202" s="307"/>
      <c r="CV202" s="307"/>
      <c r="CW202" s="307"/>
      <c r="CX202" s="307"/>
      <c r="CY202" s="307"/>
      <c r="CZ202" s="376"/>
    </row>
    <row r="203" s="131" customFormat="true" ht="15" customHeight="true" x14ac:dyDescent="0.2">
      <c r="A203" s="822"/>
      <c r="B203" s="917"/>
      <c r="C203" s="1012"/>
      <c r="D203" s="1003"/>
      <c r="E203" s="1003"/>
      <c r="F203" s="1003"/>
      <c r="G203" s="1004"/>
      <c r="H203" s="1013"/>
      <c r="I203" s="1003"/>
      <c r="J203" s="1003"/>
      <c r="K203" s="1003"/>
      <c r="L203" s="1014"/>
      <c r="M203" s="1012"/>
      <c r="N203" s="1003"/>
      <c r="O203" s="1003"/>
      <c r="P203" s="1003"/>
      <c r="Q203" s="1004"/>
      <c r="R203" s="1013"/>
      <c r="S203" s="1003"/>
      <c r="T203" s="1003"/>
      <c r="U203" s="1003"/>
      <c r="V203" s="1003"/>
      <c r="W203" s="1003"/>
      <c r="X203" s="1003"/>
      <c r="Y203" s="1003"/>
      <c r="Z203" s="1003"/>
      <c r="AA203" s="1003"/>
      <c r="AB203" s="1003"/>
      <c r="AC203" s="1003"/>
      <c r="AD203" s="1003"/>
      <c r="AE203" s="1003"/>
      <c r="AF203" s="1003"/>
      <c r="AG203" s="1003"/>
      <c r="AH203" s="1003"/>
      <c r="AI203" s="1003"/>
      <c r="AJ203" s="1003"/>
      <c r="AK203" s="1003"/>
      <c r="AL203" s="1003"/>
      <c r="AM203" s="1003"/>
      <c r="AN203" s="1003"/>
      <c r="AO203" s="1003"/>
      <c r="AP203" s="1003"/>
      <c r="AQ203" s="1003"/>
      <c r="AR203" s="1003"/>
      <c r="AS203" s="1003"/>
      <c r="AT203" s="1003"/>
      <c r="AU203" s="1003"/>
      <c r="AV203" s="1003"/>
      <c r="AW203" s="1003"/>
      <c r="AX203" s="1003"/>
      <c r="AY203" s="1004"/>
      <c r="BA203" s="516"/>
      <c r="BB203" s="159"/>
      <c r="BC203" s="357"/>
      <c r="BD203" s="306"/>
      <c r="BE203" s="306"/>
      <c r="BF203" s="306"/>
      <c r="BG203" s="358"/>
      <c r="BH203" s="368"/>
      <c r="BI203" s="306"/>
      <c r="BJ203" s="306"/>
      <c r="BK203" s="306"/>
      <c r="BL203" s="358"/>
      <c r="BM203" s="368"/>
      <c r="BN203" s="306"/>
      <c r="BO203" s="306"/>
      <c r="BP203" s="306"/>
      <c r="BQ203" s="358"/>
      <c r="BR203" s="368"/>
      <c r="BS203" s="306"/>
      <c r="BT203" s="306"/>
      <c r="BU203" s="306"/>
      <c r="BV203" s="306"/>
      <c r="BW203" s="306"/>
      <c r="BX203" s="306"/>
      <c r="BY203" s="307"/>
      <c r="BZ203" s="307"/>
      <c r="CA203" s="307"/>
      <c r="CB203" s="307"/>
      <c r="CC203" s="307"/>
      <c r="CD203" s="307"/>
      <c r="CE203" s="307"/>
      <c r="CF203" s="307"/>
      <c r="CG203" s="307"/>
      <c r="CH203" s="307"/>
      <c r="CI203" s="307"/>
      <c r="CJ203" s="307"/>
      <c r="CK203" s="307"/>
      <c r="CL203" s="307"/>
      <c r="CM203" s="307"/>
      <c r="CN203" s="307"/>
      <c r="CO203" s="307"/>
      <c r="CP203" s="307"/>
      <c r="CQ203" s="307"/>
      <c r="CR203" s="307"/>
      <c r="CS203" s="307"/>
      <c r="CT203" s="307"/>
      <c r="CU203" s="307"/>
      <c r="CV203" s="307"/>
      <c r="CW203" s="307"/>
      <c r="CX203" s="307"/>
      <c r="CY203" s="307"/>
      <c r="CZ203" s="376"/>
    </row>
    <row r="204" s="131" customFormat="true" ht="15" customHeight="true" x14ac:dyDescent="0.2">
      <c r="A204" s="822"/>
      <c r="B204" s="917"/>
      <c r="C204" s="1012"/>
      <c r="D204" s="1003"/>
      <c r="E204" s="1003"/>
      <c r="F204" s="1003"/>
      <c r="G204" s="1004"/>
      <c r="H204" s="1013"/>
      <c r="I204" s="1003"/>
      <c r="J204" s="1003"/>
      <c r="K204" s="1003"/>
      <c r="L204" s="1014"/>
      <c r="M204" s="1012"/>
      <c r="N204" s="1003"/>
      <c r="O204" s="1003"/>
      <c r="P204" s="1003"/>
      <c r="Q204" s="1004"/>
      <c r="R204" s="1013"/>
      <c r="S204" s="1003"/>
      <c r="T204" s="1003"/>
      <c r="U204" s="1003"/>
      <c r="V204" s="1003"/>
      <c r="W204" s="1003"/>
      <c r="X204" s="1003"/>
      <c r="Y204" s="1003"/>
      <c r="Z204" s="1003"/>
      <c r="AA204" s="1003"/>
      <c r="AB204" s="1003"/>
      <c r="AC204" s="1003"/>
      <c r="AD204" s="1003"/>
      <c r="AE204" s="1003"/>
      <c r="AF204" s="1003"/>
      <c r="AG204" s="1003"/>
      <c r="AH204" s="1003"/>
      <c r="AI204" s="1003"/>
      <c r="AJ204" s="1003"/>
      <c r="AK204" s="1003"/>
      <c r="AL204" s="1003"/>
      <c r="AM204" s="1003"/>
      <c r="AN204" s="1003"/>
      <c r="AO204" s="1003"/>
      <c r="AP204" s="1003"/>
      <c r="AQ204" s="1003"/>
      <c r="AR204" s="1003"/>
      <c r="AS204" s="1003"/>
      <c r="AT204" s="1003"/>
      <c r="AU204" s="1003"/>
      <c r="AV204" s="1003"/>
      <c r="AW204" s="1003"/>
      <c r="AX204" s="1003"/>
      <c r="AY204" s="1004"/>
      <c r="BA204" s="516"/>
      <c r="BB204" s="159"/>
      <c r="BC204" s="357"/>
      <c r="BD204" s="306"/>
      <c r="BE204" s="306"/>
      <c r="BF204" s="306"/>
      <c r="BG204" s="358"/>
      <c r="BH204" s="368"/>
      <c r="BI204" s="306"/>
      <c r="BJ204" s="306"/>
      <c r="BK204" s="306"/>
      <c r="BL204" s="358"/>
      <c r="BM204" s="368"/>
      <c r="BN204" s="306"/>
      <c r="BO204" s="306"/>
      <c r="BP204" s="306"/>
      <c r="BQ204" s="358"/>
      <c r="BR204" s="368"/>
      <c r="BS204" s="306"/>
      <c r="BT204" s="306"/>
      <c r="BU204" s="306"/>
      <c r="BV204" s="306"/>
      <c r="BW204" s="306"/>
      <c r="BX204" s="306"/>
      <c r="BY204" s="307"/>
      <c r="BZ204" s="307"/>
      <c r="CA204" s="307"/>
      <c r="CB204" s="307"/>
      <c r="CC204" s="307"/>
      <c r="CD204" s="307"/>
      <c r="CE204" s="307"/>
      <c r="CF204" s="307"/>
      <c r="CG204" s="307"/>
      <c r="CH204" s="307"/>
      <c r="CI204" s="307"/>
      <c r="CJ204" s="307"/>
      <c r="CK204" s="307"/>
      <c r="CL204" s="307"/>
      <c r="CM204" s="307"/>
      <c r="CN204" s="307"/>
      <c r="CO204" s="307"/>
      <c r="CP204" s="307"/>
      <c r="CQ204" s="307"/>
      <c r="CR204" s="307"/>
      <c r="CS204" s="307"/>
      <c r="CT204" s="307"/>
      <c r="CU204" s="307"/>
      <c r="CV204" s="307"/>
      <c r="CW204" s="307"/>
      <c r="CX204" s="307"/>
      <c r="CY204" s="307"/>
      <c r="CZ204" s="376"/>
    </row>
    <row r="205" s="131" customFormat="true" ht="15" customHeight="true" x14ac:dyDescent="0.2">
      <c r="A205" s="2075"/>
      <c r="B205" s="920"/>
      <c r="C205" s="2185"/>
      <c r="D205" s="2186"/>
      <c r="E205" s="2186"/>
      <c r="F205" s="2186"/>
      <c r="G205" s="2187"/>
      <c r="H205" s="2188"/>
      <c r="I205" s="2186"/>
      <c r="J205" s="2186"/>
      <c r="K205" s="2186"/>
      <c r="L205" s="2189"/>
      <c r="M205" s="2185"/>
      <c r="N205" s="2186"/>
      <c r="O205" s="2186"/>
      <c r="P205" s="2186"/>
      <c r="Q205" s="2187"/>
      <c r="R205" s="2188"/>
      <c r="S205" s="2186"/>
      <c r="T205" s="2186"/>
      <c r="U205" s="2186"/>
      <c r="V205" s="1025"/>
      <c r="W205" s="1025"/>
      <c r="X205" s="1025"/>
      <c r="Y205" s="1025"/>
      <c r="Z205" s="1025"/>
      <c r="AA205" s="1025"/>
      <c r="AB205" s="1025"/>
      <c r="AC205" s="1025"/>
      <c r="AD205" s="1025"/>
      <c r="AE205" s="1025"/>
      <c r="AF205" s="1025"/>
      <c r="AG205" s="1025"/>
      <c r="AH205" s="1025"/>
      <c r="AI205" s="1025"/>
      <c r="AJ205" s="1025"/>
      <c r="AK205" s="1025"/>
      <c r="AL205" s="1025"/>
      <c r="AM205" s="1025"/>
      <c r="AN205" s="1025"/>
      <c r="AO205" s="1025"/>
      <c r="AP205" s="1025"/>
      <c r="AQ205" s="1025"/>
      <c r="AR205" s="1025"/>
      <c r="AS205" s="1025"/>
      <c r="AT205" s="1025"/>
      <c r="AU205" s="1025"/>
      <c r="AV205" s="1025"/>
      <c r="AW205" s="1025"/>
      <c r="AX205" s="1025"/>
      <c r="AY205" s="1026"/>
      <c r="BA205" s="516"/>
      <c r="BB205" s="159"/>
      <c r="BC205" s="382"/>
      <c r="BD205" s="378"/>
      <c r="BE205" s="378"/>
      <c r="BF205" s="378"/>
      <c r="BG205" s="381"/>
      <c r="BH205" s="377"/>
      <c r="BI205" s="378"/>
      <c r="BJ205" s="378"/>
      <c r="BK205" s="378"/>
      <c r="BL205" s="381"/>
      <c r="BM205" s="377"/>
      <c r="BN205" s="378"/>
      <c r="BO205" s="378"/>
      <c r="BP205" s="378"/>
      <c r="BQ205" s="381"/>
      <c r="BR205" s="377"/>
      <c r="BS205" s="378"/>
      <c r="BT205" s="378"/>
      <c r="BU205" s="378"/>
      <c r="BV205" s="378"/>
      <c r="BW205" s="378"/>
      <c r="BX205" s="378"/>
      <c r="BY205" s="379"/>
      <c r="BZ205" s="379"/>
      <c r="CA205" s="379"/>
      <c r="CB205" s="379"/>
      <c r="CC205" s="379"/>
      <c r="CD205" s="379"/>
      <c r="CE205" s="379"/>
      <c r="CF205" s="379"/>
      <c r="CG205" s="379"/>
      <c r="CH205" s="379"/>
      <c r="CI205" s="379"/>
      <c r="CJ205" s="379"/>
      <c r="CK205" s="379"/>
      <c r="CL205" s="379"/>
      <c r="CM205" s="379"/>
      <c r="CN205" s="379"/>
      <c r="CO205" s="379"/>
      <c r="CP205" s="379"/>
      <c r="CQ205" s="379"/>
      <c r="CR205" s="379"/>
      <c r="CS205" s="379"/>
      <c r="CT205" s="379"/>
      <c r="CU205" s="379"/>
      <c r="CV205" s="379"/>
      <c r="CW205" s="379"/>
      <c r="CX205" s="379"/>
      <c r="CY205" s="379"/>
      <c r="CZ205" s="380"/>
    </row>
    <row r="206" s="131" customFormat="true" ht="250.15" customHeight="true" x14ac:dyDescent="0.2">
      <c r="B206" s="133"/>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BB207" s="134"/>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2431" t="str">
        <f>A1026</f>
        <v>Indonesia</v>
      </c>
      <c r="B208" s="2432"/>
      <c r="BB208" s="134"/>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2017</v>
      </c>
      <c r="B209" s="139"/>
      <c r="BB209" s="134"/>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518" t="s">
        <v>111</v>
      </c>
      <c r="B210" s="141"/>
      <c r="BB210" s="134"/>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96</v>
      </c>
      <c r="B211" s="139"/>
      <c r="BB211" s="134"/>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519" t="s">
        <v>97</v>
      </c>
      <c r="B212" s="222"/>
      <c r="BB212" s="134"/>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40</v>
      </c>
      <c r="B213" s="145"/>
      <c r="BB213" s="134"/>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39</v>
      </c>
      <c r="B214" s="145"/>
      <c r="BB214" s="134"/>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133</v>
      </c>
      <c r="B215" s="221" t="str">
        <f>A1025</f>
        <v>DHS17</v>
      </c>
      <c r="BB215" s="134"/>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753"/>
      <c r="B216" s="751"/>
      <c r="BB216" s="134"/>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753"/>
      <c r="B217" s="752"/>
      <c r="BB217" s="134"/>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753"/>
      <c r="B218" s="751"/>
      <c r="BB218" s="134"/>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754"/>
      <c r="B219" s="755"/>
      <c r="BB219" s="134"/>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437" customFormat="true" ht="15" customHeight="true" x14ac:dyDescent="0.2">
      <c r="A220" s="114" t="s">
        <v>86</v>
      </c>
      <c r="B220" s="206"/>
      <c r="C220" s="2461" t="s">
        <v>114</v>
      </c>
      <c r="D220" s="2462"/>
      <c r="E220" s="2462"/>
      <c r="F220" s="2462"/>
      <c r="G220" s="2463"/>
      <c r="H220" s="2806" t="s">
        <v>38</v>
      </c>
      <c r="I220" s="2807"/>
      <c r="J220" s="2807"/>
      <c r="K220" s="2807"/>
      <c r="L220" s="2808"/>
      <c r="M220" s="2809" t="s">
        <v>37</v>
      </c>
      <c r="N220" s="2810"/>
      <c r="O220" s="2810"/>
      <c r="P220" s="2810"/>
      <c r="Q220" s="2811"/>
      <c r="R220" s="2806" t="s">
        <v>150</v>
      </c>
      <c r="S220" s="2807"/>
      <c r="T220" s="2807"/>
      <c r="U220" s="2807"/>
      <c r="V220" s="2807"/>
      <c r="W220" s="2807"/>
      <c r="X220" s="2807"/>
      <c r="Y220" s="2807"/>
      <c r="Z220" s="2807"/>
      <c r="AA220" s="2807"/>
      <c r="AB220" s="2807"/>
      <c r="AC220" s="2807"/>
      <c r="AD220" s="2807"/>
      <c r="AE220" s="2807"/>
      <c r="AF220" s="2807"/>
      <c r="AG220" s="2807"/>
      <c r="AH220" s="2807"/>
      <c r="AI220" s="2807"/>
      <c r="AJ220" s="2807"/>
      <c r="AK220" s="2807"/>
      <c r="AL220" s="2807"/>
      <c r="AM220" s="2807"/>
      <c r="AN220" s="2807"/>
      <c r="AO220" s="2807"/>
      <c r="AP220" s="2807"/>
      <c r="AQ220" s="2807"/>
      <c r="AR220" s="2807"/>
      <c r="AS220" s="2807"/>
      <c r="AT220" s="2807"/>
      <c r="AU220" s="2807"/>
      <c r="AV220" s="2807"/>
      <c r="AW220" s="2807"/>
      <c r="AX220" s="2807"/>
      <c r="AY220" s="2812"/>
      <c r="BA220" s="217" t="s">
        <v>128</v>
      </c>
      <c r="BB220" s="114" t="s">
        <v>86</v>
      </c>
      <c r="BC220" s="2529" t="s">
        <v>114</v>
      </c>
      <c r="BD220" s="2530"/>
      <c r="BE220" s="2530"/>
      <c r="BF220" s="2530"/>
      <c r="BG220" s="2531"/>
      <c r="BH220" s="2532" t="s">
        <v>38</v>
      </c>
      <c r="BI220" s="2530"/>
      <c r="BJ220" s="2530"/>
      <c r="BK220" s="2530"/>
      <c r="BL220" s="2531"/>
      <c r="BM220" s="2532" t="s">
        <v>37</v>
      </c>
      <c r="BN220" s="2530"/>
      <c r="BO220" s="2530"/>
      <c r="BP220" s="2530"/>
      <c r="BQ220" s="2531"/>
      <c r="BR220" s="421" t="s">
        <v>137</v>
      </c>
      <c r="BS220" s="383"/>
      <c r="BT220" s="383"/>
      <c r="BU220" s="383"/>
      <c r="BV220" s="383"/>
      <c r="BW220" s="383"/>
      <c r="BX220" s="383"/>
      <c r="BY220" s="384"/>
      <c r="BZ220" s="314"/>
      <c r="CA220" s="314"/>
      <c r="CB220" s="314"/>
      <c r="CC220" s="314"/>
      <c r="CD220" s="314"/>
      <c r="CE220" s="314"/>
      <c r="CF220" s="314"/>
      <c r="CG220" s="314"/>
      <c r="CH220" s="314"/>
      <c r="CI220" s="314"/>
      <c r="CJ220" s="314"/>
      <c r="CK220" s="314"/>
      <c r="CL220" s="314"/>
      <c r="CM220" s="314"/>
      <c r="CN220" s="314"/>
      <c r="CO220" s="314"/>
      <c r="CP220" s="314"/>
      <c r="CQ220" s="314"/>
      <c r="CR220" s="314"/>
      <c r="CS220" s="314"/>
      <c r="CT220" s="314"/>
      <c r="CU220" s="314"/>
      <c r="CV220" s="314"/>
      <c r="CW220" s="314"/>
      <c r="CX220" s="314"/>
      <c r="CY220" s="314"/>
      <c r="CZ220" s="315"/>
    </row>
    <row r="221" s="437" customFormat="true" ht="24" x14ac:dyDescent="0.2">
      <c r="A221" s="190" t="s">
        <v>87</v>
      </c>
      <c r="B221" s="246"/>
      <c r="C221" s="284" t="s">
        <v>0</v>
      </c>
      <c r="D221" s="285" t="s">
        <v>1</v>
      </c>
      <c r="E221" s="285" t="s">
        <v>2</v>
      </c>
      <c r="F221" s="285" t="s">
        <v>3</v>
      </c>
      <c r="G221" s="286" t="s">
        <v>4</v>
      </c>
      <c r="H221" s="2049" t="s">
        <v>391</v>
      </c>
      <c r="I221" s="2013" t="s">
        <v>392</v>
      </c>
      <c r="J221" s="2013" t="s">
        <v>393</v>
      </c>
      <c r="K221" s="2013" t="s">
        <v>394</v>
      </c>
      <c r="L221" s="2014" t="s">
        <v>395</v>
      </c>
      <c r="M221" s="2039" t="s">
        <v>391</v>
      </c>
      <c r="N221" s="2013" t="s">
        <v>392</v>
      </c>
      <c r="O221" s="2013" t="s">
        <v>393</v>
      </c>
      <c r="P221" s="2013" t="s">
        <v>394</v>
      </c>
      <c r="Q221" s="2061" t="s">
        <v>395</v>
      </c>
      <c r="R221" s="2049" t="s">
        <v>396</v>
      </c>
      <c r="S221" s="2013" t="s">
        <v>397</v>
      </c>
      <c r="T221" s="2013" t="s">
        <v>398</v>
      </c>
      <c r="U221" s="2013" t="s">
        <v>399</v>
      </c>
      <c r="V221" s="2013" t="s">
        <v>400</v>
      </c>
      <c r="W221" s="2013" t="s">
        <v>401</v>
      </c>
      <c r="X221" s="2013" t="s">
        <v>402</v>
      </c>
      <c r="Y221" s="2013" t="s">
        <v>403</v>
      </c>
      <c r="Z221" s="2013" t="s">
        <v>404</v>
      </c>
      <c r="AA221" s="2013" t="s">
        <v>405</v>
      </c>
      <c r="AB221" s="2013" t="s">
        <v>406</v>
      </c>
      <c r="AC221" s="2013" t="s">
        <v>407</v>
      </c>
      <c r="AD221" s="2013" t="s">
        <v>408</v>
      </c>
      <c r="AE221" s="2013" t="s">
        <v>409</v>
      </c>
      <c r="AF221" s="2013" t="s">
        <v>410</v>
      </c>
      <c r="AG221" s="2013" t="s">
        <v>411</v>
      </c>
      <c r="AH221" s="2013" t="s">
        <v>412</v>
      </c>
      <c r="AI221" s="2013" t="s">
        <v>413</v>
      </c>
      <c r="AJ221" s="2013" t="s">
        <v>414</v>
      </c>
      <c r="AK221" s="2013" t="s">
        <v>415</v>
      </c>
      <c r="AL221" s="2013" t="s">
        <v>416</v>
      </c>
      <c r="AM221" s="2013" t="s">
        <v>417</v>
      </c>
      <c r="AN221" s="2013" t="s">
        <v>418</v>
      </c>
      <c r="AO221" s="2013" t="s">
        <v>419</v>
      </c>
      <c r="AP221" s="2013" t="s">
        <v>420</v>
      </c>
      <c r="AQ221" s="2013" t="s">
        <v>421</v>
      </c>
      <c r="AR221" s="2013" t="s">
        <v>422</v>
      </c>
      <c r="AS221" s="2013" t="s">
        <v>423</v>
      </c>
      <c r="AT221" s="2013" t="s">
        <v>424</v>
      </c>
      <c r="AU221" s="2013" t="s">
        <v>425</v>
      </c>
      <c r="AV221" s="2013" t="s">
        <v>426</v>
      </c>
      <c r="AW221" s="2013" t="s">
        <v>427</v>
      </c>
      <c r="AX221" s="2013" t="s">
        <v>428</v>
      </c>
      <c r="AY221" s="2015" t="s">
        <v>429</v>
      </c>
      <c r="BA221" s="202" t="s">
        <v>117</v>
      </c>
      <c r="BB221" s="201"/>
      <c r="BC221" s="359" t="s">
        <v>0</v>
      </c>
      <c r="BD221" s="176" t="s">
        <v>1</v>
      </c>
      <c r="BE221" s="176" t="s">
        <v>2</v>
      </c>
      <c r="BF221" s="176" t="s">
        <v>3</v>
      </c>
      <c r="BG221" s="360" t="s">
        <v>4</v>
      </c>
      <c r="BH221" s="369" t="s">
        <v>0</v>
      </c>
      <c r="BI221" s="176" t="s">
        <v>1</v>
      </c>
      <c r="BJ221" s="176" t="s">
        <v>2</v>
      </c>
      <c r="BK221" s="176" t="s">
        <v>3</v>
      </c>
      <c r="BL221" s="360" t="s">
        <v>4</v>
      </c>
      <c r="BM221" s="369" t="s">
        <v>0</v>
      </c>
      <c r="BN221" s="176" t="s">
        <v>1</v>
      </c>
      <c r="BO221" s="176" t="s">
        <v>2</v>
      </c>
      <c r="BP221" s="176" t="s">
        <v>3</v>
      </c>
      <c r="BQ221" s="360" t="s">
        <v>4</v>
      </c>
      <c r="BR221" s="369"/>
      <c r="BS221" s="176"/>
      <c r="BT221" s="176"/>
      <c r="BU221" s="176"/>
      <c r="BV221" s="176"/>
      <c r="BW221" s="176"/>
      <c r="BX221" s="176"/>
      <c r="BY221" s="177"/>
      <c r="BZ221" s="177"/>
      <c r="CA221" s="177"/>
      <c r="CB221" s="177"/>
      <c r="CC221" s="177"/>
      <c r="CD221" s="177"/>
      <c r="CE221" s="177"/>
      <c r="CF221" s="177"/>
      <c r="CG221" s="177"/>
      <c r="CH221" s="177"/>
      <c r="CI221" s="177"/>
      <c r="CJ221" s="177"/>
      <c r="CK221" s="177"/>
      <c r="CL221" s="177"/>
      <c r="CM221" s="177"/>
      <c r="CN221" s="177"/>
      <c r="CO221" s="177"/>
      <c r="CP221" s="177"/>
      <c r="CQ221" s="177"/>
      <c r="CR221" s="177"/>
      <c r="CS221" s="177"/>
      <c r="CT221" s="177"/>
      <c r="CU221" s="177"/>
      <c r="CV221" s="177"/>
      <c r="CW221" s="177"/>
      <c r="CX221" s="177"/>
      <c r="CY221" s="177"/>
      <c r="CZ221" s="385"/>
    </row>
    <row r="222" s="437" customFormat="true" ht="15" customHeight="true" x14ac:dyDescent="0.2">
      <c r="A222" s="2813" t="s">
        <v>36</v>
      </c>
      <c r="B222" s="2235" t="s">
        <v>15</v>
      </c>
      <c r="C222" s="2249" t="s">
        <v>35</v>
      </c>
      <c r="D222" s="2256" t="s">
        <v>35</v>
      </c>
      <c r="E222" s="2256" t="s">
        <v>35</v>
      </c>
      <c r="F222" s="2256" t="s">
        <v>35</v>
      </c>
      <c r="G222" s="2263" t="s">
        <v>35</v>
      </c>
      <c r="H222" s="2270" t="s">
        <v>35</v>
      </c>
      <c r="I222" s="2256" t="s">
        <v>35</v>
      </c>
      <c r="J222" s="2256" t="s">
        <v>35</v>
      </c>
      <c r="K222" s="2256" t="s">
        <v>35</v>
      </c>
      <c r="L222" s="2277" t="s">
        <v>35</v>
      </c>
      <c r="M222" s="2280" t="s">
        <v>35</v>
      </c>
      <c r="N222" s="2256" t="s">
        <v>35</v>
      </c>
      <c r="O222" s="2256" t="s">
        <v>35</v>
      </c>
      <c r="P222" s="2256" t="s">
        <v>35</v>
      </c>
      <c r="Q222" s="2263" t="s">
        <v>35</v>
      </c>
      <c r="R222" s="2270" t="s">
        <v>35</v>
      </c>
      <c r="S222" s="2256" t="s">
        <v>35</v>
      </c>
      <c r="T222" s="2256" t="s">
        <v>35</v>
      </c>
      <c r="U222" s="2256" t="s">
        <v>35</v>
      </c>
      <c r="V222" s="2256" t="s">
        <v>35</v>
      </c>
      <c r="W222" s="2256" t="s">
        <v>35</v>
      </c>
      <c r="X222" s="2256" t="s">
        <v>35</v>
      </c>
      <c r="Y222" s="2256" t="s">
        <v>35</v>
      </c>
      <c r="Z222" s="2256" t="s">
        <v>35</v>
      </c>
      <c r="AA222" s="2256" t="s">
        <v>35</v>
      </c>
      <c r="AB222" s="2256" t="s">
        <v>35</v>
      </c>
      <c r="AC222" s="2256" t="s">
        <v>35</v>
      </c>
      <c r="AD222" s="2256" t="s">
        <v>35</v>
      </c>
      <c r="AE222" s="2256" t="s">
        <v>35</v>
      </c>
      <c r="AF222" s="2256" t="s">
        <v>35</v>
      </c>
      <c r="AG222" s="2256" t="s">
        <v>35</v>
      </c>
      <c r="AH222" s="2256" t="s">
        <v>35</v>
      </c>
      <c r="AI222" s="2256" t="s">
        <v>35</v>
      </c>
      <c r="AJ222" s="2256" t="s">
        <v>35</v>
      </c>
      <c r="AK222" s="2256" t="s">
        <v>35</v>
      </c>
      <c r="AL222" s="2256" t="s">
        <v>35</v>
      </c>
      <c r="AM222" s="2256" t="s">
        <v>35</v>
      </c>
      <c r="AN222" s="2256" t="s">
        <v>35</v>
      </c>
      <c r="AO222" s="2256" t="s">
        <v>35</v>
      </c>
      <c r="AP222" s="2256" t="s">
        <v>35</v>
      </c>
      <c r="AQ222" s="2256" t="s">
        <v>35</v>
      </c>
      <c r="AR222" s="2256" t="s">
        <v>35</v>
      </c>
      <c r="AS222" s="2256" t="s">
        <v>35</v>
      </c>
      <c r="AT222" s="2256" t="s">
        <v>35</v>
      </c>
      <c r="AU222" s="2256" t="s">
        <v>35</v>
      </c>
      <c r="AV222" s="2256" t="s">
        <v>35</v>
      </c>
      <c r="AW222" s="2256" t="s">
        <v>35</v>
      </c>
      <c r="AX222" s="2256" t="s">
        <v>35</v>
      </c>
      <c r="AY222" s="2284" t="s">
        <v>35</v>
      </c>
      <c r="BA222" s="2533" t="s">
        <v>36</v>
      </c>
      <c r="BB222" s="160" t="s">
        <v>15</v>
      </c>
      <c r="BC222" s="1239" t="s">
        <v>35</v>
      </c>
      <c r="BD222" s="1259" t="s">
        <v>35</v>
      </c>
      <c r="BE222" s="1259" t="s">
        <v>35</v>
      </c>
      <c r="BF222" s="1259" t="s">
        <v>35</v>
      </c>
      <c r="BG222" s="1280" t="s">
        <v>35</v>
      </c>
      <c r="BH222" s="1301" t="s">
        <v>35</v>
      </c>
      <c r="BI222" s="1259" t="s">
        <v>35</v>
      </c>
      <c r="BJ222" s="1259" t="s">
        <v>35</v>
      </c>
      <c r="BK222" s="1259" t="s">
        <v>35</v>
      </c>
      <c r="BL222" s="1280" t="s">
        <v>35</v>
      </c>
      <c r="BM222" s="1301" t="s">
        <v>35</v>
      </c>
      <c r="BN222" s="1259" t="s">
        <v>35</v>
      </c>
      <c r="BO222" s="1259" t="s">
        <v>35</v>
      </c>
      <c r="BP222" s="1259" t="s">
        <v>35</v>
      </c>
      <c r="BQ222" s="1280" t="s">
        <v>35</v>
      </c>
      <c r="BR222" s="1301" t="s">
        <v>35</v>
      </c>
      <c r="BS222" s="1259" t="s">
        <v>35</v>
      </c>
      <c r="BT222" s="1259" t="s">
        <v>35</v>
      </c>
      <c r="BU222" s="1259" t="s">
        <v>35</v>
      </c>
      <c r="BV222" s="1259" t="s">
        <v>35</v>
      </c>
      <c r="BW222" s="1259" t="s">
        <v>35</v>
      </c>
      <c r="BX222" s="1259" t="s">
        <v>35</v>
      </c>
      <c r="BY222" s="1322" t="s">
        <v>35</v>
      </c>
      <c r="BZ222" s="1322" t="s">
        <v>35</v>
      </c>
      <c r="CA222" s="1322" t="s">
        <v>35</v>
      </c>
      <c r="CB222" s="1322" t="s">
        <v>35</v>
      </c>
      <c r="CC222" s="1322" t="s">
        <v>35</v>
      </c>
      <c r="CD222" s="1322" t="s">
        <v>35</v>
      </c>
      <c r="CE222" s="1322" t="s">
        <v>35</v>
      </c>
      <c r="CF222" s="1322" t="s">
        <v>35</v>
      </c>
      <c r="CG222" s="1322" t="s">
        <v>35</v>
      </c>
      <c r="CH222" s="1322" t="s">
        <v>35</v>
      </c>
      <c r="CI222" s="1322" t="s">
        <v>35</v>
      </c>
      <c r="CJ222" s="1322" t="s">
        <v>35</v>
      </c>
      <c r="CK222" s="1322" t="s">
        <v>35</v>
      </c>
      <c r="CL222" s="1322" t="s">
        <v>35</v>
      </c>
      <c r="CM222" s="1322" t="s">
        <v>35</v>
      </c>
      <c r="CN222" s="1322" t="s">
        <v>35</v>
      </c>
      <c r="CO222" s="1322" t="s">
        <v>35</v>
      </c>
      <c r="CP222" s="1322" t="s">
        <v>35</v>
      </c>
      <c r="CQ222" s="1322" t="s">
        <v>35</v>
      </c>
      <c r="CR222" s="1322" t="s">
        <v>35</v>
      </c>
      <c r="CS222" s="1322" t="s">
        <v>35</v>
      </c>
      <c r="CT222" s="1322" t="s">
        <v>35</v>
      </c>
      <c r="CU222" s="1322" t="s">
        <v>35</v>
      </c>
      <c r="CV222" s="1322" t="s">
        <v>35</v>
      </c>
      <c r="CW222" s="1322" t="s">
        <v>35</v>
      </c>
      <c r="CX222" s="1322" t="s">
        <v>35</v>
      </c>
      <c r="CY222" s="1322" t="s">
        <v>35</v>
      </c>
      <c r="CZ222" s="1344" t="s">
        <v>35</v>
      </c>
    </row>
    <row r="223" s="437" customFormat="true" ht="15" customHeight="true" x14ac:dyDescent="0.2">
      <c r="A223" s="2814"/>
      <c r="B223" s="2236" t="s">
        <v>16</v>
      </c>
      <c r="C223" s="2250" t="s">
        <v>35</v>
      </c>
      <c r="D223" s="2257" t="s">
        <v>35</v>
      </c>
      <c r="E223" s="2257" t="s">
        <v>35</v>
      </c>
      <c r="F223" s="2257" t="s">
        <v>35</v>
      </c>
      <c r="G223" s="2264" t="s">
        <v>35</v>
      </c>
      <c r="H223" s="2271" t="s">
        <v>35</v>
      </c>
      <c r="I223" s="2257" t="s">
        <v>35</v>
      </c>
      <c r="J223" s="2257" t="s">
        <v>35</v>
      </c>
      <c r="K223" s="2257" t="s">
        <v>35</v>
      </c>
      <c r="L223" s="2278" t="s">
        <v>35</v>
      </c>
      <c r="M223" s="2281" t="s">
        <v>35</v>
      </c>
      <c r="N223" s="2257" t="s">
        <v>35</v>
      </c>
      <c r="O223" s="2257" t="s">
        <v>35</v>
      </c>
      <c r="P223" s="2257" t="s">
        <v>35</v>
      </c>
      <c r="Q223" s="2264" t="s">
        <v>35</v>
      </c>
      <c r="R223" s="2271" t="s">
        <v>35</v>
      </c>
      <c r="S223" s="2257" t="s">
        <v>35</v>
      </c>
      <c r="T223" s="2257" t="s">
        <v>35</v>
      </c>
      <c r="U223" s="2257" t="s">
        <v>35</v>
      </c>
      <c r="V223" s="2257" t="s">
        <v>35</v>
      </c>
      <c r="W223" s="2257" t="s">
        <v>35</v>
      </c>
      <c r="X223" s="2257" t="s">
        <v>35</v>
      </c>
      <c r="Y223" s="2257" t="s">
        <v>35</v>
      </c>
      <c r="Z223" s="2257" t="s">
        <v>35</v>
      </c>
      <c r="AA223" s="2257" t="s">
        <v>35</v>
      </c>
      <c r="AB223" s="2257" t="s">
        <v>35</v>
      </c>
      <c r="AC223" s="2257" t="s">
        <v>35</v>
      </c>
      <c r="AD223" s="2257" t="s">
        <v>35</v>
      </c>
      <c r="AE223" s="2257" t="s">
        <v>35</v>
      </c>
      <c r="AF223" s="2257" t="s">
        <v>35</v>
      </c>
      <c r="AG223" s="2257" t="s">
        <v>35</v>
      </c>
      <c r="AH223" s="2257" t="s">
        <v>35</v>
      </c>
      <c r="AI223" s="2257" t="s">
        <v>35</v>
      </c>
      <c r="AJ223" s="2257" t="s">
        <v>35</v>
      </c>
      <c r="AK223" s="2257" t="s">
        <v>35</v>
      </c>
      <c r="AL223" s="2257" t="s">
        <v>35</v>
      </c>
      <c r="AM223" s="2257" t="s">
        <v>35</v>
      </c>
      <c r="AN223" s="2257" t="s">
        <v>35</v>
      </c>
      <c r="AO223" s="2257" t="s">
        <v>35</v>
      </c>
      <c r="AP223" s="2257" t="s">
        <v>35</v>
      </c>
      <c r="AQ223" s="2257" t="s">
        <v>35</v>
      </c>
      <c r="AR223" s="2257" t="s">
        <v>35</v>
      </c>
      <c r="AS223" s="2257" t="s">
        <v>35</v>
      </c>
      <c r="AT223" s="2257" t="s">
        <v>35</v>
      </c>
      <c r="AU223" s="2257" t="s">
        <v>35</v>
      </c>
      <c r="AV223" s="2257" t="s">
        <v>35</v>
      </c>
      <c r="AW223" s="2257" t="s">
        <v>35</v>
      </c>
      <c r="AX223" s="2257" t="s">
        <v>35</v>
      </c>
      <c r="AY223" s="2285" t="s">
        <v>35</v>
      </c>
      <c r="BA223" s="2534"/>
      <c r="BB223" s="161" t="s">
        <v>16</v>
      </c>
      <c r="BC223" s="1240" t="s">
        <v>35</v>
      </c>
      <c r="BD223" s="1260" t="s">
        <v>35</v>
      </c>
      <c r="BE223" s="1260" t="s">
        <v>35</v>
      </c>
      <c r="BF223" s="1260" t="s">
        <v>35</v>
      </c>
      <c r="BG223" s="1281" t="s">
        <v>35</v>
      </c>
      <c r="BH223" s="1302" t="s">
        <v>35</v>
      </c>
      <c r="BI223" s="1260" t="s">
        <v>35</v>
      </c>
      <c r="BJ223" s="1260" t="s">
        <v>35</v>
      </c>
      <c r="BK223" s="1260" t="s">
        <v>35</v>
      </c>
      <c r="BL223" s="1281" t="s">
        <v>35</v>
      </c>
      <c r="BM223" s="1302" t="s">
        <v>35</v>
      </c>
      <c r="BN223" s="1260" t="s">
        <v>35</v>
      </c>
      <c r="BO223" s="1260" t="s">
        <v>35</v>
      </c>
      <c r="BP223" s="1260" t="s">
        <v>35</v>
      </c>
      <c r="BQ223" s="1281" t="s">
        <v>35</v>
      </c>
      <c r="BR223" s="1302" t="s">
        <v>35</v>
      </c>
      <c r="BS223" s="1260" t="s">
        <v>35</v>
      </c>
      <c r="BT223" s="1260" t="s">
        <v>35</v>
      </c>
      <c r="BU223" s="1260" t="s">
        <v>35</v>
      </c>
      <c r="BV223" s="1260" t="s">
        <v>35</v>
      </c>
      <c r="BW223" s="1260" t="s">
        <v>35</v>
      </c>
      <c r="BX223" s="1260" t="s">
        <v>35</v>
      </c>
      <c r="BY223" s="1323" t="s">
        <v>35</v>
      </c>
      <c r="BZ223" s="1323" t="s">
        <v>35</v>
      </c>
      <c r="CA223" s="1323" t="s">
        <v>35</v>
      </c>
      <c r="CB223" s="1323" t="s">
        <v>35</v>
      </c>
      <c r="CC223" s="1323" t="s">
        <v>35</v>
      </c>
      <c r="CD223" s="1323" t="s">
        <v>35</v>
      </c>
      <c r="CE223" s="1323" t="s">
        <v>35</v>
      </c>
      <c r="CF223" s="1323" t="s">
        <v>35</v>
      </c>
      <c r="CG223" s="1323" t="s">
        <v>35</v>
      </c>
      <c r="CH223" s="1323" t="s">
        <v>35</v>
      </c>
      <c r="CI223" s="1323" t="s">
        <v>35</v>
      </c>
      <c r="CJ223" s="1323" t="s">
        <v>35</v>
      </c>
      <c r="CK223" s="1323" t="s">
        <v>35</v>
      </c>
      <c r="CL223" s="1323" t="s">
        <v>35</v>
      </c>
      <c r="CM223" s="1323" t="s">
        <v>35</v>
      </c>
      <c r="CN223" s="1323" t="s">
        <v>35</v>
      </c>
      <c r="CO223" s="1323" t="s">
        <v>35</v>
      </c>
      <c r="CP223" s="1323" t="s">
        <v>35</v>
      </c>
      <c r="CQ223" s="1323" t="s">
        <v>35</v>
      </c>
      <c r="CR223" s="1323" t="s">
        <v>35</v>
      </c>
      <c r="CS223" s="1323" t="s">
        <v>35</v>
      </c>
      <c r="CT223" s="1323" t="s">
        <v>35</v>
      </c>
      <c r="CU223" s="1323" t="s">
        <v>35</v>
      </c>
      <c r="CV223" s="1323" t="s">
        <v>35</v>
      </c>
      <c r="CW223" s="1323" t="s">
        <v>35</v>
      </c>
      <c r="CX223" s="1323" t="s">
        <v>35</v>
      </c>
      <c r="CY223" s="1323" t="s">
        <v>35</v>
      </c>
      <c r="CZ223" s="1345" t="s">
        <v>35</v>
      </c>
    </row>
    <row r="224" s="437" customFormat="true" ht="15" customHeight="true" x14ac:dyDescent="0.2">
      <c r="A224" s="2815"/>
      <c r="B224" s="2237" t="s">
        <v>20</v>
      </c>
      <c r="C224" s="2251" t="s">
        <v>35</v>
      </c>
      <c r="D224" s="2258" t="s">
        <v>35</v>
      </c>
      <c r="E224" s="2258" t="s">
        <v>35</v>
      </c>
      <c r="F224" s="2258" t="s">
        <v>35</v>
      </c>
      <c r="G224" s="2265" t="s">
        <v>35</v>
      </c>
      <c r="H224" s="2272" t="s">
        <v>35</v>
      </c>
      <c r="I224" s="2258" t="s">
        <v>35</v>
      </c>
      <c r="J224" s="2258" t="s">
        <v>35</v>
      </c>
      <c r="K224" s="2258" t="s">
        <v>35</v>
      </c>
      <c r="L224" s="2279" t="s">
        <v>35</v>
      </c>
      <c r="M224" s="2282" t="s">
        <v>35</v>
      </c>
      <c r="N224" s="2258" t="s">
        <v>35</v>
      </c>
      <c r="O224" s="2258" t="s">
        <v>35</v>
      </c>
      <c r="P224" s="2258" t="s">
        <v>35</v>
      </c>
      <c r="Q224" s="2265" t="s">
        <v>35</v>
      </c>
      <c r="R224" s="2272" t="s">
        <v>35</v>
      </c>
      <c r="S224" s="2258" t="s">
        <v>35</v>
      </c>
      <c r="T224" s="2258" t="s">
        <v>35</v>
      </c>
      <c r="U224" s="2258" t="s">
        <v>35</v>
      </c>
      <c r="V224" s="2258" t="s">
        <v>35</v>
      </c>
      <c r="W224" s="2258" t="s">
        <v>35</v>
      </c>
      <c r="X224" s="2258" t="s">
        <v>35</v>
      </c>
      <c r="Y224" s="2258" t="s">
        <v>35</v>
      </c>
      <c r="Z224" s="2258" t="s">
        <v>35</v>
      </c>
      <c r="AA224" s="2258" t="s">
        <v>35</v>
      </c>
      <c r="AB224" s="2258" t="s">
        <v>35</v>
      </c>
      <c r="AC224" s="2258" t="s">
        <v>35</v>
      </c>
      <c r="AD224" s="2258" t="s">
        <v>35</v>
      </c>
      <c r="AE224" s="2258" t="s">
        <v>35</v>
      </c>
      <c r="AF224" s="2258" t="s">
        <v>35</v>
      </c>
      <c r="AG224" s="2258" t="s">
        <v>35</v>
      </c>
      <c r="AH224" s="2258" t="s">
        <v>35</v>
      </c>
      <c r="AI224" s="2258" t="s">
        <v>35</v>
      </c>
      <c r="AJ224" s="2258" t="s">
        <v>35</v>
      </c>
      <c r="AK224" s="2258" t="s">
        <v>35</v>
      </c>
      <c r="AL224" s="2258" t="s">
        <v>35</v>
      </c>
      <c r="AM224" s="2258" t="s">
        <v>35</v>
      </c>
      <c r="AN224" s="2258" t="s">
        <v>35</v>
      </c>
      <c r="AO224" s="2258" t="s">
        <v>35</v>
      </c>
      <c r="AP224" s="2258" t="s">
        <v>35</v>
      </c>
      <c r="AQ224" s="2258" t="s">
        <v>35</v>
      </c>
      <c r="AR224" s="2258" t="s">
        <v>35</v>
      </c>
      <c r="AS224" s="2258" t="s">
        <v>35</v>
      </c>
      <c r="AT224" s="2258" t="s">
        <v>35</v>
      </c>
      <c r="AU224" s="2258" t="s">
        <v>35</v>
      </c>
      <c r="AV224" s="2258" t="s">
        <v>35</v>
      </c>
      <c r="AW224" s="2258" t="s">
        <v>35</v>
      </c>
      <c r="AX224" s="2258" t="s">
        <v>35</v>
      </c>
      <c r="AY224" s="2286" t="s">
        <v>35</v>
      </c>
      <c r="BA224" s="2534"/>
      <c r="BB224" s="161" t="s">
        <v>20</v>
      </c>
      <c r="BC224" s="1240" t="s">
        <v>35</v>
      </c>
      <c r="BD224" s="1260" t="s">
        <v>35</v>
      </c>
      <c r="BE224" s="1260" t="s">
        <v>35</v>
      </c>
      <c r="BF224" s="1260" t="s">
        <v>35</v>
      </c>
      <c r="BG224" s="1281" t="s">
        <v>35</v>
      </c>
      <c r="BH224" s="1302" t="s">
        <v>35</v>
      </c>
      <c r="BI224" s="1260" t="s">
        <v>35</v>
      </c>
      <c r="BJ224" s="1260" t="s">
        <v>35</v>
      </c>
      <c r="BK224" s="1260" t="s">
        <v>35</v>
      </c>
      <c r="BL224" s="1281" t="s">
        <v>35</v>
      </c>
      <c r="BM224" s="1302" t="s">
        <v>35</v>
      </c>
      <c r="BN224" s="1260" t="s">
        <v>35</v>
      </c>
      <c r="BO224" s="1260" t="s">
        <v>35</v>
      </c>
      <c r="BP224" s="1260" t="s">
        <v>35</v>
      </c>
      <c r="BQ224" s="1281" t="s">
        <v>35</v>
      </c>
      <c r="BR224" s="1302" t="s">
        <v>35</v>
      </c>
      <c r="BS224" s="1260" t="s">
        <v>35</v>
      </c>
      <c r="BT224" s="1260" t="s">
        <v>35</v>
      </c>
      <c r="BU224" s="1260" t="s">
        <v>35</v>
      </c>
      <c r="BV224" s="1260" t="s">
        <v>35</v>
      </c>
      <c r="BW224" s="1260" t="s">
        <v>35</v>
      </c>
      <c r="BX224" s="1260" t="s">
        <v>35</v>
      </c>
      <c r="BY224" s="1323" t="s">
        <v>35</v>
      </c>
      <c r="BZ224" s="1323" t="s">
        <v>35</v>
      </c>
      <c r="CA224" s="1323" t="s">
        <v>35</v>
      </c>
      <c r="CB224" s="1323" t="s">
        <v>35</v>
      </c>
      <c r="CC224" s="1323" t="s">
        <v>35</v>
      </c>
      <c r="CD224" s="1323" t="s">
        <v>35</v>
      </c>
      <c r="CE224" s="1323" t="s">
        <v>35</v>
      </c>
      <c r="CF224" s="1323" t="s">
        <v>35</v>
      </c>
      <c r="CG224" s="1323" t="s">
        <v>35</v>
      </c>
      <c r="CH224" s="1323" t="s">
        <v>35</v>
      </c>
      <c r="CI224" s="1323" t="s">
        <v>35</v>
      </c>
      <c r="CJ224" s="1323" t="s">
        <v>35</v>
      </c>
      <c r="CK224" s="1323" t="s">
        <v>35</v>
      </c>
      <c r="CL224" s="1323" t="s">
        <v>35</v>
      </c>
      <c r="CM224" s="1323" t="s">
        <v>35</v>
      </c>
      <c r="CN224" s="1323" t="s">
        <v>35</v>
      </c>
      <c r="CO224" s="1323" t="s">
        <v>35</v>
      </c>
      <c r="CP224" s="1323" t="s">
        <v>35</v>
      </c>
      <c r="CQ224" s="1323" t="s">
        <v>35</v>
      </c>
      <c r="CR224" s="1323" t="s">
        <v>35</v>
      </c>
      <c r="CS224" s="1323" t="s">
        <v>35</v>
      </c>
      <c r="CT224" s="1323" t="s">
        <v>35</v>
      </c>
      <c r="CU224" s="1323" t="s">
        <v>35</v>
      </c>
      <c r="CV224" s="1323" t="s">
        <v>35</v>
      </c>
      <c r="CW224" s="1323" t="s">
        <v>35</v>
      </c>
      <c r="CX224" s="1323" t="s">
        <v>35</v>
      </c>
      <c r="CY224" s="1323" t="s">
        <v>35</v>
      </c>
      <c r="CZ224" s="1345" t="s">
        <v>35</v>
      </c>
    </row>
    <row r="225" s="437" customFormat="true" ht="15" customHeight="true" x14ac:dyDescent="0.2">
      <c r="A225" s="1448"/>
      <c r="B225" s="1451"/>
      <c r="C225" s="1604"/>
      <c r="D225" s="1605"/>
      <c r="E225" s="1605"/>
      <c r="F225" s="1605"/>
      <c r="G225" s="1606"/>
      <c r="H225" s="1607"/>
      <c r="I225" s="1605"/>
      <c r="J225" s="1605"/>
      <c r="K225" s="1605"/>
      <c r="L225" s="1608"/>
      <c r="M225" s="1609"/>
      <c r="N225" s="1605"/>
      <c r="O225" s="1605"/>
      <c r="P225" s="1605"/>
      <c r="Q225" s="1606"/>
      <c r="R225" s="1607"/>
      <c r="S225" s="1605"/>
      <c r="T225" s="1605"/>
      <c r="U225" s="1605"/>
      <c r="V225" s="1605"/>
      <c r="W225" s="1605"/>
      <c r="X225" s="1605"/>
      <c r="Y225" s="1605"/>
      <c r="Z225" s="1605"/>
      <c r="AA225" s="1605"/>
      <c r="AB225" s="1610"/>
      <c r="AC225" s="1003"/>
      <c r="AD225" s="1003"/>
      <c r="AE225" s="1003"/>
      <c r="AF225" s="1003"/>
      <c r="AG225" s="1003"/>
      <c r="AH225" s="1003"/>
      <c r="AI225" s="1003"/>
      <c r="AJ225" s="1003"/>
      <c r="AK225" s="1003"/>
      <c r="AL225" s="1003"/>
      <c r="AM225" s="1003"/>
      <c r="AN225" s="1003"/>
      <c r="AO225" s="1003"/>
      <c r="AP225" s="1003"/>
      <c r="AQ225" s="1003"/>
      <c r="AR225" s="1003"/>
      <c r="AS225" s="1003"/>
      <c r="AT225" s="1003"/>
      <c r="AU225" s="1003"/>
      <c r="AV225" s="1003"/>
      <c r="AW225" s="1003"/>
      <c r="AX225" s="1003"/>
      <c r="AY225" s="1004"/>
      <c r="BA225" s="2534" t="s">
        <v>70</v>
      </c>
      <c r="BB225" s="161" t="s">
        <v>71</v>
      </c>
      <c r="BC225" s="1240" t="s">
        <v>35</v>
      </c>
      <c r="BD225" s="1260" t="s">
        <v>35</v>
      </c>
      <c r="BE225" s="1260" t="s">
        <v>35</v>
      </c>
      <c r="BF225" s="1260" t="s">
        <v>35</v>
      </c>
      <c r="BG225" s="1281" t="s">
        <v>35</v>
      </c>
      <c r="BH225" s="1302" t="s">
        <v>35</v>
      </c>
      <c r="BI225" s="1260" t="s">
        <v>35</v>
      </c>
      <c r="BJ225" s="1260" t="s">
        <v>35</v>
      </c>
      <c r="BK225" s="1260" t="s">
        <v>35</v>
      </c>
      <c r="BL225" s="1281" t="s">
        <v>35</v>
      </c>
      <c r="BM225" s="1302" t="s">
        <v>35</v>
      </c>
      <c r="BN225" s="1260" t="s">
        <v>35</v>
      </c>
      <c r="BO225" s="1260" t="s">
        <v>35</v>
      </c>
      <c r="BP225" s="1260" t="s">
        <v>35</v>
      </c>
      <c r="BQ225" s="1281" t="s">
        <v>35</v>
      </c>
      <c r="BR225" s="1302" t="s">
        <v>35</v>
      </c>
      <c r="BS225" s="1260" t="s">
        <v>35</v>
      </c>
      <c r="BT225" s="1260" t="s">
        <v>35</v>
      </c>
      <c r="BU225" s="1260" t="s">
        <v>35</v>
      </c>
      <c r="BV225" s="1260" t="s">
        <v>35</v>
      </c>
      <c r="BW225" s="1260" t="s">
        <v>35</v>
      </c>
      <c r="BX225" s="1260" t="s">
        <v>35</v>
      </c>
      <c r="BY225" s="1323" t="s">
        <v>35</v>
      </c>
      <c r="BZ225" s="1323" t="s">
        <v>35</v>
      </c>
      <c r="CA225" s="1323" t="s">
        <v>35</v>
      </c>
      <c r="CB225" s="1323" t="s">
        <v>35</v>
      </c>
      <c r="CC225" s="1323" t="s">
        <v>35</v>
      </c>
      <c r="CD225" s="1323" t="s">
        <v>35</v>
      </c>
      <c r="CE225" s="1323" t="s">
        <v>35</v>
      </c>
      <c r="CF225" s="1323" t="s">
        <v>35</v>
      </c>
      <c r="CG225" s="1323" t="s">
        <v>35</v>
      </c>
      <c r="CH225" s="1323" t="s">
        <v>35</v>
      </c>
      <c r="CI225" s="1323" t="s">
        <v>35</v>
      </c>
      <c r="CJ225" s="1323" t="s">
        <v>35</v>
      </c>
      <c r="CK225" s="1323" t="s">
        <v>35</v>
      </c>
      <c r="CL225" s="1323" t="s">
        <v>35</v>
      </c>
      <c r="CM225" s="1323" t="s">
        <v>35</v>
      </c>
      <c r="CN225" s="1323" t="s">
        <v>35</v>
      </c>
      <c r="CO225" s="1323" t="s">
        <v>35</v>
      </c>
      <c r="CP225" s="1323" t="s">
        <v>35</v>
      </c>
      <c r="CQ225" s="1323" t="s">
        <v>35</v>
      </c>
      <c r="CR225" s="1323" t="s">
        <v>35</v>
      </c>
      <c r="CS225" s="1323" t="s">
        <v>35</v>
      </c>
      <c r="CT225" s="1323" t="s">
        <v>35</v>
      </c>
      <c r="CU225" s="1323" t="s">
        <v>35</v>
      </c>
      <c r="CV225" s="1323" t="s">
        <v>35</v>
      </c>
      <c r="CW225" s="1323" t="s">
        <v>35</v>
      </c>
      <c r="CX225" s="1323" t="s">
        <v>35</v>
      </c>
      <c r="CY225" s="1323" t="s">
        <v>35</v>
      </c>
      <c r="CZ225" s="1345" t="s">
        <v>35</v>
      </c>
    </row>
    <row r="226" s="437" customFormat="true" ht="15" customHeight="true" x14ac:dyDescent="0.2">
      <c r="A226" s="2069"/>
      <c r="B226" s="2238"/>
      <c r="C226" s="2022"/>
      <c r="D226" s="2023"/>
      <c r="E226" s="2023"/>
      <c r="F226" s="2023"/>
      <c r="G226" s="2059"/>
      <c r="H226" s="2050"/>
      <c r="I226" s="2023"/>
      <c r="J226" s="2023"/>
      <c r="K226" s="2023"/>
      <c r="L226" s="2030"/>
      <c r="M226" s="2040"/>
      <c r="N226" s="2023"/>
      <c r="O226" s="2023"/>
      <c r="P226" s="2023"/>
      <c r="Q226" s="2059"/>
      <c r="R226" s="2050"/>
      <c r="S226" s="2023"/>
      <c r="T226" s="2023"/>
      <c r="U226" s="2023"/>
      <c r="V226" s="2023"/>
      <c r="W226" s="2023"/>
      <c r="X226" s="2023"/>
      <c r="Y226" s="2023"/>
      <c r="Z226" s="2023"/>
      <c r="AA226" s="2023"/>
      <c r="AB226" s="2023"/>
      <c r="AC226" s="2023"/>
      <c r="AD226" s="2023"/>
      <c r="AE226" s="2023"/>
      <c r="AF226" s="2023"/>
      <c r="AG226" s="2023"/>
      <c r="AH226" s="2023"/>
      <c r="AI226" s="2023"/>
      <c r="AJ226" s="2023"/>
      <c r="AK226" s="2023"/>
      <c r="AL226" s="2023"/>
      <c r="AM226" s="2023"/>
      <c r="AN226" s="2023"/>
      <c r="AO226" s="2023"/>
      <c r="AP226" s="2023"/>
      <c r="AQ226" s="2023"/>
      <c r="AR226" s="2023"/>
      <c r="AS226" s="2023"/>
      <c r="AT226" s="2023"/>
      <c r="AU226" s="2023"/>
      <c r="AV226" s="2023"/>
      <c r="AW226" s="2023"/>
      <c r="AX226" s="2023"/>
      <c r="AY226" s="2024"/>
      <c r="BA226" s="2534"/>
      <c r="BB226" s="161" t="s">
        <v>72</v>
      </c>
      <c r="BC226" s="1240" t="s">
        <v>35</v>
      </c>
      <c r="BD226" s="1260" t="s">
        <v>35</v>
      </c>
      <c r="BE226" s="1260" t="s">
        <v>35</v>
      </c>
      <c r="BF226" s="1260" t="s">
        <v>35</v>
      </c>
      <c r="BG226" s="1281" t="s">
        <v>35</v>
      </c>
      <c r="BH226" s="1302" t="s">
        <v>35</v>
      </c>
      <c r="BI226" s="1260" t="s">
        <v>35</v>
      </c>
      <c r="BJ226" s="1260" t="s">
        <v>35</v>
      </c>
      <c r="BK226" s="1260" t="s">
        <v>35</v>
      </c>
      <c r="BL226" s="1281" t="s">
        <v>35</v>
      </c>
      <c r="BM226" s="1302" t="s">
        <v>35</v>
      </c>
      <c r="BN226" s="1260" t="s">
        <v>35</v>
      </c>
      <c r="BO226" s="1260" t="s">
        <v>35</v>
      </c>
      <c r="BP226" s="1260" t="s">
        <v>35</v>
      </c>
      <c r="BQ226" s="1281" t="s">
        <v>35</v>
      </c>
      <c r="BR226" s="1302" t="s">
        <v>35</v>
      </c>
      <c r="BS226" s="1260" t="s">
        <v>35</v>
      </c>
      <c r="BT226" s="1260" t="s">
        <v>35</v>
      </c>
      <c r="BU226" s="1260" t="s">
        <v>35</v>
      </c>
      <c r="BV226" s="1260" t="s">
        <v>35</v>
      </c>
      <c r="BW226" s="1260" t="s">
        <v>35</v>
      </c>
      <c r="BX226" s="1260" t="s">
        <v>35</v>
      </c>
      <c r="BY226" s="1323" t="s">
        <v>35</v>
      </c>
      <c r="BZ226" s="1323" t="s">
        <v>35</v>
      </c>
      <c r="CA226" s="1323" t="s">
        <v>35</v>
      </c>
      <c r="CB226" s="1323" t="s">
        <v>35</v>
      </c>
      <c r="CC226" s="1323" t="s">
        <v>35</v>
      </c>
      <c r="CD226" s="1323" t="s">
        <v>35</v>
      </c>
      <c r="CE226" s="1323" t="s">
        <v>35</v>
      </c>
      <c r="CF226" s="1323" t="s">
        <v>35</v>
      </c>
      <c r="CG226" s="1323" t="s">
        <v>35</v>
      </c>
      <c r="CH226" s="1323" t="s">
        <v>35</v>
      </c>
      <c r="CI226" s="1323" t="s">
        <v>35</v>
      </c>
      <c r="CJ226" s="1323" t="s">
        <v>35</v>
      </c>
      <c r="CK226" s="1323" t="s">
        <v>35</v>
      </c>
      <c r="CL226" s="1323" t="s">
        <v>35</v>
      </c>
      <c r="CM226" s="1323" t="s">
        <v>35</v>
      </c>
      <c r="CN226" s="1323" t="s">
        <v>35</v>
      </c>
      <c r="CO226" s="1323" t="s">
        <v>35</v>
      </c>
      <c r="CP226" s="1323" t="s">
        <v>35</v>
      </c>
      <c r="CQ226" s="1323" t="s">
        <v>35</v>
      </c>
      <c r="CR226" s="1323" t="s">
        <v>35</v>
      </c>
      <c r="CS226" s="1323" t="s">
        <v>35</v>
      </c>
      <c r="CT226" s="1323" t="s">
        <v>35</v>
      </c>
      <c r="CU226" s="1323" t="s">
        <v>35</v>
      </c>
      <c r="CV226" s="1323" t="s">
        <v>35</v>
      </c>
      <c r="CW226" s="1323" t="s">
        <v>35</v>
      </c>
      <c r="CX226" s="1323" t="s">
        <v>35</v>
      </c>
      <c r="CY226" s="1323" t="s">
        <v>35</v>
      </c>
      <c r="CZ226" s="1345" t="s">
        <v>35</v>
      </c>
    </row>
    <row r="227" s="437" customFormat="true" ht="15" customHeight="true" x14ac:dyDescent="0.2">
      <c r="A227" s="2070"/>
      <c r="B227" s="2239"/>
      <c r="C227" s="2025"/>
      <c r="D227" s="2026"/>
      <c r="E227" s="2026"/>
      <c r="F227" s="2026"/>
      <c r="G227" s="2060"/>
      <c r="H227" s="2051"/>
      <c r="I227" s="2026"/>
      <c r="J227" s="2026"/>
      <c r="K227" s="2026"/>
      <c r="L227" s="2031"/>
      <c r="M227" s="2041"/>
      <c r="N227" s="2026"/>
      <c r="O227" s="2026"/>
      <c r="P227" s="2026"/>
      <c r="Q227" s="2060"/>
      <c r="R227" s="2051"/>
      <c r="S227" s="2026"/>
      <c r="T227" s="2026"/>
      <c r="U227" s="2026"/>
      <c r="V227" s="2026"/>
      <c r="W227" s="2026"/>
      <c r="X227" s="2026"/>
      <c r="Y227" s="2026"/>
      <c r="Z227" s="2026"/>
      <c r="AA227" s="2026"/>
      <c r="AB227" s="2026"/>
      <c r="AC227" s="2026"/>
      <c r="AD227" s="2026"/>
      <c r="AE227" s="2026"/>
      <c r="AF227" s="2026"/>
      <c r="AG227" s="2026"/>
      <c r="AH227" s="2026"/>
      <c r="AI227" s="2026"/>
      <c r="AJ227" s="2026"/>
      <c r="AK227" s="2026"/>
      <c r="AL227" s="2026"/>
      <c r="AM227" s="2026"/>
      <c r="AN227" s="2026"/>
      <c r="AO227" s="2026"/>
      <c r="AP227" s="2026"/>
      <c r="AQ227" s="2026"/>
      <c r="AR227" s="2026"/>
      <c r="AS227" s="2026"/>
      <c r="AT227" s="2026"/>
      <c r="AU227" s="2026"/>
      <c r="AV227" s="2026"/>
      <c r="AW227" s="2026"/>
      <c r="AX227" s="2026"/>
      <c r="AY227" s="2027"/>
      <c r="BA227" s="2534" t="s">
        <v>94</v>
      </c>
      <c r="BB227" s="161" t="s">
        <v>61</v>
      </c>
      <c r="BC227" s="1240" t="s">
        <v>35</v>
      </c>
      <c r="BD227" s="1260" t="s">
        <v>35</v>
      </c>
      <c r="BE227" s="1260" t="s">
        <v>35</v>
      </c>
      <c r="BF227" s="1260" t="s">
        <v>35</v>
      </c>
      <c r="BG227" s="1281" t="s">
        <v>35</v>
      </c>
      <c r="BH227" s="1302" t="s">
        <v>35</v>
      </c>
      <c r="BI227" s="1260" t="s">
        <v>35</v>
      </c>
      <c r="BJ227" s="1260" t="s">
        <v>35</v>
      </c>
      <c r="BK227" s="1260" t="s">
        <v>35</v>
      </c>
      <c r="BL227" s="1281" t="s">
        <v>35</v>
      </c>
      <c r="BM227" s="1302" t="s">
        <v>35</v>
      </c>
      <c r="BN227" s="1260" t="s">
        <v>35</v>
      </c>
      <c r="BO227" s="1260" t="s">
        <v>35</v>
      </c>
      <c r="BP227" s="1260" t="s">
        <v>35</v>
      </c>
      <c r="BQ227" s="1281" t="s">
        <v>35</v>
      </c>
      <c r="BR227" s="1302" t="s">
        <v>35</v>
      </c>
      <c r="BS227" s="1260" t="s">
        <v>35</v>
      </c>
      <c r="BT227" s="1260" t="s">
        <v>35</v>
      </c>
      <c r="BU227" s="1260" t="s">
        <v>35</v>
      </c>
      <c r="BV227" s="1260" t="s">
        <v>35</v>
      </c>
      <c r="BW227" s="1260" t="s">
        <v>35</v>
      </c>
      <c r="BX227" s="1260" t="s">
        <v>35</v>
      </c>
      <c r="BY227" s="1323" t="s">
        <v>35</v>
      </c>
      <c r="BZ227" s="1323" t="s">
        <v>35</v>
      </c>
      <c r="CA227" s="1323" t="s">
        <v>35</v>
      </c>
      <c r="CB227" s="1323" t="s">
        <v>35</v>
      </c>
      <c r="CC227" s="1323" t="s">
        <v>35</v>
      </c>
      <c r="CD227" s="1323" t="s">
        <v>35</v>
      </c>
      <c r="CE227" s="1323" t="s">
        <v>35</v>
      </c>
      <c r="CF227" s="1323" t="s">
        <v>35</v>
      </c>
      <c r="CG227" s="1323" t="s">
        <v>35</v>
      </c>
      <c r="CH227" s="1323" t="s">
        <v>35</v>
      </c>
      <c r="CI227" s="1323" t="s">
        <v>35</v>
      </c>
      <c r="CJ227" s="1323" t="s">
        <v>35</v>
      </c>
      <c r="CK227" s="1323" t="s">
        <v>35</v>
      </c>
      <c r="CL227" s="1323" t="s">
        <v>35</v>
      </c>
      <c r="CM227" s="1323" t="s">
        <v>35</v>
      </c>
      <c r="CN227" s="1323" t="s">
        <v>35</v>
      </c>
      <c r="CO227" s="1323" t="s">
        <v>35</v>
      </c>
      <c r="CP227" s="1323" t="s">
        <v>35</v>
      </c>
      <c r="CQ227" s="1323" t="s">
        <v>35</v>
      </c>
      <c r="CR227" s="1323" t="s">
        <v>35</v>
      </c>
      <c r="CS227" s="1323" t="s">
        <v>35</v>
      </c>
      <c r="CT227" s="1323" t="s">
        <v>35</v>
      </c>
      <c r="CU227" s="1323" t="s">
        <v>35</v>
      </c>
      <c r="CV227" s="1323" t="s">
        <v>35</v>
      </c>
      <c r="CW227" s="1323" t="s">
        <v>35</v>
      </c>
      <c r="CX227" s="1323" t="s">
        <v>35</v>
      </c>
      <c r="CY227" s="1323" t="s">
        <v>35</v>
      </c>
      <c r="CZ227" s="1345" t="s">
        <v>35</v>
      </c>
    </row>
    <row r="228" s="437" customFormat="true" ht="15" customHeight="true" x14ac:dyDescent="0.2">
      <c r="A228" s="2071"/>
      <c r="B228" s="2240"/>
      <c r="C228" s="2190"/>
      <c r="D228" s="2191"/>
      <c r="E228" s="2191"/>
      <c r="F228" s="2191"/>
      <c r="G228" s="2192"/>
      <c r="H228" s="2193"/>
      <c r="I228" s="2191"/>
      <c r="J228" s="2191"/>
      <c r="K228" s="2191"/>
      <c r="L228" s="2194"/>
      <c r="M228" s="2195"/>
      <c r="N228" s="2191"/>
      <c r="O228" s="2191"/>
      <c r="P228" s="2191"/>
      <c r="Q228" s="2192"/>
      <c r="R228" s="2196"/>
      <c r="S228" s="2197"/>
      <c r="T228" s="2197"/>
      <c r="U228" s="2197"/>
      <c r="V228" s="2197"/>
      <c r="W228" s="2197"/>
      <c r="X228" s="2197"/>
      <c r="Y228" s="2197"/>
      <c r="Z228" s="2197"/>
      <c r="AA228" s="2197"/>
      <c r="AB228" s="2197"/>
      <c r="AC228" s="2197"/>
      <c r="AD228" s="2197"/>
      <c r="AE228" s="2197"/>
      <c r="AF228" s="2197"/>
      <c r="AG228" s="2197"/>
      <c r="AH228" s="2197"/>
      <c r="AI228" s="2197"/>
      <c r="AJ228" s="2197"/>
      <c r="AK228" s="2197"/>
      <c r="AL228" s="2197"/>
      <c r="AM228" s="2197"/>
      <c r="AN228" s="2197"/>
      <c r="AO228" s="2197"/>
      <c r="AP228" s="2197"/>
      <c r="AQ228" s="2197"/>
      <c r="AR228" s="2197"/>
      <c r="AS228" s="2197"/>
      <c r="AT228" s="2197"/>
      <c r="AU228" s="2197"/>
      <c r="AV228" s="2197"/>
      <c r="AW228" s="2197"/>
      <c r="AX228" s="2197"/>
      <c r="AY228" s="2198"/>
      <c r="BA228" s="2534"/>
      <c r="BB228" s="161" t="s">
        <v>91</v>
      </c>
      <c r="BC228" s="1240" t="s">
        <v>35</v>
      </c>
      <c r="BD228" s="1260" t="s">
        <v>35</v>
      </c>
      <c r="BE228" s="1260" t="s">
        <v>35</v>
      </c>
      <c r="BF228" s="1260" t="s">
        <v>35</v>
      </c>
      <c r="BG228" s="1281" t="s">
        <v>35</v>
      </c>
      <c r="BH228" s="1302" t="s">
        <v>35</v>
      </c>
      <c r="BI228" s="1260" t="s">
        <v>35</v>
      </c>
      <c r="BJ228" s="1260" t="s">
        <v>35</v>
      </c>
      <c r="BK228" s="1260" t="s">
        <v>35</v>
      </c>
      <c r="BL228" s="1281" t="s">
        <v>35</v>
      </c>
      <c r="BM228" s="1302" t="s">
        <v>35</v>
      </c>
      <c r="BN228" s="1260" t="s">
        <v>35</v>
      </c>
      <c r="BO228" s="1260" t="s">
        <v>35</v>
      </c>
      <c r="BP228" s="1260" t="s">
        <v>35</v>
      </c>
      <c r="BQ228" s="1281" t="s">
        <v>35</v>
      </c>
      <c r="BR228" s="1302" t="s">
        <v>35</v>
      </c>
      <c r="BS228" s="1260" t="s">
        <v>35</v>
      </c>
      <c r="BT228" s="1260" t="s">
        <v>35</v>
      </c>
      <c r="BU228" s="1260" t="s">
        <v>35</v>
      </c>
      <c r="BV228" s="1260" t="s">
        <v>35</v>
      </c>
      <c r="BW228" s="1260" t="s">
        <v>35</v>
      </c>
      <c r="BX228" s="1260" t="s">
        <v>35</v>
      </c>
      <c r="BY228" s="1323" t="s">
        <v>35</v>
      </c>
      <c r="BZ228" s="1323" t="s">
        <v>35</v>
      </c>
      <c r="CA228" s="1323" t="s">
        <v>35</v>
      </c>
      <c r="CB228" s="1323" t="s">
        <v>35</v>
      </c>
      <c r="CC228" s="1323" t="s">
        <v>35</v>
      </c>
      <c r="CD228" s="1323" t="s">
        <v>35</v>
      </c>
      <c r="CE228" s="1323" t="s">
        <v>35</v>
      </c>
      <c r="CF228" s="1323" t="s">
        <v>35</v>
      </c>
      <c r="CG228" s="1323" t="s">
        <v>35</v>
      </c>
      <c r="CH228" s="1323" t="s">
        <v>35</v>
      </c>
      <c r="CI228" s="1323" t="s">
        <v>35</v>
      </c>
      <c r="CJ228" s="1323" t="s">
        <v>35</v>
      </c>
      <c r="CK228" s="1323" t="s">
        <v>35</v>
      </c>
      <c r="CL228" s="1323" t="s">
        <v>35</v>
      </c>
      <c r="CM228" s="1323" t="s">
        <v>35</v>
      </c>
      <c r="CN228" s="1323" t="s">
        <v>35</v>
      </c>
      <c r="CO228" s="1323" t="s">
        <v>35</v>
      </c>
      <c r="CP228" s="1323" t="s">
        <v>35</v>
      </c>
      <c r="CQ228" s="1323" t="s">
        <v>35</v>
      </c>
      <c r="CR228" s="1323" t="s">
        <v>35</v>
      </c>
      <c r="CS228" s="1323" t="s">
        <v>35</v>
      </c>
      <c r="CT228" s="1323" t="s">
        <v>35</v>
      </c>
      <c r="CU228" s="1323" t="s">
        <v>35</v>
      </c>
      <c r="CV228" s="1323" t="s">
        <v>35</v>
      </c>
      <c r="CW228" s="1323" t="s">
        <v>35</v>
      </c>
      <c r="CX228" s="1323" t="s">
        <v>35</v>
      </c>
      <c r="CY228" s="1323" t="s">
        <v>35</v>
      </c>
      <c r="CZ228" s="1345" t="s">
        <v>35</v>
      </c>
    </row>
    <row r="229" s="437" customFormat="true" ht="15" customHeight="true" x14ac:dyDescent="0.2">
      <c r="A229" s="2072"/>
      <c r="B229" s="2241"/>
      <c r="C229" s="2199"/>
      <c r="D229" s="2200"/>
      <c r="E229" s="2200"/>
      <c r="F229" s="2200"/>
      <c r="G229" s="2201"/>
      <c r="H229" s="2202"/>
      <c r="I229" s="2200"/>
      <c r="J229" s="2200"/>
      <c r="K229" s="2200"/>
      <c r="L229" s="2203"/>
      <c r="M229" s="2204"/>
      <c r="N229" s="2200"/>
      <c r="O229" s="2200"/>
      <c r="P229" s="2200"/>
      <c r="Q229" s="2201"/>
      <c r="R229" s="2202"/>
      <c r="S229" s="2200"/>
      <c r="T229" s="2200"/>
      <c r="U229" s="2200"/>
      <c r="V229" s="2200"/>
      <c r="W229" s="2200"/>
      <c r="X229" s="2200"/>
      <c r="Y229" s="2200"/>
      <c r="Z229" s="2200"/>
      <c r="AA229" s="2200"/>
      <c r="AB229" s="2200"/>
      <c r="AC229" s="2200"/>
      <c r="AD229" s="2200"/>
      <c r="AE229" s="2200"/>
      <c r="AF229" s="2200"/>
      <c r="AG229" s="2200"/>
      <c r="AH229" s="2200"/>
      <c r="AI229" s="2200"/>
      <c r="AJ229" s="2200"/>
      <c r="AK229" s="2200"/>
      <c r="AL229" s="2200"/>
      <c r="AM229" s="2200"/>
      <c r="AN229" s="2200"/>
      <c r="AO229" s="2200"/>
      <c r="AP229" s="2200"/>
      <c r="AQ229" s="2200"/>
      <c r="AR229" s="2200"/>
      <c r="AS229" s="2200"/>
      <c r="AT229" s="2200"/>
      <c r="AU229" s="2200"/>
      <c r="AV229" s="2200"/>
      <c r="AW229" s="2200"/>
      <c r="AX229" s="2200"/>
      <c r="AY229" s="2205"/>
      <c r="BA229" s="2534"/>
      <c r="BB229" s="161" t="s">
        <v>92</v>
      </c>
      <c r="BC229" s="1240" t="s">
        <v>35</v>
      </c>
      <c r="BD229" s="1260" t="s">
        <v>35</v>
      </c>
      <c r="BE229" s="1260" t="s">
        <v>35</v>
      </c>
      <c r="BF229" s="1260" t="s">
        <v>35</v>
      </c>
      <c r="BG229" s="1281" t="s">
        <v>35</v>
      </c>
      <c r="BH229" s="1302" t="s">
        <v>35</v>
      </c>
      <c r="BI229" s="1260" t="s">
        <v>35</v>
      </c>
      <c r="BJ229" s="1260" t="s">
        <v>35</v>
      </c>
      <c r="BK229" s="1260" t="s">
        <v>35</v>
      </c>
      <c r="BL229" s="1281" t="s">
        <v>35</v>
      </c>
      <c r="BM229" s="1302" t="s">
        <v>35</v>
      </c>
      <c r="BN229" s="1260" t="s">
        <v>35</v>
      </c>
      <c r="BO229" s="1260" t="s">
        <v>35</v>
      </c>
      <c r="BP229" s="1260" t="s">
        <v>35</v>
      </c>
      <c r="BQ229" s="1281" t="s">
        <v>35</v>
      </c>
      <c r="BR229" s="1302" t="s">
        <v>35</v>
      </c>
      <c r="BS229" s="1260" t="s">
        <v>35</v>
      </c>
      <c r="BT229" s="1260" t="s">
        <v>35</v>
      </c>
      <c r="BU229" s="1260" t="s">
        <v>35</v>
      </c>
      <c r="BV229" s="1260" t="s">
        <v>35</v>
      </c>
      <c r="BW229" s="1260" t="s">
        <v>35</v>
      </c>
      <c r="BX229" s="1260" t="s">
        <v>35</v>
      </c>
      <c r="BY229" s="1323" t="s">
        <v>35</v>
      </c>
      <c r="BZ229" s="1323" t="s">
        <v>35</v>
      </c>
      <c r="CA229" s="1323" t="s">
        <v>35</v>
      </c>
      <c r="CB229" s="1323" t="s">
        <v>35</v>
      </c>
      <c r="CC229" s="1323" t="s">
        <v>35</v>
      </c>
      <c r="CD229" s="1323" t="s">
        <v>35</v>
      </c>
      <c r="CE229" s="1323" t="s">
        <v>35</v>
      </c>
      <c r="CF229" s="1323" t="s">
        <v>35</v>
      </c>
      <c r="CG229" s="1323" t="s">
        <v>35</v>
      </c>
      <c r="CH229" s="1323" t="s">
        <v>35</v>
      </c>
      <c r="CI229" s="1323" t="s">
        <v>35</v>
      </c>
      <c r="CJ229" s="1323" t="s">
        <v>35</v>
      </c>
      <c r="CK229" s="1323" t="s">
        <v>35</v>
      </c>
      <c r="CL229" s="1323" t="s">
        <v>35</v>
      </c>
      <c r="CM229" s="1323" t="s">
        <v>35</v>
      </c>
      <c r="CN229" s="1323" t="s">
        <v>35</v>
      </c>
      <c r="CO229" s="1323" t="s">
        <v>35</v>
      </c>
      <c r="CP229" s="1323" t="s">
        <v>35</v>
      </c>
      <c r="CQ229" s="1323" t="s">
        <v>35</v>
      </c>
      <c r="CR229" s="1323" t="s">
        <v>35</v>
      </c>
      <c r="CS229" s="1323" t="s">
        <v>35</v>
      </c>
      <c r="CT229" s="1323" t="s">
        <v>35</v>
      </c>
      <c r="CU229" s="1323" t="s">
        <v>35</v>
      </c>
      <c r="CV229" s="1323" t="s">
        <v>35</v>
      </c>
      <c r="CW229" s="1323" t="s">
        <v>35</v>
      </c>
      <c r="CX229" s="1323" t="s">
        <v>35</v>
      </c>
      <c r="CY229" s="1323" t="s">
        <v>35</v>
      </c>
      <c r="CZ229" s="1345" t="s">
        <v>35</v>
      </c>
    </row>
    <row r="230" s="437" customFormat="true" ht="15" customHeight="true" x14ac:dyDescent="0.2">
      <c r="A230" s="2073"/>
      <c r="B230" s="2242"/>
      <c r="C230" s="2206"/>
      <c r="D230" s="2207"/>
      <c r="E230" s="2207"/>
      <c r="F230" s="2207"/>
      <c r="G230" s="2208"/>
      <c r="H230" s="2209"/>
      <c r="I230" s="2207"/>
      <c r="J230" s="2207"/>
      <c r="K230" s="2207"/>
      <c r="L230" s="2210"/>
      <c r="M230" s="2211"/>
      <c r="N230" s="2207"/>
      <c r="O230" s="2207"/>
      <c r="P230" s="2207"/>
      <c r="Q230" s="2208"/>
      <c r="R230" s="2209"/>
      <c r="S230" s="2207"/>
      <c r="T230" s="2207"/>
      <c r="U230" s="2207"/>
      <c r="V230" s="2207"/>
      <c r="W230" s="2207"/>
      <c r="X230" s="2207"/>
      <c r="Y230" s="2207"/>
      <c r="Z230" s="2207"/>
      <c r="AA230" s="2207"/>
      <c r="AB230" s="2207"/>
      <c r="AC230" s="2207"/>
      <c r="AD230" s="2207"/>
      <c r="AE230" s="2207"/>
      <c r="AF230" s="2207"/>
      <c r="AG230" s="2207"/>
      <c r="AH230" s="2207"/>
      <c r="AI230" s="2207"/>
      <c r="AJ230" s="2207"/>
      <c r="AK230" s="2207"/>
      <c r="AL230" s="2207"/>
      <c r="AM230" s="2207"/>
      <c r="AN230" s="2207"/>
      <c r="AO230" s="2207"/>
      <c r="AP230" s="2207"/>
      <c r="AQ230" s="2207"/>
      <c r="AR230" s="2207"/>
      <c r="AS230" s="2207"/>
      <c r="AT230" s="2207"/>
      <c r="AU230" s="2207"/>
      <c r="AV230" s="2207"/>
      <c r="AW230" s="2207"/>
      <c r="AX230" s="2207"/>
      <c r="AY230" s="2212"/>
      <c r="BA230" s="2534"/>
      <c r="BB230" s="161" t="s">
        <v>93</v>
      </c>
      <c r="BC230" s="1240" t="s">
        <v>35</v>
      </c>
      <c r="BD230" s="1260" t="s">
        <v>35</v>
      </c>
      <c r="BE230" s="1260" t="s">
        <v>35</v>
      </c>
      <c r="BF230" s="1260" t="s">
        <v>35</v>
      </c>
      <c r="BG230" s="1281" t="s">
        <v>35</v>
      </c>
      <c r="BH230" s="1302" t="s">
        <v>35</v>
      </c>
      <c r="BI230" s="1260" t="s">
        <v>35</v>
      </c>
      <c r="BJ230" s="1260" t="s">
        <v>35</v>
      </c>
      <c r="BK230" s="1260" t="s">
        <v>35</v>
      </c>
      <c r="BL230" s="1281" t="s">
        <v>35</v>
      </c>
      <c r="BM230" s="1302" t="s">
        <v>35</v>
      </c>
      <c r="BN230" s="1260" t="s">
        <v>35</v>
      </c>
      <c r="BO230" s="1260" t="s">
        <v>35</v>
      </c>
      <c r="BP230" s="1260" t="s">
        <v>35</v>
      </c>
      <c r="BQ230" s="1281" t="s">
        <v>35</v>
      </c>
      <c r="BR230" s="1302" t="s">
        <v>35</v>
      </c>
      <c r="BS230" s="1260" t="s">
        <v>35</v>
      </c>
      <c r="BT230" s="1260" t="s">
        <v>35</v>
      </c>
      <c r="BU230" s="1260" t="s">
        <v>35</v>
      </c>
      <c r="BV230" s="1260" t="s">
        <v>35</v>
      </c>
      <c r="BW230" s="1260" t="s">
        <v>35</v>
      </c>
      <c r="BX230" s="1260" t="s">
        <v>35</v>
      </c>
      <c r="BY230" s="1323" t="s">
        <v>35</v>
      </c>
      <c r="BZ230" s="1323" t="s">
        <v>35</v>
      </c>
      <c r="CA230" s="1323" t="s">
        <v>35</v>
      </c>
      <c r="CB230" s="1323" t="s">
        <v>35</v>
      </c>
      <c r="CC230" s="1323" t="s">
        <v>35</v>
      </c>
      <c r="CD230" s="1323" t="s">
        <v>35</v>
      </c>
      <c r="CE230" s="1323" t="s">
        <v>35</v>
      </c>
      <c r="CF230" s="1323" t="s">
        <v>35</v>
      </c>
      <c r="CG230" s="1323" t="s">
        <v>35</v>
      </c>
      <c r="CH230" s="1323" t="s">
        <v>35</v>
      </c>
      <c r="CI230" s="1323" t="s">
        <v>35</v>
      </c>
      <c r="CJ230" s="1323" t="s">
        <v>35</v>
      </c>
      <c r="CK230" s="1323" t="s">
        <v>35</v>
      </c>
      <c r="CL230" s="1323" t="s">
        <v>35</v>
      </c>
      <c r="CM230" s="1323" t="s">
        <v>35</v>
      </c>
      <c r="CN230" s="1323" t="s">
        <v>35</v>
      </c>
      <c r="CO230" s="1323" t="s">
        <v>35</v>
      </c>
      <c r="CP230" s="1323" t="s">
        <v>35</v>
      </c>
      <c r="CQ230" s="1323" t="s">
        <v>35</v>
      </c>
      <c r="CR230" s="1323" t="s">
        <v>35</v>
      </c>
      <c r="CS230" s="1323" t="s">
        <v>35</v>
      </c>
      <c r="CT230" s="1323" t="s">
        <v>35</v>
      </c>
      <c r="CU230" s="1323" t="s">
        <v>35</v>
      </c>
      <c r="CV230" s="1323" t="s">
        <v>35</v>
      </c>
      <c r="CW230" s="1323" t="s">
        <v>35</v>
      </c>
      <c r="CX230" s="1323" t="s">
        <v>35</v>
      </c>
      <c r="CY230" s="1323" t="s">
        <v>35</v>
      </c>
      <c r="CZ230" s="1345" t="s">
        <v>35</v>
      </c>
    </row>
    <row r="231" s="437" customFormat="true" ht="15" customHeight="true" x14ac:dyDescent="0.2">
      <c r="A231" s="1443"/>
      <c r="B231" s="1452"/>
      <c r="C231" s="1382"/>
      <c r="D231" s="1383"/>
      <c r="E231" s="1383"/>
      <c r="F231" s="1383"/>
      <c r="G231" s="1427"/>
      <c r="H231" s="1416"/>
      <c r="I231" s="1383"/>
      <c r="J231" s="1383"/>
      <c r="K231" s="1383"/>
      <c r="L231" s="1392"/>
      <c r="M231" s="1404"/>
      <c r="N231" s="1383"/>
      <c r="O231" s="1383"/>
      <c r="P231" s="1383"/>
      <c r="Q231" s="1427"/>
      <c r="R231" s="1416"/>
      <c r="S231" s="1383"/>
      <c r="T231" s="1383"/>
      <c r="U231" s="1383"/>
      <c r="V231" s="1383"/>
      <c r="W231" s="1383"/>
      <c r="X231" s="1383"/>
      <c r="Y231" s="1383"/>
      <c r="Z231" s="1383"/>
      <c r="AA231" s="1383"/>
      <c r="AB231" s="1384"/>
      <c r="AC231" s="1003"/>
      <c r="AD231" s="1003"/>
      <c r="AE231" s="1003"/>
      <c r="AF231" s="1003"/>
      <c r="AG231" s="1003"/>
      <c r="AH231" s="1003"/>
      <c r="AI231" s="1003"/>
      <c r="AJ231" s="1003"/>
      <c r="AK231" s="1003"/>
      <c r="AL231" s="1003"/>
      <c r="AM231" s="1003"/>
      <c r="AN231" s="1003"/>
      <c r="AO231" s="1003"/>
      <c r="AP231" s="1003"/>
      <c r="AQ231" s="1003"/>
      <c r="AR231" s="1003"/>
      <c r="AS231" s="1003"/>
      <c r="AT231" s="1003"/>
      <c r="AU231" s="1003"/>
      <c r="AV231" s="1003"/>
      <c r="AW231" s="1003"/>
      <c r="AX231" s="1003"/>
      <c r="AY231" s="1004"/>
      <c r="BA231" s="461"/>
      <c r="BB231" s="161"/>
      <c r="BC231" s="361"/>
      <c r="BD231" s="308"/>
      <c r="BE231" s="308"/>
      <c r="BF231" s="308"/>
      <c r="BG231" s="362"/>
      <c r="BH231" s="370"/>
      <c r="BI231" s="308"/>
      <c r="BJ231" s="308"/>
      <c r="BK231" s="308"/>
      <c r="BL231" s="362"/>
      <c r="BM231" s="370"/>
      <c r="BN231" s="308"/>
      <c r="BO231" s="308"/>
      <c r="BP231" s="308"/>
      <c r="BQ231" s="362"/>
      <c r="BR231" s="370"/>
      <c r="BS231" s="308"/>
      <c r="BT231" s="308"/>
      <c r="BU231" s="308"/>
      <c r="BV231" s="308"/>
      <c r="BW231" s="308"/>
      <c r="BX231" s="308"/>
      <c r="BY231" s="309"/>
      <c r="BZ231" s="309"/>
      <c r="CA231" s="309"/>
      <c r="CB231" s="309"/>
      <c r="CC231" s="309"/>
      <c r="CD231" s="309"/>
      <c r="CE231" s="309"/>
      <c r="CF231" s="309"/>
      <c r="CG231" s="309"/>
      <c r="CH231" s="309"/>
      <c r="CI231" s="309"/>
      <c r="CJ231" s="309"/>
      <c r="CK231" s="309"/>
      <c r="CL231" s="309"/>
      <c r="CM231" s="309"/>
      <c r="CN231" s="309"/>
      <c r="CO231" s="309"/>
      <c r="CP231" s="309"/>
      <c r="CQ231" s="309"/>
      <c r="CR231" s="309"/>
      <c r="CS231" s="309"/>
      <c r="CT231" s="309"/>
      <c r="CU231" s="309"/>
      <c r="CV231" s="309"/>
      <c r="CW231" s="309"/>
      <c r="CX231" s="309"/>
      <c r="CY231" s="309"/>
      <c r="CZ231" s="386"/>
    </row>
    <row r="232" s="437" customFormat="true" ht="15" customHeight="true" x14ac:dyDescent="0.2">
      <c r="A232" s="1444"/>
      <c r="B232" s="1453"/>
      <c r="C232" s="1385"/>
      <c r="D232" s="1386"/>
      <c r="E232" s="1386"/>
      <c r="F232" s="1386"/>
      <c r="G232" s="1428"/>
      <c r="H232" s="1417"/>
      <c r="I232" s="1386"/>
      <c r="J232" s="1386"/>
      <c r="K232" s="1386"/>
      <c r="L232" s="1393"/>
      <c r="M232" s="1405"/>
      <c r="N232" s="1386"/>
      <c r="O232" s="1386"/>
      <c r="P232" s="1386"/>
      <c r="Q232" s="1428"/>
      <c r="R232" s="1417"/>
      <c r="S232" s="1386"/>
      <c r="T232" s="1386"/>
      <c r="U232" s="1386"/>
      <c r="V232" s="1386"/>
      <c r="W232" s="1386"/>
      <c r="X232" s="1386"/>
      <c r="Y232" s="1386"/>
      <c r="Z232" s="1386"/>
      <c r="AA232" s="1386"/>
      <c r="AB232" s="1387"/>
      <c r="AC232" s="1003"/>
      <c r="AD232" s="1003"/>
      <c r="AE232" s="1003"/>
      <c r="AF232" s="1003"/>
      <c r="AG232" s="1003"/>
      <c r="AH232" s="1003"/>
      <c r="AI232" s="1003"/>
      <c r="AJ232" s="1003"/>
      <c r="AK232" s="1003"/>
      <c r="AL232" s="1003"/>
      <c r="AM232" s="1003"/>
      <c r="AN232" s="1003"/>
      <c r="AO232" s="1003"/>
      <c r="AP232" s="1003"/>
      <c r="AQ232" s="1003"/>
      <c r="AR232" s="1003"/>
      <c r="AS232" s="1003"/>
      <c r="AT232" s="1003"/>
      <c r="AU232" s="1003"/>
      <c r="AV232" s="1003"/>
      <c r="AW232" s="1003"/>
      <c r="AX232" s="1003"/>
      <c r="AY232" s="1004"/>
      <c r="BA232" s="517"/>
      <c r="BB232" s="161"/>
      <c r="BC232" s="361"/>
      <c r="BD232" s="308"/>
      <c r="BE232" s="308"/>
      <c r="BF232" s="308"/>
      <c r="BG232" s="362"/>
      <c r="BH232" s="370"/>
      <c r="BI232" s="308"/>
      <c r="BJ232" s="308"/>
      <c r="BK232" s="308"/>
      <c r="BL232" s="362"/>
      <c r="BM232" s="370"/>
      <c r="BN232" s="308"/>
      <c r="BO232" s="308"/>
      <c r="BP232" s="308"/>
      <c r="BQ232" s="362"/>
      <c r="BR232" s="370"/>
      <c r="BS232" s="308"/>
      <c r="BT232" s="308"/>
      <c r="BU232" s="308"/>
      <c r="BV232" s="308"/>
      <c r="BW232" s="308"/>
      <c r="BX232" s="308"/>
      <c r="BY232" s="309"/>
      <c r="BZ232" s="309"/>
      <c r="CA232" s="309"/>
      <c r="CB232" s="309"/>
      <c r="CC232" s="309"/>
      <c r="CD232" s="309"/>
      <c r="CE232" s="309"/>
      <c r="CF232" s="309"/>
      <c r="CG232" s="309"/>
      <c r="CH232" s="309"/>
      <c r="CI232" s="309"/>
      <c r="CJ232" s="309"/>
      <c r="CK232" s="309"/>
      <c r="CL232" s="309"/>
      <c r="CM232" s="309"/>
      <c r="CN232" s="309"/>
      <c r="CO232" s="309"/>
      <c r="CP232" s="309"/>
      <c r="CQ232" s="309"/>
      <c r="CR232" s="309"/>
      <c r="CS232" s="309"/>
      <c r="CT232" s="309"/>
      <c r="CU232" s="309"/>
      <c r="CV232" s="309"/>
      <c r="CW232" s="309"/>
      <c r="CX232" s="309"/>
      <c r="CY232" s="309"/>
      <c r="CZ232" s="386"/>
    </row>
    <row r="233" s="437" customFormat="true" ht="15" customHeight="true" x14ac:dyDescent="0.2">
      <c r="A233" s="1445"/>
      <c r="B233" s="1454"/>
      <c r="C233" s="1616"/>
      <c r="D233" s="1617"/>
      <c r="E233" s="1617"/>
      <c r="F233" s="1617"/>
      <c r="G233" s="1618"/>
      <c r="H233" s="1619"/>
      <c r="I233" s="1617"/>
      <c r="J233" s="1617"/>
      <c r="K233" s="1617"/>
      <c r="L233" s="1620"/>
      <c r="M233" s="1621"/>
      <c r="N233" s="1617"/>
      <c r="O233" s="1617"/>
      <c r="P233" s="1617"/>
      <c r="Q233" s="1618"/>
      <c r="R233" s="1619"/>
      <c r="S233" s="1617"/>
      <c r="T233" s="1617"/>
      <c r="U233" s="1617"/>
      <c r="V233" s="1617"/>
      <c r="W233" s="1617"/>
      <c r="X233" s="1617"/>
      <c r="Y233" s="1617"/>
      <c r="Z233" s="1617"/>
      <c r="AA233" s="1617"/>
      <c r="AB233" s="1622"/>
      <c r="AC233" s="1003"/>
      <c r="AD233" s="1003"/>
      <c r="AE233" s="1003"/>
      <c r="AF233" s="1003"/>
      <c r="AG233" s="1003"/>
      <c r="AH233" s="1003"/>
      <c r="AI233" s="1003"/>
      <c r="AJ233" s="1003"/>
      <c r="AK233" s="1003"/>
      <c r="AL233" s="1003"/>
      <c r="AM233" s="1003"/>
      <c r="AN233" s="1003"/>
      <c r="AO233" s="1003"/>
      <c r="AP233" s="1003"/>
      <c r="AQ233" s="1003"/>
      <c r="AR233" s="1003"/>
      <c r="AS233" s="1003"/>
      <c r="AT233" s="1003"/>
      <c r="AU233" s="1003"/>
      <c r="AV233" s="1003"/>
      <c r="AW233" s="1003"/>
      <c r="AX233" s="1003"/>
      <c r="AY233" s="1004"/>
      <c r="BA233" s="517"/>
      <c r="BB233" s="161"/>
      <c r="BC233" s="361"/>
      <c r="BD233" s="308"/>
      <c r="BE233" s="308"/>
      <c r="BF233" s="308"/>
      <c r="BG233" s="362"/>
      <c r="BH233" s="370"/>
      <c r="BI233" s="308"/>
      <c r="BJ233" s="308"/>
      <c r="BK233" s="308"/>
      <c r="BL233" s="362"/>
      <c r="BM233" s="370"/>
      <c r="BN233" s="308"/>
      <c r="BO233" s="308"/>
      <c r="BP233" s="308"/>
      <c r="BQ233" s="362"/>
      <c r="BR233" s="370"/>
      <c r="BS233" s="308"/>
      <c r="BT233" s="308"/>
      <c r="BU233" s="308"/>
      <c r="BV233" s="308"/>
      <c r="BW233" s="308"/>
      <c r="BX233" s="308"/>
      <c r="BY233" s="309"/>
      <c r="BZ233" s="309"/>
      <c r="CA233" s="309"/>
      <c r="CB233" s="309"/>
      <c r="CC233" s="309"/>
      <c r="CD233" s="309"/>
      <c r="CE233" s="309"/>
      <c r="CF233" s="309"/>
      <c r="CG233" s="309"/>
      <c r="CH233" s="309"/>
      <c r="CI233" s="309"/>
      <c r="CJ233" s="309"/>
      <c r="CK233" s="309"/>
      <c r="CL233" s="309"/>
      <c r="CM233" s="309"/>
      <c r="CN233" s="309"/>
      <c r="CO233" s="309"/>
      <c r="CP233" s="309"/>
      <c r="CQ233" s="309"/>
      <c r="CR233" s="309"/>
      <c r="CS233" s="309"/>
      <c r="CT233" s="309"/>
      <c r="CU233" s="309"/>
      <c r="CV233" s="309"/>
      <c r="CW233" s="309"/>
      <c r="CX233" s="309"/>
      <c r="CY233" s="309"/>
      <c r="CZ233" s="386"/>
    </row>
    <row r="234" s="437" customFormat="true" ht="15" customHeight="true" x14ac:dyDescent="0.2">
      <c r="A234" s="1446"/>
      <c r="B234" s="1455"/>
      <c r="C234" s="1623"/>
      <c r="D234" s="1624"/>
      <c r="E234" s="1624"/>
      <c r="F234" s="1624"/>
      <c r="G234" s="1625"/>
      <c r="H234" s="1626"/>
      <c r="I234" s="1624"/>
      <c r="J234" s="1624"/>
      <c r="K234" s="1624"/>
      <c r="L234" s="1627"/>
      <c r="M234" s="1628"/>
      <c r="N234" s="1624"/>
      <c r="O234" s="1624"/>
      <c r="P234" s="1624"/>
      <c r="Q234" s="1625"/>
      <c r="R234" s="1626"/>
      <c r="S234" s="1624"/>
      <c r="T234" s="1624"/>
      <c r="U234" s="1624"/>
      <c r="V234" s="1624"/>
      <c r="W234" s="1624"/>
      <c r="X234" s="1624"/>
      <c r="Y234" s="1624"/>
      <c r="Z234" s="1624"/>
      <c r="AA234" s="1624"/>
      <c r="AB234" s="1629"/>
      <c r="AC234" s="1003"/>
      <c r="AD234" s="1003"/>
      <c r="AE234" s="1003"/>
      <c r="AF234" s="1003"/>
      <c r="AG234" s="1003"/>
      <c r="AH234" s="1003"/>
      <c r="AI234" s="1003"/>
      <c r="AJ234" s="1003"/>
      <c r="AK234" s="1003"/>
      <c r="AL234" s="1003"/>
      <c r="AM234" s="1003"/>
      <c r="AN234" s="1003"/>
      <c r="AO234" s="1003"/>
      <c r="AP234" s="1003"/>
      <c r="AQ234" s="1003"/>
      <c r="AR234" s="1003"/>
      <c r="AS234" s="1003"/>
      <c r="AT234" s="1003"/>
      <c r="AU234" s="1003"/>
      <c r="AV234" s="1003"/>
      <c r="AW234" s="1003"/>
      <c r="AX234" s="1003"/>
      <c r="AY234" s="1004"/>
      <c r="BA234" s="517"/>
      <c r="BB234" s="161"/>
      <c r="BC234" s="361"/>
      <c r="BD234" s="308"/>
      <c r="BE234" s="308"/>
      <c r="BF234" s="308"/>
      <c r="BG234" s="362"/>
      <c r="BH234" s="370"/>
      <c r="BI234" s="308"/>
      <c r="BJ234" s="308"/>
      <c r="BK234" s="308"/>
      <c r="BL234" s="362"/>
      <c r="BM234" s="370"/>
      <c r="BN234" s="308"/>
      <c r="BO234" s="308"/>
      <c r="BP234" s="308"/>
      <c r="BQ234" s="362"/>
      <c r="BR234" s="370"/>
      <c r="BS234" s="308"/>
      <c r="BT234" s="308"/>
      <c r="BU234" s="308"/>
      <c r="BV234" s="308"/>
      <c r="BW234" s="308"/>
      <c r="BX234" s="308"/>
      <c r="BY234" s="309"/>
      <c r="BZ234" s="309"/>
      <c r="CA234" s="309"/>
      <c r="CB234" s="309"/>
      <c r="CC234" s="309"/>
      <c r="CD234" s="309"/>
      <c r="CE234" s="309"/>
      <c r="CF234" s="309"/>
      <c r="CG234" s="309"/>
      <c r="CH234" s="309"/>
      <c r="CI234" s="309"/>
      <c r="CJ234" s="309"/>
      <c r="CK234" s="309"/>
      <c r="CL234" s="309"/>
      <c r="CM234" s="309"/>
      <c r="CN234" s="309"/>
      <c r="CO234" s="309"/>
      <c r="CP234" s="309"/>
      <c r="CQ234" s="309"/>
      <c r="CR234" s="309"/>
      <c r="CS234" s="309"/>
      <c r="CT234" s="309"/>
      <c r="CU234" s="309"/>
      <c r="CV234" s="309"/>
      <c r="CW234" s="309"/>
      <c r="CX234" s="309"/>
      <c r="CY234" s="309"/>
      <c r="CZ234" s="386"/>
    </row>
    <row r="235" s="437" customFormat="true" ht="15" customHeight="true" x14ac:dyDescent="0.2">
      <c r="A235" s="1446"/>
      <c r="B235" s="1455"/>
      <c r="C235" s="1623"/>
      <c r="D235" s="1624"/>
      <c r="E235" s="1624"/>
      <c r="F235" s="1624"/>
      <c r="G235" s="1625"/>
      <c r="H235" s="1626"/>
      <c r="I235" s="1624"/>
      <c r="J235" s="1624"/>
      <c r="K235" s="1624"/>
      <c r="L235" s="1627"/>
      <c r="M235" s="1628"/>
      <c r="N235" s="1624"/>
      <c r="O235" s="1624"/>
      <c r="P235" s="1624"/>
      <c r="Q235" s="1625"/>
      <c r="R235" s="1626"/>
      <c r="S235" s="1624"/>
      <c r="T235" s="1624"/>
      <c r="U235" s="1624"/>
      <c r="V235" s="1624"/>
      <c r="W235" s="1624"/>
      <c r="X235" s="1624"/>
      <c r="Y235" s="1624"/>
      <c r="Z235" s="1624"/>
      <c r="AA235" s="1624"/>
      <c r="AB235" s="1629"/>
      <c r="AC235" s="1003"/>
      <c r="AD235" s="1003"/>
      <c r="AE235" s="1003"/>
      <c r="AF235" s="1003"/>
      <c r="AG235" s="1003"/>
      <c r="AH235" s="1003"/>
      <c r="AI235" s="1003"/>
      <c r="AJ235" s="1003"/>
      <c r="AK235" s="1003"/>
      <c r="AL235" s="1003"/>
      <c r="AM235" s="1003"/>
      <c r="AN235" s="1003"/>
      <c r="AO235" s="1003"/>
      <c r="AP235" s="1003"/>
      <c r="AQ235" s="1003"/>
      <c r="AR235" s="1003"/>
      <c r="AS235" s="1003"/>
      <c r="AT235" s="1003"/>
      <c r="AU235" s="1003"/>
      <c r="AV235" s="1003"/>
      <c r="AW235" s="1003"/>
      <c r="AX235" s="1003"/>
      <c r="AY235" s="1004"/>
      <c r="BA235" s="517"/>
      <c r="BB235" s="161"/>
      <c r="BC235" s="361"/>
      <c r="BD235" s="308"/>
      <c r="BE235" s="308"/>
      <c r="BF235" s="308"/>
      <c r="BG235" s="362"/>
      <c r="BH235" s="370"/>
      <c r="BI235" s="308"/>
      <c r="BJ235" s="308"/>
      <c r="BK235" s="308"/>
      <c r="BL235" s="362"/>
      <c r="BM235" s="370"/>
      <c r="BN235" s="308"/>
      <c r="BO235" s="308"/>
      <c r="BP235" s="308"/>
      <c r="BQ235" s="362"/>
      <c r="BR235" s="370"/>
      <c r="BS235" s="308"/>
      <c r="BT235" s="308"/>
      <c r="BU235" s="308"/>
      <c r="BV235" s="308"/>
      <c r="BW235" s="308"/>
      <c r="BX235" s="308"/>
      <c r="BY235" s="309"/>
      <c r="BZ235" s="309"/>
      <c r="CA235" s="309"/>
      <c r="CB235" s="309"/>
      <c r="CC235" s="309"/>
      <c r="CD235" s="309"/>
      <c r="CE235" s="309"/>
      <c r="CF235" s="309"/>
      <c r="CG235" s="309"/>
      <c r="CH235" s="309"/>
      <c r="CI235" s="309"/>
      <c r="CJ235" s="309"/>
      <c r="CK235" s="309"/>
      <c r="CL235" s="309"/>
      <c r="CM235" s="309"/>
      <c r="CN235" s="309"/>
      <c r="CO235" s="309"/>
      <c r="CP235" s="309"/>
      <c r="CQ235" s="309"/>
      <c r="CR235" s="309"/>
      <c r="CS235" s="309"/>
      <c r="CT235" s="309"/>
      <c r="CU235" s="309"/>
      <c r="CV235" s="309"/>
      <c r="CW235" s="309"/>
      <c r="CX235" s="309"/>
      <c r="CY235" s="309"/>
      <c r="CZ235" s="386"/>
    </row>
    <row r="236" s="437" customFormat="true" ht="15" customHeight="true" x14ac:dyDescent="0.2">
      <c r="A236" s="1446"/>
      <c r="B236" s="1455"/>
      <c r="C236" s="1623"/>
      <c r="D236" s="1624"/>
      <c r="E236" s="1624"/>
      <c r="F236" s="1624"/>
      <c r="G236" s="1625"/>
      <c r="H236" s="1626"/>
      <c r="I236" s="1624"/>
      <c r="J236" s="1624"/>
      <c r="K236" s="1624"/>
      <c r="L236" s="1627"/>
      <c r="M236" s="1628"/>
      <c r="N236" s="1624"/>
      <c r="O236" s="1624"/>
      <c r="P236" s="1624"/>
      <c r="Q236" s="1625"/>
      <c r="R236" s="1626"/>
      <c r="S236" s="1624"/>
      <c r="T236" s="1624"/>
      <c r="U236" s="1624"/>
      <c r="V236" s="1624"/>
      <c r="W236" s="1624"/>
      <c r="X236" s="1624"/>
      <c r="Y236" s="1624"/>
      <c r="Z236" s="1624"/>
      <c r="AA236" s="1624"/>
      <c r="AB236" s="1629"/>
      <c r="AC236" s="1003"/>
      <c r="AD236" s="1003"/>
      <c r="AE236" s="1003"/>
      <c r="AF236" s="1003"/>
      <c r="AG236" s="1003"/>
      <c r="AH236" s="1003"/>
      <c r="AI236" s="1003"/>
      <c r="AJ236" s="1003"/>
      <c r="AK236" s="1003"/>
      <c r="AL236" s="1003"/>
      <c r="AM236" s="1003"/>
      <c r="AN236" s="1003"/>
      <c r="AO236" s="1003"/>
      <c r="AP236" s="1003"/>
      <c r="AQ236" s="1003"/>
      <c r="AR236" s="1003"/>
      <c r="AS236" s="1003"/>
      <c r="AT236" s="1003"/>
      <c r="AU236" s="1003"/>
      <c r="AV236" s="1003"/>
      <c r="AW236" s="1003"/>
      <c r="AX236" s="1003"/>
      <c r="AY236" s="1004"/>
      <c r="BA236" s="517"/>
      <c r="BB236" s="161"/>
      <c r="BC236" s="361"/>
      <c r="BD236" s="308"/>
      <c r="BE236" s="308"/>
      <c r="BF236" s="308"/>
      <c r="BG236" s="362"/>
      <c r="BH236" s="370"/>
      <c r="BI236" s="308"/>
      <c r="BJ236" s="308"/>
      <c r="BK236" s="308"/>
      <c r="BL236" s="362"/>
      <c r="BM236" s="370"/>
      <c r="BN236" s="308"/>
      <c r="BO236" s="308"/>
      <c r="BP236" s="308"/>
      <c r="BQ236" s="362"/>
      <c r="BR236" s="370"/>
      <c r="BS236" s="308"/>
      <c r="BT236" s="308"/>
      <c r="BU236" s="308"/>
      <c r="BV236" s="308"/>
      <c r="BW236" s="308"/>
      <c r="BX236" s="308"/>
      <c r="BY236" s="309"/>
      <c r="BZ236" s="309"/>
      <c r="CA236" s="309"/>
      <c r="CB236" s="309"/>
      <c r="CC236" s="309"/>
      <c r="CD236" s="309"/>
      <c r="CE236" s="309"/>
      <c r="CF236" s="309"/>
      <c r="CG236" s="309"/>
      <c r="CH236" s="309"/>
      <c r="CI236" s="309"/>
      <c r="CJ236" s="309"/>
      <c r="CK236" s="309"/>
      <c r="CL236" s="309"/>
      <c r="CM236" s="309"/>
      <c r="CN236" s="309"/>
      <c r="CO236" s="309"/>
      <c r="CP236" s="309"/>
      <c r="CQ236" s="309"/>
      <c r="CR236" s="309"/>
      <c r="CS236" s="309"/>
      <c r="CT236" s="309"/>
      <c r="CU236" s="309"/>
      <c r="CV236" s="309"/>
      <c r="CW236" s="309"/>
      <c r="CX236" s="309"/>
      <c r="CY236" s="309"/>
      <c r="CZ236" s="386"/>
    </row>
    <row r="237" s="437" customFormat="true" ht="15" customHeight="true" x14ac:dyDescent="0.2">
      <c r="A237" s="1446"/>
      <c r="B237" s="1455"/>
      <c r="C237" s="1623"/>
      <c r="D237" s="1624"/>
      <c r="E237" s="1624"/>
      <c r="F237" s="1624"/>
      <c r="G237" s="1625"/>
      <c r="H237" s="1626"/>
      <c r="I237" s="1624"/>
      <c r="J237" s="1624"/>
      <c r="K237" s="1624"/>
      <c r="L237" s="1627"/>
      <c r="M237" s="1628"/>
      <c r="N237" s="1624"/>
      <c r="O237" s="1624"/>
      <c r="P237" s="1624"/>
      <c r="Q237" s="1625"/>
      <c r="R237" s="1626"/>
      <c r="S237" s="1624"/>
      <c r="T237" s="1624"/>
      <c r="U237" s="1624"/>
      <c r="V237" s="1624"/>
      <c r="W237" s="1624"/>
      <c r="X237" s="1624"/>
      <c r="Y237" s="1624"/>
      <c r="Z237" s="1624"/>
      <c r="AA237" s="1624"/>
      <c r="AB237" s="1629"/>
      <c r="AC237" s="1003"/>
      <c r="AD237" s="1003"/>
      <c r="AE237" s="1003"/>
      <c r="AF237" s="1003"/>
      <c r="AG237" s="1003"/>
      <c r="AH237" s="1003"/>
      <c r="AI237" s="1003"/>
      <c r="AJ237" s="1003"/>
      <c r="AK237" s="1003"/>
      <c r="AL237" s="1003"/>
      <c r="AM237" s="1003"/>
      <c r="AN237" s="1003"/>
      <c r="AO237" s="1003"/>
      <c r="AP237" s="1003"/>
      <c r="AQ237" s="1003"/>
      <c r="AR237" s="1003"/>
      <c r="AS237" s="1003"/>
      <c r="AT237" s="1003"/>
      <c r="AU237" s="1003"/>
      <c r="AV237" s="1003"/>
      <c r="AW237" s="1003"/>
      <c r="AX237" s="1003"/>
      <c r="AY237" s="1004"/>
      <c r="BA237" s="517"/>
      <c r="BB237" s="161"/>
      <c r="BC237" s="361"/>
      <c r="BD237" s="308"/>
      <c r="BE237" s="308"/>
      <c r="BF237" s="308"/>
      <c r="BG237" s="362"/>
      <c r="BH237" s="370"/>
      <c r="BI237" s="308"/>
      <c r="BJ237" s="308"/>
      <c r="BK237" s="308"/>
      <c r="BL237" s="362"/>
      <c r="BM237" s="370"/>
      <c r="BN237" s="308"/>
      <c r="BO237" s="308"/>
      <c r="BP237" s="308"/>
      <c r="BQ237" s="362"/>
      <c r="BR237" s="370"/>
      <c r="BS237" s="308"/>
      <c r="BT237" s="308"/>
      <c r="BU237" s="308"/>
      <c r="BV237" s="308"/>
      <c r="BW237" s="308"/>
      <c r="BX237" s="308"/>
      <c r="BY237" s="309"/>
      <c r="BZ237" s="309"/>
      <c r="CA237" s="309"/>
      <c r="CB237" s="309"/>
      <c r="CC237" s="309"/>
      <c r="CD237" s="309"/>
      <c r="CE237" s="309"/>
      <c r="CF237" s="309"/>
      <c r="CG237" s="309"/>
      <c r="CH237" s="309"/>
      <c r="CI237" s="309"/>
      <c r="CJ237" s="309"/>
      <c r="CK237" s="309"/>
      <c r="CL237" s="309"/>
      <c r="CM237" s="309"/>
      <c r="CN237" s="309"/>
      <c r="CO237" s="309"/>
      <c r="CP237" s="309"/>
      <c r="CQ237" s="309"/>
      <c r="CR237" s="309"/>
      <c r="CS237" s="309"/>
      <c r="CT237" s="309"/>
      <c r="CU237" s="309"/>
      <c r="CV237" s="309"/>
      <c r="CW237" s="309"/>
      <c r="CX237" s="309"/>
      <c r="CY237" s="309"/>
      <c r="CZ237" s="386"/>
    </row>
    <row r="238" s="437" customFormat="true" ht="15" customHeight="true" x14ac:dyDescent="0.2">
      <c r="A238" s="1446"/>
      <c r="B238" s="1455"/>
      <c r="C238" s="1623"/>
      <c r="D238" s="1624"/>
      <c r="E238" s="1624"/>
      <c r="F238" s="1624"/>
      <c r="G238" s="1625"/>
      <c r="H238" s="1626"/>
      <c r="I238" s="1624"/>
      <c r="J238" s="1624"/>
      <c r="K238" s="1624"/>
      <c r="L238" s="1627"/>
      <c r="M238" s="1628"/>
      <c r="N238" s="1624"/>
      <c r="O238" s="1624"/>
      <c r="P238" s="1624"/>
      <c r="Q238" s="1625"/>
      <c r="R238" s="1626"/>
      <c r="S238" s="1624"/>
      <c r="T238" s="1624"/>
      <c r="U238" s="1624"/>
      <c r="V238" s="1624"/>
      <c r="W238" s="1624"/>
      <c r="X238" s="1624"/>
      <c r="Y238" s="1624"/>
      <c r="Z238" s="1624"/>
      <c r="AA238" s="1624"/>
      <c r="AB238" s="1629"/>
      <c r="AC238" s="1003"/>
      <c r="AD238" s="1003"/>
      <c r="AE238" s="1003"/>
      <c r="AF238" s="1003"/>
      <c r="AG238" s="1003"/>
      <c r="AH238" s="1003"/>
      <c r="AI238" s="1003"/>
      <c r="AJ238" s="1003"/>
      <c r="AK238" s="1003"/>
      <c r="AL238" s="1003"/>
      <c r="AM238" s="1003"/>
      <c r="AN238" s="1003"/>
      <c r="AO238" s="1003"/>
      <c r="AP238" s="1003"/>
      <c r="AQ238" s="1003"/>
      <c r="AR238" s="1003"/>
      <c r="AS238" s="1003"/>
      <c r="AT238" s="1003"/>
      <c r="AU238" s="1003"/>
      <c r="AV238" s="1003"/>
      <c r="AW238" s="1003"/>
      <c r="AX238" s="1003"/>
      <c r="AY238" s="1004"/>
      <c r="BA238" s="517"/>
      <c r="BB238" s="161"/>
      <c r="BC238" s="361"/>
      <c r="BD238" s="308"/>
      <c r="BE238" s="308"/>
      <c r="BF238" s="308"/>
      <c r="BG238" s="362"/>
      <c r="BH238" s="370"/>
      <c r="BI238" s="308"/>
      <c r="BJ238" s="308"/>
      <c r="BK238" s="308"/>
      <c r="BL238" s="362"/>
      <c r="BM238" s="370"/>
      <c r="BN238" s="308"/>
      <c r="BO238" s="308"/>
      <c r="BP238" s="308"/>
      <c r="BQ238" s="362"/>
      <c r="BR238" s="370"/>
      <c r="BS238" s="308"/>
      <c r="BT238" s="308"/>
      <c r="BU238" s="308"/>
      <c r="BV238" s="308"/>
      <c r="BW238" s="308"/>
      <c r="BX238" s="308"/>
      <c r="BY238" s="309"/>
      <c r="BZ238" s="309"/>
      <c r="CA238" s="309"/>
      <c r="CB238" s="309"/>
      <c r="CC238" s="309"/>
      <c r="CD238" s="309"/>
      <c r="CE238" s="309"/>
      <c r="CF238" s="309"/>
      <c r="CG238" s="309"/>
      <c r="CH238" s="309"/>
      <c r="CI238" s="309"/>
      <c r="CJ238" s="309"/>
      <c r="CK238" s="309"/>
      <c r="CL238" s="309"/>
      <c r="CM238" s="309"/>
      <c r="CN238" s="309"/>
      <c r="CO238" s="309"/>
      <c r="CP238" s="309"/>
      <c r="CQ238" s="309"/>
      <c r="CR238" s="309"/>
      <c r="CS238" s="309"/>
      <c r="CT238" s="309"/>
      <c r="CU238" s="309"/>
      <c r="CV238" s="309"/>
      <c r="CW238" s="309"/>
      <c r="CX238" s="309"/>
      <c r="CY238" s="309"/>
      <c r="CZ238" s="386"/>
    </row>
    <row r="239" s="437" customFormat="true" ht="15" customHeight="true" x14ac:dyDescent="0.2">
      <c r="A239" s="1446"/>
      <c r="B239" s="1455"/>
      <c r="C239" s="1623"/>
      <c r="D239" s="1624"/>
      <c r="E239" s="1624"/>
      <c r="F239" s="1624"/>
      <c r="G239" s="1625"/>
      <c r="H239" s="1626"/>
      <c r="I239" s="1624"/>
      <c r="J239" s="1624"/>
      <c r="K239" s="1624"/>
      <c r="L239" s="1627"/>
      <c r="M239" s="1628"/>
      <c r="N239" s="1624"/>
      <c r="O239" s="1624"/>
      <c r="P239" s="1624"/>
      <c r="Q239" s="1625"/>
      <c r="R239" s="1626"/>
      <c r="S239" s="1624"/>
      <c r="T239" s="1624"/>
      <c r="U239" s="1624"/>
      <c r="V239" s="1624"/>
      <c r="W239" s="1624"/>
      <c r="X239" s="1624"/>
      <c r="Y239" s="1624"/>
      <c r="Z239" s="1624"/>
      <c r="AA239" s="1624"/>
      <c r="AB239" s="1629"/>
      <c r="AC239" s="1003"/>
      <c r="AD239" s="1003"/>
      <c r="AE239" s="1003"/>
      <c r="AF239" s="1003"/>
      <c r="AG239" s="1003"/>
      <c r="AH239" s="1003"/>
      <c r="AI239" s="1003"/>
      <c r="AJ239" s="1003"/>
      <c r="AK239" s="1003"/>
      <c r="AL239" s="1003"/>
      <c r="AM239" s="1003"/>
      <c r="AN239" s="1003"/>
      <c r="AO239" s="1003"/>
      <c r="AP239" s="1003"/>
      <c r="AQ239" s="1003"/>
      <c r="AR239" s="1003"/>
      <c r="AS239" s="1003"/>
      <c r="AT239" s="1003"/>
      <c r="AU239" s="1003"/>
      <c r="AV239" s="1003"/>
      <c r="AW239" s="1003"/>
      <c r="AX239" s="1003"/>
      <c r="AY239" s="1004"/>
      <c r="BA239" s="517"/>
      <c r="BB239" s="161"/>
      <c r="BC239" s="361"/>
      <c r="BD239" s="308"/>
      <c r="BE239" s="308"/>
      <c r="BF239" s="308"/>
      <c r="BG239" s="362"/>
      <c r="BH239" s="370"/>
      <c r="BI239" s="308"/>
      <c r="BJ239" s="308"/>
      <c r="BK239" s="308"/>
      <c r="BL239" s="362"/>
      <c r="BM239" s="370"/>
      <c r="BN239" s="308"/>
      <c r="BO239" s="308"/>
      <c r="BP239" s="308"/>
      <c r="BQ239" s="362"/>
      <c r="BR239" s="370"/>
      <c r="BS239" s="308"/>
      <c r="BT239" s="308"/>
      <c r="BU239" s="308"/>
      <c r="BV239" s="308"/>
      <c r="BW239" s="308"/>
      <c r="BX239" s="308"/>
      <c r="BY239" s="309"/>
      <c r="BZ239" s="309"/>
      <c r="CA239" s="309"/>
      <c r="CB239" s="309"/>
      <c r="CC239" s="309"/>
      <c r="CD239" s="309"/>
      <c r="CE239" s="309"/>
      <c r="CF239" s="309"/>
      <c r="CG239" s="309"/>
      <c r="CH239" s="309"/>
      <c r="CI239" s="309"/>
      <c r="CJ239" s="309"/>
      <c r="CK239" s="309"/>
      <c r="CL239" s="309"/>
      <c r="CM239" s="309"/>
      <c r="CN239" s="309"/>
      <c r="CO239" s="309"/>
      <c r="CP239" s="309"/>
      <c r="CQ239" s="309"/>
      <c r="CR239" s="309"/>
      <c r="CS239" s="309"/>
      <c r="CT239" s="309"/>
      <c r="CU239" s="309"/>
      <c r="CV239" s="309"/>
      <c r="CW239" s="309"/>
      <c r="CX239" s="309"/>
      <c r="CY239" s="309"/>
      <c r="CZ239" s="386"/>
    </row>
    <row r="240" s="437" customFormat="true" ht="15" customHeight="true" x14ac:dyDescent="0.2">
      <c r="A240" s="1446"/>
      <c r="B240" s="1456"/>
      <c r="C240" s="1623"/>
      <c r="D240" s="1624"/>
      <c r="E240" s="1624"/>
      <c r="F240" s="1624"/>
      <c r="G240" s="1625"/>
      <c r="H240" s="1626"/>
      <c r="I240" s="1624"/>
      <c r="J240" s="1624"/>
      <c r="K240" s="1624"/>
      <c r="L240" s="1627"/>
      <c r="M240" s="1628"/>
      <c r="N240" s="1624"/>
      <c r="O240" s="1624"/>
      <c r="P240" s="1624"/>
      <c r="Q240" s="1625"/>
      <c r="R240" s="1626"/>
      <c r="S240" s="1624"/>
      <c r="T240" s="1624"/>
      <c r="U240" s="1624"/>
      <c r="V240" s="1624"/>
      <c r="W240" s="1624"/>
      <c r="X240" s="1624"/>
      <c r="Y240" s="1624"/>
      <c r="Z240" s="1624"/>
      <c r="AA240" s="1624"/>
      <c r="AB240" s="1629"/>
      <c r="AC240" s="1003"/>
      <c r="AD240" s="1003"/>
      <c r="AE240" s="1003"/>
      <c r="AF240" s="1003"/>
      <c r="AG240" s="1003"/>
      <c r="AH240" s="1003"/>
      <c r="AI240" s="1003"/>
      <c r="AJ240" s="1003"/>
      <c r="AK240" s="1003"/>
      <c r="AL240" s="1003"/>
      <c r="AM240" s="1003"/>
      <c r="AN240" s="1003"/>
      <c r="AO240" s="1003"/>
      <c r="AP240" s="1003"/>
      <c r="AQ240" s="1003"/>
      <c r="AR240" s="1003"/>
      <c r="AS240" s="1003"/>
      <c r="AT240" s="1003"/>
      <c r="AU240" s="1003"/>
      <c r="AV240" s="1003"/>
      <c r="AW240" s="1003"/>
      <c r="AX240" s="1003"/>
      <c r="AY240" s="1004"/>
      <c r="BA240" s="517"/>
      <c r="BB240" s="161"/>
      <c r="BC240" s="361"/>
      <c r="BD240" s="308"/>
      <c r="BE240" s="308"/>
      <c r="BF240" s="308"/>
      <c r="BG240" s="362"/>
      <c r="BH240" s="370"/>
      <c r="BI240" s="308"/>
      <c r="BJ240" s="308"/>
      <c r="BK240" s="308"/>
      <c r="BL240" s="362"/>
      <c r="BM240" s="370"/>
      <c r="BN240" s="308"/>
      <c r="BO240" s="308"/>
      <c r="BP240" s="308"/>
      <c r="BQ240" s="362"/>
      <c r="BR240" s="370"/>
      <c r="BS240" s="308"/>
      <c r="BT240" s="308"/>
      <c r="BU240" s="308"/>
      <c r="BV240" s="308"/>
      <c r="BW240" s="308"/>
      <c r="BX240" s="308"/>
      <c r="BY240" s="309"/>
      <c r="BZ240" s="309"/>
      <c r="CA240" s="309"/>
      <c r="CB240" s="309"/>
      <c r="CC240" s="309"/>
      <c r="CD240" s="309"/>
      <c r="CE240" s="309"/>
      <c r="CF240" s="309"/>
      <c r="CG240" s="309"/>
      <c r="CH240" s="309"/>
      <c r="CI240" s="309"/>
      <c r="CJ240" s="309"/>
      <c r="CK240" s="309"/>
      <c r="CL240" s="309"/>
      <c r="CM240" s="309"/>
      <c r="CN240" s="309"/>
      <c r="CO240" s="309"/>
      <c r="CP240" s="309"/>
      <c r="CQ240" s="309"/>
      <c r="CR240" s="309"/>
      <c r="CS240" s="309"/>
      <c r="CT240" s="309"/>
      <c r="CU240" s="309"/>
      <c r="CV240" s="309"/>
      <c r="CW240" s="309"/>
      <c r="CX240" s="309"/>
      <c r="CY240" s="309"/>
      <c r="CZ240" s="386"/>
    </row>
    <row r="241" s="437" customFormat="true" ht="15" customHeight="true" x14ac:dyDescent="0.2">
      <c r="A241" s="1447"/>
      <c r="B241" s="1457"/>
      <c r="C241" s="1630"/>
      <c r="D241" s="1631"/>
      <c r="E241" s="1631"/>
      <c r="F241" s="1631"/>
      <c r="G241" s="1632"/>
      <c r="H241" s="1633"/>
      <c r="I241" s="1631"/>
      <c r="J241" s="1631"/>
      <c r="K241" s="1631"/>
      <c r="L241" s="1634"/>
      <c r="M241" s="1635"/>
      <c r="N241" s="1631"/>
      <c r="O241" s="1631"/>
      <c r="P241" s="1631"/>
      <c r="Q241" s="1632"/>
      <c r="R241" s="1633"/>
      <c r="S241" s="1631"/>
      <c r="T241" s="1631"/>
      <c r="U241" s="1631"/>
      <c r="V241" s="1631"/>
      <c r="W241" s="1631"/>
      <c r="X241" s="1631"/>
      <c r="Y241" s="1631"/>
      <c r="Z241" s="1631"/>
      <c r="AA241" s="1631"/>
      <c r="AB241" s="1636"/>
      <c r="AC241" s="1003"/>
      <c r="AD241" s="1003"/>
      <c r="AE241" s="1003"/>
      <c r="AF241" s="1003"/>
      <c r="AG241" s="1003"/>
      <c r="AH241" s="1003"/>
      <c r="AI241" s="1003"/>
      <c r="AJ241" s="1003"/>
      <c r="AK241" s="1003"/>
      <c r="AL241" s="1003"/>
      <c r="AM241" s="1003"/>
      <c r="AN241" s="1003"/>
      <c r="AO241" s="1003"/>
      <c r="AP241" s="1003"/>
      <c r="AQ241" s="1003"/>
      <c r="AR241" s="1003"/>
      <c r="AS241" s="1003"/>
      <c r="AT241" s="1003"/>
      <c r="AU241" s="1003"/>
      <c r="AV241" s="1003"/>
      <c r="AW241" s="1003"/>
      <c r="AX241" s="1003"/>
      <c r="AY241" s="1004"/>
      <c r="BA241" s="517"/>
      <c r="BB241" s="161"/>
      <c r="BC241" s="361"/>
      <c r="BD241" s="308"/>
      <c r="BE241" s="308"/>
      <c r="BF241" s="308"/>
      <c r="BG241" s="362"/>
      <c r="BH241" s="370"/>
      <c r="BI241" s="308"/>
      <c r="BJ241" s="308"/>
      <c r="BK241" s="308"/>
      <c r="BL241" s="362"/>
      <c r="BM241" s="370"/>
      <c r="BN241" s="308"/>
      <c r="BO241" s="308"/>
      <c r="BP241" s="308"/>
      <c r="BQ241" s="362"/>
      <c r="BR241" s="370"/>
      <c r="BS241" s="308"/>
      <c r="BT241" s="308"/>
      <c r="BU241" s="308"/>
      <c r="BV241" s="308"/>
      <c r="BW241" s="308"/>
      <c r="BX241" s="308"/>
      <c r="BY241" s="309"/>
      <c r="BZ241" s="309"/>
      <c r="CA241" s="309"/>
      <c r="CB241" s="309"/>
      <c r="CC241" s="309"/>
      <c r="CD241" s="309"/>
      <c r="CE241" s="309"/>
      <c r="CF241" s="309"/>
      <c r="CG241" s="309"/>
      <c r="CH241" s="309"/>
      <c r="CI241" s="309"/>
      <c r="CJ241" s="309"/>
      <c r="CK241" s="309"/>
      <c r="CL241" s="309"/>
      <c r="CM241" s="309"/>
      <c r="CN241" s="309"/>
      <c r="CO241" s="309"/>
      <c r="CP241" s="309"/>
      <c r="CQ241" s="309"/>
      <c r="CR241" s="309"/>
      <c r="CS241" s="309"/>
      <c r="CT241" s="309"/>
      <c r="CU241" s="309"/>
      <c r="CV241" s="309"/>
      <c r="CW241" s="309"/>
      <c r="CX241" s="309"/>
      <c r="CY241" s="309"/>
      <c r="CZ241" s="386"/>
    </row>
    <row r="242" s="437" customFormat="true" ht="15" customHeight="true" x14ac:dyDescent="0.2">
      <c r="A242" s="822"/>
      <c r="B242" s="917"/>
      <c r="C242" s="1012"/>
      <c r="D242" s="1003"/>
      <c r="E242" s="1003"/>
      <c r="F242" s="1003"/>
      <c r="G242" s="1004"/>
      <c r="H242" s="1013"/>
      <c r="I242" s="1003"/>
      <c r="J242" s="1003"/>
      <c r="K242" s="1003"/>
      <c r="L242" s="1014"/>
      <c r="M242" s="1012"/>
      <c r="N242" s="1003"/>
      <c r="O242" s="1003"/>
      <c r="P242" s="1003"/>
      <c r="Q242" s="1004"/>
      <c r="R242" s="1013"/>
      <c r="S242" s="1003"/>
      <c r="T242" s="1003"/>
      <c r="U242" s="1003"/>
      <c r="V242" s="1003"/>
      <c r="W242" s="1003"/>
      <c r="X242" s="1003"/>
      <c r="Y242" s="1003"/>
      <c r="Z242" s="1003"/>
      <c r="AA242" s="1003"/>
      <c r="AB242" s="1003"/>
      <c r="AC242" s="1003"/>
      <c r="AD242" s="1003"/>
      <c r="AE242" s="1003"/>
      <c r="AF242" s="1003"/>
      <c r="AG242" s="1003"/>
      <c r="AH242" s="1003"/>
      <c r="AI242" s="1003"/>
      <c r="AJ242" s="1003"/>
      <c r="AK242" s="1003"/>
      <c r="AL242" s="1003"/>
      <c r="AM242" s="1003"/>
      <c r="AN242" s="1003"/>
      <c r="AO242" s="1003"/>
      <c r="AP242" s="1003"/>
      <c r="AQ242" s="1003"/>
      <c r="AR242" s="1003"/>
      <c r="AS242" s="1003"/>
      <c r="AT242" s="1003"/>
      <c r="AU242" s="1003"/>
      <c r="AV242" s="1003"/>
      <c r="AW242" s="1003"/>
      <c r="AX242" s="1003"/>
      <c r="AY242" s="1004"/>
      <c r="BA242" s="517"/>
      <c r="BB242" s="161"/>
      <c r="BC242" s="361"/>
      <c r="BD242" s="308"/>
      <c r="BE242" s="308"/>
      <c r="BF242" s="308"/>
      <c r="BG242" s="362"/>
      <c r="BH242" s="370"/>
      <c r="BI242" s="308"/>
      <c r="BJ242" s="308"/>
      <c r="BK242" s="308"/>
      <c r="BL242" s="362"/>
      <c r="BM242" s="370"/>
      <c r="BN242" s="308"/>
      <c r="BO242" s="308"/>
      <c r="BP242" s="308"/>
      <c r="BQ242" s="362"/>
      <c r="BR242" s="370"/>
      <c r="BS242" s="308"/>
      <c r="BT242" s="308"/>
      <c r="BU242" s="308"/>
      <c r="BV242" s="308"/>
      <c r="BW242" s="308"/>
      <c r="BX242" s="308"/>
      <c r="BY242" s="309"/>
      <c r="BZ242" s="309"/>
      <c r="CA242" s="309"/>
      <c r="CB242" s="309"/>
      <c r="CC242" s="309"/>
      <c r="CD242" s="309"/>
      <c r="CE242" s="309"/>
      <c r="CF242" s="309"/>
      <c r="CG242" s="309"/>
      <c r="CH242" s="309"/>
      <c r="CI242" s="309"/>
      <c r="CJ242" s="309"/>
      <c r="CK242" s="309"/>
      <c r="CL242" s="309"/>
      <c r="CM242" s="309"/>
      <c r="CN242" s="309"/>
      <c r="CO242" s="309"/>
      <c r="CP242" s="309"/>
      <c r="CQ242" s="309"/>
      <c r="CR242" s="309"/>
      <c r="CS242" s="309"/>
      <c r="CT242" s="309"/>
      <c r="CU242" s="309"/>
      <c r="CV242" s="309"/>
      <c r="CW242" s="309"/>
      <c r="CX242" s="309"/>
      <c r="CY242" s="309"/>
      <c r="CZ242" s="386"/>
    </row>
    <row r="243" s="437" customFormat="true" ht="15" customHeight="true" x14ac:dyDescent="0.2">
      <c r="A243" s="822"/>
      <c r="B243" s="917"/>
      <c r="C243" s="1012"/>
      <c r="D243" s="1003"/>
      <c r="E243" s="1003"/>
      <c r="F243" s="1003"/>
      <c r="G243" s="1004"/>
      <c r="H243" s="1013"/>
      <c r="I243" s="1003"/>
      <c r="J243" s="1003"/>
      <c r="K243" s="1003"/>
      <c r="L243" s="1014"/>
      <c r="M243" s="1012"/>
      <c r="N243" s="1003"/>
      <c r="O243" s="1003"/>
      <c r="P243" s="1003"/>
      <c r="Q243" s="1004"/>
      <c r="R243" s="1013"/>
      <c r="S243" s="1003"/>
      <c r="T243" s="1003"/>
      <c r="U243" s="1003"/>
      <c r="V243" s="1003"/>
      <c r="W243" s="1003"/>
      <c r="X243" s="1003"/>
      <c r="Y243" s="1003"/>
      <c r="Z243" s="1003"/>
      <c r="AA243" s="1003"/>
      <c r="AB243" s="1003"/>
      <c r="AC243" s="1003"/>
      <c r="AD243" s="1003"/>
      <c r="AE243" s="1003"/>
      <c r="AF243" s="1003"/>
      <c r="AG243" s="1003"/>
      <c r="AH243" s="1003"/>
      <c r="AI243" s="1003"/>
      <c r="AJ243" s="1003"/>
      <c r="AK243" s="1003"/>
      <c r="AL243" s="1003"/>
      <c r="AM243" s="1003"/>
      <c r="AN243" s="1003"/>
      <c r="AO243" s="1003"/>
      <c r="AP243" s="1003"/>
      <c r="AQ243" s="1003"/>
      <c r="AR243" s="1003"/>
      <c r="AS243" s="1003"/>
      <c r="AT243" s="1003"/>
      <c r="AU243" s="1003"/>
      <c r="AV243" s="1003"/>
      <c r="AW243" s="1003"/>
      <c r="AX243" s="1003"/>
      <c r="AY243" s="1004"/>
      <c r="BA243" s="517"/>
      <c r="BB243" s="161"/>
      <c r="BC243" s="361"/>
      <c r="BD243" s="308"/>
      <c r="BE243" s="308"/>
      <c r="BF243" s="308"/>
      <c r="BG243" s="362"/>
      <c r="BH243" s="370"/>
      <c r="BI243" s="308"/>
      <c r="BJ243" s="308"/>
      <c r="BK243" s="308"/>
      <c r="BL243" s="362"/>
      <c r="BM243" s="370"/>
      <c r="BN243" s="308"/>
      <c r="BO243" s="308"/>
      <c r="BP243" s="308"/>
      <c r="BQ243" s="362"/>
      <c r="BR243" s="370"/>
      <c r="BS243" s="308"/>
      <c r="BT243" s="308"/>
      <c r="BU243" s="308"/>
      <c r="BV243" s="308"/>
      <c r="BW243" s="308"/>
      <c r="BX243" s="308"/>
      <c r="BY243" s="309"/>
      <c r="BZ243" s="309"/>
      <c r="CA243" s="309"/>
      <c r="CB243" s="309"/>
      <c r="CC243" s="309"/>
      <c r="CD243" s="309"/>
      <c r="CE243" s="309"/>
      <c r="CF243" s="309"/>
      <c r="CG243" s="309"/>
      <c r="CH243" s="309"/>
      <c r="CI243" s="309"/>
      <c r="CJ243" s="309"/>
      <c r="CK243" s="309"/>
      <c r="CL243" s="309"/>
      <c r="CM243" s="309"/>
      <c r="CN243" s="309"/>
      <c r="CO243" s="309"/>
      <c r="CP243" s="309"/>
      <c r="CQ243" s="309"/>
      <c r="CR243" s="309"/>
      <c r="CS243" s="309"/>
      <c r="CT243" s="309"/>
      <c r="CU243" s="309"/>
      <c r="CV243" s="309"/>
      <c r="CW243" s="309"/>
      <c r="CX243" s="309"/>
      <c r="CY243" s="309"/>
      <c r="CZ243" s="386"/>
    </row>
    <row r="244" s="437" customFormat="true" ht="15" customHeight="true" x14ac:dyDescent="0.2">
      <c r="A244" s="822"/>
      <c r="B244" s="917"/>
      <c r="C244" s="1012"/>
      <c r="D244" s="1003"/>
      <c r="E244" s="1003"/>
      <c r="F244" s="1003"/>
      <c r="G244" s="1004"/>
      <c r="H244" s="1013"/>
      <c r="I244" s="1003"/>
      <c r="J244" s="1003"/>
      <c r="K244" s="1003"/>
      <c r="L244" s="1014"/>
      <c r="M244" s="1012"/>
      <c r="N244" s="1003"/>
      <c r="O244" s="1003"/>
      <c r="P244" s="1003"/>
      <c r="Q244" s="1004"/>
      <c r="R244" s="1013"/>
      <c r="S244" s="1003"/>
      <c r="T244" s="1003"/>
      <c r="U244" s="1003"/>
      <c r="V244" s="1003"/>
      <c r="W244" s="1003"/>
      <c r="X244" s="1003"/>
      <c r="Y244" s="1003"/>
      <c r="Z244" s="1003"/>
      <c r="AA244" s="1003"/>
      <c r="AB244" s="1003"/>
      <c r="AC244" s="1003"/>
      <c r="AD244" s="1003"/>
      <c r="AE244" s="1003"/>
      <c r="AF244" s="1003"/>
      <c r="AG244" s="1003"/>
      <c r="AH244" s="1003"/>
      <c r="AI244" s="1003"/>
      <c r="AJ244" s="1003"/>
      <c r="AK244" s="1003"/>
      <c r="AL244" s="1003"/>
      <c r="AM244" s="1003"/>
      <c r="AN244" s="1003"/>
      <c r="AO244" s="1003"/>
      <c r="AP244" s="1003"/>
      <c r="AQ244" s="1003"/>
      <c r="AR244" s="1003"/>
      <c r="AS244" s="1003"/>
      <c r="AT244" s="1003"/>
      <c r="AU244" s="1003"/>
      <c r="AV244" s="1003"/>
      <c r="AW244" s="1003"/>
      <c r="AX244" s="1003"/>
      <c r="AY244" s="1004"/>
      <c r="BA244" s="517"/>
      <c r="BB244" s="161"/>
      <c r="BC244" s="361"/>
      <c r="BD244" s="308"/>
      <c r="BE244" s="308"/>
      <c r="BF244" s="308"/>
      <c r="BG244" s="362"/>
      <c r="BH244" s="370"/>
      <c r="BI244" s="308"/>
      <c r="BJ244" s="308"/>
      <c r="BK244" s="308"/>
      <c r="BL244" s="362"/>
      <c r="BM244" s="370"/>
      <c r="BN244" s="308"/>
      <c r="BO244" s="308"/>
      <c r="BP244" s="308"/>
      <c r="BQ244" s="362"/>
      <c r="BR244" s="370"/>
      <c r="BS244" s="308"/>
      <c r="BT244" s="308"/>
      <c r="BU244" s="308"/>
      <c r="BV244" s="308"/>
      <c r="BW244" s="308"/>
      <c r="BX244" s="308"/>
      <c r="BY244" s="309"/>
      <c r="BZ244" s="309"/>
      <c r="CA244" s="309"/>
      <c r="CB244" s="309"/>
      <c r="CC244" s="309"/>
      <c r="CD244" s="309"/>
      <c r="CE244" s="309"/>
      <c r="CF244" s="309"/>
      <c r="CG244" s="309"/>
      <c r="CH244" s="309"/>
      <c r="CI244" s="309"/>
      <c r="CJ244" s="309"/>
      <c r="CK244" s="309"/>
      <c r="CL244" s="309"/>
      <c r="CM244" s="309"/>
      <c r="CN244" s="309"/>
      <c r="CO244" s="309"/>
      <c r="CP244" s="309"/>
      <c r="CQ244" s="309"/>
      <c r="CR244" s="309"/>
      <c r="CS244" s="309"/>
      <c r="CT244" s="309"/>
      <c r="CU244" s="309"/>
      <c r="CV244" s="309"/>
      <c r="CW244" s="309"/>
      <c r="CX244" s="309"/>
      <c r="CY244" s="309"/>
      <c r="CZ244" s="386"/>
    </row>
    <row r="245" s="437" customFormat="true" ht="15" customHeight="true" x14ac:dyDescent="0.2">
      <c r="A245" s="822"/>
      <c r="B245" s="917"/>
      <c r="C245" s="1012"/>
      <c r="D245" s="1003"/>
      <c r="E245" s="1003"/>
      <c r="F245" s="1003"/>
      <c r="G245" s="1004"/>
      <c r="H245" s="1013"/>
      <c r="I245" s="1003"/>
      <c r="J245" s="1003"/>
      <c r="K245" s="1003"/>
      <c r="L245" s="1014"/>
      <c r="M245" s="1012"/>
      <c r="N245" s="1003"/>
      <c r="O245" s="1003"/>
      <c r="P245" s="1003"/>
      <c r="Q245" s="1004"/>
      <c r="R245" s="1013"/>
      <c r="S245" s="1003"/>
      <c r="T245" s="1003"/>
      <c r="U245" s="1003"/>
      <c r="V245" s="1003"/>
      <c r="W245" s="1003"/>
      <c r="X245" s="1003"/>
      <c r="Y245" s="1003"/>
      <c r="Z245" s="1003"/>
      <c r="AA245" s="1003"/>
      <c r="AB245" s="1003"/>
      <c r="AC245" s="1003"/>
      <c r="AD245" s="1003"/>
      <c r="AE245" s="1003"/>
      <c r="AF245" s="1003"/>
      <c r="AG245" s="1003"/>
      <c r="AH245" s="1003"/>
      <c r="AI245" s="1003"/>
      <c r="AJ245" s="1003"/>
      <c r="AK245" s="1003"/>
      <c r="AL245" s="1003"/>
      <c r="AM245" s="1003"/>
      <c r="AN245" s="1003"/>
      <c r="AO245" s="1003"/>
      <c r="AP245" s="1003"/>
      <c r="AQ245" s="1003"/>
      <c r="AR245" s="1003"/>
      <c r="AS245" s="1003"/>
      <c r="AT245" s="1003"/>
      <c r="AU245" s="1003"/>
      <c r="AV245" s="1003"/>
      <c r="AW245" s="1003"/>
      <c r="AX245" s="1003"/>
      <c r="AY245" s="1004"/>
      <c r="BA245" s="517"/>
      <c r="BB245" s="161"/>
      <c r="BC245" s="361"/>
      <c r="BD245" s="308"/>
      <c r="BE245" s="308"/>
      <c r="BF245" s="308"/>
      <c r="BG245" s="362"/>
      <c r="BH245" s="370"/>
      <c r="BI245" s="308"/>
      <c r="BJ245" s="308"/>
      <c r="BK245" s="308"/>
      <c r="BL245" s="362"/>
      <c r="BM245" s="370"/>
      <c r="BN245" s="308"/>
      <c r="BO245" s="308"/>
      <c r="BP245" s="308"/>
      <c r="BQ245" s="362"/>
      <c r="BR245" s="370"/>
      <c r="BS245" s="308"/>
      <c r="BT245" s="308"/>
      <c r="BU245" s="308"/>
      <c r="BV245" s="308"/>
      <c r="BW245" s="308"/>
      <c r="BX245" s="308"/>
      <c r="BY245" s="309"/>
      <c r="BZ245" s="309"/>
      <c r="CA245" s="309"/>
      <c r="CB245" s="309"/>
      <c r="CC245" s="309"/>
      <c r="CD245" s="309"/>
      <c r="CE245" s="309"/>
      <c r="CF245" s="309"/>
      <c r="CG245" s="309"/>
      <c r="CH245" s="309"/>
      <c r="CI245" s="309"/>
      <c r="CJ245" s="309"/>
      <c r="CK245" s="309"/>
      <c r="CL245" s="309"/>
      <c r="CM245" s="309"/>
      <c r="CN245" s="309"/>
      <c r="CO245" s="309"/>
      <c r="CP245" s="309"/>
      <c r="CQ245" s="309"/>
      <c r="CR245" s="309"/>
      <c r="CS245" s="309"/>
      <c r="CT245" s="309"/>
      <c r="CU245" s="309"/>
      <c r="CV245" s="309"/>
      <c r="CW245" s="309"/>
      <c r="CX245" s="309"/>
      <c r="CY245" s="309"/>
      <c r="CZ245" s="386"/>
    </row>
    <row r="246" s="437" customFormat="true" ht="15" customHeight="true" x14ac:dyDescent="0.2">
      <c r="A246" s="822"/>
      <c r="B246" s="917"/>
      <c r="C246" s="1012"/>
      <c r="D246" s="1003"/>
      <c r="E246" s="1003"/>
      <c r="F246" s="1003"/>
      <c r="G246" s="1004"/>
      <c r="H246" s="1013"/>
      <c r="I246" s="1003"/>
      <c r="J246" s="1003"/>
      <c r="K246" s="1003"/>
      <c r="L246" s="1014"/>
      <c r="M246" s="1012"/>
      <c r="N246" s="1003"/>
      <c r="O246" s="1003"/>
      <c r="P246" s="1003"/>
      <c r="Q246" s="1004"/>
      <c r="R246" s="1013"/>
      <c r="S246" s="1003"/>
      <c r="T246" s="1003"/>
      <c r="U246" s="1003"/>
      <c r="V246" s="1003"/>
      <c r="W246" s="1003"/>
      <c r="X246" s="1003"/>
      <c r="Y246" s="1003"/>
      <c r="Z246" s="1003"/>
      <c r="AA246" s="1003"/>
      <c r="AB246" s="1003"/>
      <c r="AC246" s="1003"/>
      <c r="AD246" s="1003"/>
      <c r="AE246" s="1003"/>
      <c r="AF246" s="1003"/>
      <c r="AG246" s="1003"/>
      <c r="AH246" s="1003"/>
      <c r="AI246" s="1003"/>
      <c r="AJ246" s="1003"/>
      <c r="AK246" s="1003"/>
      <c r="AL246" s="1003"/>
      <c r="AM246" s="1003"/>
      <c r="AN246" s="1003"/>
      <c r="AO246" s="1003"/>
      <c r="AP246" s="1003"/>
      <c r="AQ246" s="1003"/>
      <c r="AR246" s="1003"/>
      <c r="AS246" s="1003"/>
      <c r="AT246" s="1003"/>
      <c r="AU246" s="1003"/>
      <c r="AV246" s="1003"/>
      <c r="AW246" s="1003"/>
      <c r="AX246" s="1003"/>
      <c r="AY246" s="1004"/>
      <c r="BA246" s="517"/>
      <c r="BB246" s="161"/>
      <c r="BC246" s="361"/>
      <c r="BD246" s="308"/>
      <c r="BE246" s="308"/>
      <c r="BF246" s="308"/>
      <c r="BG246" s="362"/>
      <c r="BH246" s="370"/>
      <c r="BI246" s="308"/>
      <c r="BJ246" s="308"/>
      <c r="BK246" s="308"/>
      <c r="BL246" s="362"/>
      <c r="BM246" s="370"/>
      <c r="BN246" s="308"/>
      <c r="BO246" s="308"/>
      <c r="BP246" s="308"/>
      <c r="BQ246" s="362"/>
      <c r="BR246" s="370"/>
      <c r="BS246" s="308"/>
      <c r="BT246" s="308"/>
      <c r="BU246" s="308"/>
      <c r="BV246" s="308"/>
      <c r="BW246" s="308"/>
      <c r="BX246" s="308"/>
      <c r="BY246" s="309"/>
      <c r="BZ246" s="309"/>
      <c r="CA246" s="309"/>
      <c r="CB246" s="309"/>
      <c r="CC246" s="309"/>
      <c r="CD246" s="309"/>
      <c r="CE246" s="309"/>
      <c r="CF246" s="309"/>
      <c r="CG246" s="309"/>
      <c r="CH246" s="309"/>
      <c r="CI246" s="309"/>
      <c r="CJ246" s="309"/>
      <c r="CK246" s="309"/>
      <c r="CL246" s="309"/>
      <c r="CM246" s="309"/>
      <c r="CN246" s="309"/>
      <c r="CO246" s="309"/>
      <c r="CP246" s="309"/>
      <c r="CQ246" s="309"/>
      <c r="CR246" s="309"/>
      <c r="CS246" s="309"/>
      <c r="CT246" s="309"/>
      <c r="CU246" s="309"/>
      <c r="CV246" s="309"/>
      <c r="CW246" s="309"/>
      <c r="CX246" s="309"/>
      <c r="CY246" s="309"/>
      <c r="CZ246" s="386"/>
    </row>
    <row r="247" s="437" customFormat="true" ht="15" customHeight="true" x14ac:dyDescent="0.2">
      <c r="A247" s="822"/>
      <c r="B247" s="917"/>
      <c r="C247" s="1012"/>
      <c r="D247" s="1003"/>
      <c r="E247" s="1003"/>
      <c r="F247" s="1003"/>
      <c r="G247" s="1004"/>
      <c r="H247" s="1013"/>
      <c r="I247" s="1003"/>
      <c r="J247" s="1003"/>
      <c r="K247" s="1003"/>
      <c r="L247" s="1014"/>
      <c r="M247" s="1012"/>
      <c r="N247" s="1003"/>
      <c r="O247" s="1003"/>
      <c r="P247" s="1003"/>
      <c r="Q247" s="1004"/>
      <c r="R247" s="1013"/>
      <c r="S247" s="1003"/>
      <c r="T247" s="1003"/>
      <c r="U247" s="1003"/>
      <c r="V247" s="1003"/>
      <c r="W247" s="1003"/>
      <c r="X247" s="1003"/>
      <c r="Y247" s="1003"/>
      <c r="Z247" s="1003"/>
      <c r="AA247" s="1003"/>
      <c r="AB247" s="1003"/>
      <c r="AC247" s="1003"/>
      <c r="AD247" s="1003"/>
      <c r="AE247" s="1003"/>
      <c r="AF247" s="1003"/>
      <c r="AG247" s="1003"/>
      <c r="AH247" s="1003"/>
      <c r="AI247" s="1003"/>
      <c r="AJ247" s="1003"/>
      <c r="AK247" s="1003"/>
      <c r="AL247" s="1003"/>
      <c r="AM247" s="1003"/>
      <c r="AN247" s="1003"/>
      <c r="AO247" s="1003"/>
      <c r="AP247" s="1003"/>
      <c r="AQ247" s="1003"/>
      <c r="AR247" s="1003"/>
      <c r="AS247" s="1003"/>
      <c r="AT247" s="1003"/>
      <c r="AU247" s="1003"/>
      <c r="AV247" s="1003"/>
      <c r="AW247" s="1003"/>
      <c r="AX247" s="1003"/>
      <c r="AY247" s="1004"/>
      <c r="BA247" s="517"/>
      <c r="BB247" s="161"/>
      <c r="BC247" s="361"/>
      <c r="BD247" s="308"/>
      <c r="BE247" s="308"/>
      <c r="BF247" s="308"/>
      <c r="BG247" s="362"/>
      <c r="BH247" s="370"/>
      <c r="BI247" s="308"/>
      <c r="BJ247" s="308"/>
      <c r="BK247" s="308"/>
      <c r="BL247" s="362"/>
      <c r="BM247" s="370"/>
      <c r="BN247" s="308"/>
      <c r="BO247" s="308"/>
      <c r="BP247" s="308"/>
      <c r="BQ247" s="362"/>
      <c r="BR247" s="370"/>
      <c r="BS247" s="308"/>
      <c r="BT247" s="308"/>
      <c r="BU247" s="308"/>
      <c r="BV247" s="308"/>
      <c r="BW247" s="308"/>
      <c r="BX247" s="308"/>
      <c r="BY247" s="309"/>
      <c r="BZ247" s="309"/>
      <c r="CA247" s="309"/>
      <c r="CB247" s="309"/>
      <c r="CC247" s="309"/>
      <c r="CD247" s="309"/>
      <c r="CE247" s="309"/>
      <c r="CF247" s="309"/>
      <c r="CG247" s="309"/>
      <c r="CH247" s="309"/>
      <c r="CI247" s="309"/>
      <c r="CJ247" s="309"/>
      <c r="CK247" s="309"/>
      <c r="CL247" s="309"/>
      <c r="CM247" s="309"/>
      <c r="CN247" s="309"/>
      <c r="CO247" s="309"/>
      <c r="CP247" s="309"/>
      <c r="CQ247" s="309"/>
      <c r="CR247" s="309"/>
      <c r="CS247" s="309"/>
      <c r="CT247" s="309"/>
      <c r="CU247" s="309"/>
      <c r="CV247" s="309"/>
      <c r="CW247" s="309"/>
      <c r="CX247" s="309"/>
      <c r="CY247" s="309"/>
      <c r="CZ247" s="386"/>
    </row>
    <row r="248" s="437" customFormat="true" ht="15" customHeight="true" x14ac:dyDescent="0.2">
      <c r="A248" s="1108"/>
      <c r="B248" s="929"/>
      <c r="C248" s="1086"/>
      <c r="D248" s="1025"/>
      <c r="E248" s="1025"/>
      <c r="F248" s="1025"/>
      <c r="G248" s="1026"/>
      <c r="H248" s="1087"/>
      <c r="I248" s="1025"/>
      <c r="J248" s="1025"/>
      <c r="K248" s="1025"/>
      <c r="L248" s="1088"/>
      <c r="M248" s="1086"/>
      <c r="N248" s="1025"/>
      <c r="O248" s="1025"/>
      <c r="P248" s="1025"/>
      <c r="Q248" s="1026"/>
      <c r="R248" s="1087"/>
      <c r="S248" s="1025"/>
      <c r="T248" s="1025"/>
      <c r="U248" s="1025"/>
      <c r="V248" s="1025"/>
      <c r="W248" s="1025"/>
      <c r="X248" s="1025"/>
      <c r="Y248" s="1025"/>
      <c r="Z248" s="1025"/>
      <c r="AA248" s="1025"/>
      <c r="AB248" s="1025"/>
      <c r="AC248" s="1025"/>
      <c r="AD248" s="1025"/>
      <c r="AE248" s="1025"/>
      <c r="AF248" s="1025"/>
      <c r="AG248" s="1025"/>
      <c r="AH248" s="1025"/>
      <c r="AI248" s="1025"/>
      <c r="AJ248" s="1025"/>
      <c r="AK248" s="1025"/>
      <c r="AL248" s="1025"/>
      <c r="AM248" s="1025"/>
      <c r="AN248" s="1025"/>
      <c r="AO248" s="1025"/>
      <c r="AP248" s="1025"/>
      <c r="AQ248" s="1025"/>
      <c r="AR248" s="1025"/>
      <c r="AS248" s="1025"/>
      <c r="AT248" s="1025"/>
      <c r="AU248" s="1025"/>
      <c r="AV248" s="1025"/>
      <c r="AW248" s="1025"/>
      <c r="AX248" s="1025"/>
      <c r="AY248" s="1026"/>
      <c r="BA248" s="517"/>
      <c r="BB248" s="161"/>
      <c r="BC248" s="363"/>
      <c r="BD248" s="364"/>
      <c r="BE248" s="364"/>
      <c r="BF248" s="364"/>
      <c r="BG248" s="365"/>
      <c r="BH248" s="371"/>
      <c r="BI248" s="364"/>
      <c r="BJ248" s="364"/>
      <c r="BK248" s="364"/>
      <c r="BL248" s="365"/>
      <c r="BM248" s="371"/>
      <c r="BN248" s="364"/>
      <c r="BO248" s="364"/>
      <c r="BP248" s="364"/>
      <c r="BQ248" s="365"/>
      <c r="BR248" s="371"/>
      <c r="BS248" s="364"/>
      <c r="BT248" s="364"/>
      <c r="BU248" s="364"/>
      <c r="BV248" s="364"/>
      <c r="BW248" s="364"/>
      <c r="BX248" s="364"/>
      <c r="BY248" s="387"/>
      <c r="BZ248" s="387"/>
      <c r="CA248" s="387"/>
      <c r="CB248" s="387"/>
      <c r="CC248" s="387"/>
      <c r="CD248" s="387"/>
      <c r="CE248" s="387"/>
      <c r="CF248" s="387"/>
      <c r="CG248" s="387"/>
      <c r="CH248" s="387"/>
      <c r="CI248" s="387"/>
      <c r="CJ248" s="387"/>
      <c r="CK248" s="387"/>
      <c r="CL248" s="387"/>
      <c r="CM248" s="387"/>
      <c r="CN248" s="387"/>
      <c r="CO248" s="387"/>
      <c r="CP248" s="387"/>
      <c r="CQ248" s="387"/>
      <c r="CR248" s="387"/>
      <c r="CS248" s="387"/>
      <c r="CT248" s="387"/>
      <c r="CU248" s="387"/>
      <c r="CV248" s="387"/>
      <c r="CW248" s="387"/>
      <c r="CX248" s="387"/>
      <c r="CY248" s="387"/>
      <c r="CZ248" s="388"/>
    </row>
    <row r="249" s="437" customFormat="true" ht="250.15" customHeight="true" x14ac:dyDescent="0.2">
      <c r="B249" s="460"/>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218" customFormat="true" ht="19.15" customHeight="true" x14ac:dyDescent="0.2">
      <c r="B250" s="432"/>
      <c r="BA250" s="520"/>
      <c r="BB250" s="237"/>
      <c r="BC250" s="520"/>
      <c r="BD250" s="520"/>
      <c r="BE250" s="520"/>
      <c r="BF250" s="520"/>
      <c r="BG250" s="520"/>
      <c r="BH250" s="520"/>
      <c r="BI250" s="520"/>
      <c r="BJ250" s="520"/>
      <c r="BK250" s="520"/>
      <c r="BL250" s="520"/>
      <c r="BM250" s="520"/>
      <c r="BN250" s="520"/>
      <c r="BO250" s="520"/>
      <c r="BP250" s="520"/>
      <c r="BQ250" s="520"/>
      <c r="BR250" s="520"/>
      <c r="BS250" s="520"/>
      <c r="BT250" s="520"/>
      <c r="BU250" s="520"/>
      <c r="BV250" s="520"/>
      <c r="BW250" s="520"/>
      <c r="BX250" s="520"/>
      <c r="BY250" s="520"/>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218" customFormat="true" ht="15" customHeight="true" x14ac:dyDescent="0.2">
      <c r="B251" s="432"/>
      <c r="BA251" s="520"/>
      <c r="BB251" s="237"/>
      <c r="BC251" s="520"/>
      <c r="BD251" s="520"/>
      <c r="BE251" s="520"/>
      <c r="BF251" s="520"/>
      <c r="BG251" s="520"/>
      <c r="BH251" s="520"/>
      <c r="BI251" s="520"/>
      <c r="BJ251" s="520"/>
      <c r="BK251" s="520"/>
      <c r="BL251" s="520"/>
      <c r="BM251" s="520"/>
      <c r="BN251" s="520"/>
      <c r="BO251" s="520"/>
      <c r="BP251" s="520"/>
      <c r="BQ251" s="520"/>
      <c r="BR251" s="520"/>
      <c r="BS251" s="520"/>
      <c r="BT251" s="520"/>
      <c r="BU251" s="520"/>
      <c r="BV251" s="520"/>
      <c r="BW251" s="520"/>
      <c r="BX251" s="520"/>
      <c r="BY251" s="520"/>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218" customFormat="true" ht="15" customHeight="true" x14ac:dyDescent="0.2">
      <c r="B252" s="432"/>
      <c r="BA252" s="520"/>
      <c r="BB252" s="237"/>
      <c r="BC252" s="520"/>
      <c r="BD252" s="520"/>
      <c r="BE252" s="520"/>
      <c r="BF252" s="520"/>
      <c r="BG252" s="520"/>
      <c r="BH252" s="520"/>
      <c r="BI252" s="520"/>
      <c r="BJ252" s="520"/>
      <c r="BK252" s="520"/>
      <c r="BL252" s="520"/>
      <c r="BM252" s="520"/>
      <c r="BN252" s="520"/>
      <c r="BO252" s="520"/>
      <c r="BP252" s="520"/>
      <c r="BQ252" s="520"/>
      <c r="BR252" s="520"/>
      <c r="BS252" s="520"/>
      <c r="BT252" s="520"/>
      <c r="BU252" s="520"/>
      <c r="BV252" s="520"/>
      <c r="BW252" s="520"/>
      <c r="BX252" s="520"/>
      <c r="BY252" s="520"/>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218" customFormat="true" ht="15" customHeight="true" x14ac:dyDescent="0.2">
      <c r="B253" s="432"/>
      <c r="BA253" s="520"/>
      <c r="BB253" s="237"/>
      <c r="BC253" s="520"/>
      <c r="BD253" s="520"/>
      <c r="BE253" s="520"/>
      <c r="BF253" s="520"/>
      <c r="BG253" s="520"/>
      <c r="BH253" s="520"/>
      <c r="BI253" s="520"/>
      <c r="BJ253" s="520"/>
      <c r="BK253" s="520"/>
      <c r="BL253" s="520"/>
      <c r="BM253" s="520"/>
      <c r="BN253" s="520"/>
      <c r="BO253" s="520"/>
      <c r="BP253" s="520"/>
      <c r="BQ253" s="520"/>
      <c r="BR253" s="520"/>
      <c r="BS253" s="520"/>
      <c r="BT253" s="520"/>
      <c r="BU253" s="520"/>
      <c r="BV253" s="520"/>
      <c r="BW253" s="520"/>
      <c r="BX253" s="520"/>
      <c r="BY253" s="520"/>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218" customFormat="true" ht="15" customHeight="true" x14ac:dyDescent="0.2">
      <c r="B254" s="432"/>
      <c r="BA254" s="520"/>
      <c r="BB254" s="237"/>
      <c r="BC254" s="520"/>
      <c r="BD254" s="520"/>
      <c r="BE254" s="520"/>
      <c r="BF254" s="520"/>
      <c r="BG254" s="520"/>
      <c r="BH254" s="520"/>
      <c r="BI254" s="520"/>
      <c r="BJ254" s="520"/>
      <c r="BK254" s="520"/>
      <c r="BL254" s="520"/>
      <c r="BM254" s="520"/>
      <c r="BN254" s="520"/>
      <c r="BO254" s="520"/>
      <c r="BP254" s="520"/>
      <c r="BQ254" s="520"/>
      <c r="BR254" s="520"/>
      <c r="BS254" s="520"/>
      <c r="BT254" s="520"/>
      <c r="BU254" s="520"/>
      <c r="BV254" s="520"/>
      <c r="BW254" s="520"/>
      <c r="BX254" s="520"/>
      <c r="BY254" s="520"/>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218" customFormat="true" ht="15" customHeight="true" x14ac:dyDescent="0.2">
      <c r="B255" s="432"/>
      <c r="BA255" s="520"/>
      <c r="BB255" s="237"/>
      <c r="BC255" s="520"/>
      <c r="BD255" s="520"/>
      <c r="BE255" s="520"/>
      <c r="BF255" s="520"/>
      <c r="BG255" s="520"/>
      <c r="BH255" s="520"/>
      <c r="BI255" s="520"/>
      <c r="BJ255" s="520"/>
      <c r="BK255" s="520"/>
      <c r="BL255" s="520"/>
      <c r="BM255" s="520"/>
      <c r="BN255" s="520"/>
      <c r="BO255" s="520"/>
      <c r="BP255" s="520"/>
      <c r="BQ255" s="520"/>
      <c r="BR255" s="520"/>
      <c r="BS255" s="520"/>
      <c r="BT255" s="520"/>
      <c r="BU255" s="520"/>
      <c r="BV255" s="520"/>
      <c r="BW255" s="520"/>
      <c r="BX255" s="520"/>
      <c r="BY255" s="520"/>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218" customFormat="true" ht="15" customHeight="true" x14ac:dyDescent="0.2">
      <c r="B256" s="432"/>
      <c r="BA256" s="520"/>
      <c r="BB256" s="237"/>
      <c r="BC256" s="520"/>
      <c r="BD256" s="520"/>
      <c r="BE256" s="520"/>
      <c r="BF256" s="520"/>
      <c r="BG256" s="520"/>
      <c r="BH256" s="520"/>
      <c r="BI256" s="520"/>
      <c r="BJ256" s="520"/>
      <c r="BK256" s="520"/>
      <c r="BL256" s="520"/>
      <c r="BM256" s="520"/>
      <c r="BN256" s="520"/>
      <c r="BO256" s="520"/>
      <c r="BP256" s="520"/>
      <c r="BQ256" s="520"/>
      <c r="BR256" s="520"/>
      <c r="BS256" s="520"/>
      <c r="BT256" s="520"/>
      <c r="BU256" s="520"/>
      <c r="BV256" s="520"/>
      <c r="BW256" s="520"/>
      <c r="BX256" s="520"/>
      <c r="BY256" s="520"/>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218" customFormat="true" ht="18" customHeight="true" x14ac:dyDescent="0.2">
      <c r="B257" s="432"/>
      <c r="BA257" s="520"/>
      <c r="BB257" s="237"/>
      <c r="BC257" s="520"/>
      <c r="BD257" s="520"/>
      <c r="BE257" s="520"/>
      <c r="BF257" s="520"/>
      <c r="BG257" s="520"/>
      <c r="BH257" s="520"/>
      <c r="BI257" s="520"/>
      <c r="BJ257" s="520"/>
      <c r="BK257" s="520"/>
      <c r="BL257" s="520"/>
      <c r="BM257" s="520"/>
      <c r="BN257" s="520"/>
      <c r="BO257" s="520"/>
      <c r="BP257" s="520"/>
      <c r="BQ257" s="520"/>
      <c r="BR257" s="520"/>
      <c r="BS257" s="520"/>
      <c r="BT257" s="520"/>
      <c r="BU257" s="520"/>
      <c r="BV257" s="520"/>
      <c r="BW257" s="520"/>
      <c r="BX257" s="520"/>
      <c r="BY257" s="520"/>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218" customFormat="true" ht="18" customHeight="true" x14ac:dyDescent="0.2">
      <c r="B258" s="432"/>
      <c r="BA258" s="520"/>
      <c r="BB258" s="237"/>
      <c r="BC258" s="520"/>
      <c r="BD258" s="520"/>
      <c r="BE258" s="520"/>
      <c r="BF258" s="520"/>
      <c r="BG258" s="520"/>
      <c r="BH258" s="520"/>
      <c r="BI258" s="520"/>
      <c r="BJ258" s="520"/>
      <c r="BK258" s="520"/>
      <c r="BL258" s="520"/>
      <c r="BM258" s="520"/>
      <c r="BN258" s="520"/>
      <c r="BO258" s="520"/>
      <c r="BP258" s="520"/>
      <c r="BQ258" s="520"/>
      <c r="BR258" s="520"/>
      <c r="BS258" s="520"/>
      <c r="BT258" s="520"/>
      <c r="BU258" s="520"/>
      <c r="BV258" s="520"/>
      <c r="BW258" s="520"/>
      <c r="BX258" s="520"/>
      <c r="BY258" s="520"/>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437" customFormat="true" ht="15" customHeight="true" x14ac:dyDescent="0.2">
      <c r="B259" s="460"/>
      <c r="BA259" s="217" t="s">
        <v>128</v>
      </c>
      <c r="BB259" s="137" t="s">
        <v>85</v>
      </c>
      <c r="BC259" s="2535" t="s">
        <v>114</v>
      </c>
      <c r="BD259" s="2536"/>
      <c r="BE259" s="2536"/>
      <c r="BF259" s="2536"/>
      <c r="BG259" s="2537"/>
      <c r="BH259" s="2538" t="s">
        <v>38</v>
      </c>
      <c r="BI259" s="2536"/>
      <c r="BJ259" s="2536"/>
      <c r="BK259" s="2536"/>
      <c r="BL259" s="2537"/>
      <c r="BM259" s="2538" t="s">
        <v>37</v>
      </c>
      <c r="BN259" s="2536"/>
      <c r="BO259" s="2536"/>
      <c r="BP259" s="2536"/>
      <c r="BQ259" s="2537"/>
      <c r="BR259" s="420" t="s">
        <v>137</v>
      </c>
      <c r="BS259" s="392"/>
      <c r="BT259" s="392"/>
      <c r="BU259" s="392"/>
      <c r="BV259" s="392"/>
      <c r="BW259" s="392"/>
      <c r="BX259" s="392"/>
      <c r="BY259" s="393"/>
      <c r="BZ259" s="314"/>
      <c r="CA259" s="314"/>
      <c r="CB259" s="314"/>
      <c r="CC259" s="314"/>
      <c r="CD259" s="314"/>
      <c r="CE259" s="314"/>
      <c r="CF259" s="314"/>
      <c r="CG259" s="314"/>
      <c r="CH259" s="314"/>
      <c r="CI259" s="314"/>
      <c r="CJ259" s="314"/>
      <c r="CK259" s="314"/>
      <c r="CL259" s="314"/>
      <c r="CM259" s="314"/>
      <c r="CN259" s="314"/>
      <c r="CO259" s="314"/>
      <c r="CP259" s="314"/>
      <c r="CQ259" s="314"/>
      <c r="CR259" s="314"/>
      <c r="CS259" s="314"/>
      <c r="CT259" s="314"/>
      <c r="CU259" s="314"/>
      <c r="CV259" s="314"/>
      <c r="CW259" s="314"/>
      <c r="CX259" s="314"/>
      <c r="CY259" s="314"/>
      <c r="CZ259" s="315"/>
    </row>
    <row r="260" s="437" customFormat="true" ht="12.75" x14ac:dyDescent="0.2">
      <c r="B260" s="460"/>
      <c r="BA260" s="204" t="s">
        <v>118</v>
      </c>
      <c r="BB260" s="203"/>
      <c r="BC260" s="389" t="s">
        <v>0</v>
      </c>
      <c r="BD260" s="178" t="s">
        <v>1</v>
      </c>
      <c r="BE260" s="178" t="s">
        <v>2</v>
      </c>
      <c r="BF260" s="178" t="s">
        <v>3</v>
      </c>
      <c r="BG260" s="390" t="s">
        <v>4</v>
      </c>
      <c r="BH260" s="391" t="s">
        <v>0</v>
      </c>
      <c r="BI260" s="178" t="s">
        <v>1</v>
      </c>
      <c r="BJ260" s="178" t="s">
        <v>2</v>
      </c>
      <c r="BK260" s="178" t="s">
        <v>3</v>
      </c>
      <c r="BL260" s="390" t="s">
        <v>4</v>
      </c>
      <c r="BM260" s="391" t="s">
        <v>0</v>
      </c>
      <c r="BN260" s="178" t="s">
        <v>1</v>
      </c>
      <c r="BO260" s="178" t="s">
        <v>2</v>
      </c>
      <c r="BP260" s="178" t="s">
        <v>3</v>
      </c>
      <c r="BQ260" s="390" t="s">
        <v>4</v>
      </c>
      <c r="BR260" s="391"/>
      <c r="BS260" s="178"/>
      <c r="BT260" s="178"/>
      <c r="BU260" s="178"/>
      <c r="BV260" s="178"/>
      <c r="BW260" s="178"/>
      <c r="BX260" s="178"/>
      <c r="BY260" s="179"/>
      <c r="BZ260" s="179"/>
      <c r="CA260" s="179"/>
      <c r="CB260" s="179"/>
      <c r="CC260" s="179"/>
      <c r="CD260" s="179"/>
      <c r="CE260" s="179"/>
      <c r="CF260" s="179"/>
      <c r="CG260" s="179"/>
      <c r="CH260" s="179"/>
      <c r="CI260" s="179"/>
      <c r="CJ260" s="179"/>
      <c r="CK260" s="179"/>
      <c r="CL260" s="179"/>
      <c r="CM260" s="179"/>
      <c r="CN260" s="179"/>
      <c r="CO260" s="179"/>
      <c r="CP260" s="179"/>
      <c r="CQ260" s="179"/>
      <c r="CR260" s="179"/>
      <c r="CS260" s="179"/>
      <c r="CT260" s="179"/>
      <c r="CU260" s="179"/>
      <c r="CV260" s="179"/>
      <c r="CW260" s="179"/>
      <c r="CX260" s="179"/>
      <c r="CY260" s="179"/>
      <c r="CZ260" s="394"/>
    </row>
    <row r="261" s="437" customFormat="true" ht="15" customHeight="true" x14ac:dyDescent="0.2">
      <c r="B261" s="460"/>
      <c r="BA261" s="2539" t="s">
        <v>73</v>
      </c>
      <c r="BB261" s="293" t="s">
        <v>49</v>
      </c>
      <c r="BC261" s="1241" t="s">
        <v>35</v>
      </c>
      <c r="BD261" s="1261" t="s">
        <v>35</v>
      </c>
      <c r="BE261" s="1261" t="s">
        <v>35</v>
      </c>
      <c r="BF261" s="1261" t="s">
        <v>35</v>
      </c>
      <c r="BG261" s="1282" t="s">
        <v>35</v>
      </c>
      <c r="BH261" s="1303" t="s">
        <v>35</v>
      </c>
      <c r="BI261" s="1261" t="s">
        <v>35</v>
      </c>
      <c r="BJ261" s="1261" t="s">
        <v>35</v>
      </c>
      <c r="BK261" s="1261" t="s">
        <v>35</v>
      </c>
      <c r="BL261" s="1282" t="s">
        <v>35</v>
      </c>
      <c r="BM261" s="1303" t="s">
        <v>35</v>
      </c>
      <c r="BN261" s="1261" t="s">
        <v>35</v>
      </c>
      <c r="BO261" s="1261" t="s">
        <v>35</v>
      </c>
      <c r="BP261" s="1261" t="s">
        <v>35</v>
      </c>
      <c r="BQ261" s="1282" t="s">
        <v>35</v>
      </c>
      <c r="BR261" s="1303" t="s">
        <v>35</v>
      </c>
      <c r="BS261" s="1261" t="s">
        <v>35</v>
      </c>
      <c r="BT261" s="1261" t="s">
        <v>35</v>
      </c>
      <c r="BU261" s="1261" t="s">
        <v>35</v>
      </c>
      <c r="BV261" s="1261" t="s">
        <v>35</v>
      </c>
      <c r="BW261" s="1261" t="s">
        <v>35</v>
      </c>
      <c r="BX261" s="1261" t="s">
        <v>35</v>
      </c>
      <c r="BY261" s="1324" t="s">
        <v>35</v>
      </c>
      <c r="BZ261" s="1324" t="s">
        <v>35</v>
      </c>
      <c r="CA261" s="1324" t="s">
        <v>35</v>
      </c>
      <c r="CB261" s="1324" t="s">
        <v>35</v>
      </c>
      <c r="CC261" s="1324" t="s">
        <v>35</v>
      </c>
      <c r="CD261" s="1324" t="s">
        <v>35</v>
      </c>
      <c r="CE261" s="1324" t="s">
        <v>35</v>
      </c>
      <c r="CF261" s="1324" t="s">
        <v>35</v>
      </c>
      <c r="CG261" s="1324" t="s">
        <v>35</v>
      </c>
      <c r="CH261" s="1324" t="s">
        <v>35</v>
      </c>
      <c r="CI261" s="1324" t="s">
        <v>35</v>
      </c>
      <c r="CJ261" s="1324" t="s">
        <v>35</v>
      </c>
      <c r="CK261" s="1324" t="s">
        <v>35</v>
      </c>
      <c r="CL261" s="1324" t="s">
        <v>35</v>
      </c>
      <c r="CM261" s="1324" t="s">
        <v>35</v>
      </c>
      <c r="CN261" s="1324" t="s">
        <v>35</v>
      </c>
      <c r="CO261" s="1324" t="s">
        <v>35</v>
      </c>
      <c r="CP261" s="1324" t="s">
        <v>35</v>
      </c>
      <c r="CQ261" s="1324" t="s">
        <v>35</v>
      </c>
      <c r="CR261" s="1324" t="s">
        <v>35</v>
      </c>
      <c r="CS261" s="1324" t="s">
        <v>35</v>
      </c>
      <c r="CT261" s="1324" t="s">
        <v>35</v>
      </c>
      <c r="CU261" s="1324" t="s">
        <v>35</v>
      </c>
      <c r="CV261" s="1324" t="s">
        <v>35</v>
      </c>
      <c r="CW261" s="1324" t="s">
        <v>35</v>
      </c>
      <c r="CX261" s="1324" t="s">
        <v>35</v>
      </c>
      <c r="CY261" s="1324" t="s">
        <v>35</v>
      </c>
      <c r="CZ261" s="1346" t="s">
        <v>35</v>
      </c>
    </row>
    <row r="262" s="437" customFormat="true" ht="15" customHeight="true" x14ac:dyDescent="0.2">
      <c r="B262" s="460"/>
      <c r="BA262" s="2514"/>
      <c r="BB262" s="294" t="s">
        <v>48</v>
      </c>
      <c r="BC262" s="1242" t="s">
        <v>35</v>
      </c>
      <c r="BD262" s="1262" t="s">
        <v>35</v>
      </c>
      <c r="BE262" s="1262" t="s">
        <v>35</v>
      </c>
      <c r="BF262" s="1262" t="s">
        <v>35</v>
      </c>
      <c r="BG262" s="1283" t="s">
        <v>35</v>
      </c>
      <c r="BH262" s="1304" t="s">
        <v>35</v>
      </c>
      <c r="BI262" s="1262" t="s">
        <v>35</v>
      </c>
      <c r="BJ262" s="1262" t="s">
        <v>35</v>
      </c>
      <c r="BK262" s="1262" t="s">
        <v>35</v>
      </c>
      <c r="BL262" s="1283" t="s">
        <v>35</v>
      </c>
      <c r="BM262" s="1304" t="s">
        <v>35</v>
      </c>
      <c r="BN262" s="1262" t="s">
        <v>35</v>
      </c>
      <c r="BO262" s="1262" t="s">
        <v>35</v>
      </c>
      <c r="BP262" s="1262" t="s">
        <v>35</v>
      </c>
      <c r="BQ262" s="1283" t="s">
        <v>35</v>
      </c>
      <c r="BR262" s="1304" t="s">
        <v>35</v>
      </c>
      <c r="BS262" s="1262" t="s">
        <v>35</v>
      </c>
      <c r="BT262" s="1262" t="s">
        <v>35</v>
      </c>
      <c r="BU262" s="1262" t="s">
        <v>35</v>
      </c>
      <c r="BV262" s="1262" t="s">
        <v>35</v>
      </c>
      <c r="BW262" s="1262" t="s">
        <v>35</v>
      </c>
      <c r="BX262" s="1262" t="s">
        <v>35</v>
      </c>
      <c r="BY262" s="1325" t="s">
        <v>35</v>
      </c>
      <c r="BZ262" s="1325" t="s">
        <v>35</v>
      </c>
      <c r="CA262" s="1325" t="s">
        <v>35</v>
      </c>
      <c r="CB262" s="1325" t="s">
        <v>35</v>
      </c>
      <c r="CC262" s="1325" t="s">
        <v>35</v>
      </c>
      <c r="CD262" s="1325" t="s">
        <v>35</v>
      </c>
      <c r="CE262" s="1325" t="s">
        <v>35</v>
      </c>
      <c r="CF262" s="1325" t="s">
        <v>35</v>
      </c>
      <c r="CG262" s="1325" t="s">
        <v>35</v>
      </c>
      <c r="CH262" s="1325" t="s">
        <v>35</v>
      </c>
      <c r="CI262" s="1325" t="s">
        <v>35</v>
      </c>
      <c r="CJ262" s="1325" t="s">
        <v>35</v>
      </c>
      <c r="CK262" s="1325" t="s">
        <v>35</v>
      </c>
      <c r="CL262" s="1325" t="s">
        <v>35</v>
      </c>
      <c r="CM262" s="1325" t="s">
        <v>35</v>
      </c>
      <c r="CN262" s="1325" t="s">
        <v>35</v>
      </c>
      <c r="CO262" s="1325" t="s">
        <v>35</v>
      </c>
      <c r="CP262" s="1325" t="s">
        <v>35</v>
      </c>
      <c r="CQ262" s="1325" t="s">
        <v>35</v>
      </c>
      <c r="CR262" s="1325" t="s">
        <v>35</v>
      </c>
      <c r="CS262" s="1325" t="s">
        <v>35</v>
      </c>
      <c r="CT262" s="1325" t="s">
        <v>35</v>
      </c>
      <c r="CU262" s="1325" t="s">
        <v>35</v>
      </c>
      <c r="CV262" s="1325" t="s">
        <v>35</v>
      </c>
      <c r="CW262" s="1325" t="s">
        <v>35</v>
      </c>
      <c r="CX262" s="1325" t="s">
        <v>35</v>
      </c>
      <c r="CY262" s="1325" t="s">
        <v>35</v>
      </c>
      <c r="CZ262" s="1347" t="s">
        <v>35</v>
      </c>
    </row>
    <row r="263" s="437" customFormat="true" ht="15" customHeight="true" x14ac:dyDescent="0.2">
      <c r="B263" s="460"/>
      <c r="BA263" s="2514"/>
      <c r="BB263" s="294" t="s">
        <v>112</v>
      </c>
      <c r="BC263" s="1242" t="s">
        <v>35</v>
      </c>
      <c r="BD263" s="1262" t="s">
        <v>35</v>
      </c>
      <c r="BE263" s="1262" t="s">
        <v>35</v>
      </c>
      <c r="BF263" s="1262" t="s">
        <v>35</v>
      </c>
      <c r="BG263" s="1283" t="s">
        <v>35</v>
      </c>
      <c r="BH263" s="1304" t="s">
        <v>35</v>
      </c>
      <c r="BI263" s="1262" t="s">
        <v>35</v>
      </c>
      <c r="BJ263" s="1262" t="s">
        <v>35</v>
      </c>
      <c r="BK263" s="1262" t="s">
        <v>35</v>
      </c>
      <c r="BL263" s="1283" t="s">
        <v>35</v>
      </c>
      <c r="BM263" s="1304" t="s">
        <v>35</v>
      </c>
      <c r="BN263" s="1262" t="s">
        <v>35</v>
      </c>
      <c r="BO263" s="1262" t="s">
        <v>35</v>
      </c>
      <c r="BP263" s="1262" t="s">
        <v>35</v>
      </c>
      <c r="BQ263" s="1283" t="s">
        <v>35</v>
      </c>
      <c r="BR263" s="1304" t="s">
        <v>35</v>
      </c>
      <c r="BS263" s="1262" t="s">
        <v>35</v>
      </c>
      <c r="BT263" s="1262" t="s">
        <v>35</v>
      </c>
      <c r="BU263" s="1262" t="s">
        <v>35</v>
      </c>
      <c r="BV263" s="1262" t="s">
        <v>35</v>
      </c>
      <c r="BW263" s="1262" t="s">
        <v>35</v>
      </c>
      <c r="BX263" s="1262" t="s">
        <v>35</v>
      </c>
      <c r="BY263" s="1325" t="s">
        <v>35</v>
      </c>
      <c r="BZ263" s="1325" t="s">
        <v>35</v>
      </c>
      <c r="CA263" s="1325" t="s">
        <v>35</v>
      </c>
      <c r="CB263" s="1325" t="s">
        <v>35</v>
      </c>
      <c r="CC263" s="1325" t="s">
        <v>35</v>
      </c>
      <c r="CD263" s="1325" t="s">
        <v>35</v>
      </c>
      <c r="CE263" s="1325" t="s">
        <v>35</v>
      </c>
      <c r="CF263" s="1325" t="s">
        <v>35</v>
      </c>
      <c r="CG263" s="1325" t="s">
        <v>35</v>
      </c>
      <c r="CH263" s="1325" t="s">
        <v>35</v>
      </c>
      <c r="CI263" s="1325" t="s">
        <v>35</v>
      </c>
      <c r="CJ263" s="1325" t="s">
        <v>35</v>
      </c>
      <c r="CK263" s="1325" t="s">
        <v>35</v>
      </c>
      <c r="CL263" s="1325" t="s">
        <v>35</v>
      </c>
      <c r="CM263" s="1325" t="s">
        <v>35</v>
      </c>
      <c r="CN263" s="1325" t="s">
        <v>35</v>
      </c>
      <c r="CO263" s="1325" t="s">
        <v>35</v>
      </c>
      <c r="CP263" s="1325" t="s">
        <v>35</v>
      </c>
      <c r="CQ263" s="1325" t="s">
        <v>35</v>
      </c>
      <c r="CR263" s="1325" t="s">
        <v>35</v>
      </c>
      <c r="CS263" s="1325" t="s">
        <v>35</v>
      </c>
      <c r="CT263" s="1325" t="s">
        <v>35</v>
      </c>
      <c r="CU263" s="1325" t="s">
        <v>35</v>
      </c>
      <c r="CV263" s="1325" t="s">
        <v>35</v>
      </c>
      <c r="CW263" s="1325" t="s">
        <v>35</v>
      </c>
      <c r="CX263" s="1325" t="s">
        <v>35</v>
      </c>
      <c r="CY263" s="1325" t="s">
        <v>35</v>
      </c>
      <c r="CZ263" s="1347" t="s">
        <v>35</v>
      </c>
    </row>
    <row r="264" s="437" customFormat="true" ht="15" customHeight="true" x14ac:dyDescent="0.2">
      <c r="B264" s="460"/>
      <c r="BA264" s="2514" t="s">
        <v>74</v>
      </c>
      <c r="BB264" s="294" t="s">
        <v>88</v>
      </c>
      <c r="BC264" s="1242" t="s">
        <v>35</v>
      </c>
      <c r="BD264" s="1262" t="s">
        <v>35</v>
      </c>
      <c r="BE264" s="1262" t="s">
        <v>35</v>
      </c>
      <c r="BF264" s="1262" t="s">
        <v>35</v>
      </c>
      <c r="BG264" s="1283" t="s">
        <v>35</v>
      </c>
      <c r="BH264" s="1304" t="s">
        <v>35</v>
      </c>
      <c r="BI264" s="1262" t="s">
        <v>35</v>
      </c>
      <c r="BJ264" s="1262" t="s">
        <v>35</v>
      </c>
      <c r="BK264" s="1262" t="s">
        <v>35</v>
      </c>
      <c r="BL264" s="1283" t="s">
        <v>35</v>
      </c>
      <c r="BM264" s="1304" t="s">
        <v>35</v>
      </c>
      <c r="BN264" s="1262" t="s">
        <v>35</v>
      </c>
      <c r="BO264" s="1262" t="s">
        <v>35</v>
      </c>
      <c r="BP264" s="1262" t="s">
        <v>35</v>
      </c>
      <c r="BQ264" s="1283" t="s">
        <v>35</v>
      </c>
      <c r="BR264" s="1304" t="s">
        <v>35</v>
      </c>
      <c r="BS264" s="1262" t="s">
        <v>35</v>
      </c>
      <c r="BT264" s="1262" t="s">
        <v>35</v>
      </c>
      <c r="BU264" s="1262" t="s">
        <v>35</v>
      </c>
      <c r="BV264" s="1262" t="s">
        <v>35</v>
      </c>
      <c r="BW264" s="1262" t="s">
        <v>35</v>
      </c>
      <c r="BX264" s="1262" t="s">
        <v>35</v>
      </c>
      <c r="BY264" s="1325" t="s">
        <v>35</v>
      </c>
      <c r="BZ264" s="1325" t="s">
        <v>35</v>
      </c>
      <c r="CA264" s="1325" t="s">
        <v>35</v>
      </c>
      <c r="CB264" s="1325" t="s">
        <v>35</v>
      </c>
      <c r="CC264" s="1325" t="s">
        <v>35</v>
      </c>
      <c r="CD264" s="1325" t="s">
        <v>35</v>
      </c>
      <c r="CE264" s="1325" t="s">
        <v>35</v>
      </c>
      <c r="CF264" s="1325" t="s">
        <v>35</v>
      </c>
      <c r="CG264" s="1325" t="s">
        <v>35</v>
      </c>
      <c r="CH264" s="1325" t="s">
        <v>35</v>
      </c>
      <c r="CI264" s="1325" t="s">
        <v>35</v>
      </c>
      <c r="CJ264" s="1325" t="s">
        <v>35</v>
      </c>
      <c r="CK264" s="1325" t="s">
        <v>35</v>
      </c>
      <c r="CL264" s="1325" t="s">
        <v>35</v>
      </c>
      <c r="CM264" s="1325" t="s">
        <v>35</v>
      </c>
      <c r="CN264" s="1325" t="s">
        <v>35</v>
      </c>
      <c r="CO264" s="1325" t="s">
        <v>35</v>
      </c>
      <c r="CP264" s="1325" t="s">
        <v>35</v>
      </c>
      <c r="CQ264" s="1325" t="s">
        <v>35</v>
      </c>
      <c r="CR264" s="1325" t="s">
        <v>35</v>
      </c>
      <c r="CS264" s="1325" t="s">
        <v>35</v>
      </c>
      <c r="CT264" s="1325" t="s">
        <v>35</v>
      </c>
      <c r="CU264" s="1325" t="s">
        <v>35</v>
      </c>
      <c r="CV264" s="1325" t="s">
        <v>35</v>
      </c>
      <c r="CW264" s="1325" t="s">
        <v>35</v>
      </c>
      <c r="CX264" s="1325" t="s">
        <v>35</v>
      </c>
      <c r="CY264" s="1325" t="s">
        <v>35</v>
      </c>
      <c r="CZ264" s="1347" t="s">
        <v>35</v>
      </c>
    </row>
    <row r="265" s="437" customFormat="true" ht="15" customHeight="true" x14ac:dyDescent="0.2">
      <c r="B265" s="460"/>
      <c r="BA265" s="2514"/>
      <c r="BB265" s="294" t="s">
        <v>89</v>
      </c>
      <c r="BC265" s="1242" t="s">
        <v>35</v>
      </c>
      <c r="BD265" s="1262" t="s">
        <v>35</v>
      </c>
      <c r="BE265" s="1262" t="s">
        <v>35</v>
      </c>
      <c r="BF265" s="1262" t="s">
        <v>35</v>
      </c>
      <c r="BG265" s="1283" t="s">
        <v>35</v>
      </c>
      <c r="BH265" s="1304" t="s">
        <v>35</v>
      </c>
      <c r="BI265" s="1262" t="s">
        <v>35</v>
      </c>
      <c r="BJ265" s="1262" t="s">
        <v>35</v>
      </c>
      <c r="BK265" s="1262" t="s">
        <v>35</v>
      </c>
      <c r="BL265" s="1283" t="s">
        <v>35</v>
      </c>
      <c r="BM265" s="1304" t="s">
        <v>35</v>
      </c>
      <c r="BN265" s="1262" t="s">
        <v>35</v>
      </c>
      <c r="BO265" s="1262" t="s">
        <v>35</v>
      </c>
      <c r="BP265" s="1262" t="s">
        <v>35</v>
      </c>
      <c r="BQ265" s="1283" t="s">
        <v>35</v>
      </c>
      <c r="BR265" s="1304" t="s">
        <v>35</v>
      </c>
      <c r="BS265" s="1262" t="s">
        <v>35</v>
      </c>
      <c r="BT265" s="1262" t="s">
        <v>35</v>
      </c>
      <c r="BU265" s="1262" t="s">
        <v>35</v>
      </c>
      <c r="BV265" s="1262" t="s">
        <v>35</v>
      </c>
      <c r="BW265" s="1262" t="s">
        <v>35</v>
      </c>
      <c r="BX265" s="1262" t="s">
        <v>35</v>
      </c>
      <c r="BY265" s="1325" t="s">
        <v>35</v>
      </c>
      <c r="BZ265" s="1325" t="s">
        <v>35</v>
      </c>
      <c r="CA265" s="1325" t="s">
        <v>35</v>
      </c>
      <c r="CB265" s="1325" t="s">
        <v>35</v>
      </c>
      <c r="CC265" s="1325" t="s">
        <v>35</v>
      </c>
      <c r="CD265" s="1325" t="s">
        <v>35</v>
      </c>
      <c r="CE265" s="1325" t="s">
        <v>35</v>
      </c>
      <c r="CF265" s="1325" t="s">
        <v>35</v>
      </c>
      <c r="CG265" s="1325" t="s">
        <v>35</v>
      </c>
      <c r="CH265" s="1325" t="s">
        <v>35</v>
      </c>
      <c r="CI265" s="1325" t="s">
        <v>35</v>
      </c>
      <c r="CJ265" s="1325" t="s">
        <v>35</v>
      </c>
      <c r="CK265" s="1325" t="s">
        <v>35</v>
      </c>
      <c r="CL265" s="1325" t="s">
        <v>35</v>
      </c>
      <c r="CM265" s="1325" t="s">
        <v>35</v>
      </c>
      <c r="CN265" s="1325" t="s">
        <v>35</v>
      </c>
      <c r="CO265" s="1325" t="s">
        <v>35</v>
      </c>
      <c r="CP265" s="1325" t="s">
        <v>35</v>
      </c>
      <c r="CQ265" s="1325" t="s">
        <v>35</v>
      </c>
      <c r="CR265" s="1325" t="s">
        <v>35</v>
      </c>
      <c r="CS265" s="1325" t="s">
        <v>35</v>
      </c>
      <c r="CT265" s="1325" t="s">
        <v>35</v>
      </c>
      <c r="CU265" s="1325" t="s">
        <v>35</v>
      </c>
      <c r="CV265" s="1325" t="s">
        <v>35</v>
      </c>
      <c r="CW265" s="1325" t="s">
        <v>35</v>
      </c>
      <c r="CX265" s="1325" t="s">
        <v>35</v>
      </c>
      <c r="CY265" s="1325" t="s">
        <v>35</v>
      </c>
      <c r="CZ265" s="1347" t="s">
        <v>35</v>
      </c>
    </row>
    <row r="266" s="437" customFormat="true" ht="15" customHeight="true" x14ac:dyDescent="0.2">
      <c r="B266" s="460"/>
      <c r="BA266" s="2514"/>
      <c r="BB266" s="294" t="s">
        <v>90</v>
      </c>
      <c r="BC266" s="1242" t="s">
        <v>35</v>
      </c>
      <c r="BD266" s="1262" t="s">
        <v>35</v>
      </c>
      <c r="BE266" s="1262" t="s">
        <v>35</v>
      </c>
      <c r="BF266" s="1262" t="s">
        <v>35</v>
      </c>
      <c r="BG266" s="1283" t="s">
        <v>35</v>
      </c>
      <c r="BH266" s="1304" t="s">
        <v>35</v>
      </c>
      <c r="BI266" s="1262" t="s">
        <v>35</v>
      </c>
      <c r="BJ266" s="1262" t="s">
        <v>35</v>
      </c>
      <c r="BK266" s="1262" t="s">
        <v>35</v>
      </c>
      <c r="BL266" s="1283" t="s">
        <v>35</v>
      </c>
      <c r="BM266" s="1304" t="s">
        <v>35</v>
      </c>
      <c r="BN266" s="1262" t="s">
        <v>35</v>
      </c>
      <c r="BO266" s="1262" t="s">
        <v>35</v>
      </c>
      <c r="BP266" s="1262" t="s">
        <v>35</v>
      </c>
      <c r="BQ266" s="1283" t="s">
        <v>35</v>
      </c>
      <c r="BR266" s="1304" t="s">
        <v>35</v>
      </c>
      <c r="BS266" s="1262" t="s">
        <v>35</v>
      </c>
      <c r="BT266" s="1262" t="s">
        <v>35</v>
      </c>
      <c r="BU266" s="1262" t="s">
        <v>35</v>
      </c>
      <c r="BV266" s="1262" t="s">
        <v>35</v>
      </c>
      <c r="BW266" s="1262" t="s">
        <v>35</v>
      </c>
      <c r="BX266" s="1262" t="s">
        <v>35</v>
      </c>
      <c r="BY266" s="1325" t="s">
        <v>35</v>
      </c>
      <c r="BZ266" s="1325" t="s">
        <v>35</v>
      </c>
      <c r="CA266" s="1325" t="s">
        <v>35</v>
      </c>
      <c r="CB266" s="1325" t="s">
        <v>35</v>
      </c>
      <c r="CC266" s="1325" t="s">
        <v>35</v>
      </c>
      <c r="CD266" s="1325" t="s">
        <v>35</v>
      </c>
      <c r="CE266" s="1325" t="s">
        <v>35</v>
      </c>
      <c r="CF266" s="1325" t="s">
        <v>35</v>
      </c>
      <c r="CG266" s="1325" t="s">
        <v>35</v>
      </c>
      <c r="CH266" s="1325" t="s">
        <v>35</v>
      </c>
      <c r="CI266" s="1325" t="s">
        <v>35</v>
      </c>
      <c r="CJ266" s="1325" t="s">
        <v>35</v>
      </c>
      <c r="CK266" s="1325" t="s">
        <v>35</v>
      </c>
      <c r="CL266" s="1325" t="s">
        <v>35</v>
      </c>
      <c r="CM266" s="1325" t="s">
        <v>35</v>
      </c>
      <c r="CN266" s="1325" t="s">
        <v>35</v>
      </c>
      <c r="CO266" s="1325" t="s">
        <v>35</v>
      </c>
      <c r="CP266" s="1325" t="s">
        <v>35</v>
      </c>
      <c r="CQ266" s="1325" t="s">
        <v>35</v>
      </c>
      <c r="CR266" s="1325" t="s">
        <v>35</v>
      </c>
      <c r="CS266" s="1325" t="s">
        <v>35</v>
      </c>
      <c r="CT266" s="1325" t="s">
        <v>35</v>
      </c>
      <c r="CU266" s="1325" t="s">
        <v>35</v>
      </c>
      <c r="CV266" s="1325" t="s">
        <v>35</v>
      </c>
      <c r="CW266" s="1325" t="s">
        <v>35</v>
      </c>
      <c r="CX266" s="1325" t="s">
        <v>35</v>
      </c>
      <c r="CY266" s="1325" t="s">
        <v>35</v>
      </c>
      <c r="CZ266" s="1347" t="s">
        <v>35</v>
      </c>
    </row>
    <row r="267" s="437" customFormat="true" ht="15" customHeight="true" x14ac:dyDescent="0.2">
      <c r="B267" s="460"/>
      <c r="BA267" s="2514"/>
      <c r="BB267" s="294" t="s">
        <v>112</v>
      </c>
      <c r="BC267" s="1242" t="s">
        <v>35</v>
      </c>
      <c r="BD267" s="1262" t="s">
        <v>35</v>
      </c>
      <c r="BE267" s="1262" t="s">
        <v>35</v>
      </c>
      <c r="BF267" s="1262" t="s">
        <v>35</v>
      </c>
      <c r="BG267" s="1283" t="s">
        <v>35</v>
      </c>
      <c r="BH267" s="1304" t="s">
        <v>35</v>
      </c>
      <c r="BI267" s="1262" t="s">
        <v>35</v>
      </c>
      <c r="BJ267" s="1262" t="s">
        <v>35</v>
      </c>
      <c r="BK267" s="1262" t="s">
        <v>35</v>
      </c>
      <c r="BL267" s="1283" t="s">
        <v>35</v>
      </c>
      <c r="BM267" s="1304" t="s">
        <v>35</v>
      </c>
      <c r="BN267" s="1262" t="s">
        <v>35</v>
      </c>
      <c r="BO267" s="1262" t="s">
        <v>35</v>
      </c>
      <c r="BP267" s="1262" t="s">
        <v>35</v>
      </c>
      <c r="BQ267" s="1283" t="s">
        <v>35</v>
      </c>
      <c r="BR267" s="1304" t="s">
        <v>35</v>
      </c>
      <c r="BS267" s="1262" t="s">
        <v>35</v>
      </c>
      <c r="BT267" s="1262" t="s">
        <v>35</v>
      </c>
      <c r="BU267" s="1262" t="s">
        <v>35</v>
      </c>
      <c r="BV267" s="1262" t="s">
        <v>35</v>
      </c>
      <c r="BW267" s="1262" t="s">
        <v>35</v>
      </c>
      <c r="BX267" s="1262" t="s">
        <v>35</v>
      </c>
      <c r="BY267" s="1325" t="s">
        <v>35</v>
      </c>
      <c r="BZ267" s="1325" t="s">
        <v>35</v>
      </c>
      <c r="CA267" s="1325" t="s">
        <v>35</v>
      </c>
      <c r="CB267" s="1325" t="s">
        <v>35</v>
      </c>
      <c r="CC267" s="1325" t="s">
        <v>35</v>
      </c>
      <c r="CD267" s="1325" t="s">
        <v>35</v>
      </c>
      <c r="CE267" s="1325" t="s">
        <v>35</v>
      </c>
      <c r="CF267" s="1325" t="s">
        <v>35</v>
      </c>
      <c r="CG267" s="1325" t="s">
        <v>35</v>
      </c>
      <c r="CH267" s="1325" t="s">
        <v>35</v>
      </c>
      <c r="CI267" s="1325" t="s">
        <v>35</v>
      </c>
      <c r="CJ267" s="1325" t="s">
        <v>35</v>
      </c>
      <c r="CK267" s="1325" t="s">
        <v>35</v>
      </c>
      <c r="CL267" s="1325" t="s">
        <v>35</v>
      </c>
      <c r="CM267" s="1325" t="s">
        <v>35</v>
      </c>
      <c r="CN267" s="1325" t="s">
        <v>35</v>
      </c>
      <c r="CO267" s="1325" t="s">
        <v>35</v>
      </c>
      <c r="CP267" s="1325" t="s">
        <v>35</v>
      </c>
      <c r="CQ267" s="1325" t="s">
        <v>35</v>
      </c>
      <c r="CR267" s="1325" t="s">
        <v>35</v>
      </c>
      <c r="CS267" s="1325" t="s">
        <v>35</v>
      </c>
      <c r="CT267" s="1325" t="s">
        <v>35</v>
      </c>
      <c r="CU267" s="1325" t="s">
        <v>35</v>
      </c>
      <c r="CV267" s="1325" t="s">
        <v>35</v>
      </c>
      <c r="CW267" s="1325" t="s">
        <v>35</v>
      </c>
      <c r="CX267" s="1325" t="s">
        <v>35</v>
      </c>
      <c r="CY267" s="1325" t="s">
        <v>35</v>
      </c>
      <c r="CZ267" s="1347" t="s">
        <v>35</v>
      </c>
    </row>
    <row r="268" s="437" customFormat="true" ht="15" customHeight="true" x14ac:dyDescent="0.2">
      <c r="B268" s="460"/>
      <c r="BA268" s="2514" t="s">
        <v>115</v>
      </c>
      <c r="BB268" s="294" t="s">
        <v>88</v>
      </c>
      <c r="BC268" s="1242" t="s">
        <v>35</v>
      </c>
      <c r="BD268" s="1262" t="s">
        <v>35</v>
      </c>
      <c r="BE268" s="1262" t="s">
        <v>35</v>
      </c>
      <c r="BF268" s="1262" t="s">
        <v>35</v>
      </c>
      <c r="BG268" s="1283" t="s">
        <v>35</v>
      </c>
      <c r="BH268" s="1304" t="s">
        <v>35</v>
      </c>
      <c r="BI268" s="1262" t="s">
        <v>35</v>
      </c>
      <c r="BJ268" s="1262" t="s">
        <v>35</v>
      </c>
      <c r="BK268" s="1262" t="s">
        <v>35</v>
      </c>
      <c r="BL268" s="1283" t="s">
        <v>35</v>
      </c>
      <c r="BM268" s="1304" t="s">
        <v>35</v>
      </c>
      <c r="BN268" s="1262" t="s">
        <v>35</v>
      </c>
      <c r="BO268" s="1262" t="s">
        <v>35</v>
      </c>
      <c r="BP268" s="1262" t="s">
        <v>35</v>
      </c>
      <c r="BQ268" s="1283" t="s">
        <v>35</v>
      </c>
      <c r="BR268" s="1304" t="s">
        <v>35</v>
      </c>
      <c r="BS268" s="1262" t="s">
        <v>35</v>
      </c>
      <c r="BT268" s="1262" t="s">
        <v>35</v>
      </c>
      <c r="BU268" s="1262" t="s">
        <v>35</v>
      </c>
      <c r="BV268" s="1262" t="s">
        <v>35</v>
      </c>
      <c r="BW268" s="1262" t="s">
        <v>35</v>
      </c>
      <c r="BX268" s="1262" t="s">
        <v>35</v>
      </c>
      <c r="BY268" s="1325" t="s">
        <v>35</v>
      </c>
      <c r="BZ268" s="1325" t="s">
        <v>35</v>
      </c>
      <c r="CA268" s="1325" t="s">
        <v>35</v>
      </c>
      <c r="CB268" s="1325" t="s">
        <v>35</v>
      </c>
      <c r="CC268" s="1325" t="s">
        <v>35</v>
      </c>
      <c r="CD268" s="1325" t="s">
        <v>35</v>
      </c>
      <c r="CE268" s="1325" t="s">
        <v>35</v>
      </c>
      <c r="CF268" s="1325" t="s">
        <v>35</v>
      </c>
      <c r="CG268" s="1325" t="s">
        <v>35</v>
      </c>
      <c r="CH268" s="1325" t="s">
        <v>35</v>
      </c>
      <c r="CI268" s="1325" t="s">
        <v>35</v>
      </c>
      <c r="CJ268" s="1325" t="s">
        <v>35</v>
      </c>
      <c r="CK268" s="1325" t="s">
        <v>35</v>
      </c>
      <c r="CL268" s="1325" t="s">
        <v>35</v>
      </c>
      <c r="CM268" s="1325" t="s">
        <v>35</v>
      </c>
      <c r="CN268" s="1325" t="s">
        <v>35</v>
      </c>
      <c r="CO268" s="1325" t="s">
        <v>35</v>
      </c>
      <c r="CP268" s="1325" t="s">
        <v>35</v>
      </c>
      <c r="CQ268" s="1325" t="s">
        <v>35</v>
      </c>
      <c r="CR268" s="1325" t="s">
        <v>35</v>
      </c>
      <c r="CS268" s="1325" t="s">
        <v>35</v>
      </c>
      <c r="CT268" s="1325" t="s">
        <v>35</v>
      </c>
      <c r="CU268" s="1325" t="s">
        <v>35</v>
      </c>
      <c r="CV268" s="1325" t="s">
        <v>35</v>
      </c>
      <c r="CW268" s="1325" t="s">
        <v>35</v>
      </c>
      <c r="CX268" s="1325" t="s">
        <v>35</v>
      </c>
      <c r="CY268" s="1325" t="s">
        <v>35</v>
      </c>
      <c r="CZ268" s="1347" t="s">
        <v>35</v>
      </c>
    </row>
    <row r="269" s="437" customFormat="true" ht="15" customHeight="true" x14ac:dyDescent="0.2">
      <c r="B269" s="460"/>
      <c r="BA269" s="2514"/>
      <c r="BB269" s="294" t="s">
        <v>89</v>
      </c>
      <c r="BC269" s="1242" t="s">
        <v>35</v>
      </c>
      <c r="BD269" s="1262" t="s">
        <v>35</v>
      </c>
      <c r="BE269" s="1262" t="s">
        <v>35</v>
      </c>
      <c r="BF269" s="1262" t="s">
        <v>35</v>
      </c>
      <c r="BG269" s="1283" t="s">
        <v>35</v>
      </c>
      <c r="BH269" s="1304" t="s">
        <v>35</v>
      </c>
      <c r="BI269" s="1262" t="s">
        <v>35</v>
      </c>
      <c r="BJ269" s="1262" t="s">
        <v>35</v>
      </c>
      <c r="BK269" s="1262" t="s">
        <v>35</v>
      </c>
      <c r="BL269" s="1283" t="s">
        <v>35</v>
      </c>
      <c r="BM269" s="1304" t="s">
        <v>35</v>
      </c>
      <c r="BN269" s="1262" t="s">
        <v>35</v>
      </c>
      <c r="BO269" s="1262" t="s">
        <v>35</v>
      </c>
      <c r="BP269" s="1262" t="s">
        <v>35</v>
      </c>
      <c r="BQ269" s="1283" t="s">
        <v>35</v>
      </c>
      <c r="BR269" s="1304" t="s">
        <v>35</v>
      </c>
      <c r="BS269" s="1262" t="s">
        <v>35</v>
      </c>
      <c r="BT269" s="1262" t="s">
        <v>35</v>
      </c>
      <c r="BU269" s="1262" t="s">
        <v>35</v>
      </c>
      <c r="BV269" s="1262" t="s">
        <v>35</v>
      </c>
      <c r="BW269" s="1262" t="s">
        <v>35</v>
      </c>
      <c r="BX269" s="1262" t="s">
        <v>35</v>
      </c>
      <c r="BY269" s="1325" t="s">
        <v>35</v>
      </c>
      <c r="BZ269" s="1325" t="s">
        <v>35</v>
      </c>
      <c r="CA269" s="1325" t="s">
        <v>35</v>
      </c>
      <c r="CB269" s="1325" t="s">
        <v>35</v>
      </c>
      <c r="CC269" s="1325" t="s">
        <v>35</v>
      </c>
      <c r="CD269" s="1325" t="s">
        <v>35</v>
      </c>
      <c r="CE269" s="1325" t="s">
        <v>35</v>
      </c>
      <c r="CF269" s="1325" t="s">
        <v>35</v>
      </c>
      <c r="CG269" s="1325" t="s">
        <v>35</v>
      </c>
      <c r="CH269" s="1325" t="s">
        <v>35</v>
      </c>
      <c r="CI269" s="1325" t="s">
        <v>35</v>
      </c>
      <c r="CJ269" s="1325" t="s">
        <v>35</v>
      </c>
      <c r="CK269" s="1325" t="s">
        <v>35</v>
      </c>
      <c r="CL269" s="1325" t="s">
        <v>35</v>
      </c>
      <c r="CM269" s="1325" t="s">
        <v>35</v>
      </c>
      <c r="CN269" s="1325" t="s">
        <v>35</v>
      </c>
      <c r="CO269" s="1325" t="s">
        <v>35</v>
      </c>
      <c r="CP269" s="1325" t="s">
        <v>35</v>
      </c>
      <c r="CQ269" s="1325" t="s">
        <v>35</v>
      </c>
      <c r="CR269" s="1325" t="s">
        <v>35</v>
      </c>
      <c r="CS269" s="1325" t="s">
        <v>35</v>
      </c>
      <c r="CT269" s="1325" t="s">
        <v>35</v>
      </c>
      <c r="CU269" s="1325" t="s">
        <v>35</v>
      </c>
      <c r="CV269" s="1325" t="s">
        <v>35</v>
      </c>
      <c r="CW269" s="1325" t="s">
        <v>35</v>
      </c>
      <c r="CX269" s="1325" t="s">
        <v>35</v>
      </c>
      <c r="CY269" s="1325" t="s">
        <v>35</v>
      </c>
      <c r="CZ269" s="1347" t="s">
        <v>35</v>
      </c>
    </row>
    <row r="270" s="437" customFormat="true" ht="15" customHeight="true" x14ac:dyDescent="0.2">
      <c r="B270" s="460"/>
      <c r="BA270" s="2514"/>
      <c r="BB270" s="294" t="s">
        <v>90</v>
      </c>
      <c r="BC270" s="1242" t="s">
        <v>35</v>
      </c>
      <c r="BD270" s="1262" t="s">
        <v>35</v>
      </c>
      <c r="BE270" s="1262" t="s">
        <v>35</v>
      </c>
      <c r="BF270" s="1262" t="s">
        <v>35</v>
      </c>
      <c r="BG270" s="1283" t="s">
        <v>35</v>
      </c>
      <c r="BH270" s="1304" t="s">
        <v>35</v>
      </c>
      <c r="BI270" s="1262" t="s">
        <v>35</v>
      </c>
      <c r="BJ270" s="1262" t="s">
        <v>35</v>
      </c>
      <c r="BK270" s="1262" t="s">
        <v>35</v>
      </c>
      <c r="BL270" s="1283" t="s">
        <v>35</v>
      </c>
      <c r="BM270" s="1304" t="s">
        <v>35</v>
      </c>
      <c r="BN270" s="1262" t="s">
        <v>35</v>
      </c>
      <c r="BO270" s="1262" t="s">
        <v>35</v>
      </c>
      <c r="BP270" s="1262" t="s">
        <v>35</v>
      </c>
      <c r="BQ270" s="1283" t="s">
        <v>35</v>
      </c>
      <c r="BR270" s="1304" t="s">
        <v>35</v>
      </c>
      <c r="BS270" s="1262" t="s">
        <v>35</v>
      </c>
      <c r="BT270" s="1262" t="s">
        <v>35</v>
      </c>
      <c r="BU270" s="1262" t="s">
        <v>35</v>
      </c>
      <c r="BV270" s="1262" t="s">
        <v>35</v>
      </c>
      <c r="BW270" s="1262" t="s">
        <v>35</v>
      </c>
      <c r="BX270" s="1262" t="s">
        <v>35</v>
      </c>
      <c r="BY270" s="1325" t="s">
        <v>35</v>
      </c>
      <c r="BZ270" s="1325" t="s">
        <v>35</v>
      </c>
      <c r="CA270" s="1325" t="s">
        <v>35</v>
      </c>
      <c r="CB270" s="1325" t="s">
        <v>35</v>
      </c>
      <c r="CC270" s="1325" t="s">
        <v>35</v>
      </c>
      <c r="CD270" s="1325" t="s">
        <v>35</v>
      </c>
      <c r="CE270" s="1325" t="s">
        <v>35</v>
      </c>
      <c r="CF270" s="1325" t="s">
        <v>35</v>
      </c>
      <c r="CG270" s="1325" t="s">
        <v>35</v>
      </c>
      <c r="CH270" s="1325" t="s">
        <v>35</v>
      </c>
      <c r="CI270" s="1325" t="s">
        <v>35</v>
      </c>
      <c r="CJ270" s="1325" t="s">
        <v>35</v>
      </c>
      <c r="CK270" s="1325" t="s">
        <v>35</v>
      </c>
      <c r="CL270" s="1325" t="s">
        <v>35</v>
      </c>
      <c r="CM270" s="1325" t="s">
        <v>35</v>
      </c>
      <c r="CN270" s="1325" t="s">
        <v>35</v>
      </c>
      <c r="CO270" s="1325" t="s">
        <v>35</v>
      </c>
      <c r="CP270" s="1325" t="s">
        <v>35</v>
      </c>
      <c r="CQ270" s="1325" t="s">
        <v>35</v>
      </c>
      <c r="CR270" s="1325" t="s">
        <v>35</v>
      </c>
      <c r="CS270" s="1325" t="s">
        <v>35</v>
      </c>
      <c r="CT270" s="1325" t="s">
        <v>35</v>
      </c>
      <c r="CU270" s="1325" t="s">
        <v>35</v>
      </c>
      <c r="CV270" s="1325" t="s">
        <v>35</v>
      </c>
      <c r="CW270" s="1325" t="s">
        <v>35</v>
      </c>
      <c r="CX270" s="1325" t="s">
        <v>35</v>
      </c>
      <c r="CY270" s="1325" t="s">
        <v>35</v>
      </c>
      <c r="CZ270" s="1347" t="s">
        <v>35</v>
      </c>
    </row>
    <row r="271" s="437" customFormat="true" ht="15" customHeight="true" x14ac:dyDescent="0.2">
      <c r="B271" s="460"/>
      <c r="BA271" s="2514" t="s">
        <v>75</v>
      </c>
      <c r="BB271" s="294" t="s">
        <v>49</v>
      </c>
      <c r="BC271" s="1242" t="s">
        <v>35</v>
      </c>
      <c r="BD271" s="1263" t="s">
        <v>35</v>
      </c>
      <c r="BE271" s="1263" t="s">
        <v>35</v>
      </c>
      <c r="BF271" s="1263" t="s">
        <v>35</v>
      </c>
      <c r="BG271" s="1284" t="s">
        <v>35</v>
      </c>
      <c r="BH271" s="1242" t="s">
        <v>35</v>
      </c>
      <c r="BI271" s="1263" t="s">
        <v>35</v>
      </c>
      <c r="BJ271" s="1263" t="s">
        <v>35</v>
      </c>
      <c r="BK271" s="1263" t="s">
        <v>35</v>
      </c>
      <c r="BL271" s="1284" t="s">
        <v>35</v>
      </c>
      <c r="BM271" s="1242" t="s">
        <v>35</v>
      </c>
      <c r="BN271" s="1263" t="s">
        <v>35</v>
      </c>
      <c r="BO271" s="1263" t="s">
        <v>35</v>
      </c>
      <c r="BP271" s="1263" t="s">
        <v>35</v>
      </c>
      <c r="BQ271" s="1284" t="s">
        <v>35</v>
      </c>
      <c r="BR271" s="1242" t="s">
        <v>35</v>
      </c>
      <c r="BS271" s="1263" t="s">
        <v>35</v>
      </c>
      <c r="BT271" s="1263" t="s">
        <v>35</v>
      </c>
      <c r="BU271" s="1263" t="s">
        <v>35</v>
      </c>
      <c r="BV271" s="1263" t="s">
        <v>35</v>
      </c>
      <c r="BW271" s="1263" t="s">
        <v>35</v>
      </c>
      <c r="BX271" s="1263" t="s">
        <v>35</v>
      </c>
      <c r="BY271" s="1326" t="s">
        <v>35</v>
      </c>
      <c r="BZ271" s="1326" t="s">
        <v>35</v>
      </c>
      <c r="CA271" s="1326" t="s">
        <v>35</v>
      </c>
      <c r="CB271" s="1326" t="s">
        <v>35</v>
      </c>
      <c r="CC271" s="1326" t="s">
        <v>35</v>
      </c>
      <c r="CD271" s="1326" t="s">
        <v>35</v>
      </c>
      <c r="CE271" s="1326" t="s">
        <v>35</v>
      </c>
      <c r="CF271" s="1326" t="s">
        <v>35</v>
      </c>
      <c r="CG271" s="1326" t="s">
        <v>35</v>
      </c>
      <c r="CH271" s="1326" t="s">
        <v>35</v>
      </c>
      <c r="CI271" s="1326" t="s">
        <v>35</v>
      </c>
      <c r="CJ271" s="1326" t="s">
        <v>35</v>
      </c>
      <c r="CK271" s="1326" t="s">
        <v>35</v>
      </c>
      <c r="CL271" s="1326" t="s">
        <v>35</v>
      </c>
      <c r="CM271" s="1326" t="s">
        <v>35</v>
      </c>
      <c r="CN271" s="1326" t="s">
        <v>35</v>
      </c>
      <c r="CO271" s="1326" t="s">
        <v>35</v>
      </c>
      <c r="CP271" s="1326" t="s">
        <v>35</v>
      </c>
      <c r="CQ271" s="1326" t="s">
        <v>35</v>
      </c>
      <c r="CR271" s="1326" t="s">
        <v>35</v>
      </c>
      <c r="CS271" s="1326" t="s">
        <v>35</v>
      </c>
      <c r="CT271" s="1326" t="s">
        <v>35</v>
      </c>
      <c r="CU271" s="1326" t="s">
        <v>35</v>
      </c>
      <c r="CV271" s="1326" t="s">
        <v>35</v>
      </c>
      <c r="CW271" s="1326" t="s">
        <v>35</v>
      </c>
      <c r="CX271" s="1326" t="s">
        <v>35</v>
      </c>
      <c r="CY271" s="1326" t="s">
        <v>35</v>
      </c>
      <c r="CZ271" s="1284" t="s">
        <v>35</v>
      </c>
    </row>
    <row r="272" s="437" customFormat="true" ht="15" customHeight="true" x14ac:dyDescent="0.2">
      <c r="B272" s="460"/>
      <c r="BA272" s="2514"/>
      <c r="BB272" s="294" t="s">
        <v>48</v>
      </c>
      <c r="BC272" s="1242" t="s">
        <v>35</v>
      </c>
      <c r="BD272" s="1263" t="s">
        <v>35</v>
      </c>
      <c r="BE272" s="1263" t="s">
        <v>35</v>
      </c>
      <c r="BF272" s="1263" t="s">
        <v>35</v>
      </c>
      <c r="BG272" s="1284" t="s">
        <v>35</v>
      </c>
      <c r="BH272" s="1242" t="s">
        <v>35</v>
      </c>
      <c r="BI272" s="1263" t="s">
        <v>35</v>
      </c>
      <c r="BJ272" s="1263" t="s">
        <v>35</v>
      </c>
      <c r="BK272" s="1263" t="s">
        <v>35</v>
      </c>
      <c r="BL272" s="1284" t="s">
        <v>35</v>
      </c>
      <c r="BM272" s="1242" t="s">
        <v>35</v>
      </c>
      <c r="BN272" s="1263" t="s">
        <v>35</v>
      </c>
      <c r="BO272" s="1263" t="s">
        <v>35</v>
      </c>
      <c r="BP272" s="1263" t="s">
        <v>35</v>
      </c>
      <c r="BQ272" s="1284" t="s">
        <v>35</v>
      </c>
      <c r="BR272" s="1242" t="s">
        <v>35</v>
      </c>
      <c r="BS272" s="1263" t="s">
        <v>35</v>
      </c>
      <c r="BT272" s="1263" t="s">
        <v>35</v>
      </c>
      <c r="BU272" s="1263" t="s">
        <v>35</v>
      </c>
      <c r="BV272" s="1263" t="s">
        <v>35</v>
      </c>
      <c r="BW272" s="1263" t="s">
        <v>35</v>
      </c>
      <c r="BX272" s="1263" t="s">
        <v>35</v>
      </c>
      <c r="BY272" s="1326" t="s">
        <v>35</v>
      </c>
      <c r="BZ272" s="1326" t="s">
        <v>35</v>
      </c>
      <c r="CA272" s="1326" t="s">
        <v>35</v>
      </c>
      <c r="CB272" s="1326" t="s">
        <v>35</v>
      </c>
      <c r="CC272" s="1326" t="s">
        <v>35</v>
      </c>
      <c r="CD272" s="1326" t="s">
        <v>35</v>
      </c>
      <c r="CE272" s="1326" t="s">
        <v>35</v>
      </c>
      <c r="CF272" s="1326" t="s">
        <v>35</v>
      </c>
      <c r="CG272" s="1326" t="s">
        <v>35</v>
      </c>
      <c r="CH272" s="1326" t="s">
        <v>35</v>
      </c>
      <c r="CI272" s="1326" t="s">
        <v>35</v>
      </c>
      <c r="CJ272" s="1326" t="s">
        <v>35</v>
      </c>
      <c r="CK272" s="1326" t="s">
        <v>35</v>
      </c>
      <c r="CL272" s="1326" t="s">
        <v>35</v>
      </c>
      <c r="CM272" s="1326" t="s">
        <v>35</v>
      </c>
      <c r="CN272" s="1326" t="s">
        <v>35</v>
      </c>
      <c r="CO272" s="1326" t="s">
        <v>35</v>
      </c>
      <c r="CP272" s="1326" t="s">
        <v>35</v>
      </c>
      <c r="CQ272" s="1326" t="s">
        <v>35</v>
      </c>
      <c r="CR272" s="1326" t="s">
        <v>35</v>
      </c>
      <c r="CS272" s="1326" t="s">
        <v>35</v>
      </c>
      <c r="CT272" s="1326" t="s">
        <v>35</v>
      </c>
      <c r="CU272" s="1326" t="s">
        <v>35</v>
      </c>
      <c r="CV272" s="1326" t="s">
        <v>35</v>
      </c>
      <c r="CW272" s="1326" t="s">
        <v>35</v>
      </c>
      <c r="CX272" s="1326" t="s">
        <v>35</v>
      </c>
      <c r="CY272" s="1326" t="s">
        <v>35</v>
      </c>
      <c r="CZ272" s="1284" t="s">
        <v>35</v>
      </c>
    </row>
    <row r="273" s="437" customFormat="true" ht="15" customHeight="true" x14ac:dyDescent="0.2">
      <c r="B273" s="460"/>
      <c r="BA273" s="2514"/>
      <c r="BB273" s="294" t="s">
        <v>112</v>
      </c>
      <c r="BC273" s="1242" t="s">
        <v>35</v>
      </c>
      <c r="BD273" s="1263" t="s">
        <v>35</v>
      </c>
      <c r="BE273" s="1263" t="s">
        <v>35</v>
      </c>
      <c r="BF273" s="1263" t="s">
        <v>35</v>
      </c>
      <c r="BG273" s="1284" t="s">
        <v>35</v>
      </c>
      <c r="BH273" s="1242" t="s">
        <v>35</v>
      </c>
      <c r="BI273" s="1263" t="s">
        <v>35</v>
      </c>
      <c r="BJ273" s="1263" t="s">
        <v>35</v>
      </c>
      <c r="BK273" s="1263" t="s">
        <v>35</v>
      </c>
      <c r="BL273" s="1284" t="s">
        <v>35</v>
      </c>
      <c r="BM273" s="1242" t="s">
        <v>35</v>
      </c>
      <c r="BN273" s="1263" t="s">
        <v>35</v>
      </c>
      <c r="BO273" s="1263" t="s">
        <v>35</v>
      </c>
      <c r="BP273" s="1263" t="s">
        <v>35</v>
      </c>
      <c r="BQ273" s="1284" t="s">
        <v>35</v>
      </c>
      <c r="BR273" s="1242" t="s">
        <v>35</v>
      </c>
      <c r="BS273" s="1263" t="s">
        <v>35</v>
      </c>
      <c r="BT273" s="1263" t="s">
        <v>35</v>
      </c>
      <c r="BU273" s="1263" t="s">
        <v>35</v>
      </c>
      <c r="BV273" s="1263" t="s">
        <v>35</v>
      </c>
      <c r="BW273" s="1263" t="s">
        <v>35</v>
      </c>
      <c r="BX273" s="1263" t="s">
        <v>35</v>
      </c>
      <c r="BY273" s="1326" t="s">
        <v>35</v>
      </c>
      <c r="BZ273" s="1326" t="s">
        <v>35</v>
      </c>
      <c r="CA273" s="1326" t="s">
        <v>35</v>
      </c>
      <c r="CB273" s="1326" t="s">
        <v>35</v>
      </c>
      <c r="CC273" s="1326" t="s">
        <v>35</v>
      </c>
      <c r="CD273" s="1326" t="s">
        <v>35</v>
      </c>
      <c r="CE273" s="1326" t="s">
        <v>35</v>
      </c>
      <c r="CF273" s="1326" t="s">
        <v>35</v>
      </c>
      <c r="CG273" s="1326" t="s">
        <v>35</v>
      </c>
      <c r="CH273" s="1326" t="s">
        <v>35</v>
      </c>
      <c r="CI273" s="1326" t="s">
        <v>35</v>
      </c>
      <c r="CJ273" s="1326" t="s">
        <v>35</v>
      </c>
      <c r="CK273" s="1326" t="s">
        <v>35</v>
      </c>
      <c r="CL273" s="1326" t="s">
        <v>35</v>
      </c>
      <c r="CM273" s="1326" t="s">
        <v>35</v>
      </c>
      <c r="CN273" s="1326" t="s">
        <v>35</v>
      </c>
      <c r="CO273" s="1326" t="s">
        <v>35</v>
      </c>
      <c r="CP273" s="1326" t="s">
        <v>35</v>
      </c>
      <c r="CQ273" s="1326" t="s">
        <v>35</v>
      </c>
      <c r="CR273" s="1326" t="s">
        <v>35</v>
      </c>
      <c r="CS273" s="1326" t="s">
        <v>35</v>
      </c>
      <c r="CT273" s="1326" t="s">
        <v>35</v>
      </c>
      <c r="CU273" s="1326" t="s">
        <v>35</v>
      </c>
      <c r="CV273" s="1326" t="s">
        <v>35</v>
      </c>
      <c r="CW273" s="1326" t="s">
        <v>35</v>
      </c>
      <c r="CX273" s="1326" t="s">
        <v>35</v>
      </c>
      <c r="CY273" s="1326" t="s">
        <v>35</v>
      </c>
      <c r="CZ273" s="1284" t="s">
        <v>35</v>
      </c>
    </row>
    <row r="274" s="437" customFormat="true" ht="15" customHeight="true" x14ac:dyDescent="0.2">
      <c r="B274" s="460"/>
      <c r="BA274" s="2514" t="s">
        <v>76</v>
      </c>
      <c r="BB274" s="294" t="s">
        <v>49</v>
      </c>
      <c r="BC274" s="1242" t="s">
        <v>35</v>
      </c>
      <c r="BD274" s="1262" t="s">
        <v>35</v>
      </c>
      <c r="BE274" s="1262" t="s">
        <v>35</v>
      </c>
      <c r="BF274" s="1262" t="s">
        <v>35</v>
      </c>
      <c r="BG274" s="1283" t="s">
        <v>35</v>
      </c>
      <c r="BH274" s="1304" t="s">
        <v>35</v>
      </c>
      <c r="BI274" s="1262" t="s">
        <v>35</v>
      </c>
      <c r="BJ274" s="1262" t="s">
        <v>35</v>
      </c>
      <c r="BK274" s="1262" t="s">
        <v>35</v>
      </c>
      <c r="BL274" s="1283" t="s">
        <v>35</v>
      </c>
      <c r="BM274" s="1304" t="s">
        <v>35</v>
      </c>
      <c r="BN274" s="1262" t="s">
        <v>35</v>
      </c>
      <c r="BO274" s="1262" t="s">
        <v>35</v>
      </c>
      <c r="BP274" s="1262" t="s">
        <v>35</v>
      </c>
      <c r="BQ274" s="1283" t="s">
        <v>35</v>
      </c>
      <c r="BR274" s="1304" t="s">
        <v>35</v>
      </c>
      <c r="BS274" s="1262" t="s">
        <v>35</v>
      </c>
      <c r="BT274" s="1262" t="s">
        <v>35</v>
      </c>
      <c r="BU274" s="1262" t="s">
        <v>35</v>
      </c>
      <c r="BV274" s="1262" t="s">
        <v>35</v>
      </c>
      <c r="BW274" s="1262" t="s">
        <v>35</v>
      </c>
      <c r="BX274" s="1262" t="s">
        <v>35</v>
      </c>
      <c r="BY274" s="1325" t="s">
        <v>35</v>
      </c>
      <c r="BZ274" s="1325" t="s">
        <v>35</v>
      </c>
      <c r="CA274" s="1325" t="s">
        <v>35</v>
      </c>
      <c r="CB274" s="1325" t="s">
        <v>35</v>
      </c>
      <c r="CC274" s="1325" t="s">
        <v>35</v>
      </c>
      <c r="CD274" s="1325" t="s">
        <v>35</v>
      </c>
      <c r="CE274" s="1325" t="s">
        <v>35</v>
      </c>
      <c r="CF274" s="1325" t="s">
        <v>35</v>
      </c>
      <c r="CG274" s="1325" t="s">
        <v>35</v>
      </c>
      <c r="CH274" s="1325" t="s">
        <v>35</v>
      </c>
      <c r="CI274" s="1325" t="s">
        <v>35</v>
      </c>
      <c r="CJ274" s="1325" t="s">
        <v>35</v>
      </c>
      <c r="CK274" s="1325" t="s">
        <v>35</v>
      </c>
      <c r="CL274" s="1325" t="s">
        <v>35</v>
      </c>
      <c r="CM274" s="1325" t="s">
        <v>35</v>
      </c>
      <c r="CN274" s="1325" t="s">
        <v>35</v>
      </c>
      <c r="CO274" s="1325" t="s">
        <v>35</v>
      </c>
      <c r="CP274" s="1325" t="s">
        <v>35</v>
      </c>
      <c r="CQ274" s="1325" t="s">
        <v>35</v>
      </c>
      <c r="CR274" s="1325" t="s">
        <v>35</v>
      </c>
      <c r="CS274" s="1325" t="s">
        <v>35</v>
      </c>
      <c r="CT274" s="1325" t="s">
        <v>35</v>
      </c>
      <c r="CU274" s="1325" t="s">
        <v>35</v>
      </c>
      <c r="CV274" s="1325" t="s">
        <v>35</v>
      </c>
      <c r="CW274" s="1325" t="s">
        <v>35</v>
      </c>
      <c r="CX274" s="1325" t="s">
        <v>35</v>
      </c>
      <c r="CY274" s="1325" t="s">
        <v>35</v>
      </c>
      <c r="CZ274" s="1347" t="s">
        <v>35</v>
      </c>
    </row>
    <row r="275" s="437" customFormat="true" ht="15" customHeight="true" x14ac:dyDescent="0.2">
      <c r="B275" s="460"/>
      <c r="BA275" s="2514"/>
      <c r="BB275" s="294" t="s">
        <v>48</v>
      </c>
      <c r="BC275" s="1242" t="s">
        <v>35</v>
      </c>
      <c r="BD275" s="1262" t="s">
        <v>35</v>
      </c>
      <c r="BE275" s="1262" t="s">
        <v>35</v>
      </c>
      <c r="BF275" s="1262" t="s">
        <v>35</v>
      </c>
      <c r="BG275" s="1283" t="s">
        <v>35</v>
      </c>
      <c r="BH275" s="1304" t="s">
        <v>35</v>
      </c>
      <c r="BI275" s="1262" t="s">
        <v>35</v>
      </c>
      <c r="BJ275" s="1262" t="s">
        <v>35</v>
      </c>
      <c r="BK275" s="1262" t="s">
        <v>35</v>
      </c>
      <c r="BL275" s="1283" t="s">
        <v>35</v>
      </c>
      <c r="BM275" s="1304" t="s">
        <v>35</v>
      </c>
      <c r="BN275" s="1262" t="s">
        <v>35</v>
      </c>
      <c r="BO275" s="1262" t="s">
        <v>35</v>
      </c>
      <c r="BP275" s="1262" t="s">
        <v>35</v>
      </c>
      <c r="BQ275" s="1283" t="s">
        <v>35</v>
      </c>
      <c r="BR275" s="1304" t="s">
        <v>35</v>
      </c>
      <c r="BS275" s="1262" t="s">
        <v>35</v>
      </c>
      <c r="BT275" s="1262" t="s">
        <v>35</v>
      </c>
      <c r="BU275" s="1262" t="s">
        <v>35</v>
      </c>
      <c r="BV275" s="1262" t="s">
        <v>35</v>
      </c>
      <c r="BW275" s="1262" t="s">
        <v>35</v>
      </c>
      <c r="BX275" s="1262" t="s">
        <v>35</v>
      </c>
      <c r="BY275" s="1325" t="s">
        <v>35</v>
      </c>
      <c r="BZ275" s="1325" t="s">
        <v>35</v>
      </c>
      <c r="CA275" s="1325" t="s">
        <v>35</v>
      </c>
      <c r="CB275" s="1325" t="s">
        <v>35</v>
      </c>
      <c r="CC275" s="1325" t="s">
        <v>35</v>
      </c>
      <c r="CD275" s="1325" t="s">
        <v>35</v>
      </c>
      <c r="CE275" s="1325" t="s">
        <v>35</v>
      </c>
      <c r="CF275" s="1325" t="s">
        <v>35</v>
      </c>
      <c r="CG275" s="1325" t="s">
        <v>35</v>
      </c>
      <c r="CH275" s="1325" t="s">
        <v>35</v>
      </c>
      <c r="CI275" s="1325" t="s">
        <v>35</v>
      </c>
      <c r="CJ275" s="1325" t="s">
        <v>35</v>
      </c>
      <c r="CK275" s="1325" t="s">
        <v>35</v>
      </c>
      <c r="CL275" s="1325" t="s">
        <v>35</v>
      </c>
      <c r="CM275" s="1325" t="s">
        <v>35</v>
      </c>
      <c r="CN275" s="1325" t="s">
        <v>35</v>
      </c>
      <c r="CO275" s="1325" t="s">
        <v>35</v>
      </c>
      <c r="CP275" s="1325" t="s">
        <v>35</v>
      </c>
      <c r="CQ275" s="1325" t="s">
        <v>35</v>
      </c>
      <c r="CR275" s="1325" t="s">
        <v>35</v>
      </c>
      <c r="CS275" s="1325" t="s">
        <v>35</v>
      </c>
      <c r="CT275" s="1325" t="s">
        <v>35</v>
      </c>
      <c r="CU275" s="1325" t="s">
        <v>35</v>
      </c>
      <c r="CV275" s="1325" t="s">
        <v>35</v>
      </c>
      <c r="CW275" s="1325" t="s">
        <v>35</v>
      </c>
      <c r="CX275" s="1325" t="s">
        <v>35</v>
      </c>
      <c r="CY275" s="1325" t="s">
        <v>35</v>
      </c>
      <c r="CZ275" s="1347" t="s">
        <v>35</v>
      </c>
    </row>
    <row r="276" s="437" customFormat="true" ht="15" customHeight="true" x14ac:dyDescent="0.2">
      <c r="B276" s="460"/>
      <c r="BA276" s="2514"/>
      <c r="BB276" s="294" t="s">
        <v>113</v>
      </c>
      <c r="BC276" s="1242" t="s">
        <v>35</v>
      </c>
      <c r="BD276" s="1262" t="s">
        <v>35</v>
      </c>
      <c r="BE276" s="1262" t="s">
        <v>35</v>
      </c>
      <c r="BF276" s="1262" t="s">
        <v>35</v>
      </c>
      <c r="BG276" s="1283" t="s">
        <v>35</v>
      </c>
      <c r="BH276" s="1304" t="s">
        <v>35</v>
      </c>
      <c r="BI276" s="1262" t="s">
        <v>35</v>
      </c>
      <c r="BJ276" s="1262" t="s">
        <v>35</v>
      </c>
      <c r="BK276" s="1262" t="s">
        <v>35</v>
      </c>
      <c r="BL276" s="1283" t="s">
        <v>35</v>
      </c>
      <c r="BM276" s="1304" t="s">
        <v>35</v>
      </c>
      <c r="BN276" s="1262" t="s">
        <v>35</v>
      </c>
      <c r="BO276" s="1262" t="s">
        <v>35</v>
      </c>
      <c r="BP276" s="1262" t="s">
        <v>35</v>
      </c>
      <c r="BQ276" s="1283" t="s">
        <v>35</v>
      </c>
      <c r="BR276" s="1304" t="s">
        <v>35</v>
      </c>
      <c r="BS276" s="1262" t="s">
        <v>35</v>
      </c>
      <c r="BT276" s="1262" t="s">
        <v>35</v>
      </c>
      <c r="BU276" s="1262" t="s">
        <v>35</v>
      </c>
      <c r="BV276" s="1262" t="s">
        <v>35</v>
      </c>
      <c r="BW276" s="1262" t="s">
        <v>35</v>
      </c>
      <c r="BX276" s="1262" t="s">
        <v>35</v>
      </c>
      <c r="BY276" s="1325" t="s">
        <v>35</v>
      </c>
      <c r="BZ276" s="1325" t="s">
        <v>35</v>
      </c>
      <c r="CA276" s="1325" t="s">
        <v>35</v>
      </c>
      <c r="CB276" s="1325" t="s">
        <v>35</v>
      </c>
      <c r="CC276" s="1325" t="s">
        <v>35</v>
      </c>
      <c r="CD276" s="1325" t="s">
        <v>35</v>
      </c>
      <c r="CE276" s="1325" t="s">
        <v>35</v>
      </c>
      <c r="CF276" s="1325" t="s">
        <v>35</v>
      </c>
      <c r="CG276" s="1325" t="s">
        <v>35</v>
      </c>
      <c r="CH276" s="1325" t="s">
        <v>35</v>
      </c>
      <c r="CI276" s="1325" t="s">
        <v>35</v>
      </c>
      <c r="CJ276" s="1325" t="s">
        <v>35</v>
      </c>
      <c r="CK276" s="1325" t="s">
        <v>35</v>
      </c>
      <c r="CL276" s="1325" t="s">
        <v>35</v>
      </c>
      <c r="CM276" s="1325" t="s">
        <v>35</v>
      </c>
      <c r="CN276" s="1325" t="s">
        <v>35</v>
      </c>
      <c r="CO276" s="1325" t="s">
        <v>35</v>
      </c>
      <c r="CP276" s="1325" t="s">
        <v>35</v>
      </c>
      <c r="CQ276" s="1325" t="s">
        <v>35</v>
      </c>
      <c r="CR276" s="1325" t="s">
        <v>35</v>
      </c>
      <c r="CS276" s="1325" t="s">
        <v>35</v>
      </c>
      <c r="CT276" s="1325" t="s">
        <v>35</v>
      </c>
      <c r="CU276" s="1325" t="s">
        <v>35</v>
      </c>
      <c r="CV276" s="1325" t="s">
        <v>35</v>
      </c>
      <c r="CW276" s="1325" t="s">
        <v>35</v>
      </c>
      <c r="CX276" s="1325" t="s">
        <v>35</v>
      </c>
      <c r="CY276" s="1325" t="s">
        <v>35</v>
      </c>
      <c r="CZ276" s="1347" t="s">
        <v>35</v>
      </c>
    </row>
    <row r="277" s="437" customFormat="true" ht="15" customHeight="true" x14ac:dyDescent="0.2">
      <c r="B277" s="460"/>
      <c r="BA277" s="2514" t="s">
        <v>77</v>
      </c>
      <c r="BB277" s="294" t="s">
        <v>78</v>
      </c>
      <c r="BC277" s="1242" t="s">
        <v>35</v>
      </c>
      <c r="BD277" s="1262" t="s">
        <v>35</v>
      </c>
      <c r="BE277" s="1262" t="s">
        <v>35</v>
      </c>
      <c r="BF277" s="1262" t="s">
        <v>35</v>
      </c>
      <c r="BG277" s="1283" t="s">
        <v>35</v>
      </c>
      <c r="BH277" s="1304" t="s">
        <v>35</v>
      </c>
      <c r="BI277" s="1262" t="s">
        <v>35</v>
      </c>
      <c r="BJ277" s="1262" t="s">
        <v>35</v>
      </c>
      <c r="BK277" s="1262" t="s">
        <v>35</v>
      </c>
      <c r="BL277" s="1283" t="s">
        <v>35</v>
      </c>
      <c r="BM277" s="1304" t="s">
        <v>35</v>
      </c>
      <c r="BN277" s="1262" t="s">
        <v>35</v>
      </c>
      <c r="BO277" s="1262" t="s">
        <v>35</v>
      </c>
      <c r="BP277" s="1262" t="s">
        <v>35</v>
      </c>
      <c r="BQ277" s="1283" t="s">
        <v>35</v>
      </c>
      <c r="BR277" s="1304" t="s">
        <v>35</v>
      </c>
      <c r="BS277" s="1262" t="s">
        <v>35</v>
      </c>
      <c r="BT277" s="1262" t="s">
        <v>35</v>
      </c>
      <c r="BU277" s="1262" t="s">
        <v>35</v>
      </c>
      <c r="BV277" s="1262" t="s">
        <v>35</v>
      </c>
      <c r="BW277" s="1262" t="s">
        <v>35</v>
      </c>
      <c r="BX277" s="1262" t="s">
        <v>35</v>
      </c>
      <c r="BY277" s="1325" t="s">
        <v>35</v>
      </c>
      <c r="BZ277" s="1325" t="s">
        <v>35</v>
      </c>
      <c r="CA277" s="1325" t="s">
        <v>35</v>
      </c>
      <c r="CB277" s="1325" t="s">
        <v>35</v>
      </c>
      <c r="CC277" s="1325" t="s">
        <v>35</v>
      </c>
      <c r="CD277" s="1325" t="s">
        <v>35</v>
      </c>
      <c r="CE277" s="1325" t="s">
        <v>35</v>
      </c>
      <c r="CF277" s="1325" t="s">
        <v>35</v>
      </c>
      <c r="CG277" s="1325" t="s">
        <v>35</v>
      </c>
      <c r="CH277" s="1325" t="s">
        <v>35</v>
      </c>
      <c r="CI277" s="1325" t="s">
        <v>35</v>
      </c>
      <c r="CJ277" s="1325" t="s">
        <v>35</v>
      </c>
      <c r="CK277" s="1325" t="s">
        <v>35</v>
      </c>
      <c r="CL277" s="1325" t="s">
        <v>35</v>
      </c>
      <c r="CM277" s="1325" t="s">
        <v>35</v>
      </c>
      <c r="CN277" s="1325" t="s">
        <v>35</v>
      </c>
      <c r="CO277" s="1325" t="s">
        <v>35</v>
      </c>
      <c r="CP277" s="1325" t="s">
        <v>35</v>
      </c>
      <c r="CQ277" s="1325" t="s">
        <v>35</v>
      </c>
      <c r="CR277" s="1325" t="s">
        <v>35</v>
      </c>
      <c r="CS277" s="1325" t="s">
        <v>35</v>
      </c>
      <c r="CT277" s="1325" t="s">
        <v>35</v>
      </c>
      <c r="CU277" s="1325" t="s">
        <v>35</v>
      </c>
      <c r="CV277" s="1325" t="s">
        <v>35</v>
      </c>
      <c r="CW277" s="1325" t="s">
        <v>35</v>
      </c>
      <c r="CX277" s="1325" t="s">
        <v>35</v>
      </c>
      <c r="CY277" s="1325" t="s">
        <v>35</v>
      </c>
      <c r="CZ277" s="1347" t="s">
        <v>35</v>
      </c>
    </row>
    <row r="278" s="437" customFormat="true" ht="15" customHeight="true" x14ac:dyDescent="0.2">
      <c r="B278" s="460"/>
      <c r="BA278" s="2514"/>
      <c r="BB278" s="294" t="s">
        <v>79</v>
      </c>
      <c r="BC278" s="1242" t="s">
        <v>35</v>
      </c>
      <c r="BD278" s="1262" t="s">
        <v>35</v>
      </c>
      <c r="BE278" s="1262" t="s">
        <v>35</v>
      </c>
      <c r="BF278" s="1262" t="s">
        <v>35</v>
      </c>
      <c r="BG278" s="1283" t="s">
        <v>35</v>
      </c>
      <c r="BH278" s="1304" t="s">
        <v>35</v>
      </c>
      <c r="BI278" s="1262" t="s">
        <v>35</v>
      </c>
      <c r="BJ278" s="1262" t="s">
        <v>35</v>
      </c>
      <c r="BK278" s="1262" t="s">
        <v>35</v>
      </c>
      <c r="BL278" s="1283" t="s">
        <v>35</v>
      </c>
      <c r="BM278" s="1304" t="s">
        <v>35</v>
      </c>
      <c r="BN278" s="1262" t="s">
        <v>35</v>
      </c>
      <c r="BO278" s="1262" t="s">
        <v>35</v>
      </c>
      <c r="BP278" s="1262" t="s">
        <v>35</v>
      </c>
      <c r="BQ278" s="1283" t="s">
        <v>35</v>
      </c>
      <c r="BR278" s="1304" t="s">
        <v>35</v>
      </c>
      <c r="BS278" s="1262" t="s">
        <v>35</v>
      </c>
      <c r="BT278" s="1262" t="s">
        <v>35</v>
      </c>
      <c r="BU278" s="1262" t="s">
        <v>35</v>
      </c>
      <c r="BV278" s="1262" t="s">
        <v>35</v>
      </c>
      <c r="BW278" s="1262" t="s">
        <v>35</v>
      </c>
      <c r="BX278" s="1262" t="s">
        <v>35</v>
      </c>
      <c r="BY278" s="1325" t="s">
        <v>35</v>
      </c>
      <c r="BZ278" s="1325" t="s">
        <v>35</v>
      </c>
      <c r="CA278" s="1325" t="s">
        <v>35</v>
      </c>
      <c r="CB278" s="1325" t="s">
        <v>35</v>
      </c>
      <c r="CC278" s="1325" t="s">
        <v>35</v>
      </c>
      <c r="CD278" s="1325" t="s">
        <v>35</v>
      </c>
      <c r="CE278" s="1325" t="s">
        <v>35</v>
      </c>
      <c r="CF278" s="1325" t="s">
        <v>35</v>
      </c>
      <c r="CG278" s="1325" t="s">
        <v>35</v>
      </c>
      <c r="CH278" s="1325" t="s">
        <v>35</v>
      </c>
      <c r="CI278" s="1325" t="s">
        <v>35</v>
      </c>
      <c r="CJ278" s="1325" t="s">
        <v>35</v>
      </c>
      <c r="CK278" s="1325" t="s">
        <v>35</v>
      </c>
      <c r="CL278" s="1325" t="s">
        <v>35</v>
      </c>
      <c r="CM278" s="1325" t="s">
        <v>35</v>
      </c>
      <c r="CN278" s="1325" t="s">
        <v>35</v>
      </c>
      <c r="CO278" s="1325" t="s">
        <v>35</v>
      </c>
      <c r="CP278" s="1325" t="s">
        <v>35</v>
      </c>
      <c r="CQ278" s="1325" t="s">
        <v>35</v>
      </c>
      <c r="CR278" s="1325" t="s">
        <v>35</v>
      </c>
      <c r="CS278" s="1325" t="s">
        <v>35</v>
      </c>
      <c r="CT278" s="1325" t="s">
        <v>35</v>
      </c>
      <c r="CU278" s="1325" t="s">
        <v>35</v>
      </c>
      <c r="CV278" s="1325" t="s">
        <v>35</v>
      </c>
      <c r="CW278" s="1325" t="s">
        <v>35</v>
      </c>
      <c r="CX278" s="1325" t="s">
        <v>35</v>
      </c>
      <c r="CY278" s="1325" t="s">
        <v>35</v>
      </c>
      <c r="CZ278" s="1347" t="s">
        <v>35</v>
      </c>
    </row>
    <row r="279" s="437" customFormat="true" ht="15" customHeight="true" x14ac:dyDescent="0.2">
      <c r="B279" s="460"/>
      <c r="BA279" s="2514"/>
      <c r="BB279" s="294" t="s">
        <v>80</v>
      </c>
      <c r="BC279" s="1242" t="s">
        <v>35</v>
      </c>
      <c r="BD279" s="1263" t="s">
        <v>35</v>
      </c>
      <c r="BE279" s="1263" t="s">
        <v>35</v>
      </c>
      <c r="BF279" s="1263" t="s">
        <v>35</v>
      </c>
      <c r="BG279" s="1284" t="s">
        <v>35</v>
      </c>
      <c r="BH279" s="1242" t="s">
        <v>35</v>
      </c>
      <c r="BI279" s="1263" t="s">
        <v>35</v>
      </c>
      <c r="BJ279" s="1263" t="s">
        <v>35</v>
      </c>
      <c r="BK279" s="1263" t="s">
        <v>35</v>
      </c>
      <c r="BL279" s="1284" t="s">
        <v>35</v>
      </c>
      <c r="BM279" s="1242" t="s">
        <v>35</v>
      </c>
      <c r="BN279" s="1263" t="s">
        <v>35</v>
      </c>
      <c r="BO279" s="1263" t="s">
        <v>35</v>
      </c>
      <c r="BP279" s="1263" t="s">
        <v>35</v>
      </c>
      <c r="BQ279" s="1284" t="s">
        <v>35</v>
      </c>
      <c r="BR279" s="1242" t="s">
        <v>35</v>
      </c>
      <c r="BS279" s="1263" t="s">
        <v>35</v>
      </c>
      <c r="BT279" s="1263" t="s">
        <v>35</v>
      </c>
      <c r="BU279" s="1263" t="s">
        <v>35</v>
      </c>
      <c r="BV279" s="1263" t="s">
        <v>35</v>
      </c>
      <c r="BW279" s="1263" t="s">
        <v>35</v>
      </c>
      <c r="BX279" s="1263" t="s">
        <v>35</v>
      </c>
      <c r="BY279" s="1326" t="s">
        <v>35</v>
      </c>
      <c r="BZ279" s="1326" t="s">
        <v>35</v>
      </c>
      <c r="CA279" s="1326" t="s">
        <v>35</v>
      </c>
      <c r="CB279" s="1326" t="s">
        <v>35</v>
      </c>
      <c r="CC279" s="1326" t="s">
        <v>35</v>
      </c>
      <c r="CD279" s="1326" t="s">
        <v>35</v>
      </c>
      <c r="CE279" s="1326" t="s">
        <v>35</v>
      </c>
      <c r="CF279" s="1326" t="s">
        <v>35</v>
      </c>
      <c r="CG279" s="1326" t="s">
        <v>35</v>
      </c>
      <c r="CH279" s="1326" t="s">
        <v>35</v>
      </c>
      <c r="CI279" s="1326" t="s">
        <v>35</v>
      </c>
      <c r="CJ279" s="1326" t="s">
        <v>35</v>
      </c>
      <c r="CK279" s="1326" t="s">
        <v>35</v>
      </c>
      <c r="CL279" s="1326" t="s">
        <v>35</v>
      </c>
      <c r="CM279" s="1326" t="s">
        <v>35</v>
      </c>
      <c r="CN279" s="1326" t="s">
        <v>35</v>
      </c>
      <c r="CO279" s="1326" t="s">
        <v>35</v>
      </c>
      <c r="CP279" s="1326" t="s">
        <v>35</v>
      </c>
      <c r="CQ279" s="1326" t="s">
        <v>35</v>
      </c>
      <c r="CR279" s="1326" t="s">
        <v>35</v>
      </c>
      <c r="CS279" s="1326" t="s">
        <v>35</v>
      </c>
      <c r="CT279" s="1326" t="s">
        <v>35</v>
      </c>
      <c r="CU279" s="1326" t="s">
        <v>35</v>
      </c>
      <c r="CV279" s="1326" t="s">
        <v>35</v>
      </c>
      <c r="CW279" s="1326" t="s">
        <v>35</v>
      </c>
      <c r="CX279" s="1326" t="s">
        <v>35</v>
      </c>
      <c r="CY279" s="1326" t="s">
        <v>35</v>
      </c>
      <c r="CZ279" s="1284" t="s">
        <v>35</v>
      </c>
    </row>
    <row r="280" s="437" customFormat="true" ht="15" customHeight="true" x14ac:dyDescent="0.2">
      <c r="B280" s="460"/>
      <c r="BA280" s="2514"/>
      <c r="BB280" s="294" t="s">
        <v>81</v>
      </c>
      <c r="BC280" s="1242" t="s">
        <v>35</v>
      </c>
      <c r="BD280" s="1263" t="s">
        <v>35</v>
      </c>
      <c r="BE280" s="1263" t="s">
        <v>35</v>
      </c>
      <c r="BF280" s="1263" t="s">
        <v>35</v>
      </c>
      <c r="BG280" s="1284" t="s">
        <v>35</v>
      </c>
      <c r="BH280" s="1242" t="s">
        <v>35</v>
      </c>
      <c r="BI280" s="1263" t="s">
        <v>35</v>
      </c>
      <c r="BJ280" s="1263" t="s">
        <v>35</v>
      </c>
      <c r="BK280" s="1263" t="s">
        <v>35</v>
      </c>
      <c r="BL280" s="1284" t="s">
        <v>35</v>
      </c>
      <c r="BM280" s="1242" t="s">
        <v>35</v>
      </c>
      <c r="BN280" s="1263" t="s">
        <v>35</v>
      </c>
      <c r="BO280" s="1263" t="s">
        <v>35</v>
      </c>
      <c r="BP280" s="1263" t="s">
        <v>35</v>
      </c>
      <c r="BQ280" s="1284" t="s">
        <v>35</v>
      </c>
      <c r="BR280" s="1242" t="s">
        <v>35</v>
      </c>
      <c r="BS280" s="1263" t="s">
        <v>35</v>
      </c>
      <c r="BT280" s="1263" t="s">
        <v>35</v>
      </c>
      <c r="BU280" s="1263" t="s">
        <v>35</v>
      </c>
      <c r="BV280" s="1263" t="s">
        <v>35</v>
      </c>
      <c r="BW280" s="1263" t="s">
        <v>35</v>
      </c>
      <c r="BX280" s="1263" t="s">
        <v>35</v>
      </c>
      <c r="BY280" s="1326" t="s">
        <v>35</v>
      </c>
      <c r="BZ280" s="1326" t="s">
        <v>35</v>
      </c>
      <c r="CA280" s="1326" t="s">
        <v>35</v>
      </c>
      <c r="CB280" s="1326" t="s">
        <v>35</v>
      </c>
      <c r="CC280" s="1326" t="s">
        <v>35</v>
      </c>
      <c r="CD280" s="1326" t="s">
        <v>35</v>
      </c>
      <c r="CE280" s="1326" t="s">
        <v>35</v>
      </c>
      <c r="CF280" s="1326" t="s">
        <v>35</v>
      </c>
      <c r="CG280" s="1326" t="s">
        <v>35</v>
      </c>
      <c r="CH280" s="1326" t="s">
        <v>35</v>
      </c>
      <c r="CI280" s="1326" t="s">
        <v>35</v>
      </c>
      <c r="CJ280" s="1326" t="s">
        <v>35</v>
      </c>
      <c r="CK280" s="1326" t="s">
        <v>35</v>
      </c>
      <c r="CL280" s="1326" t="s">
        <v>35</v>
      </c>
      <c r="CM280" s="1326" t="s">
        <v>35</v>
      </c>
      <c r="CN280" s="1326" t="s">
        <v>35</v>
      </c>
      <c r="CO280" s="1326" t="s">
        <v>35</v>
      </c>
      <c r="CP280" s="1326" t="s">
        <v>35</v>
      </c>
      <c r="CQ280" s="1326" t="s">
        <v>35</v>
      </c>
      <c r="CR280" s="1326" t="s">
        <v>35</v>
      </c>
      <c r="CS280" s="1326" t="s">
        <v>35</v>
      </c>
      <c r="CT280" s="1326" t="s">
        <v>35</v>
      </c>
      <c r="CU280" s="1326" t="s">
        <v>35</v>
      </c>
      <c r="CV280" s="1326" t="s">
        <v>35</v>
      </c>
      <c r="CW280" s="1326" t="s">
        <v>35</v>
      </c>
      <c r="CX280" s="1326" t="s">
        <v>35</v>
      </c>
      <c r="CY280" s="1326" t="s">
        <v>35</v>
      </c>
      <c r="CZ280" s="1284" t="s">
        <v>35</v>
      </c>
    </row>
    <row r="281" s="437" customFormat="true" ht="15" customHeight="true" x14ac:dyDescent="0.2">
      <c r="B281" s="460"/>
      <c r="BA281" s="2514"/>
      <c r="BB281" s="294" t="s">
        <v>82</v>
      </c>
      <c r="BC281" s="1242" t="s">
        <v>35</v>
      </c>
      <c r="BD281" s="1263" t="s">
        <v>35</v>
      </c>
      <c r="BE281" s="1263" t="s">
        <v>35</v>
      </c>
      <c r="BF281" s="1263" t="s">
        <v>35</v>
      </c>
      <c r="BG281" s="1284" t="s">
        <v>35</v>
      </c>
      <c r="BH281" s="1242" t="s">
        <v>35</v>
      </c>
      <c r="BI281" s="1263" t="s">
        <v>35</v>
      </c>
      <c r="BJ281" s="1263" t="s">
        <v>35</v>
      </c>
      <c r="BK281" s="1263" t="s">
        <v>35</v>
      </c>
      <c r="BL281" s="1284" t="s">
        <v>35</v>
      </c>
      <c r="BM281" s="1242" t="s">
        <v>35</v>
      </c>
      <c r="BN281" s="1263" t="s">
        <v>35</v>
      </c>
      <c r="BO281" s="1263" t="s">
        <v>35</v>
      </c>
      <c r="BP281" s="1263" t="s">
        <v>35</v>
      </c>
      <c r="BQ281" s="1284" t="s">
        <v>35</v>
      </c>
      <c r="BR281" s="1242" t="s">
        <v>35</v>
      </c>
      <c r="BS281" s="1263" t="s">
        <v>35</v>
      </c>
      <c r="BT281" s="1263" t="s">
        <v>35</v>
      </c>
      <c r="BU281" s="1263" t="s">
        <v>35</v>
      </c>
      <c r="BV281" s="1263" t="s">
        <v>35</v>
      </c>
      <c r="BW281" s="1263" t="s">
        <v>35</v>
      </c>
      <c r="BX281" s="1263" t="s">
        <v>35</v>
      </c>
      <c r="BY281" s="1326" t="s">
        <v>35</v>
      </c>
      <c r="BZ281" s="1326" t="s">
        <v>35</v>
      </c>
      <c r="CA281" s="1326" t="s">
        <v>35</v>
      </c>
      <c r="CB281" s="1326" t="s">
        <v>35</v>
      </c>
      <c r="CC281" s="1326" t="s">
        <v>35</v>
      </c>
      <c r="CD281" s="1326" t="s">
        <v>35</v>
      </c>
      <c r="CE281" s="1326" t="s">
        <v>35</v>
      </c>
      <c r="CF281" s="1326" t="s">
        <v>35</v>
      </c>
      <c r="CG281" s="1326" t="s">
        <v>35</v>
      </c>
      <c r="CH281" s="1326" t="s">
        <v>35</v>
      </c>
      <c r="CI281" s="1326" t="s">
        <v>35</v>
      </c>
      <c r="CJ281" s="1326" t="s">
        <v>35</v>
      </c>
      <c r="CK281" s="1326" t="s">
        <v>35</v>
      </c>
      <c r="CL281" s="1326" t="s">
        <v>35</v>
      </c>
      <c r="CM281" s="1326" t="s">
        <v>35</v>
      </c>
      <c r="CN281" s="1326" t="s">
        <v>35</v>
      </c>
      <c r="CO281" s="1326" t="s">
        <v>35</v>
      </c>
      <c r="CP281" s="1326" t="s">
        <v>35</v>
      </c>
      <c r="CQ281" s="1326" t="s">
        <v>35</v>
      </c>
      <c r="CR281" s="1326" t="s">
        <v>35</v>
      </c>
      <c r="CS281" s="1326" t="s">
        <v>35</v>
      </c>
      <c r="CT281" s="1326" t="s">
        <v>35</v>
      </c>
      <c r="CU281" s="1326" t="s">
        <v>35</v>
      </c>
      <c r="CV281" s="1326" t="s">
        <v>35</v>
      </c>
      <c r="CW281" s="1326" t="s">
        <v>35</v>
      </c>
      <c r="CX281" s="1326" t="s">
        <v>35</v>
      </c>
      <c r="CY281" s="1326" t="s">
        <v>35</v>
      </c>
      <c r="CZ281" s="1284" t="s">
        <v>35</v>
      </c>
    </row>
    <row r="282" s="437" customFormat="true" ht="15" customHeight="true" x14ac:dyDescent="0.2">
      <c r="B282" s="460"/>
      <c r="BA282" s="2514"/>
      <c r="BB282" s="294" t="s">
        <v>83</v>
      </c>
      <c r="BC282" s="1242" t="s">
        <v>35</v>
      </c>
      <c r="BD282" s="1263" t="s">
        <v>35</v>
      </c>
      <c r="BE282" s="1263" t="s">
        <v>35</v>
      </c>
      <c r="BF282" s="1263" t="s">
        <v>35</v>
      </c>
      <c r="BG282" s="1284" t="s">
        <v>35</v>
      </c>
      <c r="BH282" s="1242" t="s">
        <v>35</v>
      </c>
      <c r="BI282" s="1263" t="s">
        <v>35</v>
      </c>
      <c r="BJ282" s="1263" t="s">
        <v>35</v>
      </c>
      <c r="BK282" s="1263" t="s">
        <v>35</v>
      </c>
      <c r="BL282" s="1284" t="s">
        <v>35</v>
      </c>
      <c r="BM282" s="1242" t="s">
        <v>35</v>
      </c>
      <c r="BN282" s="1263" t="s">
        <v>35</v>
      </c>
      <c r="BO282" s="1263" t="s">
        <v>35</v>
      </c>
      <c r="BP282" s="1263" t="s">
        <v>35</v>
      </c>
      <c r="BQ282" s="1284" t="s">
        <v>35</v>
      </c>
      <c r="BR282" s="1242" t="s">
        <v>35</v>
      </c>
      <c r="BS282" s="1263" t="s">
        <v>35</v>
      </c>
      <c r="BT282" s="1263" t="s">
        <v>35</v>
      </c>
      <c r="BU282" s="1263" t="s">
        <v>35</v>
      </c>
      <c r="BV282" s="1263" t="s">
        <v>35</v>
      </c>
      <c r="BW282" s="1263" t="s">
        <v>35</v>
      </c>
      <c r="BX282" s="1263" t="s">
        <v>35</v>
      </c>
      <c r="BY282" s="1326" t="s">
        <v>35</v>
      </c>
      <c r="BZ282" s="1326" t="s">
        <v>35</v>
      </c>
      <c r="CA282" s="1326" t="s">
        <v>35</v>
      </c>
      <c r="CB282" s="1326" t="s">
        <v>35</v>
      </c>
      <c r="CC282" s="1326" t="s">
        <v>35</v>
      </c>
      <c r="CD282" s="1326" t="s">
        <v>35</v>
      </c>
      <c r="CE282" s="1326" t="s">
        <v>35</v>
      </c>
      <c r="CF282" s="1326" t="s">
        <v>35</v>
      </c>
      <c r="CG282" s="1326" t="s">
        <v>35</v>
      </c>
      <c r="CH282" s="1326" t="s">
        <v>35</v>
      </c>
      <c r="CI282" s="1326" t="s">
        <v>35</v>
      </c>
      <c r="CJ282" s="1326" t="s">
        <v>35</v>
      </c>
      <c r="CK282" s="1326" t="s">
        <v>35</v>
      </c>
      <c r="CL282" s="1326" t="s">
        <v>35</v>
      </c>
      <c r="CM282" s="1326" t="s">
        <v>35</v>
      </c>
      <c r="CN282" s="1326" t="s">
        <v>35</v>
      </c>
      <c r="CO282" s="1326" t="s">
        <v>35</v>
      </c>
      <c r="CP282" s="1326" t="s">
        <v>35</v>
      </c>
      <c r="CQ282" s="1326" t="s">
        <v>35</v>
      </c>
      <c r="CR282" s="1326" t="s">
        <v>35</v>
      </c>
      <c r="CS282" s="1326" t="s">
        <v>35</v>
      </c>
      <c r="CT282" s="1326" t="s">
        <v>35</v>
      </c>
      <c r="CU282" s="1326" t="s">
        <v>35</v>
      </c>
      <c r="CV282" s="1326" t="s">
        <v>35</v>
      </c>
      <c r="CW282" s="1326" t="s">
        <v>35</v>
      </c>
      <c r="CX282" s="1326" t="s">
        <v>35</v>
      </c>
      <c r="CY282" s="1326" t="s">
        <v>35</v>
      </c>
      <c r="CZ282" s="1284" t="s">
        <v>35</v>
      </c>
    </row>
    <row r="283" s="437" customFormat="true" ht="15" customHeight="true" x14ac:dyDescent="0.2">
      <c r="B283" s="460"/>
      <c r="BA283" s="2514"/>
      <c r="BB283" s="294" t="s">
        <v>84</v>
      </c>
      <c r="BC283" s="1242" t="s">
        <v>35</v>
      </c>
      <c r="BD283" s="1263" t="s">
        <v>35</v>
      </c>
      <c r="BE283" s="1263" t="s">
        <v>35</v>
      </c>
      <c r="BF283" s="1263" t="s">
        <v>35</v>
      </c>
      <c r="BG283" s="1284" t="s">
        <v>35</v>
      </c>
      <c r="BH283" s="1242" t="s">
        <v>35</v>
      </c>
      <c r="BI283" s="1263" t="s">
        <v>35</v>
      </c>
      <c r="BJ283" s="1263" t="s">
        <v>35</v>
      </c>
      <c r="BK283" s="1263" t="s">
        <v>35</v>
      </c>
      <c r="BL283" s="1284" t="s">
        <v>35</v>
      </c>
      <c r="BM283" s="1242" t="s">
        <v>35</v>
      </c>
      <c r="BN283" s="1263" t="s">
        <v>35</v>
      </c>
      <c r="BO283" s="1263" t="s">
        <v>35</v>
      </c>
      <c r="BP283" s="1263" t="s">
        <v>35</v>
      </c>
      <c r="BQ283" s="1284" t="s">
        <v>35</v>
      </c>
      <c r="BR283" s="1242" t="s">
        <v>35</v>
      </c>
      <c r="BS283" s="1263" t="s">
        <v>35</v>
      </c>
      <c r="BT283" s="1263" t="s">
        <v>35</v>
      </c>
      <c r="BU283" s="1263" t="s">
        <v>35</v>
      </c>
      <c r="BV283" s="1263" t="s">
        <v>35</v>
      </c>
      <c r="BW283" s="1263" t="s">
        <v>35</v>
      </c>
      <c r="BX283" s="1263" t="s">
        <v>35</v>
      </c>
      <c r="BY283" s="1326" t="s">
        <v>35</v>
      </c>
      <c r="BZ283" s="1326" t="s">
        <v>35</v>
      </c>
      <c r="CA283" s="1326" t="s">
        <v>35</v>
      </c>
      <c r="CB283" s="1326" t="s">
        <v>35</v>
      </c>
      <c r="CC283" s="1326" t="s">
        <v>35</v>
      </c>
      <c r="CD283" s="1326" t="s">
        <v>35</v>
      </c>
      <c r="CE283" s="1326" t="s">
        <v>35</v>
      </c>
      <c r="CF283" s="1326" t="s">
        <v>35</v>
      </c>
      <c r="CG283" s="1326" t="s">
        <v>35</v>
      </c>
      <c r="CH283" s="1326" t="s">
        <v>35</v>
      </c>
      <c r="CI283" s="1326" t="s">
        <v>35</v>
      </c>
      <c r="CJ283" s="1326" t="s">
        <v>35</v>
      </c>
      <c r="CK283" s="1326" t="s">
        <v>35</v>
      </c>
      <c r="CL283" s="1326" t="s">
        <v>35</v>
      </c>
      <c r="CM283" s="1326" t="s">
        <v>35</v>
      </c>
      <c r="CN283" s="1326" t="s">
        <v>35</v>
      </c>
      <c r="CO283" s="1326" t="s">
        <v>35</v>
      </c>
      <c r="CP283" s="1326" t="s">
        <v>35</v>
      </c>
      <c r="CQ283" s="1326" t="s">
        <v>35</v>
      </c>
      <c r="CR283" s="1326" t="s">
        <v>35</v>
      </c>
      <c r="CS283" s="1326" t="s">
        <v>35</v>
      </c>
      <c r="CT283" s="1326" t="s">
        <v>35</v>
      </c>
      <c r="CU283" s="1326" t="s">
        <v>35</v>
      </c>
      <c r="CV283" s="1326" t="s">
        <v>35</v>
      </c>
      <c r="CW283" s="1326" t="s">
        <v>35</v>
      </c>
      <c r="CX283" s="1326" t="s">
        <v>35</v>
      </c>
      <c r="CY283" s="1326" t="s">
        <v>35</v>
      </c>
      <c r="CZ283" s="1284" t="s">
        <v>35</v>
      </c>
    </row>
    <row r="284" s="437" customFormat="true" ht="15" customHeight="true" x14ac:dyDescent="0.2">
      <c r="B284" s="460"/>
      <c r="BA284" s="2515"/>
      <c r="BB284" s="295" t="s">
        <v>113</v>
      </c>
      <c r="BC284" s="1243" t="s">
        <v>35</v>
      </c>
      <c r="BD284" s="1264" t="s">
        <v>35</v>
      </c>
      <c r="BE284" s="1264" t="s">
        <v>35</v>
      </c>
      <c r="BF284" s="1264" t="s">
        <v>35</v>
      </c>
      <c r="BG284" s="1285" t="s">
        <v>35</v>
      </c>
      <c r="BH284" s="1305" t="s">
        <v>35</v>
      </c>
      <c r="BI284" s="1264" t="s">
        <v>35</v>
      </c>
      <c r="BJ284" s="1264" t="s">
        <v>35</v>
      </c>
      <c r="BK284" s="1264" t="s">
        <v>35</v>
      </c>
      <c r="BL284" s="1285" t="s">
        <v>35</v>
      </c>
      <c r="BM284" s="1305" t="s">
        <v>35</v>
      </c>
      <c r="BN284" s="1264" t="s">
        <v>35</v>
      </c>
      <c r="BO284" s="1264" t="s">
        <v>35</v>
      </c>
      <c r="BP284" s="1264" t="s">
        <v>35</v>
      </c>
      <c r="BQ284" s="1285" t="s">
        <v>35</v>
      </c>
      <c r="BR284" s="1305" t="s">
        <v>35</v>
      </c>
      <c r="BS284" s="1264" t="s">
        <v>35</v>
      </c>
      <c r="BT284" s="1264" t="s">
        <v>35</v>
      </c>
      <c r="BU284" s="1264" t="s">
        <v>35</v>
      </c>
      <c r="BV284" s="1264" t="s">
        <v>35</v>
      </c>
      <c r="BW284" s="1264" t="s">
        <v>35</v>
      </c>
      <c r="BX284" s="1264" t="s">
        <v>35</v>
      </c>
      <c r="BY284" s="1327" t="s">
        <v>35</v>
      </c>
      <c r="BZ284" s="1327" t="s">
        <v>35</v>
      </c>
      <c r="CA284" s="1327" t="s">
        <v>35</v>
      </c>
      <c r="CB284" s="1327" t="s">
        <v>35</v>
      </c>
      <c r="CC284" s="1327" t="s">
        <v>35</v>
      </c>
      <c r="CD284" s="1327" t="s">
        <v>35</v>
      </c>
      <c r="CE284" s="1327" t="s">
        <v>35</v>
      </c>
      <c r="CF284" s="1327" t="s">
        <v>35</v>
      </c>
      <c r="CG284" s="1327" t="s">
        <v>35</v>
      </c>
      <c r="CH284" s="1327" t="s">
        <v>35</v>
      </c>
      <c r="CI284" s="1327" t="s">
        <v>35</v>
      </c>
      <c r="CJ284" s="1327" t="s">
        <v>35</v>
      </c>
      <c r="CK284" s="1327" t="s">
        <v>35</v>
      </c>
      <c r="CL284" s="1327" t="s">
        <v>35</v>
      </c>
      <c r="CM284" s="1327" t="s">
        <v>35</v>
      </c>
      <c r="CN284" s="1327" t="s">
        <v>35</v>
      </c>
      <c r="CO284" s="1327" t="s">
        <v>35</v>
      </c>
      <c r="CP284" s="1327" t="s">
        <v>35</v>
      </c>
      <c r="CQ284" s="1327" t="s">
        <v>35</v>
      </c>
      <c r="CR284" s="1327" t="s">
        <v>35</v>
      </c>
      <c r="CS284" s="1327" t="s">
        <v>35</v>
      </c>
      <c r="CT284" s="1327" t="s">
        <v>35</v>
      </c>
      <c r="CU284" s="1327" t="s">
        <v>35</v>
      </c>
      <c r="CV284" s="1327" t="s">
        <v>35</v>
      </c>
      <c r="CW284" s="1327" t="s">
        <v>35</v>
      </c>
      <c r="CX284" s="1327" t="s">
        <v>35</v>
      </c>
      <c r="CY284" s="1327" t="s">
        <v>35</v>
      </c>
      <c r="CZ284" s="1348" t="s">
        <v>35</v>
      </c>
    </row>
    <row r="285" s="437" customFormat="true" ht="15" customHeight="true" x14ac:dyDescent="0.2">
      <c r="B285" s="460"/>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437" customFormat="true" ht="15" customHeight="true" x14ac:dyDescent="0.2">
      <c r="B286" s="460"/>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437" customFormat="true" ht="15" customHeight="true" x14ac:dyDescent="0.2">
      <c r="B287" s="460"/>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437" customFormat="true" ht="15" customHeight="true" x14ac:dyDescent="0.2">
      <c r="B288" s="460"/>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437" customFormat="true" ht="15" customHeight="true" x14ac:dyDescent="0.2">
      <c r="A289" s="447"/>
      <c r="B289" s="448"/>
      <c r="C289" s="449"/>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437" customFormat="true" ht="15" customHeight="true" x14ac:dyDescent="0.2">
      <c r="A290" s="761"/>
      <c r="B290" s="762"/>
      <c r="C290" s="763"/>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437" customFormat="true" ht="15" customHeight="true" x14ac:dyDescent="0.2">
      <c r="A291" s="764"/>
      <c r="B291" s="765"/>
      <c r="C291" s="76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437" customFormat="true" ht="15" customHeight="true" x14ac:dyDescent="0.2">
      <c r="A292" s="767"/>
      <c r="B292" s="768"/>
      <c r="C292" s="769"/>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437" customFormat="true" ht="15" customHeight="true" x14ac:dyDescent="0.2">
      <c r="A293" s="770"/>
      <c r="B293" s="771"/>
      <c r="C293" s="772"/>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437" customFormat="true" ht="15" customHeight="true" x14ac:dyDescent="0.2">
      <c r="A294" s="773"/>
      <c r="B294" s="774"/>
      <c r="C294" s="775"/>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437" customFormat="true" ht="15" customHeight="true" x14ac:dyDescent="0.2">
      <c r="A295" s="773"/>
      <c r="B295" s="774"/>
      <c r="C295" s="775"/>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437" customFormat="true" ht="15" customHeight="true" x14ac:dyDescent="0.2">
      <c r="A296" s="773"/>
      <c r="B296" s="776"/>
      <c r="C296" s="775"/>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437" customFormat="true" ht="15" customHeight="true" x14ac:dyDescent="0.2">
      <c r="A297" s="777"/>
      <c r="B297" s="778"/>
      <c r="C297" s="779"/>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437" customFormat="true" ht="15" customHeight="true" x14ac:dyDescent="0.2">
      <c r="B298" s="460"/>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437" customFormat="true" ht="15" customHeight="true" x14ac:dyDescent="0.2">
      <c r="A299" s="450"/>
      <c r="B299" s="451"/>
      <c r="C299" s="452"/>
      <c r="D299" s="453"/>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437" customFormat="true" ht="15" customHeight="true" x14ac:dyDescent="0.2">
      <c r="A300" s="780"/>
      <c r="B300" s="781"/>
      <c r="C300" s="782"/>
      <c r="D300" s="783"/>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437" customFormat="true" ht="15" customHeight="true" x14ac:dyDescent="0.2">
      <c r="A301" s="784"/>
      <c r="B301" s="785"/>
      <c r="C301" s="786"/>
      <c r="D301" s="787"/>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437" customFormat="true" ht="15" customHeight="true" x14ac:dyDescent="0.2">
      <c r="A302" s="788"/>
      <c r="B302" s="789"/>
      <c r="C302" s="790"/>
      <c r="D302" s="791"/>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437" customFormat="true" ht="15" customHeight="true" x14ac:dyDescent="0.2">
      <c r="A303" s="792"/>
      <c r="B303" s="793"/>
      <c r="C303" s="794"/>
      <c r="D303" s="795"/>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437" customFormat="true" ht="15" customHeight="true" x14ac:dyDescent="0.2">
      <c r="A304" s="796"/>
      <c r="B304" s="797"/>
      <c r="C304" s="798"/>
      <c r="D304" s="799"/>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437" customFormat="true" ht="15" customHeight="true" x14ac:dyDescent="0.2">
      <c r="A305" s="800"/>
      <c r="B305" s="801"/>
      <c r="C305" s="802"/>
      <c r="D305" s="803"/>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437" customFormat="true" ht="15" customHeight="true" x14ac:dyDescent="0.2">
      <c r="B306" s="460"/>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437" customFormat="true" ht="15" customHeight="true" x14ac:dyDescent="0.2">
      <c r="B307" s="460"/>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437" customFormat="true" ht="15" customHeight="true" x14ac:dyDescent="0.2">
      <c r="B308" s="460"/>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437" customFormat="true" ht="15" customHeight="true" x14ac:dyDescent="0.2">
      <c r="B309" s="460"/>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437" customFormat="true" ht="15" customHeight="true" x14ac:dyDescent="0.2">
      <c r="B310" s="460"/>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437" customFormat="true" ht="15" customHeight="true" x14ac:dyDescent="0.2">
      <c r="B311" s="460"/>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437" customFormat="true" ht="15" customHeight="true" x14ac:dyDescent="0.2">
      <c r="B312" s="460"/>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437" customFormat="true" ht="15" customHeight="true" x14ac:dyDescent="0.2">
      <c r="B313" s="460"/>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437" customFormat="true" ht="15" customHeight="true" x14ac:dyDescent="0.2">
      <c r="B314" s="460"/>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437" customFormat="true" ht="15" customHeight="true" x14ac:dyDescent="0.2">
      <c r="B315" s="460"/>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437" customFormat="true" ht="15" customHeight="true" x14ac:dyDescent="0.2">
      <c r="B316" s="460"/>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437" customFormat="true" ht="15" customHeight="true" x14ac:dyDescent="0.2">
      <c r="B317" s="460"/>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437" customFormat="true" ht="15" customHeight="true" x14ac:dyDescent="0.2">
      <c r="B318" s="460"/>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437" customFormat="true" ht="15" customHeight="true" x14ac:dyDescent="0.2">
      <c r="B319" s="460"/>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437" customFormat="true" ht="15" customHeight="true" x14ac:dyDescent="0.2">
      <c r="B320" s="460"/>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437" customFormat="true" ht="15" customHeight="true" x14ac:dyDescent="0.2">
      <c r="B321" s="460"/>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437" customFormat="true" ht="15" customHeight="true" x14ac:dyDescent="0.2">
      <c r="B322" s="460"/>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437" customFormat="true" ht="15" customHeight="true" x14ac:dyDescent="0.2">
      <c r="B323" s="460"/>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437" customFormat="true" ht="15" customHeight="true" x14ac:dyDescent="0.2">
      <c r="B324" s="460"/>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437" customFormat="true" ht="15" customHeight="true" x14ac:dyDescent="0.2">
      <c r="B325" s="460"/>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437" customFormat="true" ht="15" customHeight="true" x14ac:dyDescent="0.2">
      <c r="B326" s="460"/>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437" customFormat="true" ht="15" customHeight="true" x14ac:dyDescent="0.2">
      <c r="B327" s="460"/>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437" customFormat="true" ht="15" customHeight="true" x14ac:dyDescent="0.2">
      <c r="B328" s="460"/>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437" customFormat="true" ht="250.15" customHeight="true" x14ac:dyDescent="0.2">
      <c r="B329" s="460"/>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432"/>
      <c r="BA330" s="135"/>
      <c r="BB330" s="135"/>
      <c r="BC330" s="520"/>
      <c r="BD330" s="520"/>
      <c r="BE330" s="520"/>
      <c r="BF330" s="520"/>
      <c r="BG330" s="520"/>
      <c r="BH330" s="520"/>
      <c r="BI330" s="520"/>
      <c r="BJ330" s="520"/>
      <c r="BK330" s="520"/>
      <c r="BL330" s="520"/>
      <c r="BM330" s="520"/>
      <c r="BN330" s="520"/>
      <c r="BO330" s="520"/>
      <c r="BP330" s="520"/>
      <c r="BQ330" s="520"/>
      <c r="BR330" s="520"/>
      <c r="BS330" s="520"/>
      <c r="BT330" s="520"/>
      <c r="BU330" s="520"/>
      <c r="BV330" s="520"/>
      <c r="BW330" s="520"/>
      <c r="BX330" s="520"/>
      <c r="BY330" s="520"/>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432"/>
      <c r="BA331" s="135"/>
      <c r="BB331" s="135"/>
      <c r="BC331" s="520"/>
      <c r="BD331" s="520"/>
      <c r="BE331" s="520"/>
      <c r="BF331" s="520"/>
      <c r="BG331" s="520"/>
      <c r="BH331" s="520"/>
      <c r="BI331" s="520"/>
      <c r="BJ331" s="520"/>
      <c r="BK331" s="520"/>
      <c r="BL331" s="520"/>
      <c r="BM331" s="520"/>
      <c r="BN331" s="520"/>
      <c r="BO331" s="520"/>
      <c r="BP331" s="520"/>
      <c r="BQ331" s="520"/>
      <c r="BR331" s="520"/>
      <c r="BS331" s="520"/>
      <c r="BT331" s="520"/>
      <c r="BU331" s="520"/>
      <c r="BV331" s="520"/>
      <c r="BW331" s="520"/>
      <c r="BX331" s="520"/>
      <c r="BY331" s="520"/>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432"/>
      <c r="BA332" s="135"/>
      <c r="BB332" s="135"/>
      <c r="BC332" s="520"/>
      <c r="BD332" s="520"/>
      <c r="BE332" s="520"/>
      <c r="BF332" s="520"/>
      <c r="BG332" s="520"/>
      <c r="BH332" s="520"/>
      <c r="BI332" s="520"/>
      <c r="BJ332" s="520"/>
      <c r="BK332" s="520"/>
      <c r="BL332" s="520"/>
      <c r="BM332" s="520"/>
      <c r="BN332" s="520"/>
      <c r="BO332" s="520"/>
      <c r="BP332" s="520"/>
      <c r="BQ332" s="520"/>
      <c r="BR332" s="520"/>
      <c r="BS332" s="520"/>
      <c r="BT332" s="520"/>
      <c r="BU332" s="520"/>
      <c r="BV332" s="520"/>
      <c r="BW332" s="520"/>
      <c r="BX332" s="520"/>
      <c r="BY332" s="520"/>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432"/>
      <c r="BA333" s="135"/>
      <c r="BB333" s="135"/>
      <c r="BC333" s="520"/>
      <c r="BD333" s="520"/>
      <c r="BE333" s="520"/>
      <c r="BF333" s="520"/>
      <c r="BG333" s="520"/>
      <c r="BH333" s="520"/>
      <c r="BI333" s="520"/>
      <c r="BJ333" s="520"/>
      <c r="BK333" s="520"/>
      <c r="BL333" s="520"/>
      <c r="BM333" s="520"/>
      <c r="BN333" s="520"/>
      <c r="BO333" s="520"/>
      <c r="BP333" s="520"/>
      <c r="BQ333" s="520"/>
      <c r="BR333" s="520"/>
      <c r="BS333" s="520"/>
      <c r="BT333" s="520"/>
      <c r="BU333" s="520"/>
      <c r="BV333" s="520"/>
      <c r="BW333" s="520"/>
      <c r="BX333" s="520"/>
      <c r="BY333" s="520"/>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432"/>
      <c r="BA334" s="135"/>
      <c r="BB334" s="135"/>
      <c r="BC334" s="520"/>
      <c r="BD334" s="520"/>
      <c r="BE334" s="520"/>
      <c r="BF334" s="520"/>
      <c r="BG334" s="520"/>
      <c r="BH334" s="520"/>
      <c r="BI334" s="520"/>
      <c r="BJ334" s="520"/>
      <c r="BK334" s="520"/>
      <c r="BL334" s="520"/>
      <c r="BM334" s="520"/>
      <c r="BN334" s="520"/>
      <c r="BO334" s="520"/>
      <c r="BP334" s="520"/>
      <c r="BQ334" s="520"/>
      <c r="BR334" s="520"/>
      <c r="BS334" s="520"/>
      <c r="BT334" s="520"/>
      <c r="BU334" s="520"/>
      <c r="BV334" s="520"/>
      <c r="BW334" s="520"/>
      <c r="BX334" s="520"/>
      <c r="BY334" s="520"/>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432"/>
      <c r="BA335" s="135"/>
      <c r="BB335" s="135"/>
      <c r="BC335" s="520"/>
      <c r="BD335" s="520"/>
      <c r="BE335" s="520"/>
      <c r="BF335" s="520"/>
      <c r="BG335" s="520"/>
      <c r="BH335" s="520"/>
      <c r="BI335" s="520"/>
      <c r="BJ335" s="520"/>
      <c r="BK335" s="520"/>
      <c r="BL335" s="520"/>
      <c r="BM335" s="520"/>
      <c r="BN335" s="520"/>
      <c r="BO335" s="520"/>
      <c r="BP335" s="520"/>
      <c r="BQ335" s="520"/>
      <c r="BR335" s="520"/>
      <c r="BS335" s="520"/>
      <c r="BT335" s="520"/>
      <c r="BU335" s="520"/>
      <c r="BV335" s="520"/>
      <c r="BW335" s="520"/>
      <c r="BX335" s="520"/>
      <c r="BY335" s="520"/>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432"/>
      <c r="BA336" s="135"/>
      <c r="BB336" s="135"/>
      <c r="BC336" s="520"/>
      <c r="BD336" s="520"/>
      <c r="BE336" s="520"/>
      <c r="BF336" s="520"/>
      <c r="BG336" s="520"/>
      <c r="BH336" s="520"/>
      <c r="BI336" s="520"/>
      <c r="BJ336" s="520"/>
      <c r="BK336" s="520"/>
      <c r="BL336" s="520"/>
      <c r="BM336" s="520"/>
      <c r="BN336" s="520"/>
      <c r="BO336" s="520"/>
      <c r="BP336" s="520"/>
      <c r="BQ336" s="520"/>
      <c r="BR336" s="520"/>
      <c r="BS336" s="520"/>
      <c r="BT336" s="520"/>
      <c r="BU336" s="520"/>
      <c r="BV336" s="520"/>
      <c r="BW336" s="520"/>
      <c r="BX336" s="520"/>
      <c r="BY336" s="520"/>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432"/>
      <c r="BA337" s="135"/>
      <c r="BB337" s="135"/>
      <c r="BC337" s="520"/>
      <c r="BD337" s="520"/>
      <c r="BE337" s="520"/>
      <c r="BF337" s="520"/>
      <c r="BG337" s="520"/>
      <c r="BH337" s="520"/>
      <c r="BI337" s="520"/>
      <c r="BJ337" s="520"/>
      <c r="BK337" s="520"/>
      <c r="BL337" s="520"/>
      <c r="BM337" s="520"/>
      <c r="BN337" s="520"/>
      <c r="BO337" s="520"/>
      <c r="BP337" s="520"/>
      <c r="BQ337" s="520"/>
      <c r="BR337" s="520"/>
      <c r="BS337" s="520"/>
      <c r="BT337" s="520"/>
      <c r="BU337" s="520"/>
      <c r="BV337" s="520"/>
      <c r="BW337" s="520"/>
      <c r="BX337" s="520"/>
      <c r="BY337" s="520"/>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432"/>
      <c r="BA338" s="135"/>
      <c r="BB338" s="135"/>
      <c r="BC338" s="520"/>
      <c r="BD338" s="520"/>
      <c r="BE338" s="520"/>
      <c r="BF338" s="520"/>
      <c r="BG338" s="520"/>
      <c r="BH338" s="520"/>
      <c r="BI338" s="520"/>
      <c r="BJ338" s="520"/>
      <c r="BK338" s="520"/>
      <c r="BL338" s="520"/>
      <c r="BM338" s="520"/>
      <c r="BN338" s="520"/>
      <c r="BO338" s="520"/>
      <c r="BP338" s="520"/>
      <c r="BQ338" s="520"/>
      <c r="BR338" s="520"/>
      <c r="BS338" s="520"/>
      <c r="BT338" s="520"/>
      <c r="BU338" s="520"/>
      <c r="BV338" s="520"/>
      <c r="BW338" s="520"/>
      <c r="BX338" s="520"/>
      <c r="BY338" s="520"/>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437" customFormat="true" ht="15" customHeight="true" x14ac:dyDescent="0.2">
      <c r="B339" s="460"/>
      <c r="BA339" s="217" t="s">
        <v>128</v>
      </c>
      <c r="BB339" s="117" t="s">
        <v>127</v>
      </c>
      <c r="BC339" s="2516" t="s">
        <v>114</v>
      </c>
      <c r="BD339" s="2517"/>
      <c r="BE339" s="2517"/>
      <c r="BF339" s="2517"/>
      <c r="BG339" s="2518"/>
      <c r="BH339" s="2519" t="s">
        <v>38</v>
      </c>
      <c r="BI339" s="2517"/>
      <c r="BJ339" s="2517"/>
      <c r="BK339" s="2517"/>
      <c r="BL339" s="2518"/>
      <c r="BM339" s="2519" t="s">
        <v>37</v>
      </c>
      <c r="BN339" s="2517"/>
      <c r="BO339" s="2517"/>
      <c r="BP339" s="2517"/>
      <c r="BQ339" s="2518"/>
      <c r="BR339" s="419" t="s">
        <v>137</v>
      </c>
      <c r="BS339" s="312"/>
      <c r="BT339" s="312"/>
      <c r="BU339" s="312"/>
      <c r="BV339" s="312"/>
      <c r="BW339" s="312"/>
      <c r="BX339" s="312"/>
      <c r="BY339" s="313"/>
      <c r="BZ339" s="314"/>
      <c r="CA339" s="314"/>
      <c r="CB339" s="314"/>
      <c r="CC339" s="314"/>
      <c r="CD339" s="314"/>
      <c r="CE339" s="314"/>
      <c r="CF339" s="314"/>
      <c r="CG339" s="314"/>
      <c r="CH339" s="314"/>
      <c r="CI339" s="314"/>
      <c r="CJ339" s="314"/>
      <c r="CK339" s="314"/>
      <c r="CL339" s="314"/>
      <c r="CM339" s="314"/>
      <c r="CN339" s="314"/>
      <c r="CO339" s="314"/>
      <c r="CP339" s="314"/>
      <c r="CQ339" s="314"/>
      <c r="CR339" s="314"/>
      <c r="CS339" s="314"/>
      <c r="CT339" s="314"/>
      <c r="CU339" s="314"/>
      <c r="CV339" s="314"/>
      <c r="CW339" s="314"/>
      <c r="CX339" s="314"/>
      <c r="CY339" s="314"/>
      <c r="CZ339" s="315"/>
    </row>
    <row r="340" s="437" customFormat="true" ht="12.75" x14ac:dyDescent="0.2">
      <c r="B340" s="460"/>
      <c r="BA340" s="205" t="s">
        <v>126</v>
      </c>
      <c r="BB340" s="165"/>
      <c r="BC340" s="395" t="s">
        <v>0</v>
      </c>
      <c r="BD340" s="180" t="s">
        <v>1</v>
      </c>
      <c r="BE340" s="180" t="s">
        <v>2</v>
      </c>
      <c r="BF340" s="180" t="s">
        <v>3</v>
      </c>
      <c r="BG340" s="396" t="s">
        <v>4</v>
      </c>
      <c r="BH340" s="397" t="s">
        <v>0</v>
      </c>
      <c r="BI340" s="180" t="s">
        <v>1</v>
      </c>
      <c r="BJ340" s="180" t="s">
        <v>2</v>
      </c>
      <c r="BK340" s="180" t="s">
        <v>3</v>
      </c>
      <c r="BL340" s="396" t="s">
        <v>4</v>
      </c>
      <c r="BM340" s="397" t="s">
        <v>0</v>
      </c>
      <c r="BN340" s="180" t="s">
        <v>1</v>
      </c>
      <c r="BO340" s="180" t="s">
        <v>2</v>
      </c>
      <c r="BP340" s="180" t="s">
        <v>3</v>
      </c>
      <c r="BQ340" s="396" t="s">
        <v>4</v>
      </c>
      <c r="BR340" s="397"/>
      <c r="BS340" s="180"/>
      <c r="BT340" s="180"/>
      <c r="BU340" s="180"/>
      <c r="BV340" s="180"/>
      <c r="BW340" s="180"/>
      <c r="BX340" s="180"/>
      <c r="BY340" s="181"/>
      <c r="BZ340" s="181"/>
      <c r="CA340" s="181"/>
      <c r="CB340" s="181"/>
      <c r="CC340" s="181"/>
      <c r="CD340" s="181"/>
      <c r="CE340" s="181"/>
      <c r="CF340" s="181"/>
      <c r="CG340" s="181"/>
      <c r="CH340" s="181"/>
      <c r="CI340" s="181"/>
      <c r="CJ340" s="181"/>
      <c r="CK340" s="181"/>
      <c r="CL340" s="181"/>
      <c r="CM340" s="181"/>
      <c r="CN340" s="181"/>
      <c r="CO340" s="181"/>
      <c r="CP340" s="181"/>
      <c r="CQ340" s="181"/>
      <c r="CR340" s="181"/>
      <c r="CS340" s="181"/>
      <c r="CT340" s="181"/>
      <c r="CU340" s="181"/>
      <c r="CV340" s="181"/>
      <c r="CW340" s="181"/>
      <c r="CX340" s="181"/>
      <c r="CY340" s="181"/>
      <c r="CZ340" s="398"/>
    </row>
    <row r="341" s="437" customFormat="true" ht="15" customHeight="true" x14ac:dyDescent="0.2">
      <c r="B341" s="460"/>
      <c r="BA341" s="2520" t="s">
        <v>144</v>
      </c>
      <c r="BB341" s="162" t="s">
        <v>49</v>
      </c>
      <c r="BC341" s="1244" t="s">
        <v>35</v>
      </c>
      <c r="BD341" s="1265" t="s">
        <v>35</v>
      </c>
      <c r="BE341" s="1265" t="s">
        <v>35</v>
      </c>
      <c r="BF341" s="1265" t="s">
        <v>35</v>
      </c>
      <c r="BG341" s="1286" t="s">
        <v>35</v>
      </c>
      <c r="BH341" s="1306" t="s">
        <v>35</v>
      </c>
      <c r="BI341" s="1265" t="s">
        <v>35</v>
      </c>
      <c r="BJ341" s="1265" t="s">
        <v>35</v>
      </c>
      <c r="BK341" s="1265" t="s">
        <v>35</v>
      </c>
      <c r="BL341" s="1286" t="s">
        <v>35</v>
      </c>
      <c r="BM341" s="1306" t="s">
        <v>35</v>
      </c>
      <c r="BN341" s="1265" t="s">
        <v>35</v>
      </c>
      <c r="BO341" s="1265" t="s">
        <v>35</v>
      </c>
      <c r="BP341" s="1265" t="s">
        <v>35</v>
      </c>
      <c r="BQ341" s="1286" t="s">
        <v>35</v>
      </c>
      <c r="BR341" s="1306" t="s">
        <v>35</v>
      </c>
      <c r="BS341" s="1265" t="s">
        <v>35</v>
      </c>
      <c r="BT341" s="1265" t="s">
        <v>35</v>
      </c>
      <c r="BU341" s="1265" t="s">
        <v>35</v>
      </c>
      <c r="BV341" s="1265" t="s">
        <v>35</v>
      </c>
      <c r="BW341" s="1265" t="s">
        <v>35</v>
      </c>
      <c r="BX341" s="1265" t="s">
        <v>35</v>
      </c>
      <c r="BY341" s="1328" t="s">
        <v>35</v>
      </c>
      <c r="BZ341" s="1328" t="s">
        <v>35</v>
      </c>
      <c r="CA341" s="1328" t="s">
        <v>35</v>
      </c>
      <c r="CB341" s="1328" t="s">
        <v>35</v>
      </c>
      <c r="CC341" s="1328" t="s">
        <v>35</v>
      </c>
      <c r="CD341" s="1328" t="s">
        <v>35</v>
      </c>
      <c r="CE341" s="1328" t="s">
        <v>35</v>
      </c>
      <c r="CF341" s="1328" t="s">
        <v>35</v>
      </c>
      <c r="CG341" s="1328" t="s">
        <v>35</v>
      </c>
      <c r="CH341" s="1328" t="s">
        <v>35</v>
      </c>
      <c r="CI341" s="1328" t="s">
        <v>35</v>
      </c>
      <c r="CJ341" s="1328" t="s">
        <v>35</v>
      </c>
      <c r="CK341" s="1328" t="s">
        <v>35</v>
      </c>
      <c r="CL341" s="1328" t="s">
        <v>35</v>
      </c>
      <c r="CM341" s="1328" t="s">
        <v>35</v>
      </c>
      <c r="CN341" s="1328" t="s">
        <v>35</v>
      </c>
      <c r="CO341" s="1328" t="s">
        <v>35</v>
      </c>
      <c r="CP341" s="1328" t="s">
        <v>35</v>
      </c>
      <c r="CQ341" s="1328" t="s">
        <v>35</v>
      </c>
      <c r="CR341" s="1328" t="s">
        <v>35</v>
      </c>
      <c r="CS341" s="1328" t="s">
        <v>35</v>
      </c>
      <c r="CT341" s="1328" t="s">
        <v>35</v>
      </c>
      <c r="CU341" s="1328" t="s">
        <v>35</v>
      </c>
      <c r="CV341" s="1328" t="s">
        <v>35</v>
      </c>
      <c r="CW341" s="1328" t="s">
        <v>35</v>
      </c>
      <c r="CX341" s="1328" t="s">
        <v>35</v>
      </c>
      <c r="CY341" s="1328" t="s">
        <v>35</v>
      </c>
      <c r="CZ341" s="1349" t="s">
        <v>35</v>
      </c>
    </row>
    <row r="342" s="437" customFormat="true" ht="15" customHeight="true" x14ac:dyDescent="0.2">
      <c r="B342" s="460"/>
      <c r="BA342" s="2521"/>
      <c r="BB342" s="163" t="s">
        <v>48</v>
      </c>
      <c r="BC342" s="1245" t="s">
        <v>35</v>
      </c>
      <c r="BD342" s="1266" t="s">
        <v>35</v>
      </c>
      <c r="BE342" s="1266" t="s">
        <v>35</v>
      </c>
      <c r="BF342" s="1266" t="s">
        <v>35</v>
      </c>
      <c r="BG342" s="1287" t="s">
        <v>35</v>
      </c>
      <c r="BH342" s="1307" t="s">
        <v>35</v>
      </c>
      <c r="BI342" s="1266" t="s">
        <v>35</v>
      </c>
      <c r="BJ342" s="1266" t="s">
        <v>35</v>
      </c>
      <c r="BK342" s="1266" t="s">
        <v>35</v>
      </c>
      <c r="BL342" s="1287" t="s">
        <v>35</v>
      </c>
      <c r="BM342" s="1307" t="s">
        <v>35</v>
      </c>
      <c r="BN342" s="1266" t="s">
        <v>35</v>
      </c>
      <c r="BO342" s="1266" t="s">
        <v>35</v>
      </c>
      <c r="BP342" s="1266" t="s">
        <v>35</v>
      </c>
      <c r="BQ342" s="1287" t="s">
        <v>35</v>
      </c>
      <c r="BR342" s="1307" t="s">
        <v>35</v>
      </c>
      <c r="BS342" s="1266" t="s">
        <v>35</v>
      </c>
      <c r="BT342" s="1266" t="s">
        <v>35</v>
      </c>
      <c r="BU342" s="1266" t="s">
        <v>35</v>
      </c>
      <c r="BV342" s="1266" t="s">
        <v>35</v>
      </c>
      <c r="BW342" s="1266" t="s">
        <v>35</v>
      </c>
      <c r="BX342" s="1266" t="s">
        <v>35</v>
      </c>
      <c r="BY342" s="1329" t="s">
        <v>35</v>
      </c>
      <c r="BZ342" s="1329" t="s">
        <v>35</v>
      </c>
      <c r="CA342" s="1329" t="s">
        <v>35</v>
      </c>
      <c r="CB342" s="1329" t="s">
        <v>35</v>
      </c>
      <c r="CC342" s="1329" t="s">
        <v>35</v>
      </c>
      <c r="CD342" s="1329" t="s">
        <v>35</v>
      </c>
      <c r="CE342" s="1329" t="s">
        <v>35</v>
      </c>
      <c r="CF342" s="1329" t="s">
        <v>35</v>
      </c>
      <c r="CG342" s="1329" t="s">
        <v>35</v>
      </c>
      <c r="CH342" s="1329" t="s">
        <v>35</v>
      </c>
      <c r="CI342" s="1329" t="s">
        <v>35</v>
      </c>
      <c r="CJ342" s="1329" t="s">
        <v>35</v>
      </c>
      <c r="CK342" s="1329" t="s">
        <v>35</v>
      </c>
      <c r="CL342" s="1329" t="s">
        <v>35</v>
      </c>
      <c r="CM342" s="1329" t="s">
        <v>35</v>
      </c>
      <c r="CN342" s="1329" t="s">
        <v>35</v>
      </c>
      <c r="CO342" s="1329" t="s">
        <v>35</v>
      </c>
      <c r="CP342" s="1329" t="s">
        <v>35</v>
      </c>
      <c r="CQ342" s="1329" t="s">
        <v>35</v>
      </c>
      <c r="CR342" s="1329" t="s">
        <v>35</v>
      </c>
      <c r="CS342" s="1329" t="s">
        <v>35</v>
      </c>
      <c r="CT342" s="1329" t="s">
        <v>35</v>
      </c>
      <c r="CU342" s="1329" t="s">
        <v>35</v>
      </c>
      <c r="CV342" s="1329" t="s">
        <v>35</v>
      </c>
      <c r="CW342" s="1329" t="s">
        <v>35</v>
      </c>
      <c r="CX342" s="1329" t="s">
        <v>35</v>
      </c>
      <c r="CY342" s="1329" t="s">
        <v>35</v>
      </c>
      <c r="CZ342" s="1350" t="s">
        <v>35</v>
      </c>
    </row>
    <row r="343" s="437" customFormat="true" ht="15" customHeight="true" x14ac:dyDescent="0.2">
      <c r="B343" s="460"/>
      <c r="BA343" s="2522" t="s">
        <v>139</v>
      </c>
      <c r="BB343" s="163" t="s">
        <v>49</v>
      </c>
      <c r="BC343" s="1245" t="s">
        <v>35</v>
      </c>
      <c r="BD343" s="1266" t="s">
        <v>35</v>
      </c>
      <c r="BE343" s="1266" t="s">
        <v>35</v>
      </c>
      <c r="BF343" s="1266" t="s">
        <v>35</v>
      </c>
      <c r="BG343" s="1287" t="s">
        <v>35</v>
      </c>
      <c r="BH343" s="1307" t="s">
        <v>35</v>
      </c>
      <c r="BI343" s="1266" t="s">
        <v>35</v>
      </c>
      <c r="BJ343" s="1266" t="s">
        <v>35</v>
      </c>
      <c r="BK343" s="1266" t="s">
        <v>35</v>
      </c>
      <c r="BL343" s="1287" t="s">
        <v>35</v>
      </c>
      <c r="BM343" s="1307" t="s">
        <v>35</v>
      </c>
      <c r="BN343" s="1266" t="s">
        <v>35</v>
      </c>
      <c r="BO343" s="1266" t="s">
        <v>35</v>
      </c>
      <c r="BP343" s="1266" t="s">
        <v>35</v>
      </c>
      <c r="BQ343" s="1287" t="s">
        <v>35</v>
      </c>
      <c r="BR343" s="1307" t="s">
        <v>35</v>
      </c>
      <c r="BS343" s="1266" t="s">
        <v>35</v>
      </c>
      <c r="BT343" s="1266" t="s">
        <v>35</v>
      </c>
      <c r="BU343" s="1266" t="s">
        <v>35</v>
      </c>
      <c r="BV343" s="1266" t="s">
        <v>35</v>
      </c>
      <c r="BW343" s="1266" t="s">
        <v>35</v>
      </c>
      <c r="BX343" s="1266" t="s">
        <v>35</v>
      </c>
      <c r="BY343" s="1329" t="s">
        <v>35</v>
      </c>
      <c r="BZ343" s="1329" t="s">
        <v>35</v>
      </c>
      <c r="CA343" s="1329" t="s">
        <v>35</v>
      </c>
      <c r="CB343" s="1329" t="s">
        <v>35</v>
      </c>
      <c r="CC343" s="1329" t="s">
        <v>35</v>
      </c>
      <c r="CD343" s="1329" t="s">
        <v>35</v>
      </c>
      <c r="CE343" s="1329" t="s">
        <v>35</v>
      </c>
      <c r="CF343" s="1329" t="s">
        <v>35</v>
      </c>
      <c r="CG343" s="1329" t="s">
        <v>35</v>
      </c>
      <c r="CH343" s="1329" t="s">
        <v>35</v>
      </c>
      <c r="CI343" s="1329" t="s">
        <v>35</v>
      </c>
      <c r="CJ343" s="1329" t="s">
        <v>35</v>
      </c>
      <c r="CK343" s="1329" t="s">
        <v>35</v>
      </c>
      <c r="CL343" s="1329" t="s">
        <v>35</v>
      </c>
      <c r="CM343" s="1329" t="s">
        <v>35</v>
      </c>
      <c r="CN343" s="1329" t="s">
        <v>35</v>
      </c>
      <c r="CO343" s="1329" t="s">
        <v>35</v>
      </c>
      <c r="CP343" s="1329" t="s">
        <v>35</v>
      </c>
      <c r="CQ343" s="1329" t="s">
        <v>35</v>
      </c>
      <c r="CR343" s="1329" t="s">
        <v>35</v>
      </c>
      <c r="CS343" s="1329" t="s">
        <v>35</v>
      </c>
      <c r="CT343" s="1329" t="s">
        <v>35</v>
      </c>
      <c r="CU343" s="1329" t="s">
        <v>35</v>
      </c>
      <c r="CV343" s="1329" t="s">
        <v>35</v>
      </c>
      <c r="CW343" s="1329" t="s">
        <v>35</v>
      </c>
      <c r="CX343" s="1329" t="s">
        <v>35</v>
      </c>
      <c r="CY343" s="1329" t="s">
        <v>35</v>
      </c>
      <c r="CZ343" s="1350" t="s">
        <v>35</v>
      </c>
    </row>
    <row r="344" s="437" customFormat="true" ht="15" customHeight="true" x14ac:dyDescent="0.2">
      <c r="B344" s="460"/>
      <c r="BA344" s="2521"/>
      <c r="BB344" s="163" t="s">
        <v>48</v>
      </c>
      <c r="BC344" s="1245" t="s">
        <v>35</v>
      </c>
      <c r="BD344" s="1266" t="s">
        <v>35</v>
      </c>
      <c r="BE344" s="1266" t="s">
        <v>35</v>
      </c>
      <c r="BF344" s="1266" t="s">
        <v>35</v>
      </c>
      <c r="BG344" s="1287" t="s">
        <v>35</v>
      </c>
      <c r="BH344" s="1307" t="s">
        <v>35</v>
      </c>
      <c r="BI344" s="1266" t="s">
        <v>35</v>
      </c>
      <c r="BJ344" s="1266" t="s">
        <v>35</v>
      </c>
      <c r="BK344" s="1266" t="s">
        <v>35</v>
      </c>
      <c r="BL344" s="1287" t="s">
        <v>35</v>
      </c>
      <c r="BM344" s="1307" t="s">
        <v>35</v>
      </c>
      <c r="BN344" s="1266" t="s">
        <v>35</v>
      </c>
      <c r="BO344" s="1266" t="s">
        <v>35</v>
      </c>
      <c r="BP344" s="1266" t="s">
        <v>35</v>
      </c>
      <c r="BQ344" s="1287" t="s">
        <v>35</v>
      </c>
      <c r="BR344" s="1307" t="s">
        <v>35</v>
      </c>
      <c r="BS344" s="1266" t="s">
        <v>35</v>
      </c>
      <c r="BT344" s="1266" t="s">
        <v>35</v>
      </c>
      <c r="BU344" s="1266" t="s">
        <v>35</v>
      </c>
      <c r="BV344" s="1266" t="s">
        <v>35</v>
      </c>
      <c r="BW344" s="1266" t="s">
        <v>35</v>
      </c>
      <c r="BX344" s="1266" t="s">
        <v>35</v>
      </c>
      <c r="BY344" s="1329" t="s">
        <v>35</v>
      </c>
      <c r="BZ344" s="1329" t="s">
        <v>35</v>
      </c>
      <c r="CA344" s="1329" t="s">
        <v>35</v>
      </c>
      <c r="CB344" s="1329" t="s">
        <v>35</v>
      </c>
      <c r="CC344" s="1329" t="s">
        <v>35</v>
      </c>
      <c r="CD344" s="1329" t="s">
        <v>35</v>
      </c>
      <c r="CE344" s="1329" t="s">
        <v>35</v>
      </c>
      <c r="CF344" s="1329" t="s">
        <v>35</v>
      </c>
      <c r="CG344" s="1329" t="s">
        <v>35</v>
      </c>
      <c r="CH344" s="1329" t="s">
        <v>35</v>
      </c>
      <c r="CI344" s="1329" t="s">
        <v>35</v>
      </c>
      <c r="CJ344" s="1329" t="s">
        <v>35</v>
      </c>
      <c r="CK344" s="1329" t="s">
        <v>35</v>
      </c>
      <c r="CL344" s="1329" t="s">
        <v>35</v>
      </c>
      <c r="CM344" s="1329" t="s">
        <v>35</v>
      </c>
      <c r="CN344" s="1329" t="s">
        <v>35</v>
      </c>
      <c r="CO344" s="1329" t="s">
        <v>35</v>
      </c>
      <c r="CP344" s="1329" t="s">
        <v>35</v>
      </c>
      <c r="CQ344" s="1329" t="s">
        <v>35</v>
      </c>
      <c r="CR344" s="1329" t="s">
        <v>35</v>
      </c>
      <c r="CS344" s="1329" t="s">
        <v>35</v>
      </c>
      <c r="CT344" s="1329" t="s">
        <v>35</v>
      </c>
      <c r="CU344" s="1329" t="s">
        <v>35</v>
      </c>
      <c r="CV344" s="1329" t="s">
        <v>35</v>
      </c>
      <c r="CW344" s="1329" t="s">
        <v>35</v>
      </c>
      <c r="CX344" s="1329" t="s">
        <v>35</v>
      </c>
      <c r="CY344" s="1329" t="s">
        <v>35</v>
      </c>
      <c r="CZ344" s="1350" t="s">
        <v>35</v>
      </c>
    </row>
    <row r="345" s="437" customFormat="true" ht="15" customHeight="true" x14ac:dyDescent="0.2">
      <c r="B345" s="460"/>
      <c r="BA345" s="2522" t="s">
        <v>140</v>
      </c>
      <c r="BB345" s="163" t="s">
        <v>49</v>
      </c>
      <c r="BC345" s="1245" t="s">
        <v>35</v>
      </c>
      <c r="BD345" s="1266" t="s">
        <v>35</v>
      </c>
      <c r="BE345" s="1266" t="s">
        <v>35</v>
      </c>
      <c r="BF345" s="1266" t="s">
        <v>35</v>
      </c>
      <c r="BG345" s="1287" t="s">
        <v>35</v>
      </c>
      <c r="BH345" s="1307" t="s">
        <v>35</v>
      </c>
      <c r="BI345" s="1266" t="s">
        <v>35</v>
      </c>
      <c r="BJ345" s="1266" t="s">
        <v>35</v>
      </c>
      <c r="BK345" s="1266" t="s">
        <v>35</v>
      </c>
      <c r="BL345" s="1287" t="s">
        <v>35</v>
      </c>
      <c r="BM345" s="1307" t="s">
        <v>35</v>
      </c>
      <c r="BN345" s="1266" t="s">
        <v>35</v>
      </c>
      <c r="BO345" s="1266" t="s">
        <v>35</v>
      </c>
      <c r="BP345" s="1266" t="s">
        <v>35</v>
      </c>
      <c r="BQ345" s="1287" t="s">
        <v>35</v>
      </c>
      <c r="BR345" s="1307" t="s">
        <v>35</v>
      </c>
      <c r="BS345" s="1266" t="s">
        <v>35</v>
      </c>
      <c r="BT345" s="1266" t="s">
        <v>35</v>
      </c>
      <c r="BU345" s="1266" t="s">
        <v>35</v>
      </c>
      <c r="BV345" s="1266" t="s">
        <v>35</v>
      </c>
      <c r="BW345" s="1266" t="s">
        <v>35</v>
      </c>
      <c r="BX345" s="1266" t="s">
        <v>35</v>
      </c>
      <c r="BY345" s="1329" t="s">
        <v>35</v>
      </c>
      <c r="BZ345" s="1329" t="s">
        <v>35</v>
      </c>
      <c r="CA345" s="1329" t="s">
        <v>35</v>
      </c>
      <c r="CB345" s="1329" t="s">
        <v>35</v>
      </c>
      <c r="CC345" s="1329" t="s">
        <v>35</v>
      </c>
      <c r="CD345" s="1329" t="s">
        <v>35</v>
      </c>
      <c r="CE345" s="1329" t="s">
        <v>35</v>
      </c>
      <c r="CF345" s="1329" t="s">
        <v>35</v>
      </c>
      <c r="CG345" s="1329" t="s">
        <v>35</v>
      </c>
      <c r="CH345" s="1329" t="s">
        <v>35</v>
      </c>
      <c r="CI345" s="1329" t="s">
        <v>35</v>
      </c>
      <c r="CJ345" s="1329" t="s">
        <v>35</v>
      </c>
      <c r="CK345" s="1329" t="s">
        <v>35</v>
      </c>
      <c r="CL345" s="1329" t="s">
        <v>35</v>
      </c>
      <c r="CM345" s="1329" t="s">
        <v>35</v>
      </c>
      <c r="CN345" s="1329" t="s">
        <v>35</v>
      </c>
      <c r="CO345" s="1329" t="s">
        <v>35</v>
      </c>
      <c r="CP345" s="1329" t="s">
        <v>35</v>
      </c>
      <c r="CQ345" s="1329" t="s">
        <v>35</v>
      </c>
      <c r="CR345" s="1329" t="s">
        <v>35</v>
      </c>
      <c r="CS345" s="1329" t="s">
        <v>35</v>
      </c>
      <c r="CT345" s="1329" t="s">
        <v>35</v>
      </c>
      <c r="CU345" s="1329" t="s">
        <v>35</v>
      </c>
      <c r="CV345" s="1329" t="s">
        <v>35</v>
      </c>
      <c r="CW345" s="1329" t="s">
        <v>35</v>
      </c>
      <c r="CX345" s="1329" t="s">
        <v>35</v>
      </c>
      <c r="CY345" s="1329" t="s">
        <v>35</v>
      </c>
      <c r="CZ345" s="1350" t="s">
        <v>35</v>
      </c>
    </row>
    <row r="346" s="437" customFormat="true" ht="15" customHeight="true" x14ac:dyDescent="0.2">
      <c r="B346" s="460"/>
      <c r="BA346" s="2521"/>
      <c r="BB346" s="163" t="s">
        <v>48</v>
      </c>
      <c r="BC346" s="1245" t="s">
        <v>35</v>
      </c>
      <c r="BD346" s="1266" t="s">
        <v>35</v>
      </c>
      <c r="BE346" s="1266" t="s">
        <v>35</v>
      </c>
      <c r="BF346" s="1266" t="s">
        <v>35</v>
      </c>
      <c r="BG346" s="1287" t="s">
        <v>35</v>
      </c>
      <c r="BH346" s="1307" t="s">
        <v>35</v>
      </c>
      <c r="BI346" s="1266" t="s">
        <v>35</v>
      </c>
      <c r="BJ346" s="1266" t="s">
        <v>35</v>
      </c>
      <c r="BK346" s="1266" t="s">
        <v>35</v>
      </c>
      <c r="BL346" s="1287" t="s">
        <v>35</v>
      </c>
      <c r="BM346" s="1307" t="s">
        <v>35</v>
      </c>
      <c r="BN346" s="1266" t="s">
        <v>35</v>
      </c>
      <c r="BO346" s="1266" t="s">
        <v>35</v>
      </c>
      <c r="BP346" s="1266" t="s">
        <v>35</v>
      </c>
      <c r="BQ346" s="1287" t="s">
        <v>35</v>
      </c>
      <c r="BR346" s="1307" t="s">
        <v>35</v>
      </c>
      <c r="BS346" s="1266" t="s">
        <v>35</v>
      </c>
      <c r="BT346" s="1266" t="s">
        <v>35</v>
      </c>
      <c r="BU346" s="1266" t="s">
        <v>35</v>
      </c>
      <c r="BV346" s="1266" t="s">
        <v>35</v>
      </c>
      <c r="BW346" s="1266" t="s">
        <v>35</v>
      </c>
      <c r="BX346" s="1266" t="s">
        <v>35</v>
      </c>
      <c r="BY346" s="1329" t="s">
        <v>35</v>
      </c>
      <c r="BZ346" s="1329" t="s">
        <v>35</v>
      </c>
      <c r="CA346" s="1329" t="s">
        <v>35</v>
      </c>
      <c r="CB346" s="1329" t="s">
        <v>35</v>
      </c>
      <c r="CC346" s="1329" t="s">
        <v>35</v>
      </c>
      <c r="CD346" s="1329" t="s">
        <v>35</v>
      </c>
      <c r="CE346" s="1329" t="s">
        <v>35</v>
      </c>
      <c r="CF346" s="1329" t="s">
        <v>35</v>
      </c>
      <c r="CG346" s="1329" t="s">
        <v>35</v>
      </c>
      <c r="CH346" s="1329" t="s">
        <v>35</v>
      </c>
      <c r="CI346" s="1329" t="s">
        <v>35</v>
      </c>
      <c r="CJ346" s="1329" t="s">
        <v>35</v>
      </c>
      <c r="CK346" s="1329" t="s">
        <v>35</v>
      </c>
      <c r="CL346" s="1329" t="s">
        <v>35</v>
      </c>
      <c r="CM346" s="1329" t="s">
        <v>35</v>
      </c>
      <c r="CN346" s="1329" t="s">
        <v>35</v>
      </c>
      <c r="CO346" s="1329" t="s">
        <v>35</v>
      </c>
      <c r="CP346" s="1329" t="s">
        <v>35</v>
      </c>
      <c r="CQ346" s="1329" t="s">
        <v>35</v>
      </c>
      <c r="CR346" s="1329" t="s">
        <v>35</v>
      </c>
      <c r="CS346" s="1329" t="s">
        <v>35</v>
      </c>
      <c r="CT346" s="1329" t="s">
        <v>35</v>
      </c>
      <c r="CU346" s="1329" t="s">
        <v>35</v>
      </c>
      <c r="CV346" s="1329" t="s">
        <v>35</v>
      </c>
      <c r="CW346" s="1329" t="s">
        <v>35</v>
      </c>
      <c r="CX346" s="1329" t="s">
        <v>35</v>
      </c>
      <c r="CY346" s="1329" t="s">
        <v>35</v>
      </c>
      <c r="CZ346" s="1350" t="s">
        <v>35</v>
      </c>
    </row>
    <row r="347" s="437" customFormat="true" ht="15" customHeight="true" x14ac:dyDescent="0.2">
      <c r="B347" s="460"/>
      <c r="BA347" s="2522" t="s">
        <v>141</v>
      </c>
      <c r="BB347" s="163" t="s">
        <v>49</v>
      </c>
      <c r="BC347" s="1245" t="s">
        <v>35</v>
      </c>
      <c r="BD347" s="1266" t="s">
        <v>35</v>
      </c>
      <c r="BE347" s="1266" t="s">
        <v>35</v>
      </c>
      <c r="BF347" s="1266" t="s">
        <v>35</v>
      </c>
      <c r="BG347" s="1287" t="s">
        <v>35</v>
      </c>
      <c r="BH347" s="1307" t="s">
        <v>35</v>
      </c>
      <c r="BI347" s="1266" t="s">
        <v>35</v>
      </c>
      <c r="BJ347" s="1266" t="s">
        <v>35</v>
      </c>
      <c r="BK347" s="1266" t="s">
        <v>35</v>
      </c>
      <c r="BL347" s="1287" t="s">
        <v>35</v>
      </c>
      <c r="BM347" s="1307" t="s">
        <v>35</v>
      </c>
      <c r="BN347" s="1266" t="s">
        <v>35</v>
      </c>
      <c r="BO347" s="1266" t="s">
        <v>35</v>
      </c>
      <c r="BP347" s="1266" t="s">
        <v>35</v>
      </c>
      <c r="BQ347" s="1287" t="s">
        <v>35</v>
      </c>
      <c r="BR347" s="1307" t="s">
        <v>35</v>
      </c>
      <c r="BS347" s="1266" t="s">
        <v>35</v>
      </c>
      <c r="BT347" s="1266" t="s">
        <v>35</v>
      </c>
      <c r="BU347" s="1266" t="s">
        <v>35</v>
      </c>
      <c r="BV347" s="1266" t="s">
        <v>35</v>
      </c>
      <c r="BW347" s="1266" t="s">
        <v>35</v>
      </c>
      <c r="BX347" s="1266" t="s">
        <v>35</v>
      </c>
      <c r="BY347" s="1329" t="s">
        <v>35</v>
      </c>
      <c r="BZ347" s="1329" t="s">
        <v>35</v>
      </c>
      <c r="CA347" s="1329" t="s">
        <v>35</v>
      </c>
      <c r="CB347" s="1329" t="s">
        <v>35</v>
      </c>
      <c r="CC347" s="1329" t="s">
        <v>35</v>
      </c>
      <c r="CD347" s="1329" t="s">
        <v>35</v>
      </c>
      <c r="CE347" s="1329" t="s">
        <v>35</v>
      </c>
      <c r="CF347" s="1329" t="s">
        <v>35</v>
      </c>
      <c r="CG347" s="1329" t="s">
        <v>35</v>
      </c>
      <c r="CH347" s="1329" t="s">
        <v>35</v>
      </c>
      <c r="CI347" s="1329" t="s">
        <v>35</v>
      </c>
      <c r="CJ347" s="1329" t="s">
        <v>35</v>
      </c>
      <c r="CK347" s="1329" t="s">
        <v>35</v>
      </c>
      <c r="CL347" s="1329" t="s">
        <v>35</v>
      </c>
      <c r="CM347" s="1329" t="s">
        <v>35</v>
      </c>
      <c r="CN347" s="1329" t="s">
        <v>35</v>
      </c>
      <c r="CO347" s="1329" t="s">
        <v>35</v>
      </c>
      <c r="CP347" s="1329" t="s">
        <v>35</v>
      </c>
      <c r="CQ347" s="1329" t="s">
        <v>35</v>
      </c>
      <c r="CR347" s="1329" t="s">
        <v>35</v>
      </c>
      <c r="CS347" s="1329" t="s">
        <v>35</v>
      </c>
      <c r="CT347" s="1329" t="s">
        <v>35</v>
      </c>
      <c r="CU347" s="1329" t="s">
        <v>35</v>
      </c>
      <c r="CV347" s="1329" t="s">
        <v>35</v>
      </c>
      <c r="CW347" s="1329" t="s">
        <v>35</v>
      </c>
      <c r="CX347" s="1329" t="s">
        <v>35</v>
      </c>
      <c r="CY347" s="1329" t="s">
        <v>35</v>
      </c>
      <c r="CZ347" s="1350" t="s">
        <v>35</v>
      </c>
    </row>
    <row r="348" s="437" customFormat="true" ht="15" customHeight="true" x14ac:dyDescent="0.2">
      <c r="B348" s="460"/>
      <c r="BA348" s="2521"/>
      <c r="BB348" s="163" t="s">
        <v>48</v>
      </c>
      <c r="BC348" s="1245" t="s">
        <v>35</v>
      </c>
      <c r="BD348" s="1266" t="s">
        <v>35</v>
      </c>
      <c r="BE348" s="1266" t="s">
        <v>35</v>
      </c>
      <c r="BF348" s="1266" t="s">
        <v>35</v>
      </c>
      <c r="BG348" s="1287" t="s">
        <v>35</v>
      </c>
      <c r="BH348" s="1307" t="s">
        <v>35</v>
      </c>
      <c r="BI348" s="1266" t="s">
        <v>35</v>
      </c>
      <c r="BJ348" s="1266" t="s">
        <v>35</v>
      </c>
      <c r="BK348" s="1266" t="s">
        <v>35</v>
      </c>
      <c r="BL348" s="1287" t="s">
        <v>35</v>
      </c>
      <c r="BM348" s="1307" t="s">
        <v>35</v>
      </c>
      <c r="BN348" s="1266" t="s">
        <v>35</v>
      </c>
      <c r="BO348" s="1266" t="s">
        <v>35</v>
      </c>
      <c r="BP348" s="1266" t="s">
        <v>35</v>
      </c>
      <c r="BQ348" s="1287" t="s">
        <v>35</v>
      </c>
      <c r="BR348" s="1307" t="s">
        <v>35</v>
      </c>
      <c r="BS348" s="1266" t="s">
        <v>35</v>
      </c>
      <c r="BT348" s="1266" t="s">
        <v>35</v>
      </c>
      <c r="BU348" s="1266" t="s">
        <v>35</v>
      </c>
      <c r="BV348" s="1266" t="s">
        <v>35</v>
      </c>
      <c r="BW348" s="1266" t="s">
        <v>35</v>
      </c>
      <c r="BX348" s="1266" t="s">
        <v>35</v>
      </c>
      <c r="BY348" s="1329" t="s">
        <v>35</v>
      </c>
      <c r="BZ348" s="1329" t="s">
        <v>35</v>
      </c>
      <c r="CA348" s="1329" t="s">
        <v>35</v>
      </c>
      <c r="CB348" s="1329" t="s">
        <v>35</v>
      </c>
      <c r="CC348" s="1329" t="s">
        <v>35</v>
      </c>
      <c r="CD348" s="1329" t="s">
        <v>35</v>
      </c>
      <c r="CE348" s="1329" t="s">
        <v>35</v>
      </c>
      <c r="CF348" s="1329" t="s">
        <v>35</v>
      </c>
      <c r="CG348" s="1329" t="s">
        <v>35</v>
      </c>
      <c r="CH348" s="1329" t="s">
        <v>35</v>
      </c>
      <c r="CI348" s="1329" t="s">
        <v>35</v>
      </c>
      <c r="CJ348" s="1329" t="s">
        <v>35</v>
      </c>
      <c r="CK348" s="1329" t="s">
        <v>35</v>
      </c>
      <c r="CL348" s="1329" t="s">
        <v>35</v>
      </c>
      <c r="CM348" s="1329" t="s">
        <v>35</v>
      </c>
      <c r="CN348" s="1329" t="s">
        <v>35</v>
      </c>
      <c r="CO348" s="1329" t="s">
        <v>35</v>
      </c>
      <c r="CP348" s="1329" t="s">
        <v>35</v>
      </c>
      <c r="CQ348" s="1329" t="s">
        <v>35</v>
      </c>
      <c r="CR348" s="1329" t="s">
        <v>35</v>
      </c>
      <c r="CS348" s="1329" t="s">
        <v>35</v>
      </c>
      <c r="CT348" s="1329" t="s">
        <v>35</v>
      </c>
      <c r="CU348" s="1329" t="s">
        <v>35</v>
      </c>
      <c r="CV348" s="1329" t="s">
        <v>35</v>
      </c>
      <c r="CW348" s="1329" t="s">
        <v>35</v>
      </c>
      <c r="CX348" s="1329" t="s">
        <v>35</v>
      </c>
      <c r="CY348" s="1329" t="s">
        <v>35</v>
      </c>
      <c r="CZ348" s="1350" t="s">
        <v>35</v>
      </c>
    </row>
    <row r="349" s="437" customFormat="true" ht="15" customHeight="true" x14ac:dyDescent="0.2">
      <c r="B349" s="460"/>
      <c r="BA349" s="2522" t="s">
        <v>142</v>
      </c>
      <c r="BB349" s="163" t="s">
        <v>49</v>
      </c>
      <c r="BC349" s="1245" t="s">
        <v>35</v>
      </c>
      <c r="BD349" s="1266" t="s">
        <v>35</v>
      </c>
      <c r="BE349" s="1266" t="s">
        <v>35</v>
      </c>
      <c r="BF349" s="1266" t="s">
        <v>35</v>
      </c>
      <c r="BG349" s="1287" t="s">
        <v>35</v>
      </c>
      <c r="BH349" s="1307" t="s">
        <v>35</v>
      </c>
      <c r="BI349" s="1266" t="s">
        <v>35</v>
      </c>
      <c r="BJ349" s="1266" t="s">
        <v>35</v>
      </c>
      <c r="BK349" s="1266" t="s">
        <v>35</v>
      </c>
      <c r="BL349" s="1287" t="s">
        <v>35</v>
      </c>
      <c r="BM349" s="1307" t="s">
        <v>35</v>
      </c>
      <c r="BN349" s="1266" t="s">
        <v>35</v>
      </c>
      <c r="BO349" s="1266" t="s">
        <v>35</v>
      </c>
      <c r="BP349" s="1266" t="s">
        <v>35</v>
      </c>
      <c r="BQ349" s="1287" t="s">
        <v>35</v>
      </c>
      <c r="BR349" s="1307" t="s">
        <v>35</v>
      </c>
      <c r="BS349" s="1266" t="s">
        <v>35</v>
      </c>
      <c r="BT349" s="1266" t="s">
        <v>35</v>
      </c>
      <c r="BU349" s="1266" t="s">
        <v>35</v>
      </c>
      <c r="BV349" s="1266" t="s">
        <v>35</v>
      </c>
      <c r="BW349" s="1266" t="s">
        <v>35</v>
      </c>
      <c r="BX349" s="1266" t="s">
        <v>35</v>
      </c>
      <c r="BY349" s="1329" t="s">
        <v>35</v>
      </c>
      <c r="BZ349" s="1329" t="s">
        <v>35</v>
      </c>
      <c r="CA349" s="1329" t="s">
        <v>35</v>
      </c>
      <c r="CB349" s="1329" t="s">
        <v>35</v>
      </c>
      <c r="CC349" s="1329" t="s">
        <v>35</v>
      </c>
      <c r="CD349" s="1329" t="s">
        <v>35</v>
      </c>
      <c r="CE349" s="1329" t="s">
        <v>35</v>
      </c>
      <c r="CF349" s="1329" t="s">
        <v>35</v>
      </c>
      <c r="CG349" s="1329" t="s">
        <v>35</v>
      </c>
      <c r="CH349" s="1329" t="s">
        <v>35</v>
      </c>
      <c r="CI349" s="1329" t="s">
        <v>35</v>
      </c>
      <c r="CJ349" s="1329" t="s">
        <v>35</v>
      </c>
      <c r="CK349" s="1329" t="s">
        <v>35</v>
      </c>
      <c r="CL349" s="1329" t="s">
        <v>35</v>
      </c>
      <c r="CM349" s="1329" t="s">
        <v>35</v>
      </c>
      <c r="CN349" s="1329" t="s">
        <v>35</v>
      </c>
      <c r="CO349" s="1329" t="s">
        <v>35</v>
      </c>
      <c r="CP349" s="1329" t="s">
        <v>35</v>
      </c>
      <c r="CQ349" s="1329" t="s">
        <v>35</v>
      </c>
      <c r="CR349" s="1329" t="s">
        <v>35</v>
      </c>
      <c r="CS349" s="1329" t="s">
        <v>35</v>
      </c>
      <c r="CT349" s="1329" t="s">
        <v>35</v>
      </c>
      <c r="CU349" s="1329" t="s">
        <v>35</v>
      </c>
      <c r="CV349" s="1329" t="s">
        <v>35</v>
      </c>
      <c r="CW349" s="1329" t="s">
        <v>35</v>
      </c>
      <c r="CX349" s="1329" t="s">
        <v>35</v>
      </c>
      <c r="CY349" s="1329" t="s">
        <v>35</v>
      </c>
      <c r="CZ349" s="1350" t="s">
        <v>35</v>
      </c>
    </row>
    <row r="350" s="437" customFormat="true" ht="15" customHeight="true" x14ac:dyDescent="0.2">
      <c r="B350" s="460"/>
      <c r="BA350" s="2521"/>
      <c r="BB350" s="163" t="s">
        <v>48</v>
      </c>
      <c r="BC350" s="1245" t="s">
        <v>35</v>
      </c>
      <c r="BD350" s="1266" t="s">
        <v>35</v>
      </c>
      <c r="BE350" s="1266" t="s">
        <v>35</v>
      </c>
      <c r="BF350" s="1266" t="s">
        <v>35</v>
      </c>
      <c r="BG350" s="1287" t="s">
        <v>35</v>
      </c>
      <c r="BH350" s="1307" t="s">
        <v>35</v>
      </c>
      <c r="BI350" s="1266" t="s">
        <v>35</v>
      </c>
      <c r="BJ350" s="1266" t="s">
        <v>35</v>
      </c>
      <c r="BK350" s="1266" t="s">
        <v>35</v>
      </c>
      <c r="BL350" s="1287" t="s">
        <v>35</v>
      </c>
      <c r="BM350" s="1307" t="s">
        <v>35</v>
      </c>
      <c r="BN350" s="1266" t="s">
        <v>35</v>
      </c>
      <c r="BO350" s="1266" t="s">
        <v>35</v>
      </c>
      <c r="BP350" s="1266" t="s">
        <v>35</v>
      </c>
      <c r="BQ350" s="1287" t="s">
        <v>35</v>
      </c>
      <c r="BR350" s="1307" t="s">
        <v>35</v>
      </c>
      <c r="BS350" s="1266" t="s">
        <v>35</v>
      </c>
      <c r="BT350" s="1266" t="s">
        <v>35</v>
      </c>
      <c r="BU350" s="1266" t="s">
        <v>35</v>
      </c>
      <c r="BV350" s="1266" t="s">
        <v>35</v>
      </c>
      <c r="BW350" s="1266" t="s">
        <v>35</v>
      </c>
      <c r="BX350" s="1266" t="s">
        <v>35</v>
      </c>
      <c r="BY350" s="1329" t="s">
        <v>35</v>
      </c>
      <c r="BZ350" s="1329" t="s">
        <v>35</v>
      </c>
      <c r="CA350" s="1329" t="s">
        <v>35</v>
      </c>
      <c r="CB350" s="1329" t="s">
        <v>35</v>
      </c>
      <c r="CC350" s="1329" t="s">
        <v>35</v>
      </c>
      <c r="CD350" s="1329" t="s">
        <v>35</v>
      </c>
      <c r="CE350" s="1329" t="s">
        <v>35</v>
      </c>
      <c r="CF350" s="1329" t="s">
        <v>35</v>
      </c>
      <c r="CG350" s="1329" t="s">
        <v>35</v>
      </c>
      <c r="CH350" s="1329" t="s">
        <v>35</v>
      </c>
      <c r="CI350" s="1329" t="s">
        <v>35</v>
      </c>
      <c r="CJ350" s="1329" t="s">
        <v>35</v>
      </c>
      <c r="CK350" s="1329" t="s">
        <v>35</v>
      </c>
      <c r="CL350" s="1329" t="s">
        <v>35</v>
      </c>
      <c r="CM350" s="1329" t="s">
        <v>35</v>
      </c>
      <c r="CN350" s="1329" t="s">
        <v>35</v>
      </c>
      <c r="CO350" s="1329" t="s">
        <v>35</v>
      </c>
      <c r="CP350" s="1329" t="s">
        <v>35</v>
      </c>
      <c r="CQ350" s="1329" t="s">
        <v>35</v>
      </c>
      <c r="CR350" s="1329" t="s">
        <v>35</v>
      </c>
      <c r="CS350" s="1329" t="s">
        <v>35</v>
      </c>
      <c r="CT350" s="1329" t="s">
        <v>35</v>
      </c>
      <c r="CU350" s="1329" t="s">
        <v>35</v>
      </c>
      <c r="CV350" s="1329" t="s">
        <v>35</v>
      </c>
      <c r="CW350" s="1329" t="s">
        <v>35</v>
      </c>
      <c r="CX350" s="1329" t="s">
        <v>35</v>
      </c>
      <c r="CY350" s="1329" t="s">
        <v>35</v>
      </c>
      <c r="CZ350" s="1350" t="s">
        <v>35</v>
      </c>
    </row>
    <row r="351" s="437" customFormat="true" ht="15" customHeight="true" x14ac:dyDescent="0.2">
      <c r="B351" s="460"/>
      <c r="BA351" s="2522" t="s">
        <v>143</v>
      </c>
      <c r="BB351" s="163" t="s">
        <v>49</v>
      </c>
      <c r="BC351" s="1245" t="s">
        <v>35</v>
      </c>
      <c r="BD351" s="1266" t="s">
        <v>35</v>
      </c>
      <c r="BE351" s="1266" t="s">
        <v>35</v>
      </c>
      <c r="BF351" s="1266" t="s">
        <v>35</v>
      </c>
      <c r="BG351" s="1287" t="s">
        <v>35</v>
      </c>
      <c r="BH351" s="1307" t="s">
        <v>35</v>
      </c>
      <c r="BI351" s="1266" t="s">
        <v>35</v>
      </c>
      <c r="BJ351" s="1266" t="s">
        <v>35</v>
      </c>
      <c r="BK351" s="1266" t="s">
        <v>35</v>
      </c>
      <c r="BL351" s="1287" t="s">
        <v>35</v>
      </c>
      <c r="BM351" s="1307" t="s">
        <v>35</v>
      </c>
      <c r="BN351" s="1266" t="s">
        <v>35</v>
      </c>
      <c r="BO351" s="1266" t="s">
        <v>35</v>
      </c>
      <c r="BP351" s="1266" t="s">
        <v>35</v>
      </c>
      <c r="BQ351" s="1287" t="s">
        <v>35</v>
      </c>
      <c r="BR351" s="1307" t="s">
        <v>35</v>
      </c>
      <c r="BS351" s="1266" t="s">
        <v>35</v>
      </c>
      <c r="BT351" s="1266" t="s">
        <v>35</v>
      </c>
      <c r="BU351" s="1266" t="s">
        <v>35</v>
      </c>
      <c r="BV351" s="1266" t="s">
        <v>35</v>
      </c>
      <c r="BW351" s="1266" t="s">
        <v>35</v>
      </c>
      <c r="BX351" s="1266" t="s">
        <v>35</v>
      </c>
      <c r="BY351" s="1329" t="s">
        <v>35</v>
      </c>
      <c r="BZ351" s="1329" t="s">
        <v>35</v>
      </c>
      <c r="CA351" s="1329" t="s">
        <v>35</v>
      </c>
      <c r="CB351" s="1329" t="s">
        <v>35</v>
      </c>
      <c r="CC351" s="1329" t="s">
        <v>35</v>
      </c>
      <c r="CD351" s="1329" t="s">
        <v>35</v>
      </c>
      <c r="CE351" s="1329" t="s">
        <v>35</v>
      </c>
      <c r="CF351" s="1329" t="s">
        <v>35</v>
      </c>
      <c r="CG351" s="1329" t="s">
        <v>35</v>
      </c>
      <c r="CH351" s="1329" t="s">
        <v>35</v>
      </c>
      <c r="CI351" s="1329" t="s">
        <v>35</v>
      </c>
      <c r="CJ351" s="1329" t="s">
        <v>35</v>
      </c>
      <c r="CK351" s="1329" t="s">
        <v>35</v>
      </c>
      <c r="CL351" s="1329" t="s">
        <v>35</v>
      </c>
      <c r="CM351" s="1329" t="s">
        <v>35</v>
      </c>
      <c r="CN351" s="1329" t="s">
        <v>35</v>
      </c>
      <c r="CO351" s="1329" t="s">
        <v>35</v>
      </c>
      <c r="CP351" s="1329" t="s">
        <v>35</v>
      </c>
      <c r="CQ351" s="1329" t="s">
        <v>35</v>
      </c>
      <c r="CR351" s="1329" t="s">
        <v>35</v>
      </c>
      <c r="CS351" s="1329" t="s">
        <v>35</v>
      </c>
      <c r="CT351" s="1329" t="s">
        <v>35</v>
      </c>
      <c r="CU351" s="1329" t="s">
        <v>35</v>
      </c>
      <c r="CV351" s="1329" t="s">
        <v>35</v>
      </c>
      <c r="CW351" s="1329" t="s">
        <v>35</v>
      </c>
      <c r="CX351" s="1329" t="s">
        <v>35</v>
      </c>
      <c r="CY351" s="1329" t="s">
        <v>35</v>
      </c>
      <c r="CZ351" s="1350" t="s">
        <v>35</v>
      </c>
    </row>
    <row r="352" s="437" customFormat="true" ht="15" customHeight="true" x14ac:dyDescent="0.2">
      <c r="B352" s="460"/>
      <c r="BA352" s="2521"/>
      <c r="BB352" s="163" t="s">
        <v>48</v>
      </c>
      <c r="BC352" s="1245" t="s">
        <v>35</v>
      </c>
      <c r="BD352" s="1266" t="s">
        <v>35</v>
      </c>
      <c r="BE352" s="1266" t="s">
        <v>35</v>
      </c>
      <c r="BF352" s="1266" t="s">
        <v>35</v>
      </c>
      <c r="BG352" s="1287" t="s">
        <v>35</v>
      </c>
      <c r="BH352" s="1307" t="s">
        <v>35</v>
      </c>
      <c r="BI352" s="1266" t="s">
        <v>35</v>
      </c>
      <c r="BJ352" s="1266" t="s">
        <v>35</v>
      </c>
      <c r="BK352" s="1266" t="s">
        <v>35</v>
      </c>
      <c r="BL352" s="1287" t="s">
        <v>35</v>
      </c>
      <c r="BM352" s="1307" t="s">
        <v>35</v>
      </c>
      <c r="BN352" s="1266" t="s">
        <v>35</v>
      </c>
      <c r="BO352" s="1266" t="s">
        <v>35</v>
      </c>
      <c r="BP352" s="1266" t="s">
        <v>35</v>
      </c>
      <c r="BQ352" s="1287" t="s">
        <v>35</v>
      </c>
      <c r="BR352" s="1307" t="s">
        <v>35</v>
      </c>
      <c r="BS352" s="1266" t="s">
        <v>35</v>
      </c>
      <c r="BT352" s="1266" t="s">
        <v>35</v>
      </c>
      <c r="BU352" s="1266" t="s">
        <v>35</v>
      </c>
      <c r="BV352" s="1266" t="s">
        <v>35</v>
      </c>
      <c r="BW352" s="1266" t="s">
        <v>35</v>
      </c>
      <c r="BX352" s="1266" t="s">
        <v>35</v>
      </c>
      <c r="BY352" s="1329" t="s">
        <v>35</v>
      </c>
      <c r="BZ352" s="1329" t="s">
        <v>35</v>
      </c>
      <c r="CA352" s="1329" t="s">
        <v>35</v>
      </c>
      <c r="CB352" s="1329" t="s">
        <v>35</v>
      </c>
      <c r="CC352" s="1329" t="s">
        <v>35</v>
      </c>
      <c r="CD352" s="1329" t="s">
        <v>35</v>
      </c>
      <c r="CE352" s="1329" t="s">
        <v>35</v>
      </c>
      <c r="CF352" s="1329" t="s">
        <v>35</v>
      </c>
      <c r="CG352" s="1329" t="s">
        <v>35</v>
      </c>
      <c r="CH352" s="1329" t="s">
        <v>35</v>
      </c>
      <c r="CI352" s="1329" t="s">
        <v>35</v>
      </c>
      <c r="CJ352" s="1329" t="s">
        <v>35</v>
      </c>
      <c r="CK352" s="1329" t="s">
        <v>35</v>
      </c>
      <c r="CL352" s="1329" t="s">
        <v>35</v>
      </c>
      <c r="CM352" s="1329" t="s">
        <v>35</v>
      </c>
      <c r="CN352" s="1329" t="s">
        <v>35</v>
      </c>
      <c r="CO352" s="1329" t="s">
        <v>35</v>
      </c>
      <c r="CP352" s="1329" t="s">
        <v>35</v>
      </c>
      <c r="CQ352" s="1329" t="s">
        <v>35</v>
      </c>
      <c r="CR352" s="1329" t="s">
        <v>35</v>
      </c>
      <c r="CS352" s="1329" t="s">
        <v>35</v>
      </c>
      <c r="CT352" s="1329" t="s">
        <v>35</v>
      </c>
      <c r="CU352" s="1329" t="s">
        <v>35</v>
      </c>
      <c r="CV352" s="1329" t="s">
        <v>35</v>
      </c>
      <c r="CW352" s="1329" t="s">
        <v>35</v>
      </c>
      <c r="CX352" s="1329" t="s">
        <v>35</v>
      </c>
      <c r="CY352" s="1329" t="s">
        <v>35</v>
      </c>
      <c r="CZ352" s="1350" t="s">
        <v>35</v>
      </c>
    </row>
    <row r="353" s="437" customFormat="true" ht="15" customHeight="true" x14ac:dyDescent="0.2">
      <c r="B353" s="460"/>
      <c r="BA353" s="2522" t="s">
        <v>138</v>
      </c>
      <c r="BB353" s="163" t="s">
        <v>49</v>
      </c>
      <c r="BC353" s="1245" t="s">
        <v>35</v>
      </c>
      <c r="BD353" s="1266" t="s">
        <v>35</v>
      </c>
      <c r="BE353" s="1266" t="s">
        <v>35</v>
      </c>
      <c r="BF353" s="1266" t="s">
        <v>35</v>
      </c>
      <c r="BG353" s="1287" t="s">
        <v>35</v>
      </c>
      <c r="BH353" s="1307" t="s">
        <v>35</v>
      </c>
      <c r="BI353" s="1266" t="s">
        <v>35</v>
      </c>
      <c r="BJ353" s="1266" t="s">
        <v>35</v>
      </c>
      <c r="BK353" s="1266" t="s">
        <v>35</v>
      </c>
      <c r="BL353" s="1287" t="s">
        <v>35</v>
      </c>
      <c r="BM353" s="1307" t="s">
        <v>35</v>
      </c>
      <c r="BN353" s="1266" t="s">
        <v>35</v>
      </c>
      <c r="BO353" s="1266" t="s">
        <v>35</v>
      </c>
      <c r="BP353" s="1266" t="s">
        <v>35</v>
      </c>
      <c r="BQ353" s="1287" t="s">
        <v>35</v>
      </c>
      <c r="BR353" s="1307" t="s">
        <v>35</v>
      </c>
      <c r="BS353" s="1266" t="s">
        <v>35</v>
      </c>
      <c r="BT353" s="1266" t="s">
        <v>35</v>
      </c>
      <c r="BU353" s="1266" t="s">
        <v>35</v>
      </c>
      <c r="BV353" s="1266" t="s">
        <v>35</v>
      </c>
      <c r="BW353" s="1266" t="s">
        <v>35</v>
      </c>
      <c r="BX353" s="1266" t="s">
        <v>35</v>
      </c>
      <c r="BY353" s="1329" t="s">
        <v>35</v>
      </c>
      <c r="BZ353" s="1329" t="s">
        <v>35</v>
      </c>
      <c r="CA353" s="1329" t="s">
        <v>35</v>
      </c>
      <c r="CB353" s="1329" t="s">
        <v>35</v>
      </c>
      <c r="CC353" s="1329" t="s">
        <v>35</v>
      </c>
      <c r="CD353" s="1329" t="s">
        <v>35</v>
      </c>
      <c r="CE353" s="1329" t="s">
        <v>35</v>
      </c>
      <c r="CF353" s="1329" t="s">
        <v>35</v>
      </c>
      <c r="CG353" s="1329" t="s">
        <v>35</v>
      </c>
      <c r="CH353" s="1329" t="s">
        <v>35</v>
      </c>
      <c r="CI353" s="1329" t="s">
        <v>35</v>
      </c>
      <c r="CJ353" s="1329" t="s">
        <v>35</v>
      </c>
      <c r="CK353" s="1329" t="s">
        <v>35</v>
      </c>
      <c r="CL353" s="1329" t="s">
        <v>35</v>
      </c>
      <c r="CM353" s="1329" t="s">
        <v>35</v>
      </c>
      <c r="CN353" s="1329" t="s">
        <v>35</v>
      </c>
      <c r="CO353" s="1329" t="s">
        <v>35</v>
      </c>
      <c r="CP353" s="1329" t="s">
        <v>35</v>
      </c>
      <c r="CQ353" s="1329" t="s">
        <v>35</v>
      </c>
      <c r="CR353" s="1329" t="s">
        <v>35</v>
      </c>
      <c r="CS353" s="1329" t="s">
        <v>35</v>
      </c>
      <c r="CT353" s="1329" t="s">
        <v>35</v>
      </c>
      <c r="CU353" s="1329" t="s">
        <v>35</v>
      </c>
      <c r="CV353" s="1329" t="s">
        <v>35</v>
      </c>
      <c r="CW353" s="1329" t="s">
        <v>35</v>
      </c>
      <c r="CX353" s="1329" t="s">
        <v>35</v>
      </c>
      <c r="CY353" s="1329" t="s">
        <v>35</v>
      </c>
      <c r="CZ353" s="1350" t="s">
        <v>35</v>
      </c>
    </row>
    <row r="354" s="437" customFormat="true" ht="15" customHeight="true" x14ac:dyDescent="0.2">
      <c r="B354" s="460"/>
      <c r="BA354" s="2523"/>
      <c r="BB354" s="164" t="s">
        <v>48</v>
      </c>
      <c r="BC354" s="1246" t="s">
        <v>35</v>
      </c>
      <c r="BD354" s="1267" t="s">
        <v>35</v>
      </c>
      <c r="BE354" s="1267" t="s">
        <v>35</v>
      </c>
      <c r="BF354" s="1267" t="s">
        <v>35</v>
      </c>
      <c r="BG354" s="1288" t="s">
        <v>35</v>
      </c>
      <c r="BH354" s="1308" t="s">
        <v>35</v>
      </c>
      <c r="BI354" s="1267" t="s">
        <v>35</v>
      </c>
      <c r="BJ354" s="1267" t="s">
        <v>35</v>
      </c>
      <c r="BK354" s="1267" t="s">
        <v>35</v>
      </c>
      <c r="BL354" s="1288" t="s">
        <v>35</v>
      </c>
      <c r="BM354" s="1308" t="s">
        <v>35</v>
      </c>
      <c r="BN354" s="1267" t="s">
        <v>35</v>
      </c>
      <c r="BO354" s="1267" t="s">
        <v>35</v>
      </c>
      <c r="BP354" s="1267" t="s">
        <v>35</v>
      </c>
      <c r="BQ354" s="1288" t="s">
        <v>35</v>
      </c>
      <c r="BR354" s="1308" t="s">
        <v>35</v>
      </c>
      <c r="BS354" s="1267" t="s">
        <v>35</v>
      </c>
      <c r="BT354" s="1267" t="s">
        <v>35</v>
      </c>
      <c r="BU354" s="1267" t="s">
        <v>35</v>
      </c>
      <c r="BV354" s="1267" t="s">
        <v>35</v>
      </c>
      <c r="BW354" s="1267" t="s">
        <v>35</v>
      </c>
      <c r="BX354" s="1267" t="s">
        <v>35</v>
      </c>
      <c r="BY354" s="1330" t="s">
        <v>35</v>
      </c>
      <c r="BZ354" s="1330" t="s">
        <v>35</v>
      </c>
      <c r="CA354" s="1330" t="s">
        <v>35</v>
      </c>
      <c r="CB354" s="1330" t="s">
        <v>35</v>
      </c>
      <c r="CC354" s="1330" t="s">
        <v>35</v>
      </c>
      <c r="CD354" s="1330" t="s">
        <v>35</v>
      </c>
      <c r="CE354" s="1330" t="s">
        <v>35</v>
      </c>
      <c r="CF354" s="1330" t="s">
        <v>35</v>
      </c>
      <c r="CG354" s="1330" t="s">
        <v>35</v>
      </c>
      <c r="CH354" s="1330" t="s">
        <v>35</v>
      </c>
      <c r="CI354" s="1330" t="s">
        <v>35</v>
      </c>
      <c r="CJ354" s="1330" t="s">
        <v>35</v>
      </c>
      <c r="CK354" s="1330" t="s">
        <v>35</v>
      </c>
      <c r="CL354" s="1330" t="s">
        <v>35</v>
      </c>
      <c r="CM354" s="1330" t="s">
        <v>35</v>
      </c>
      <c r="CN354" s="1330" t="s">
        <v>35</v>
      </c>
      <c r="CO354" s="1330" t="s">
        <v>35</v>
      </c>
      <c r="CP354" s="1330" t="s">
        <v>35</v>
      </c>
      <c r="CQ354" s="1330" t="s">
        <v>35</v>
      </c>
      <c r="CR354" s="1330" t="s">
        <v>35</v>
      </c>
      <c r="CS354" s="1330" t="s">
        <v>35</v>
      </c>
      <c r="CT354" s="1330" t="s">
        <v>35</v>
      </c>
      <c r="CU354" s="1330" t="s">
        <v>35</v>
      </c>
      <c r="CV354" s="1330" t="s">
        <v>35</v>
      </c>
      <c r="CW354" s="1330" t="s">
        <v>35</v>
      </c>
      <c r="CX354" s="1330" t="s">
        <v>35</v>
      </c>
      <c r="CY354" s="1330" t="s">
        <v>35</v>
      </c>
      <c r="CZ354" s="1351" t="s">
        <v>35</v>
      </c>
    </row>
    <row r="355" s="437" customFormat="true" ht="15" customHeight="true" x14ac:dyDescent="0.2">
      <c r="B355" s="460"/>
      <c r="BA355" s="238"/>
      <c r="BB355" s="135"/>
      <c r="BC355" s="310"/>
      <c r="BD355" s="310"/>
      <c r="BE355" s="310"/>
      <c r="BF355" s="310"/>
      <c r="BG355" s="310"/>
      <c r="BH355" s="310"/>
      <c r="BI355" s="310"/>
      <c r="BJ355" s="310"/>
      <c r="BK355" s="310"/>
      <c r="BL355" s="310"/>
      <c r="BM355" s="310"/>
      <c r="BN355" s="310"/>
      <c r="BO355" s="310"/>
      <c r="BP355" s="310"/>
      <c r="BQ355" s="310"/>
      <c r="BR355" s="310"/>
      <c r="BS355" s="310"/>
      <c r="BT355" s="310"/>
      <c r="BU355" s="310"/>
      <c r="BV355" s="310"/>
      <c r="BW355" s="310"/>
      <c r="BX355" s="310"/>
      <c r="BY355" s="310"/>
      <c r="BZ355" s="311"/>
      <c r="CA355" s="311"/>
      <c r="CB355" s="311"/>
      <c r="CC355" s="311"/>
      <c r="CD355" s="311"/>
      <c r="CE355" s="311"/>
      <c r="CF355" s="311"/>
      <c r="CG355" s="311"/>
      <c r="CH355" s="311"/>
      <c r="CI355" s="311"/>
      <c r="CJ355" s="311"/>
      <c r="CK355" s="311"/>
      <c r="CL355" s="311"/>
      <c r="CM355" s="311"/>
      <c r="CN355" s="311"/>
      <c r="CO355" s="311"/>
      <c r="CP355" s="311"/>
      <c r="CQ355" s="311"/>
      <c r="CR355" s="311"/>
      <c r="CS355" s="311"/>
      <c r="CT355" s="311"/>
      <c r="CU355" s="311"/>
      <c r="CV355" s="311"/>
      <c r="CW355" s="311"/>
      <c r="CX355" s="311"/>
      <c r="CY355" s="311"/>
      <c r="CZ355" s="311"/>
    </row>
    <row r="356" s="437" customFormat="true" ht="15" customHeight="true" x14ac:dyDescent="0.2">
      <c r="B356" s="460"/>
      <c r="BA356" s="238"/>
      <c r="BB356" s="135"/>
      <c r="BC356" s="238"/>
      <c r="BD356" s="238"/>
      <c r="BE356" s="238"/>
      <c r="BF356" s="238"/>
      <c r="BG356" s="238"/>
      <c r="BH356" s="238"/>
      <c r="BI356" s="238"/>
      <c r="BJ356" s="238"/>
      <c r="BK356" s="238"/>
      <c r="BL356" s="238"/>
      <c r="BM356" s="238"/>
      <c r="BN356" s="238"/>
      <c r="BO356" s="238"/>
      <c r="BP356" s="238"/>
      <c r="BQ356" s="238"/>
      <c r="BR356" s="238"/>
      <c r="BS356" s="238"/>
      <c r="BT356" s="238"/>
      <c r="BU356" s="238"/>
      <c r="BV356" s="238"/>
      <c r="BW356" s="238"/>
      <c r="BX356" s="238"/>
      <c r="BY356" s="238"/>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BA357" s="238"/>
      <c r="BB357" s="135"/>
      <c r="BC357" s="238"/>
      <c r="BD357" s="238"/>
      <c r="BE357" s="238"/>
      <c r="BF357" s="238"/>
      <c r="BG357" s="238"/>
      <c r="BH357" s="238"/>
      <c r="BI357" s="238"/>
      <c r="BJ357" s="238"/>
      <c r="BK357" s="238"/>
      <c r="BL357" s="238"/>
      <c r="BM357" s="238"/>
      <c r="BN357" s="238"/>
      <c r="BO357" s="238"/>
      <c r="BP357" s="238"/>
      <c r="BQ357" s="238"/>
      <c r="BR357" s="238"/>
      <c r="BS357" s="238"/>
      <c r="BT357" s="238"/>
      <c r="BU357" s="238"/>
      <c r="BV357" s="238"/>
      <c r="BW357" s="238"/>
      <c r="BX357" s="238"/>
      <c r="BY357" s="238"/>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BA358" s="238"/>
      <c r="BB358" s="135"/>
      <c r="BC358" s="238"/>
      <c r="BD358" s="238"/>
      <c r="BE358" s="238"/>
      <c r="BF358" s="238"/>
      <c r="BG358" s="238"/>
      <c r="BH358" s="238"/>
      <c r="BI358" s="238"/>
      <c r="BJ358" s="238"/>
      <c r="BK358" s="238"/>
      <c r="BL358" s="238"/>
      <c r="BM358" s="238"/>
      <c r="BN358" s="238"/>
      <c r="BO358" s="238"/>
      <c r="BP358" s="238"/>
      <c r="BQ358" s="238"/>
      <c r="BR358" s="238"/>
      <c r="BS358" s="238"/>
      <c r="BT358" s="238"/>
      <c r="BU358" s="238"/>
      <c r="BV358" s="238"/>
      <c r="BW358" s="238"/>
      <c r="BX358" s="238"/>
      <c r="BY358" s="238"/>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BA359" s="238"/>
      <c r="BB359" s="135"/>
      <c r="BC359" s="238"/>
      <c r="BD359" s="238"/>
      <c r="BE359" s="238"/>
      <c r="BF359" s="238"/>
      <c r="BG359" s="238"/>
      <c r="BH359" s="238"/>
      <c r="BI359" s="238"/>
      <c r="BJ359" s="238"/>
      <c r="BK359" s="238"/>
      <c r="BL359" s="238"/>
      <c r="BM359" s="238"/>
      <c r="BN359" s="238"/>
      <c r="BO359" s="238"/>
      <c r="BP359" s="238"/>
      <c r="BQ359" s="238"/>
      <c r="BR359" s="238"/>
      <c r="BS359" s="238"/>
      <c r="BT359" s="238"/>
      <c r="BU359" s="238"/>
      <c r="BV359" s="238"/>
      <c r="BW359" s="238"/>
      <c r="BX359" s="238"/>
      <c r="BY359" s="238"/>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BA360" s="238"/>
      <c r="BB360" s="135"/>
      <c r="BC360" s="238"/>
      <c r="BD360" s="238"/>
      <c r="BE360" s="238"/>
      <c r="BF360" s="238"/>
      <c r="BG360" s="238"/>
      <c r="BH360" s="238"/>
      <c r="BI360" s="238"/>
      <c r="BJ360" s="238"/>
      <c r="BK360" s="238"/>
      <c r="BL360" s="238"/>
      <c r="BM360" s="238"/>
      <c r="BN360" s="238"/>
      <c r="BO360" s="238"/>
      <c r="BP360" s="238"/>
      <c r="BQ360" s="238"/>
      <c r="BR360" s="238"/>
      <c r="BS360" s="238"/>
      <c r="BT360" s="238"/>
      <c r="BU360" s="238"/>
      <c r="BV360" s="238"/>
      <c r="BW360" s="238"/>
      <c r="BX360" s="238"/>
      <c r="BY360" s="238"/>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BA361" s="238"/>
      <c r="BB361" s="135"/>
      <c r="BC361" s="238"/>
      <c r="BD361" s="238"/>
      <c r="BE361" s="238"/>
      <c r="BF361" s="238"/>
      <c r="BG361" s="238"/>
      <c r="BH361" s="238"/>
      <c r="BI361" s="238"/>
      <c r="BJ361" s="238"/>
      <c r="BK361" s="238"/>
      <c r="BL361" s="238"/>
      <c r="BM361" s="238"/>
      <c r="BN361" s="238"/>
      <c r="BO361" s="238"/>
      <c r="BP361" s="238"/>
      <c r="BQ361" s="238"/>
      <c r="BR361" s="238"/>
      <c r="BS361" s="238"/>
      <c r="BT361" s="238"/>
      <c r="BU361" s="238"/>
      <c r="BV361" s="238"/>
      <c r="BW361" s="238"/>
      <c r="BX361" s="238"/>
      <c r="BY361" s="238"/>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BA362" s="238"/>
      <c r="BB362" s="135"/>
      <c r="BC362" s="238"/>
      <c r="BD362" s="238"/>
      <c r="BE362" s="238"/>
      <c r="BF362" s="238"/>
      <c r="BG362" s="238"/>
      <c r="BH362" s="238"/>
      <c r="BI362" s="238"/>
      <c r="BJ362" s="238"/>
      <c r="BK362" s="238"/>
      <c r="BL362" s="238"/>
      <c r="BM362" s="238"/>
      <c r="BN362" s="238"/>
      <c r="BO362" s="238"/>
      <c r="BP362" s="238"/>
      <c r="BQ362" s="238"/>
      <c r="BR362" s="238"/>
      <c r="BS362" s="238"/>
      <c r="BT362" s="238"/>
      <c r="BU362" s="238"/>
      <c r="BV362" s="238"/>
      <c r="BW362" s="238"/>
      <c r="BX362" s="238"/>
      <c r="BY362" s="238"/>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BA363" s="238"/>
      <c r="BB363" s="135"/>
      <c r="BC363" s="238"/>
      <c r="BD363" s="238"/>
      <c r="BE363" s="238"/>
      <c r="BF363" s="238"/>
      <c r="BG363" s="238"/>
      <c r="BH363" s="238"/>
      <c r="BI363" s="238"/>
      <c r="BJ363" s="238"/>
      <c r="BK363" s="238"/>
      <c r="BL363" s="238"/>
      <c r="BM363" s="238"/>
      <c r="BN363" s="238"/>
      <c r="BO363" s="238"/>
      <c r="BP363" s="238"/>
      <c r="BQ363" s="238"/>
      <c r="BR363" s="238"/>
      <c r="BS363" s="238"/>
      <c r="BT363" s="238"/>
      <c r="BU363" s="238"/>
      <c r="BV363" s="238"/>
      <c r="BW363" s="238"/>
      <c r="BX363" s="238"/>
      <c r="BY363" s="238"/>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BA364" s="238"/>
      <c r="BB364" s="135"/>
      <c r="BC364" s="238"/>
      <c r="BD364" s="238"/>
      <c r="BE364" s="238"/>
      <c r="BF364" s="238"/>
      <c r="BG364" s="238"/>
      <c r="BH364" s="238"/>
      <c r="BI364" s="238"/>
      <c r="BJ364" s="238"/>
      <c r="BK364" s="238"/>
      <c r="BL364" s="238"/>
      <c r="BM364" s="238"/>
      <c r="BN364" s="238"/>
      <c r="BO364" s="238"/>
      <c r="BP364" s="238"/>
      <c r="BQ364" s="238"/>
      <c r="BR364" s="238"/>
      <c r="BS364" s="238"/>
      <c r="BT364" s="238"/>
      <c r="BU364" s="238"/>
      <c r="BV364" s="238"/>
      <c r="BW364" s="238"/>
      <c r="BX364" s="238"/>
      <c r="BY364" s="238"/>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BA365" s="238"/>
      <c r="BB365" s="135"/>
      <c r="BC365" s="238"/>
      <c r="BD365" s="238"/>
      <c r="BE365" s="238"/>
      <c r="BF365" s="238"/>
      <c r="BG365" s="238"/>
      <c r="BH365" s="238"/>
      <c r="BI365" s="238"/>
      <c r="BJ365" s="238"/>
      <c r="BK365" s="238"/>
      <c r="BL365" s="238"/>
      <c r="BM365" s="238"/>
      <c r="BN365" s="238"/>
      <c r="BO365" s="238"/>
      <c r="BP365" s="238"/>
      <c r="BQ365" s="238"/>
      <c r="BR365" s="238"/>
      <c r="BS365" s="238"/>
      <c r="BT365" s="238"/>
      <c r="BU365" s="238"/>
      <c r="BV365" s="238"/>
      <c r="BW365" s="238"/>
      <c r="BX365" s="238"/>
      <c r="BY365" s="238"/>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BA366" s="238"/>
      <c r="BB366" s="135"/>
      <c r="BC366" s="238"/>
      <c r="BD366" s="238"/>
      <c r="BE366" s="238"/>
      <c r="BF366" s="238"/>
      <c r="BG366" s="238"/>
      <c r="BH366" s="238"/>
      <c r="BI366" s="238"/>
      <c r="BJ366" s="238"/>
      <c r="BK366" s="238"/>
      <c r="BL366" s="238"/>
      <c r="BM366" s="238"/>
      <c r="BN366" s="238"/>
      <c r="BO366" s="238"/>
      <c r="BP366" s="238"/>
      <c r="BQ366" s="238"/>
      <c r="BR366" s="238"/>
      <c r="BS366" s="238"/>
      <c r="BT366" s="238"/>
      <c r="BU366" s="238"/>
      <c r="BV366" s="238"/>
      <c r="BW366" s="238"/>
      <c r="BX366" s="238"/>
      <c r="BY366" s="238"/>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BA367" s="238"/>
      <c r="BB367" s="135"/>
      <c r="BC367" s="238"/>
      <c r="BD367" s="238"/>
      <c r="BE367" s="238"/>
      <c r="BF367" s="238"/>
      <c r="BG367" s="238"/>
      <c r="BH367" s="238"/>
      <c r="BI367" s="238"/>
      <c r="BJ367" s="238"/>
      <c r="BK367" s="238"/>
      <c r="BL367" s="238"/>
      <c r="BM367" s="238"/>
      <c r="BN367" s="238"/>
      <c r="BO367" s="238"/>
      <c r="BP367" s="238"/>
      <c r="BQ367" s="238"/>
      <c r="BR367" s="238"/>
      <c r="BS367" s="238"/>
      <c r="BT367" s="238"/>
      <c r="BU367" s="238"/>
      <c r="BV367" s="238"/>
      <c r="BW367" s="238"/>
      <c r="BX367" s="238"/>
      <c r="BY367" s="238"/>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BA368" s="238"/>
      <c r="BB368" s="135"/>
      <c r="BC368" s="238"/>
      <c r="BD368" s="238"/>
      <c r="BE368" s="238"/>
      <c r="BF368" s="238"/>
      <c r="BG368" s="238"/>
      <c r="BH368" s="238"/>
      <c r="BI368" s="238"/>
      <c r="BJ368" s="238"/>
      <c r="BK368" s="238"/>
      <c r="BL368" s="238"/>
      <c r="BM368" s="238"/>
      <c r="BN368" s="238"/>
      <c r="BO368" s="238"/>
      <c r="BP368" s="238"/>
      <c r="BQ368" s="238"/>
      <c r="BR368" s="238"/>
      <c r="BS368" s="238"/>
      <c r="BT368" s="238"/>
      <c r="BU368" s="238"/>
      <c r="BV368" s="238"/>
      <c r="BW368" s="238"/>
      <c r="BX368" s="238"/>
      <c r="BY368" s="238"/>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BA369" s="238"/>
      <c r="BB369" s="135"/>
      <c r="BC369" s="238"/>
      <c r="BD369" s="238"/>
      <c r="BE369" s="238"/>
      <c r="BF369" s="238"/>
      <c r="BG369" s="238"/>
      <c r="BH369" s="238"/>
      <c r="BI369" s="238"/>
      <c r="BJ369" s="238"/>
      <c r="BK369" s="238"/>
      <c r="BL369" s="238"/>
      <c r="BM369" s="238"/>
      <c r="BN369" s="238"/>
      <c r="BO369" s="238"/>
      <c r="BP369" s="238"/>
      <c r="BQ369" s="238"/>
      <c r="BR369" s="238"/>
      <c r="BS369" s="238"/>
      <c r="BT369" s="238"/>
      <c r="BU369" s="238"/>
      <c r="BV369" s="238"/>
      <c r="BW369" s="238"/>
      <c r="BX369" s="238"/>
      <c r="BY369" s="238"/>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BA370" s="238"/>
      <c r="BB370" s="135"/>
      <c r="BC370" s="238"/>
      <c r="BD370" s="238"/>
      <c r="BE370" s="238"/>
      <c r="BF370" s="238"/>
      <c r="BG370" s="238"/>
      <c r="BH370" s="238"/>
      <c r="BI370" s="238"/>
      <c r="BJ370" s="238"/>
      <c r="BK370" s="238"/>
      <c r="BL370" s="238"/>
      <c r="BM370" s="238"/>
      <c r="BN370" s="238"/>
      <c r="BO370" s="238"/>
      <c r="BP370" s="238"/>
      <c r="BQ370" s="238"/>
      <c r="BR370" s="238"/>
      <c r="BS370" s="238"/>
      <c r="BT370" s="238"/>
      <c r="BU370" s="238"/>
      <c r="BV370" s="238"/>
      <c r="BW370" s="238"/>
      <c r="BX370" s="238"/>
      <c r="BY370" s="238"/>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BA371" s="238"/>
      <c r="BB371" s="135"/>
      <c r="BC371" s="238"/>
      <c r="BD371" s="238"/>
      <c r="BE371" s="238"/>
      <c r="BF371" s="238"/>
      <c r="BG371" s="238"/>
      <c r="BH371" s="238"/>
      <c r="BI371" s="238"/>
      <c r="BJ371" s="238"/>
      <c r="BK371" s="238"/>
      <c r="BL371" s="238"/>
      <c r="BM371" s="238"/>
      <c r="BN371" s="238"/>
      <c r="BO371" s="238"/>
      <c r="BP371" s="238"/>
      <c r="BQ371" s="238"/>
      <c r="BR371" s="238"/>
      <c r="BS371" s="238"/>
      <c r="BT371" s="238"/>
      <c r="BU371" s="238"/>
      <c r="BV371" s="238"/>
      <c r="BW371" s="238"/>
      <c r="BX371" s="238"/>
      <c r="BY371" s="238"/>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BA372" s="238"/>
      <c r="BB372" s="135"/>
      <c r="BC372" s="238"/>
      <c r="BD372" s="238"/>
      <c r="BE372" s="238"/>
      <c r="BF372" s="238"/>
      <c r="BG372" s="238"/>
      <c r="BH372" s="238"/>
      <c r="BI372" s="238"/>
      <c r="BJ372" s="238"/>
      <c r="BK372" s="238"/>
      <c r="BL372" s="238"/>
      <c r="BM372" s="238"/>
      <c r="BN372" s="238"/>
      <c r="BO372" s="238"/>
      <c r="BP372" s="238"/>
      <c r="BQ372" s="238"/>
      <c r="BR372" s="238"/>
      <c r="BS372" s="238"/>
      <c r="BT372" s="238"/>
      <c r="BU372" s="238"/>
      <c r="BV372" s="238"/>
      <c r="BW372" s="238"/>
      <c r="BX372" s="238"/>
      <c r="BY372" s="238"/>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BA373" s="238"/>
      <c r="BB373" s="135"/>
      <c r="BC373" s="238"/>
      <c r="BD373" s="238"/>
      <c r="BE373" s="238"/>
      <c r="BF373" s="238"/>
      <c r="BG373" s="238"/>
      <c r="BH373" s="238"/>
      <c r="BI373" s="238"/>
      <c r="BJ373" s="238"/>
      <c r="BK373" s="238"/>
      <c r="BL373" s="238"/>
      <c r="BM373" s="238"/>
      <c r="BN373" s="238"/>
      <c r="BO373" s="238"/>
      <c r="BP373" s="238"/>
      <c r="BQ373" s="238"/>
      <c r="BR373" s="238"/>
      <c r="BS373" s="238"/>
      <c r="BT373" s="238"/>
      <c r="BU373" s="238"/>
      <c r="BV373" s="238"/>
      <c r="BW373" s="238"/>
      <c r="BX373" s="238"/>
      <c r="BY373" s="238"/>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BA374" s="238"/>
      <c r="BB374" s="135"/>
      <c r="BC374" s="238"/>
      <c r="BD374" s="238"/>
      <c r="BE374" s="238"/>
      <c r="BF374" s="238"/>
      <c r="BG374" s="238"/>
      <c r="BH374" s="238"/>
      <c r="BI374" s="238"/>
      <c r="BJ374" s="238"/>
      <c r="BK374" s="238"/>
      <c r="BL374" s="238"/>
      <c r="BM374" s="238"/>
      <c r="BN374" s="238"/>
      <c r="BO374" s="238"/>
      <c r="BP374" s="238"/>
      <c r="BQ374" s="238"/>
      <c r="BR374" s="238"/>
      <c r="BS374" s="238"/>
      <c r="BT374" s="238"/>
      <c r="BU374" s="238"/>
      <c r="BV374" s="238"/>
      <c r="BW374" s="238"/>
      <c r="BX374" s="238"/>
      <c r="BY374" s="238"/>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437" customFormat="true" ht="15" customHeight="true" x14ac:dyDescent="0.2">
      <c r="B390" s="460"/>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437" customFormat="true" ht="15" customHeight="true" x14ac:dyDescent="0.2">
      <c r="B391" s="460"/>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437" customFormat="true" ht="15" customHeight="true" x14ac:dyDescent="0.2">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437" customFormat="true" ht="15" customHeight="true" x14ac:dyDescent="0.2">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437" customFormat="true" ht="15" customHeight="true" x14ac:dyDescent="0.2">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437" customFormat="true" ht="15" customHeight="true" x14ac:dyDescent="0.2">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437" customFormat="true" ht="15" customHeight="true" x14ac:dyDescent="0.2">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437" customFormat="true" ht="15" customHeight="true" x14ac:dyDescent="0.2">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437" customFormat="true" ht="15" customHeight="true" x14ac:dyDescent="0.2">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521" customFormat="true" ht="15" customHeight="true" x14ac:dyDescent="0.25">
      <c r="A399" s="136"/>
      <c r="B399" s="136"/>
      <c r="C399" s="2449" t="s">
        <v>129</v>
      </c>
      <c r="D399" s="2450"/>
      <c r="E399" s="2450"/>
      <c r="F399" s="2450"/>
      <c r="G399" s="136"/>
      <c r="H399" s="2468" t="s">
        <v>130</v>
      </c>
      <c r="I399" s="2469"/>
      <c r="J399" s="2469"/>
      <c r="K399" s="2469"/>
      <c r="M399" s="2468" t="s">
        <v>131</v>
      </c>
      <c r="N399" s="2469"/>
      <c r="O399" s="2469"/>
      <c r="P399" s="2469"/>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24" customHeight="true" x14ac:dyDescent="0.2">
      <c r="C400" s="2470" t="s">
        <v>443</v>
      </c>
      <c r="D400" s="2467"/>
      <c r="E400" s="2467"/>
      <c r="H400" s="2470" t="s">
        <v>443</v>
      </c>
      <c r="I400" s="2467"/>
      <c r="J400" s="2467"/>
      <c r="M400" s="2470" t="s">
        <v>443</v>
      </c>
      <c r="N400" s="2467"/>
      <c r="O400" s="2467"/>
      <c r="BA400" s="521"/>
      <c r="BB400" s="136"/>
      <c r="BC400" s="521"/>
      <c r="BD400" s="521"/>
      <c r="BE400" s="521"/>
      <c r="BF400" s="521"/>
      <c r="BG400" s="521"/>
      <c r="BH400" s="521"/>
      <c r="BI400" s="521"/>
      <c r="BJ400" s="521"/>
      <c r="BK400" s="521"/>
      <c r="BL400" s="521"/>
      <c r="BM400" s="521"/>
      <c r="BN400" s="521"/>
      <c r="BO400" s="521"/>
      <c r="BP400" s="521"/>
      <c r="BQ400" s="521"/>
      <c r="BR400" s="521"/>
      <c r="BS400" s="521"/>
      <c r="BT400" s="521"/>
      <c r="BU400" s="521"/>
      <c r="BV400" s="521"/>
      <c r="BW400" s="521"/>
      <c r="BX400" s="521"/>
      <c r="BY400" s="521"/>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2470"/>
      <c r="D401" s="2467"/>
      <c r="E401" s="504" t="s">
        <v>444</v>
      </c>
      <c r="H401" s="2470"/>
      <c r="I401" s="2467"/>
      <c r="J401" s="505" t="s">
        <v>444</v>
      </c>
      <c r="M401" s="2470"/>
      <c r="N401" s="2467"/>
      <c r="O401" s="506" t="s">
        <v>444</v>
      </c>
      <c r="BA401" s="521"/>
      <c r="BB401" s="136"/>
      <c r="BC401" s="521"/>
      <c r="BD401" s="521"/>
      <c r="BE401" s="521"/>
      <c r="BF401" s="521"/>
      <c r="BG401" s="521"/>
      <c r="BH401" s="521"/>
      <c r="BI401" s="521"/>
      <c r="BJ401" s="521"/>
      <c r="BK401" s="521"/>
      <c r="BL401" s="521"/>
      <c r="BM401" s="521"/>
      <c r="BN401" s="521"/>
      <c r="BO401" s="521"/>
      <c r="BP401" s="521"/>
      <c r="BQ401" s="521"/>
      <c r="BR401" s="521"/>
      <c r="BS401" s="521"/>
      <c r="BT401" s="521"/>
      <c r="BU401" s="521"/>
      <c r="BV401" s="521"/>
      <c r="BW401" s="521"/>
      <c r="BX401" s="521"/>
      <c r="BY401" s="521"/>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2466" t="s">
        <v>135</v>
      </c>
      <c r="C402" s="2467"/>
      <c r="D402" s="2467"/>
      <c r="E402" s="507" t="s">
        <v>226</v>
      </c>
      <c r="H402" s="2467"/>
      <c r="I402" s="2467"/>
      <c r="J402" s="508" t="s">
        <v>226</v>
      </c>
      <c r="M402" s="2467"/>
      <c r="N402" s="2467"/>
      <c r="O402" s="509" t="s">
        <v>226</v>
      </c>
      <c r="BA402" s="521"/>
      <c r="BB402" s="136"/>
      <c r="BC402" s="521"/>
      <c r="BD402" s="521"/>
      <c r="BE402" s="521"/>
      <c r="BF402" s="521"/>
      <c r="BG402" s="521"/>
      <c r="BH402" s="521"/>
      <c r="BI402" s="521"/>
      <c r="BJ402" s="521"/>
      <c r="BK402" s="521"/>
      <c r="BL402" s="521"/>
      <c r="BM402" s="521"/>
      <c r="BN402" s="521"/>
      <c r="BO402" s="521"/>
      <c r="BP402" s="521"/>
      <c r="BQ402" s="521"/>
      <c r="BR402" s="521"/>
      <c r="BS402" s="521"/>
      <c r="BT402" s="521"/>
      <c r="BU402" s="521"/>
      <c r="BV402" s="521"/>
      <c r="BW402" s="521"/>
      <c r="BX402" s="521"/>
      <c r="BY402" s="521"/>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2467"/>
      <c r="C403" s="2464" t="s">
        <v>445</v>
      </c>
      <c r="D403" s="2465"/>
      <c r="E403" s="671">
        <v>0.69775351166054655</v>
      </c>
      <c r="F403" s="537"/>
      <c r="G403" s="537"/>
      <c r="H403" s="2464" t="s">
        <v>445</v>
      </c>
      <c r="I403" s="2465"/>
      <c r="J403" s="672">
        <v>0.63942313904548387</v>
      </c>
      <c r="K403" s="537"/>
      <c r="L403" s="537"/>
      <c r="M403" s="2464" t="s">
        <v>445</v>
      </c>
      <c r="N403" s="2465"/>
      <c r="O403" s="673">
        <v>0.68013034582517273</v>
      </c>
      <c r="P403" s="537"/>
      <c r="Q403" s="537"/>
      <c r="BA403" s="213"/>
      <c r="BB403" s="287"/>
      <c r="BC403" s="213"/>
      <c r="BD403" s="213"/>
      <c r="BE403" s="213"/>
      <c r="BF403" s="213"/>
      <c r="BG403" s="213"/>
      <c r="BH403" s="213"/>
      <c r="BI403" s="213"/>
      <c r="BJ403" s="213"/>
      <c r="BK403" s="213"/>
      <c r="BL403" s="213"/>
      <c r="BM403" s="213"/>
      <c r="BN403" s="213"/>
      <c r="BO403" s="213"/>
      <c r="BP403" s="213"/>
      <c r="BQ403" s="213"/>
      <c r="BR403" s="213"/>
      <c r="BS403" s="213"/>
      <c r="BT403" s="213"/>
      <c r="BU403" s="213"/>
      <c r="BV403" s="213"/>
      <c r="BW403" s="213"/>
      <c r="BX403" s="213"/>
      <c r="BY403" s="213"/>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2467"/>
      <c r="C404" s="2464" t="s">
        <v>446</v>
      </c>
      <c r="D404" s="2465"/>
      <c r="E404" s="674">
        <v>-0.66707905039367943</v>
      </c>
      <c r="F404" s="537"/>
      <c r="G404" s="537"/>
      <c r="H404" s="2464" t="s">
        <v>447</v>
      </c>
      <c r="I404" s="2465"/>
      <c r="J404" s="675">
        <v>0.63807635562966813</v>
      </c>
      <c r="K404" s="537"/>
      <c r="L404" s="537"/>
      <c r="M404" s="2464" t="s">
        <v>446</v>
      </c>
      <c r="N404" s="2465"/>
      <c r="O404" s="676">
        <v>-0.67064936680988607</v>
      </c>
      <c r="P404" s="537"/>
      <c r="Q404" s="537"/>
      <c r="BA404" s="213"/>
      <c r="BB404" s="287"/>
      <c r="BC404" s="213"/>
      <c r="BD404" s="213"/>
      <c r="BE404" s="213"/>
      <c r="BF404" s="213"/>
      <c r="BG404" s="213"/>
      <c r="BH404" s="213"/>
      <c r="BI404" s="213"/>
      <c r="BJ404" s="213"/>
      <c r="BK404" s="213"/>
      <c r="BL404" s="213"/>
      <c r="BM404" s="213"/>
      <c r="BN404" s="213"/>
      <c r="BO404" s="213"/>
      <c r="BP404" s="213"/>
      <c r="BQ404" s="213"/>
      <c r="BR404" s="213"/>
      <c r="BS404" s="213"/>
      <c r="BT404" s="213"/>
      <c r="BU404" s="213"/>
      <c r="BV404" s="213"/>
      <c r="BW404" s="213"/>
      <c r="BX404" s="213"/>
      <c r="BY404" s="213"/>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2467"/>
      <c r="C405" s="2464" t="s">
        <v>447</v>
      </c>
      <c r="D405" s="2465"/>
      <c r="E405" s="674">
        <v>0.65307853341377231</v>
      </c>
      <c r="F405" s="537"/>
      <c r="G405" s="537"/>
      <c r="H405" s="2464" t="s">
        <v>448</v>
      </c>
      <c r="I405" s="2465"/>
      <c r="J405" s="675">
        <v>0.59630542166013734</v>
      </c>
      <c r="K405" s="537"/>
      <c r="L405" s="537"/>
      <c r="M405" s="2464" t="s">
        <v>449</v>
      </c>
      <c r="N405" s="2465"/>
      <c r="O405" s="676">
        <v>0.63015987533277829</v>
      </c>
      <c r="P405" s="537"/>
      <c r="Q405" s="537"/>
      <c r="BA405" s="213"/>
      <c r="BB405" s="287"/>
      <c r="BC405" s="213"/>
      <c r="BD405" s="213"/>
      <c r="BE405" s="213"/>
      <c r="BF405" s="213"/>
      <c r="BG405" s="213"/>
      <c r="BH405" s="213"/>
      <c r="BI405" s="213"/>
      <c r="BJ405" s="213"/>
      <c r="BK405" s="213"/>
      <c r="BL405" s="213"/>
      <c r="BM405" s="213"/>
      <c r="BN405" s="213"/>
      <c r="BO405" s="213"/>
      <c r="BP405" s="213"/>
      <c r="BQ405" s="213"/>
      <c r="BR405" s="213"/>
      <c r="BS405" s="213"/>
      <c r="BT405" s="213"/>
      <c r="BU405" s="213"/>
      <c r="BV405" s="213"/>
      <c r="BW405" s="213"/>
      <c r="BX405" s="213"/>
      <c r="BY405" s="213"/>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2467"/>
      <c r="C406" s="2464" t="s">
        <v>450</v>
      </c>
      <c r="D406" s="2465"/>
      <c r="E406" s="674">
        <v>0.62514622006406739</v>
      </c>
      <c r="F406" s="537"/>
      <c r="G406" s="537"/>
      <c r="H406" s="2464" t="s">
        <v>451</v>
      </c>
      <c r="I406" s="2465"/>
      <c r="J406" s="675">
        <v>0.55271768561723245</v>
      </c>
      <c r="K406" s="537"/>
      <c r="L406" s="537"/>
      <c r="M406" s="2464" t="s">
        <v>452</v>
      </c>
      <c r="N406" s="2465"/>
      <c r="O406" s="676">
        <v>0.62495743754836719</v>
      </c>
      <c r="P406" s="537"/>
      <c r="Q406" s="537"/>
      <c r="BA406" s="213"/>
      <c r="BB406" s="287"/>
      <c r="BC406" s="213"/>
      <c r="BD406" s="213"/>
      <c r="BE406" s="213"/>
      <c r="BF406" s="213"/>
      <c r="BG406" s="213"/>
      <c r="BH406" s="213"/>
      <c r="BI406" s="213"/>
      <c r="BJ406" s="213"/>
      <c r="BK406" s="213"/>
      <c r="BL406" s="213"/>
      <c r="BM406" s="213"/>
      <c r="BN406" s="213"/>
      <c r="BO406" s="213"/>
      <c r="BP406" s="213"/>
      <c r="BQ406" s="213"/>
      <c r="BR406" s="213"/>
      <c r="BS406" s="213"/>
      <c r="BT406" s="213"/>
      <c r="BU406" s="213"/>
      <c r="BV406" s="213"/>
      <c r="BW406" s="213"/>
      <c r="BX406" s="213"/>
      <c r="BY406" s="213"/>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2467"/>
      <c r="C407" s="2464" t="s">
        <v>449</v>
      </c>
      <c r="D407" s="2465"/>
      <c r="E407" s="674">
        <v>0.61856227924729501</v>
      </c>
      <c r="F407" s="537"/>
      <c r="G407" s="537"/>
      <c r="H407" s="2464" t="s">
        <v>453</v>
      </c>
      <c r="I407" s="2465"/>
      <c r="J407" s="675">
        <v>0.53885387114255423</v>
      </c>
      <c r="K407" s="537"/>
      <c r="L407" s="537"/>
      <c r="M407" s="2464" t="s">
        <v>454</v>
      </c>
      <c r="N407" s="2465"/>
      <c r="O407" s="676">
        <v>0.62161266732499831</v>
      </c>
      <c r="P407" s="537"/>
      <c r="Q407" s="537"/>
      <c r="BA407" s="213"/>
      <c r="BB407" s="287"/>
      <c r="BC407" s="213"/>
      <c r="BD407" s="213"/>
      <c r="BE407" s="213"/>
      <c r="BF407" s="213"/>
      <c r="BG407" s="213"/>
      <c r="BH407" s="213"/>
      <c r="BI407" s="213"/>
      <c r="BJ407" s="213"/>
      <c r="BK407" s="213"/>
      <c r="BL407" s="213"/>
      <c r="BM407" s="213"/>
      <c r="BN407" s="213"/>
      <c r="BO407" s="213"/>
      <c r="BP407" s="213"/>
      <c r="BQ407" s="213"/>
      <c r="BR407" s="213"/>
      <c r="BS407" s="213"/>
      <c r="BT407" s="213"/>
      <c r="BU407" s="213"/>
      <c r="BV407" s="213"/>
      <c r="BW407" s="213"/>
      <c r="BX407" s="213"/>
      <c r="BY407" s="213"/>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2467"/>
      <c r="C408" s="2464" t="s">
        <v>448</v>
      </c>
      <c r="D408" s="2465"/>
      <c r="E408" s="674">
        <v>0.60930853485270664</v>
      </c>
      <c r="F408" s="537"/>
      <c r="G408" s="537"/>
      <c r="H408" s="2464" t="s">
        <v>455</v>
      </c>
      <c r="I408" s="2465"/>
      <c r="J408" s="675">
        <v>0.51124216166010683</v>
      </c>
      <c r="K408" s="537"/>
      <c r="L408" s="537"/>
      <c r="M408" s="2464" t="s">
        <v>456</v>
      </c>
      <c r="N408" s="2465"/>
      <c r="O408" s="676">
        <v>0.58249758431556453</v>
      </c>
      <c r="P408" s="537"/>
      <c r="Q408" s="537"/>
      <c r="BA408" s="213"/>
      <c r="BB408" s="287"/>
      <c r="BC408" s="213"/>
      <c r="BD408" s="213"/>
      <c r="BE408" s="213"/>
      <c r="BF408" s="213"/>
      <c r="BG408" s="213"/>
      <c r="BH408" s="213"/>
      <c r="BI408" s="213"/>
      <c r="BJ408" s="213"/>
      <c r="BK408" s="213"/>
      <c r="BL408" s="213"/>
      <c r="BM408" s="213"/>
      <c r="BN408" s="213"/>
      <c r="BO408" s="213"/>
      <c r="BP408" s="213"/>
      <c r="BQ408" s="213"/>
      <c r="BR408" s="213"/>
      <c r="BS408" s="213"/>
      <c r="BT408" s="213"/>
      <c r="BU408" s="213"/>
      <c r="BV408" s="213"/>
      <c r="BW408" s="213"/>
      <c r="BX408" s="213"/>
      <c r="BY408" s="213"/>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2467"/>
      <c r="C409" s="2464" t="s">
        <v>452</v>
      </c>
      <c r="D409" s="2465"/>
      <c r="E409" s="674">
        <v>0.57370161973491174</v>
      </c>
      <c r="F409" s="537"/>
      <c r="G409" s="537"/>
      <c r="H409" s="2464" t="s">
        <v>449</v>
      </c>
      <c r="I409" s="2465"/>
      <c r="J409" s="675">
        <v>0.50272319503128804</v>
      </c>
      <c r="K409" s="537"/>
      <c r="L409" s="537"/>
      <c r="M409" s="2464" t="s">
        <v>447</v>
      </c>
      <c r="N409" s="2465"/>
      <c r="O409" s="676">
        <v>0.56634329568085029</v>
      </c>
      <c r="P409" s="537"/>
      <c r="Q409" s="537"/>
      <c r="BA409" s="213"/>
      <c r="BB409" s="287"/>
      <c r="BC409" s="213"/>
      <c r="BD409" s="213"/>
      <c r="BE409" s="213"/>
      <c r="BF409" s="213"/>
      <c r="BG409" s="213"/>
      <c r="BH409" s="213"/>
      <c r="BI409" s="213"/>
      <c r="BJ409" s="213"/>
      <c r="BK409" s="213"/>
      <c r="BL409" s="213"/>
      <c r="BM409" s="213"/>
      <c r="BN409" s="213"/>
      <c r="BO409" s="213"/>
      <c r="BP409" s="213"/>
      <c r="BQ409" s="213"/>
      <c r="BR409" s="213"/>
      <c r="BS409" s="213"/>
      <c r="BT409" s="213"/>
      <c r="BU409" s="213"/>
      <c r="BV409" s="213"/>
      <c r="BW409" s="213"/>
      <c r="BX409" s="213"/>
      <c r="BY409" s="213"/>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2467"/>
      <c r="C410" s="2464" t="s">
        <v>457</v>
      </c>
      <c r="D410" s="2465"/>
      <c r="E410" s="674">
        <v>0.56593703354866587</v>
      </c>
      <c r="F410" s="537"/>
      <c r="G410" s="537"/>
      <c r="H410" s="2464" t="s">
        <v>458</v>
      </c>
      <c r="I410" s="2465"/>
      <c r="J410" s="675">
        <v>0.50185199306285688</v>
      </c>
      <c r="K410" s="537"/>
      <c r="L410" s="537"/>
      <c r="M410" s="2464" t="s">
        <v>457</v>
      </c>
      <c r="N410" s="2465"/>
      <c r="O410" s="676">
        <v>0.54956092583275984</v>
      </c>
      <c r="P410" s="537"/>
      <c r="Q410" s="537"/>
      <c r="BA410" s="213"/>
      <c r="BB410" s="287"/>
      <c r="BC410" s="213"/>
      <c r="BD410" s="213"/>
      <c r="BE410" s="213"/>
      <c r="BF410" s="213"/>
      <c r="BG410" s="213"/>
      <c r="BH410" s="213"/>
      <c r="BI410" s="213"/>
      <c r="BJ410" s="213"/>
      <c r="BK410" s="213"/>
      <c r="BL410" s="213"/>
      <c r="BM410" s="213"/>
      <c r="BN410" s="213"/>
      <c r="BO410" s="213"/>
      <c r="BP410" s="213"/>
      <c r="BQ410" s="213"/>
      <c r="BR410" s="213"/>
      <c r="BS410" s="213"/>
      <c r="BT410" s="213"/>
      <c r="BU410" s="213"/>
      <c r="BV410" s="213"/>
      <c r="BW410" s="213"/>
      <c r="BX410" s="213"/>
      <c r="BY410" s="213"/>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2467"/>
      <c r="C411" s="2464" t="s">
        <v>451</v>
      </c>
      <c r="D411" s="2465"/>
      <c r="E411" s="674">
        <v>0.56512181865625721</v>
      </c>
      <c r="F411" s="537"/>
      <c r="G411" s="537"/>
      <c r="H411" s="2464" t="s">
        <v>454</v>
      </c>
      <c r="I411" s="2465"/>
      <c r="J411" s="675">
        <v>0.50019859281741907</v>
      </c>
      <c r="K411" s="537"/>
      <c r="L411" s="537"/>
      <c r="M411" s="2464" t="s">
        <v>448</v>
      </c>
      <c r="N411" s="2465"/>
      <c r="O411" s="676">
        <v>0.54839411321411435</v>
      </c>
      <c r="P411" s="537"/>
      <c r="Q411" s="537"/>
      <c r="BA411" s="213"/>
      <c r="BB411" s="287"/>
      <c r="BC411" s="213"/>
      <c r="BD411" s="213"/>
      <c r="BE411" s="213"/>
      <c r="BF411" s="213"/>
      <c r="BG411" s="213"/>
      <c r="BH411" s="213"/>
      <c r="BI411" s="213"/>
      <c r="BJ411" s="213"/>
      <c r="BK411" s="213"/>
      <c r="BL411" s="213"/>
      <c r="BM411" s="213"/>
      <c r="BN411" s="213"/>
      <c r="BO411" s="213"/>
      <c r="BP411" s="213"/>
      <c r="BQ411" s="213"/>
      <c r="BR411" s="213"/>
      <c r="BS411" s="213"/>
      <c r="BT411" s="213"/>
      <c r="BU411" s="213"/>
      <c r="BV411" s="213"/>
      <c r="BW411" s="213"/>
      <c r="BX411" s="213"/>
      <c r="BY411" s="213"/>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2467"/>
      <c r="C412" s="2464" t="s">
        <v>455</v>
      </c>
      <c r="D412" s="2465"/>
      <c r="E412" s="674">
        <v>0.53180633518926557</v>
      </c>
      <c r="F412" s="537"/>
      <c r="G412" s="537"/>
      <c r="H412" s="2464" t="s">
        <v>459</v>
      </c>
      <c r="I412" s="2465"/>
      <c r="J412" s="675">
        <v>0.49933779124329669</v>
      </c>
      <c r="K412" s="537"/>
      <c r="L412" s="537"/>
      <c r="M412" s="2464" t="s">
        <v>451</v>
      </c>
      <c r="N412" s="2465"/>
      <c r="O412" s="676">
        <v>0.49206185932022606</v>
      </c>
      <c r="P412" s="537"/>
      <c r="Q412" s="537"/>
      <c r="BA412" s="213"/>
      <c r="BB412" s="287"/>
      <c r="BC412" s="213"/>
      <c r="BD412" s="213"/>
      <c r="BE412" s="213"/>
      <c r="BF412" s="213"/>
      <c r="BG412" s="213"/>
      <c r="BH412" s="213"/>
      <c r="BI412" s="213"/>
      <c r="BJ412" s="213"/>
      <c r="BK412" s="213"/>
      <c r="BL412" s="213"/>
      <c r="BM412" s="213"/>
      <c r="BN412" s="213"/>
      <c r="BO412" s="213"/>
      <c r="BP412" s="213"/>
      <c r="BQ412" s="213"/>
      <c r="BR412" s="213"/>
      <c r="BS412" s="213"/>
      <c r="BT412" s="213"/>
      <c r="BU412" s="213"/>
      <c r="BV412" s="213"/>
      <c r="BW412" s="213"/>
      <c r="BX412" s="213"/>
      <c r="BY412" s="213"/>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2467"/>
      <c r="C413" s="2464" t="s">
        <v>453</v>
      </c>
      <c r="D413" s="2465"/>
      <c r="E413" s="674">
        <v>0.53180063228262686</v>
      </c>
      <c r="F413" s="537"/>
      <c r="G413" s="537"/>
      <c r="H413" s="2464" t="s">
        <v>446</v>
      </c>
      <c r="I413" s="2465"/>
      <c r="J413" s="675">
        <v>-0.4798602989380456</v>
      </c>
      <c r="K413" s="537"/>
      <c r="L413" s="537"/>
      <c r="M413" s="2464" t="s">
        <v>455</v>
      </c>
      <c r="N413" s="2465"/>
      <c r="O413" s="676">
        <v>0.46416921487669904</v>
      </c>
      <c r="P413" s="537"/>
      <c r="Q413" s="537"/>
      <c r="BA413" s="213"/>
      <c r="BB413" s="287"/>
      <c r="BC413" s="213"/>
      <c r="BD413" s="213"/>
      <c r="BE413" s="213"/>
      <c r="BF413" s="213"/>
      <c r="BG413" s="213"/>
      <c r="BH413" s="213"/>
      <c r="BI413" s="213"/>
      <c r="BJ413" s="213"/>
      <c r="BK413" s="213"/>
      <c r="BL413" s="213"/>
      <c r="BM413" s="213"/>
      <c r="BN413" s="213"/>
      <c r="BO413" s="213"/>
      <c r="BP413" s="213"/>
      <c r="BQ413" s="213"/>
      <c r="BR413" s="213"/>
      <c r="BS413" s="213"/>
      <c r="BT413" s="213"/>
      <c r="BU413" s="213"/>
      <c r="BV413" s="213"/>
      <c r="BW413" s="213"/>
      <c r="BX413" s="213"/>
      <c r="BY413" s="213"/>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2467"/>
      <c r="C414" s="2464" t="s">
        <v>456</v>
      </c>
      <c r="D414" s="2465"/>
      <c r="E414" s="674">
        <v>0.53174960563186269</v>
      </c>
      <c r="F414" s="537"/>
      <c r="G414" s="537"/>
      <c r="H414" s="2464" t="s">
        <v>457</v>
      </c>
      <c r="I414" s="2465"/>
      <c r="J414" s="675">
        <v>0.47753683215795528</v>
      </c>
      <c r="K414" s="537"/>
      <c r="L414" s="537"/>
      <c r="M414" s="2464" t="s">
        <v>460</v>
      </c>
      <c r="N414" s="2465"/>
      <c r="O414" s="676">
        <v>0.46234907582341084</v>
      </c>
      <c r="P414" s="537"/>
      <c r="Q414" s="537"/>
      <c r="BA414" s="213"/>
      <c r="BB414" s="287"/>
      <c r="BC414" s="213"/>
      <c r="BD414" s="213"/>
      <c r="BE414" s="213"/>
      <c r="BF414" s="213"/>
      <c r="BG414" s="213"/>
      <c r="BH414" s="213"/>
      <c r="BI414" s="213"/>
      <c r="BJ414" s="213"/>
      <c r="BK414" s="213"/>
      <c r="BL414" s="213"/>
      <c r="BM414" s="213"/>
      <c r="BN414" s="213"/>
      <c r="BO414" s="213"/>
      <c r="BP414" s="213"/>
      <c r="BQ414" s="213"/>
      <c r="BR414" s="213"/>
      <c r="BS414" s="213"/>
      <c r="BT414" s="213"/>
      <c r="BU414" s="213"/>
      <c r="BV414" s="213"/>
      <c r="BW414" s="213"/>
      <c r="BX414" s="213"/>
      <c r="BY414" s="213"/>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2467"/>
      <c r="C415" s="2464" t="s">
        <v>458</v>
      </c>
      <c r="D415" s="2465"/>
      <c r="E415" s="674">
        <v>0.46521990948293701</v>
      </c>
      <c r="F415" s="537"/>
      <c r="G415" s="537"/>
      <c r="H415" s="2464" t="s">
        <v>456</v>
      </c>
      <c r="I415" s="2465"/>
      <c r="J415" s="675">
        <v>0.47199691219706286</v>
      </c>
      <c r="K415" s="537"/>
      <c r="L415" s="537"/>
      <c r="M415" s="2464" t="s">
        <v>453</v>
      </c>
      <c r="N415" s="2465"/>
      <c r="O415" s="676">
        <v>0.44461662945468022</v>
      </c>
      <c r="P415" s="537"/>
      <c r="Q415" s="537"/>
      <c r="BA415" s="213"/>
      <c r="BB415" s="287"/>
      <c r="BC415" s="213"/>
      <c r="BD415" s="213"/>
      <c r="BE415" s="213"/>
      <c r="BF415" s="213"/>
      <c r="BG415" s="213"/>
      <c r="BH415" s="213"/>
      <c r="BI415" s="213"/>
      <c r="BJ415" s="213"/>
      <c r="BK415" s="213"/>
      <c r="BL415" s="213"/>
      <c r="BM415" s="213"/>
      <c r="BN415" s="213"/>
      <c r="BO415" s="213"/>
      <c r="BP415" s="213"/>
      <c r="BQ415" s="213"/>
      <c r="BR415" s="213"/>
      <c r="BS415" s="213"/>
      <c r="BT415" s="213"/>
      <c r="BU415" s="213"/>
      <c r="BV415" s="213"/>
      <c r="BW415" s="213"/>
      <c r="BX415" s="213"/>
      <c r="BY415" s="213"/>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2467"/>
      <c r="C416" s="2464" t="s">
        <v>460</v>
      </c>
      <c r="D416" s="2465"/>
      <c r="E416" s="674">
        <v>0.45818718374499862</v>
      </c>
      <c r="F416" s="537"/>
      <c r="G416" s="537"/>
      <c r="H416" s="2464" t="s">
        <v>461</v>
      </c>
      <c r="I416" s="2465"/>
      <c r="J416" s="675">
        <v>-0.46238448026857065</v>
      </c>
      <c r="K416" s="537"/>
      <c r="L416" s="537"/>
      <c r="M416" s="2464" t="s">
        <v>462</v>
      </c>
      <c r="N416" s="2465"/>
      <c r="O416" s="676">
        <v>0.40856339706183936</v>
      </c>
      <c r="P416" s="537"/>
      <c r="Q416" s="537"/>
      <c r="BA416" s="213"/>
      <c r="BB416" s="287"/>
      <c r="BC416" s="213"/>
      <c r="BD416" s="213"/>
      <c r="BE416" s="213"/>
      <c r="BF416" s="213"/>
      <c r="BG416" s="213"/>
      <c r="BH416" s="213"/>
      <c r="BI416" s="213"/>
      <c r="BJ416" s="213"/>
      <c r="BK416" s="213"/>
      <c r="BL416" s="213"/>
      <c r="BM416" s="213"/>
      <c r="BN416" s="213"/>
      <c r="BO416" s="213"/>
      <c r="BP416" s="213"/>
      <c r="BQ416" s="213"/>
      <c r="BR416" s="213"/>
      <c r="BS416" s="213"/>
      <c r="BT416" s="213"/>
      <c r="BU416" s="213"/>
      <c r="BV416" s="213"/>
      <c r="BW416" s="213"/>
      <c r="BX416" s="213"/>
      <c r="BY416" s="213"/>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2467"/>
      <c r="C417" s="2464" t="s">
        <v>459</v>
      </c>
      <c r="D417" s="2465"/>
      <c r="E417" s="674">
        <v>0.4433664414398944</v>
      </c>
      <c r="F417" s="537"/>
      <c r="G417" s="537"/>
      <c r="H417" s="2464" t="s">
        <v>452</v>
      </c>
      <c r="I417" s="2465"/>
      <c r="J417" s="675">
        <v>0.42340730919686931</v>
      </c>
      <c r="K417" s="537"/>
      <c r="L417" s="537"/>
      <c r="M417" s="2464" t="s">
        <v>458</v>
      </c>
      <c r="N417" s="2465"/>
      <c r="O417" s="676">
        <v>0.40438732079428719</v>
      </c>
      <c r="P417" s="537"/>
      <c r="Q417" s="537"/>
      <c r="BA417" s="213"/>
      <c r="BB417" s="287"/>
      <c r="BC417" s="213"/>
      <c r="BD417" s="213"/>
      <c r="BE417" s="213"/>
      <c r="BF417" s="213"/>
      <c r="BG417" s="213"/>
      <c r="BH417" s="213"/>
      <c r="BI417" s="213"/>
      <c r="BJ417" s="213"/>
      <c r="BK417" s="213"/>
      <c r="BL417" s="213"/>
      <c r="BM417" s="213"/>
      <c r="BN417" s="213"/>
      <c r="BO417" s="213"/>
      <c r="BP417" s="213"/>
      <c r="BQ417" s="213"/>
      <c r="BR417" s="213"/>
      <c r="BS417" s="213"/>
      <c r="BT417" s="213"/>
      <c r="BU417" s="213"/>
      <c r="BV417" s="213"/>
      <c r="BW417" s="213"/>
      <c r="BX417" s="213"/>
      <c r="BY417" s="213"/>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2467"/>
      <c r="C418" s="2464" t="s">
        <v>463</v>
      </c>
      <c r="D418" s="2465"/>
      <c r="E418" s="674">
        <v>-0.43118881870922987</v>
      </c>
      <c r="F418" s="537"/>
      <c r="G418" s="537"/>
      <c r="H418" s="2464" t="s">
        <v>460</v>
      </c>
      <c r="I418" s="2465"/>
      <c r="J418" s="675">
        <v>0.39493226806282833</v>
      </c>
      <c r="K418" s="537"/>
      <c r="L418" s="537"/>
      <c r="M418" s="2464" t="s">
        <v>464</v>
      </c>
      <c r="N418" s="2465"/>
      <c r="O418" s="676">
        <v>0.37716085949815065</v>
      </c>
      <c r="P418" s="537"/>
      <c r="Q418" s="537"/>
      <c r="BA418" s="213"/>
      <c r="BB418" s="287"/>
      <c r="BC418" s="213"/>
      <c r="BD418" s="213"/>
      <c r="BE418" s="213"/>
      <c r="BF418" s="213"/>
      <c r="BG418" s="213"/>
      <c r="BH418" s="213"/>
      <c r="BI418" s="213"/>
      <c r="BJ418" s="213"/>
      <c r="BK418" s="213"/>
      <c r="BL418" s="213"/>
      <c r="BM418" s="213"/>
      <c r="BN418" s="213"/>
      <c r="BO418" s="213"/>
      <c r="BP418" s="213"/>
      <c r="BQ418" s="213"/>
      <c r="BR418" s="213"/>
      <c r="BS418" s="213"/>
      <c r="BT418" s="213"/>
      <c r="BU418" s="213"/>
      <c r="BV418" s="213"/>
      <c r="BW418" s="213"/>
      <c r="BX418" s="213"/>
      <c r="BY418" s="213"/>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2467"/>
      <c r="C419" s="2464" t="s">
        <v>464</v>
      </c>
      <c r="D419" s="2465"/>
      <c r="E419" s="674">
        <v>0.36341187732988522</v>
      </c>
      <c r="F419" s="537"/>
      <c r="G419" s="537"/>
      <c r="H419" s="2464" t="s">
        <v>463</v>
      </c>
      <c r="I419" s="2465"/>
      <c r="J419" s="675">
        <v>-0.35547816527466175</v>
      </c>
      <c r="K419" s="537"/>
      <c r="L419" s="537"/>
      <c r="M419" s="2464" t="s">
        <v>463</v>
      </c>
      <c r="N419" s="2465"/>
      <c r="O419" s="676">
        <v>-0.3569127392881053</v>
      </c>
      <c r="P419" s="537"/>
      <c r="Q419" s="537"/>
      <c r="BA419" s="213"/>
      <c r="BB419" s="287"/>
      <c r="BC419" s="213"/>
      <c r="BD419" s="213"/>
      <c r="BE419" s="213"/>
      <c r="BF419" s="213"/>
      <c r="BG419" s="213"/>
      <c r="BH419" s="213"/>
      <c r="BI419" s="213"/>
      <c r="BJ419" s="213"/>
      <c r="BK419" s="213"/>
      <c r="BL419" s="213"/>
      <c r="BM419" s="213"/>
      <c r="BN419" s="213"/>
      <c r="BO419" s="213"/>
      <c r="BP419" s="213"/>
      <c r="BQ419" s="213"/>
      <c r="BR419" s="213"/>
      <c r="BS419" s="213"/>
      <c r="BT419" s="213"/>
      <c r="BU419" s="213"/>
      <c r="BV419" s="213"/>
      <c r="BW419" s="213"/>
      <c r="BX419" s="213"/>
      <c r="BY419" s="213"/>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2467"/>
      <c r="C420" s="2464" t="s">
        <v>462</v>
      </c>
      <c r="D420" s="2465"/>
      <c r="E420" s="674">
        <v>0.35494631323124071</v>
      </c>
      <c r="F420" s="537"/>
      <c r="G420" s="537"/>
      <c r="H420" s="2464" t="s">
        <v>464</v>
      </c>
      <c r="I420" s="2465"/>
      <c r="J420" s="675">
        <v>0.31569208059725468</v>
      </c>
      <c r="K420" s="537"/>
      <c r="L420" s="537"/>
      <c r="M420" s="2464" t="s">
        <v>465</v>
      </c>
      <c r="N420" s="2465"/>
      <c r="O420" s="676">
        <v>0.28584117617830651</v>
      </c>
      <c r="P420" s="537"/>
      <c r="Q420" s="537"/>
      <c r="BA420" s="213"/>
      <c r="BB420" s="287"/>
      <c r="BC420" s="213"/>
      <c r="BD420" s="213"/>
      <c r="BE420" s="213"/>
      <c r="BF420" s="213"/>
      <c r="BG420" s="213"/>
      <c r="BH420" s="213"/>
      <c r="BI420" s="213"/>
      <c r="BJ420" s="213"/>
      <c r="BK420" s="213"/>
      <c r="BL420" s="213"/>
      <c r="BM420" s="213"/>
      <c r="BN420" s="213"/>
      <c r="BO420" s="213"/>
      <c r="BP420" s="213"/>
      <c r="BQ420" s="213"/>
      <c r="BR420" s="213"/>
      <c r="BS420" s="213"/>
      <c r="BT420" s="213"/>
      <c r="BU420" s="213"/>
      <c r="BV420" s="213"/>
      <c r="BW420" s="213"/>
      <c r="BX420" s="213"/>
      <c r="BY420" s="213"/>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2467"/>
      <c r="C421" s="2464" t="s">
        <v>461</v>
      </c>
      <c r="D421" s="2465"/>
      <c r="E421" s="674">
        <v>-0.35069915915955474</v>
      </c>
      <c r="F421" s="537"/>
      <c r="G421" s="537"/>
      <c r="H421" s="2464" t="s">
        <v>466</v>
      </c>
      <c r="I421" s="2465"/>
      <c r="J421" s="675">
        <v>-0.25680359207633247</v>
      </c>
      <c r="K421" s="537"/>
      <c r="L421" s="537"/>
      <c r="M421" s="2464" t="s">
        <v>467</v>
      </c>
      <c r="N421" s="2465"/>
      <c r="O421" s="676">
        <v>-0.27629437321455386</v>
      </c>
      <c r="P421" s="537"/>
      <c r="Q421" s="537"/>
      <c r="BA421" s="213"/>
      <c r="BB421" s="287"/>
      <c r="BC421" s="213"/>
      <c r="BD421" s="213"/>
      <c r="BE421" s="213"/>
      <c r="BF421" s="213"/>
      <c r="BG421" s="213"/>
      <c r="BH421" s="213"/>
      <c r="BI421" s="213"/>
      <c r="BJ421" s="213"/>
      <c r="BK421" s="213"/>
      <c r="BL421" s="213"/>
      <c r="BM421" s="213"/>
      <c r="BN421" s="213"/>
      <c r="BO421" s="213"/>
      <c r="BP421" s="213"/>
      <c r="BQ421" s="213"/>
      <c r="BR421" s="213"/>
      <c r="BS421" s="213"/>
      <c r="BT421" s="213"/>
      <c r="BU421" s="213"/>
      <c r="BV421" s="213"/>
      <c r="BW421" s="213"/>
      <c r="BX421" s="213"/>
      <c r="BY421" s="213"/>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2467"/>
      <c r="C422" s="2464" t="s">
        <v>466</v>
      </c>
      <c r="D422" s="2465"/>
      <c r="E422" s="674">
        <v>-0.28503737220229097</v>
      </c>
      <c r="F422" s="537"/>
      <c r="G422" s="537"/>
      <c r="H422" s="2464" t="s">
        <v>468</v>
      </c>
      <c r="I422" s="2465"/>
      <c r="J422" s="675">
        <v>-0.24414236457168478</v>
      </c>
      <c r="K422" s="537"/>
      <c r="L422" s="537"/>
      <c r="M422" s="2464" t="s">
        <v>469</v>
      </c>
      <c r="N422" s="2465"/>
      <c r="O422" s="676">
        <v>-0.26100874944484348</v>
      </c>
      <c r="P422" s="537"/>
      <c r="Q422" s="537"/>
      <c r="BA422" s="213"/>
      <c r="BB422" s="287"/>
      <c r="BC422" s="213"/>
      <c r="BD422" s="213"/>
      <c r="BE422" s="213"/>
      <c r="BF422" s="213"/>
      <c r="BG422" s="213"/>
      <c r="BH422" s="213"/>
      <c r="BI422" s="213"/>
      <c r="BJ422" s="213"/>
      <c r="BK422" s="213"/>
      <c r="BL422" s="213"/>
      <c r="BM422" s="213"/>
      <c r="BN422" s="213"/>
      <c r="BO422" s="213"/>
      <c r="BP422" s="213"/>
      <c r="BQ422" s="213"/>
      <c r="BR422" s="213"/>
      <c r="BS422" s="213"/>
      <c r="BT422" s="213"/>
      <c r="BU422" s="213"/>
      <c r="BV422" s="213"/>
      <c r="BW422" s="213"/>
      <c r="BX422" s="213"/>
      <c r="BY422" s="213"/>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2467"/>
      <c r="C423" s="2464" t="s">
        <v>467</v>
      </c>
      <c r="D423" s="2465"/>
      <c r="E423" s="674">
        <v>-0.2822028134784948</v>
      </c>
      <c r="F423" s="537"/>
      <c r="G423" s="537"/>
      <c r="H423" s="2464" t="s">
        <v>470</v>
      </c>
      <c r="I423" s="2465"/>
      <c r="J423" s="675">
        <v>0.23347107072305562</v>
      </c>
      <c r="K423" s="537"/>
      <c r="L423" s="537"/>
      <c r="M423" s="2464" t="s">
        <v>471</v>
      </c>
      <c r="N423" s="2465"/>
      <c r="O423" s="676">
        <v>-0.25397442469827791</v>
      </c>
      <c r="P423" s="537"/>
      <c r="Q423" s="537"/>
      <c r="BA423" s="213"/>
      <c r="BB423" s="287"/>
      <c r="BC423" s="213"/>
      <c r="BD423" s="213"/>
      <c r="BE423" s="213"/>
      <c r="BF423" s="213"/>
      <c r="BG423" s="213"/>
      <c r="BH423" s="213"/>
      <c r="BI423" s="213"/>
      <c r="BJ423" s="213"/>
      <c r="BK423" s="213"/>
      <c r="BL423" s="213"/>
      <c r="BM423" s="213"/>
      <c r="BN423" s="213"/>
      <c r="BO423" s="213"/>
      <c r="BP423" s="213"/>
      <c r="BQ423" s="213"/>
      <c r="BR423" s="213"/>
      <c r="BS423" s="213"/>
      <c r="BT423" s="213"/>
      <c r="BU423" s="213"/>
      <c r="BV423" s="213"/>
      <c r="BW423" s="213"/>
      <c r="BX423" s="213"/>
      <c r="BY423" s="213"/>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2467"/>
      <c r="C424" s="2464" t="s">
        <v>468</v>
      </c>
      <c r="D424" s="2465"/>
      <c r="E424" s="674">
        <v>-0.27650675766144844</v>
      </c>
      <c r="F424" s="537"/>
      <c r="G424" s="537"/>
      <c r="H424" s="2464" t="s">
        <v>472</v>
      </c>
      <c r="I424" s="2465"/>
      <c r="J424" s="675">
        <v>-0.225571214959185</v>
      </c>
      <c r="K424" s="537"/>
      <c r="L424" s="537"/>
      <c r="M424" s="2464" t="s">
        <v>459</v>
      </c>
      <c r="N424" s="2465"/>
      <c r="O424" s="676">
        <v>0.24969154696497192</v>
      </c>
      <c r="P424" s="537"/>
      <c r="Q424" s="537"/>
      <c r="BA424" s="213"/>
      <c r="BB424" s="287"/>
      <c r="BC424" s="213"/>
      <c r="BD424" s="213"/>
      <c r="BE424" s="213"/>
      <c r="BF424" s="213"/>
      <c r="BG424" s="213"/>
      <c r="BH424" s="213"/>
      <c r="BI424" s="213"/>
      <c r="BJ424" s="213"/>
      <c r="BK424" s="213"/>
      <c r="BL424" s="213"/>
      <c r="BM424" s="213"/>
      <c r="BN424" s="213"/>
      <c r="BO424" s="213"/>
      <c r="BP424" s="213"/>
      <c r="BQ424" s="213"/>
      <c r="BR424" s="213"/>
      <c r="BS424" s="213"/>
      <c r="BT424" s="213"/>
      <c r="BU424" s="213"/>
      <c r="BV424" s="213"/>
      <c r="BW424" s="213"/>
      <c r="BX424" s="213"/>
      <c r="BY424" s="213"/>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2467"/>
      <c r="C425" s="2464" t="s">
        <v>470</v>
      </c>
      <c r="D425" s="2465"/>
      <c r="E425" s="674">
        <v>0.25234836712856706</v>
      </c>
      <c r="F425" s="537"/>
      <c r="G425" s="537"/>
      <c r="H425" s="2464" t="s">
        <v>467</v>
      </c>
      <c r="I425" s="2465"/>
      <c r="J425" s="675">
        <v>-0.22209649825221192</v>
      </c>
      <c r="K425" s="537"/>
      <c r="L425" s="537"/>
      <c r="M425" s="2464" t="s">
        <v>473</v>
      </c>
      <c r="N425" s="2465"/>
      <c r="O425" s="676">
        <v>-0.23866759584457059</v>
      </c>
      <c r="P425" s="537"/>
      <c r="Q425" s="537"/>
      <c r="BA425" s="213"/>
      <c r="BB425" s="287"/>
      <c r="BC425" s="213"/>
      <c r="BD425" s="213"/>
      <c r="BE425" s="213"/>
      <c r="BF425" s="213"/>
      <c r="BG425" s="213"/>
      <c r="BH425" s="213"/>
      <c r="BI425" s="213"/>
      <c r="BJ425" s="213"/>
      <c r="BK425" s="213"/>
      <c r="BL425" s="213"/>
      <c r="BM425" s="213"/>
      <c r="BN425" s="213"/>
      <c r="BO425" s="213"/>
      <c r="BP425" s="213"/>
      <c r="BQ425" s="213"/>
      <c r="BR425" s="213"/>
      <c r="BS425" s="213"/>
      <c r="BT425" s="213"/>
      <c r="BU425" s="213"/>
      <c r="BV425" s="213"/>
      <c r="BW425" s="213"/>
      <c r="BX425" s="213"/>
      <c r="BY425" s="213"/>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2467"/>
      <c r="C426" s="2464" t="s">
        <v>465</v>
      </c>
      <c r="D426" s="2465"/>
      <c r="E426" s="674">
        <v>0.24543651112606121</v>
      </c>
      <c r="F426" s="537"/>
      <c r="G426" s="537"/>
      <c r="H426" s="2464" t="s">
        <v>469</v>
      </c>
      <c r="I426" s="2465"/>
      <c r="J426" s="675">
        <v>-0.21262712736076908</v>
      </c>
      <c r="K426" s="537"/>
      <c r="L426" s="537"/>
      <c r="M426" s="2464" t="s">
        <v>466</v>
      </c>
      <c r="N426" s="2465"/>
      <c r="O426" s="676">
        <v>-0.23341315835722254</v>
      </c>
      <c r="P426" s="537"/>
      <c r="Q426" s="537"/>
      <c r="BA426" s="213"/>
      <c r="BB426" s="287"/>
      <c r="BC426" s="213"/>
      <c r="BD426" s="213"/>
      <c r="BE426" s="213"/>
      <c r="BF426" s="213"/>
      <c r="BG426" s="213"/>
      <c r="BH426" s="213"/>
      <c r="BI426" s="213"/>
      <c r="BJ426" s="213"/>
      <c r="BK426" s="213"/>
      <c r="BL426" s="213"/>
      <c r="BM426" s="213"/>
      <c r="BN426" s="213"/>
      <c r="BO426" s="213"/>
      <c r="BP426" s="213"/>
      <c r="BQ426" s="213"/>
      <c r="BR426" s="213"/>
      <c r="BS426" s="213"/>
      <c r="BT426" s="213"/>
      <c r="BU426" s="213"/>
      <c r="BV426" s="213"/>
      <c r="BW426" s="213"/>
      <c r="BX426" s="213"/>
      <c r="BY426" s="213"/>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2467"/>
      <c r="C427" s="2464" t="s">
        <v>471</v>
      </c>
      <c r="D427" s="2465"/>
      <c r="E427" s="674">
        <v>-0.24153856167648605</v>
      </c>
      <c r="F427" s="537"/>
      <c r="G427" s="537"/>
      <c r="H427" s="2464" t="s">
        <v>474</v>
      </c>
      <c r="I427" s="2465"/>
      <c r="J427" s="675">
        <v>-0.20490761198112462</v>
      </c>
      <c r="K427" s="537"/>
      <c r="L427" s="537"/>
      <c r="M427" s="2464" t="s">
        <v>475</v>
      </c>
      <c r="N427" s="2465"/>
      <c r="O427" s="676">
        <v>-0.22206287700196192</v>
      </c>
      <c r="P427" s="537"/>
      <c r="Q427" s="537"/>
      <c r="BA427" s="213"/>
      <c r="BB427" s="287"/>
      <c r="BC427" s="213"/>
      <c r="BD427" s="213"/>
      <c r="BE427" s="213"/>
      <c r="BF427" s="213"/>
      <c r="BG427" s="213"/>
      <c r="BH427" s="213"/>
      <c r="BI427" s="213"/>
      <c r="BJ427" s="213"/>
      <c r="BK427" s="213"/>
      <c r="BL427" s="213"/>
      <c r="BM427" s="213"/>
      <c r="BN427" s="213"/>
      <c r="BO427" s="213"/>
      <c r="BP427" s="213"/>
      <c r="BQ427" s="213"/>
      <c r="BR427" s="213"/>
      <c r="BS427" s="213"/>
      <c r="BT427" s="213"/>
      <c r="BU427" s="213"/>
      <c r="BV427" s="213"/>
      <c r="BW427" s="213"/>
      <c r="BX427" s="213"/>
      <c r="BY427" s="213"/>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2467"/>
      <c r="C428" s="2464" t="s">
        <v>473</v>
      </c>
      <c r="D428" s="2465"/>
      <c r="E428" s="674">
        <v>-0.22695045548441226</v>
      </c>
      <c r="F428" s="537"/>
      <c r="G428" s="537"/>
      <c r="H428" s="2464" t="s">
        <v>462</v>
      </c>
      <c r="I428" s="2465"/>
      <c r="J428" s="675">
        <v>0.17472843408336369</v>
      </c>
      <c r="K428" s="537"/>
      <c r="L428" s="537"/>
      <c r="M428" s="2464" t="s">
        <v>468</v>
      </c>
      <c r="N428" s="2465"/>
      <c r="O428" s="676">
        <v>-0.19637932151397083</v>
      </c>
      <c r="P428" s="537"/>
      <c r="Q428" s="537"/>
      <c r="BA428" s="213"/>
      <c r="BB428" s="287"/>
      <c r="BC428" s="213"/>
      <c r="BD428" s="213"/>
      <c r="BE428" s="213"/>
      <c r="BF428" s="213"/>
      <c r="BG428" s="213"/>
      <c r="BH428" s="213"/>
      <c r="BI428" s="213"/>
      <c r="BJ428" s="213"/>
      <c r="BK428" s="213"/>
      <c r="BL428" s="213"/>
      <c r="BM428" s="213"/>
      <c r="BN428" s="213"/>
      <c r="BO428" s="213"/>
      <c r="BP428" s="213"/>
      <c r="BQ428" s="213"/>
      <c r="BR428" s="213"/>
      <c r="BS428" s="213"/>
      <c r="BT428" s="213"/>
      <c r="BU428" s="213"/>
      <c r="BV428" s="213"/>
      <c r="BW428" s="213"/>
      <c r="BX428" s="213"/>
      <c r="BY428" s="213"/>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2467"/>
      <c r="C429" s="2464" t="s">
        <v>469</v>
      </c>
      <c r="D429" s="2465"/>
      <c r="E429" s="674">
        <v>-0.22069517473103073</v>
      </c>
      <c r="F429" s="537"/>
      <c r="G429" s="537"/>
      <c r="H429" s="2464" t="s">
        <v>476</v>
      </c>
      <c r="I429" s="2465"/>
      <c r="J429" s="675">
        <v>0.16942251731183119</v>
      </c>
      <c r="K429" s="537"/>
      <c r="L429" s="537"/>
      <c r="M429" s="2464" t="s">
        <v>470</v>
      </c>
      <c r="N429" s="2465"/>
      <c r="O429" s="676">
        <v>0.19619323510931114</v>
      </c>
      <c r="P429" s="537"/>
      <c r="Q429" s="537"/>
      <c r="BA429" s="213"/>
      <c r="BB429" s="287"/>
      <c r="BC429" s="213"/>
      <c r="BD429" s="213"/>
      <c r="BE429" s="213"/>
      <c r="BF429" s="213"/>
      <c r="BG429" s="213"/>
      <c r="BH429" s="213"/>
      <c r="BI429" s="213"/>
      <c r="BJ429" s="213"/>
      <c r="BK429" s="213"/>
      <c r="BL429" s="213"/>
      <c r="BM429" s="213"/>
      <c r="BN429" s="213"/>
      <c r="BO429" s="213"/>
      <c r="BP429" s="213"/>
      <c r="BQ429" s="213"/>
      <c r="BR429" s="213"/>
      <c r="BS429" s="213"/>
      <c r="BT429" s="213"/>
      <c r="BU429" s="213"/>
      <c r="BV429" s="213"/>
      <c r="BW429" s="213"/>
      <c r="BX429" s="213"/>
      <c r="BY429" s="213"/>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2467"/>
      <c r="C430" s="2464" t="s">
        <v>472</v>
      </c>
      <c r="D430" s="2465"/>
      <c r="E430" s="674">
        <v>-0.19836470387583516</v>
      </c>
      <c r="F430" s="537"/>
      <c r="G430" s="537"/>
      <c r="H430" s="2464" t="s">
        <v>465</v>
      </c>
      <c r="I430" s="2465"/>
      <c r="J430" s="675">
        <v>0.16222261253053719</v>
      </c>
      <c r="K430" s="537"/>
      <c r="L430" s="537"/>
      <c r="M430" s="2464" t="s">
        <v>477</v>
      </c>
      <c r="N430" s="2465"/>
      <c r="O430" s="676">
        <v>-0.17790479028287856</v>
      </c>
      <c r="P430" s="537"/>
      <c r="Q430" s="537"/>
      <c r="BA430" s="213"/>
      <c r="BB430" s="287"/>
      <c r="BC430" s="213"/>
      <c r="BD430" s="213"/>
      <c r="BE430" s="213"/>
      <c r="BF430" s="213"/>
      <c r="BG430" s="213"/>
      <c r="BH430" s="213"/>
      <c r="BI430" s="213"/>
      <c r="BJ430" s="213"/>
      <c r="BK430" s="213"/>
      <c r="BL430" s="213"/>
      <c r="BM430" s="213"/>
      <c r="BN430" s="213"/>
      <c r="BO430" s="213"/>
      <c r="BP430" s="213"/>
      <c r="BQ430" s="213"/>
      <c r="BR430" s="213"/>
      <c r="BS430" s="213"/>
      <c r="BT430" s="213"/>
      <c r="BU430" s="213"/>
      <c r="BV430" s="213"/>
      <c r="BW430" s="213"/>
      <c r="BX430" s="213"/>
      <c r="BY430" s="213"/>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2467"/>
      <c r="C431" s="2464" t="s">
        <v>475</v>
      </c>
      <c r="D431" s="2465"/>
      <c r="E431" s="674">
        <v>-0.19688634440547798</v>
      </c>
      <c r="F431" s="537"/>
      <c r="G431" s="537"/>
      <c r="H431" s="2464" t="s">
        <v>478</v>
      </c>
      <c r="I431" s="2465"/>
      <c r="J431" s="675">
        <v>-0.15669126123208474</v>
      </c>
      <c r="K431" s="537"/>
      <c r="L431" s="537"/>
      <c r="M431" s="2464" t="s">
        <v>461</v>
      </c>
      <c r="N431" s="2465"/>
      <c r="O431" s="676">
        <v>-0.17193393974165874</v>
      </c>
      <c r="P431" s="537"/>
      <c r="Q431" s="537"/>
      <c r="BA431" s="213"/>
      <c r="BB431" s="287"/>
      <c r="BC431" s="213"/>
      <c r="BD431" s="213"/>
      <c r="BE431" s="213"/>
      <c r="BF431" s="213"/>
      <c r="BG431" s="213"/>
      <c r="BH431" s="213"/>
      <c r="BI431" s="213"/>
      <c r="BJ431" s="213"/>
      <c r="BK431" s="213"/>
      <c r="BL431" s="213"/>
      <c r="BM431" s="213"/>
      <c r="BN431" s="213"/>
      <c r="BO431" s="213"/>
      <c r="BP431" s="213"/>
      <c r="BQ431" s="213"/>
      <c r="BR431" s="213"/>
      <c r="BS431" s="213"/>
      <c r="BT431" s="213"/>
      <c r="BU431" s="213"/>
      <c r="BV431" s="213"/>
      <c r="BW431" s="213"/>
      <c r="BX431" s="213"/>
      <c r="BY431" s="213"/>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2467"/>
      <c r="C432" s="2464" t="s">
        <v>477</v>
      </c>
      <c r="D432" s="2465"/>
      <c r="E432" s="674">
        <v>-0.15702540353292549</v>
      </c>
      <c r="F432" s="537"/>
      <c r="G432" s="537"/>
      <c r="H432" s="2464" t="s">
        <v>479</v>
      </c>
      <c r="I432" s="2465"/>
      <c r="J432" s="675">
        <v>-0.1508786331267796</v>
      </c>
      <c r="K432" s="537"/>
      <c r="L432" s="537"/>
      <c r="M432" s="2464" t="s">
        <v>472</v>
      </c>
      <c r="N432" s="2465"/>
      <c r="O432" s="676">
        <v>-0.17179761134022264</v>
      </c>
      <c r="P432" s="537"/>
      <c r="Q432" s="537"/>
      <c r="BA432" s="213"/>
      <c r="BB432" s="287"/>
      <c r="BC432" s="213"/>
      <c r="BD432" s="213"/>
      <c r="BE432" s="213"/>
      <c r="BF432" s="213"/>
      <c r="BG432" s="213"/>
      <c r="BH432" s="213"/>
      <c r="BI432" s="213"/>
      <c r="BJ432" s="213"/>
      <c r="BK432" s="213"/>
      <c r="BL432" s="213"/>
      <c r="BM432" s="213"/>
      <c r="BN432" s="213"/>
      <c r="BO432" s="213"/>
      <c r="BP432" s="213"/>
      <c r="BQ432" s="213"/>
      <c r="BR432" s="213"/>
      <c r="BS432" s="213"/>
      <c r="BT432" s="213"/>
      <c r="BU432" s="213"/>
      <c r="BV432" s="213"/>
      <c r="BW432" s="213"/>
      <c r="BX432" s="213"/>
      <c r="BY432" s="213"/>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2467"/>
      <c r="C433" s="2464" t="s">
        <v>476</v>
      </c>
      <c r="D433" s="2465"/>
      <c r="E433" s="674">
        <v>0.15002406090600143</v>
      </c>
      <c r="F433" s="537"/>
      <c r="G433" s="537"/>
      <c r="H433" s="2464" t="s">
        <v>473</v>
      </c>
      <c r="I433" s="2465"/>
      <c r="J433" s="675">
        <v>-0.14649043765447914</v>
      </c>
      <c r="K433" s="537"/>
      <c r="L433" s="537"/>
      <c r="M433" s="2464" t="s">
        <v>480</v>
      </c>
      <c r="N433" s="2465"/>
      <c r="O433" s="676">
        <v>-0.16336824485826143</v>
      </c>
      <c r="P433" s="537"/>
      <c r="Q433" s="537"/>
      <c r="BA433" s="213"/>
      <c r="BB433" s="287"/>
      <c r="BC433" s="213"/>
      <c r="BD433" s="213"/>
      <c r="BE433" s="213"/>
      <c r="BF433" s="213"/>
      <c r="BG433" s="213"/>
      <c r="BH433" s="213"/>
      <c r="BI433" s="213"/>
      <c r="BJ433" s="213"/>
      <c r="BK433" s="213"/>
      <c r="BL433" s="213"/>
      <c r="BM433" s="213"/>
      <c r="BN433" s="213"/>
      <c r="BO433" s="213"/>
      <c r="BP433" s="213"/>
      <c r="BQ433" s="213"/>
      <c r="BR433" s="213"/>
      <c r="BS433" s="213"/>
      <c r="BT433" s="213"/>
      <c r="BU433" s="213"/>
      <c r="BV433" s="213"/>
      <c r="BW433" s="213"/>
      <c r="BX433" s="213"/>
      <c r="BY433" s="213"/>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2467"/>
      <c r="C434" s="2464" t="s">
        <v>478</v>
      </c>
      <c r="D434" s="2465"/>
      <c r="E434" s="674">
        <v>-0.13371529533230747</v>
      </c>
      <c r="F434" s="537"/>
      <c r="G434" s="537"/>
      <c r="H434" s="2464" t="s">
        <v>471</v>
      </c>
      <c r="I434" s="2465"/>
      <c r="J434" s="675">
        <v>-0.13949979817771505</v>
      </c>
      <c r="K434" s="537"/>
      <c r="L434" s="537"/>
      <c r="M434" s="2464" t="s">
        <v>476</v>
      </c>
      <c r="N434" s="2465"/>
      <c r="O434" s="676">
        <v>0.13306133397985073</v>
      </c>
      <c r="P434" s="537"/>
      <c r="Q434" s="537"/>
      <c r="BA434" s="213"/>
      <c r="BB434" s="287"/>
      <c r="BC434" s="213"/>
      <c r="BD434" s="213"/>
      <c r="BE434" s="213"/>
      <c r="BF434" s="213"/>
      <c r="BG434" s="213"/>
      <c r="BH434" s="213"/>
      <c r="BI434" s="213"/>
      <c r="BJ434" s="213"/>
      <c r="BK434" s="213"/>
      <c r="BL434" s="213"/>
      <c r="BM434" s="213"/>
      <c r="BN434" s="213"/>
      <c r="BO434" s="213"/>
      <c r="BP434" s="213"/>
      <c r="BQ434" s="213"/>
      <c r="BR434" s="213"/>
      <c r="BS434" s="213"/>
      <c r="BT434" s="213"/>
      <c r="BU434" s="213"/>
      <c r="BV434" s="213"/>
      <c r="BW434" s="213"/>
      <c r="BX434" s="213"/>
      <c r="BY434" s="213"/>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2467"/>
      <c r="C435" s="2464" t="s">
        <v>480</v>
      </c>
      <c r="D435" s="2465"/>
      <c r="E435" s="674">
        <v>-0.13159339208393775</v>
      </c>
      <c r="F435" s="537"/>
      <c r="G435" s="537"/>
      <c r="H435" s="2464" t="s">
        <v>475</v>
      </c>
      <c r="I435" s="2465"/>
      <c r="J435" s="675">
        <v>-0.11081782156796832</v>
      </c>
      <c r="K435" s="537"/>
      <c r="L435" s="537"/>
      <c r="M435" s="2464" t="s">
        <v>478</v>
      </c>
      <c r="N435" s="2465"/>
      <c r="O435" s="676">
        <v>-0.1297927478076657</v>
      </c>
      <c r="P435" s="537"/>
      <c r="Q435" s="537"/>
      <c r="BA435" s="213"/>
      <c r="BB435" s="287"/>
      <c r="BC435" s="213"/>
      <c r="BD435" s="213"/>
      <c r="BE435" s="213"/>
      <c r="BF435" s="213"/>
      <c r="BG435" s="213"/>
      <c r="BH435" s="213"/>
      <c r="BI435" s="213"/>
      <c r="BJ435" s="213"/>
      <c r="BK435" s="213"/>
      <c r="BL435" s="213"/>
      <c r="BM435" s="213"/>
      <c r="BN435" s="213"/>
      <c r="BO435" s="213"/>
      <c r="BP435" s="213"/>
      <c r="BQ435" s="213"/>
      <c r="BR435" s="213"/>
      <c r="BS435" s="213"/>
      <c r="BT435" s="213"/>
      <c r="BU435" s="213"/>
      <c r="BV435" s="213"/>
      <c r="BW435" s="213"/>
      <c r="BX435" s="213"/>
      <c r="BY435" s="213"/>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2467"/>
      <c r="C436" s="2464" t="s">
        <v>479</v>
      </c>
      <c r="D436" s="2465"/>
      <c r="E436" s="674">
        <v>-0.10780439650463407</v>
      </c>
      <c r="F436" s="537"/>
      <c r="G436" s="537"/>
      <c r="H436" s="2464" t="s">
        <v>481</v>
      </c>
      <c r="I436" s="2465"/>
      <c r="J436" s="675">
        <v>-0.11010029084888673</v>
      </c>
      <c r="K436" s="537"/>
      <c r="L436" s="537"/>
      <c r="M436" s="2464" t="s">
        <v>482</v>
      </c>
      <c r="N436" s="2465"/>
      <c r="O436" s="676">
        <v>0.12472256340686518</v>
      </c>
      <c r="P436" s="537"/>
      <c r="Q436" s="537"/>
      <c r="BA436" s="213"/>
      <c r="BB436" s="287"/>
      <c r="BC436" s="213"/>
      <c r="BD436" s="213"/>
      <c r="BE436" s="213"/>
      <c r="BF436" s="213"/>
      <c r="BG436" s="213"/>
      <c r="BH436" s="213"/>
      <c r="BI436" s="213"/>
      <c r="BJ436" s="213"/>
      <c r="BK436" s="213"/>
      <c r="BL436" s="213"/>
      <c r="BM436" s="213"/>
      <c r="BN436" s="213"/>
      <c r="BO436" s="213"/>
      <c r="BP436" s="213"/>
      <c r="BQ436" s="213"/>
      <c r="BR436" s="213"/>
      <c r="BS436" s="213"/>
      <c r="BT436" s="213"/>
      <c r="BU436" s="213"/>
      <c r="BV436" s="213"/>
      <c r="BW436" s="213"/>
      <c r="BX436" s="213"/>
      <c r="BY436" s="213"/>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2467"/>
      <c r="C437" s="2464" t="s">
        <v>483</v>
      </c>
      <c r="D437" s="2465"/>
      <c r="E437" s="674">
        <v>0.10020333775442493</v>
      </c>
      <c r="F437" s="537"/>
      <c r="G437" s="537"/>
      <c r="H437" s="2464" t="s">
        <v>484</v>
      </c>
      <c r="I437" s="2465"/>
      <c r="J437" s="675">
        <v>-0.10865657195302086</v>
      </c>
      <c r="K437" s="537"/>
      <c r="L437" s="537"/>
      <c r="M437" s="2464" t="s">
        <v>485</v>
      </c>
      <c r="N437" s="2465"/>
      <c r="O437" s="676">
        <v>-0.12150751618310295</v>
      </c>
      <c r="P437" s="537"/>
      <c r="Q437" s="537"/>
      <c r="BA437" s="213"/>
      <c r="BB437" s="287"/>
      <c r="BC437" s="213"/>
      <c r="BD437" s="213"/>
      <c r="BE437" s="213"/>
      <c r="BF437" s="213"/>
      <c r="BG437" s="213"/>
      <c r="BH437" s="213"/>
      <c r="BI437" s="213"/>
      <c r="BJ437" s="213"/>
      <c r="BK437" s="213"/>
      <c r="BL437" s="213"/>
      <c r="BM437" s="213"/>
      <c r="BN437" s="213"/>
      <c r="BO437" s="213"/>
      <c r="BP437" s="213"/>
      <c r="BQ437" s="213"/>
      <c r="BR437" s="213"/>
      <c r="BS437" s="213"/>
      <c r="BT437" s="213"/>
      <c r="BU437" s="213"/>
      <c r="BV437" s="213"/>
      <c r="BW437" s="213"/>
      <c r="BX437" s="213"/>
      <c r="BY437" s="213"/>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2467"/>
      <c r="C438" s="2464" t="s">
        <v>486</v>
      </c>
      <c r="D438" s="2465"/>
      <c r="E438" s="674">
        <v>9.4741164960456745E-2</v>
      </c>
      <c r="F438" s="537"/>
      <c r="G438" s="537"/>
      <c r="H438" s="2464" t="s">
        <v>487</v>
      </c>
      <c r="I438" s="2465"/>
      <c r="J438" s="675">
        <v>-0.10036792435070875</v>
      </c>
      <c r="K438" s="537"/>
      <c r="L438" s="537"/>
      <c r="M438" s="2464" t="s">
        <v>474</v>
      </c>
      <c r="N438" s="2465"/>
      <c r="O438" s="676">
        <v>8.0266275950453103E-2</v>
      </c>
      <c r="P438" s="537"/>
      <c r="Q438" s="537"/>
      <c r="BA438" s="213"/>
      <c r="BB438" s="287"/>
      <c r="BC438" s="213"/>
      <c r="BD438" s="213"/>
      <c r="BE438" s="213"/>
      <c r="BF438" s="213"/>
      <c r="BG438" s="213"/>
      <c r="BH438" s="213"/>
      <c r="BI438" s="213"/>
      <c r="BJ438" s="213"/>
      <c r="BK438" s="213"/>
      <c r="BL438" s="213"/>
      <c r="BM438" s="213"/>
      <c r="BN438" s="213"/>
      <c r="BO438" s="213"/>
      <c r="BP438" s="213"/>
      <c r="BQ438" s="213"/>
      <c r="BR438" s="213"/>
      <c r="BS438" s="213"/>
      <c r="BT438" s="213"/>
      <c r="BU438" s="213"/>
      <c r="BV438" s="213"/>
      <c r="BW438" s="213"/>
      <c r="BX438" s="213"/>
      <c r="BY438" s="213"/>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2467"/>
      <c r="C439" s="2464" t="s">
        <v>484</v>
      </c>
      <c r="D439" s="2465"/>
      <c r="E439" s="674">
        <v>-6.9012801211180155E-2</v>
      </c>
      <c r="F439" s="537"/>
      <c r="G439" s="537"/>
      <c r="H439" s="2464" t="s">
        <v>477</v>
      </c>
      <c r="I439" s="2465"/>
      <c r="J439" s="675">
        <v>-8.6885024952895809E-2</v>
      </c>
      <c r="K439" s="537"/>
      <c r="L439" s="537"/>
      <c r="M439" s="2464" t="s">
        <v>486</v>
      </c>
      <c r="N439" s="2465"/>
      <c r="O439" s="676">
        <v>6.7014311716745725E-2</v>
      </c>
      <c r="P439" s="537"/>
      <c r="Q439" s="537"/>
      <c r="BA439" s="213"/>
      <c r="BB439" s="287"/>
      <c r="BC439" s="213"/>
      <c r="BD439" s="213"/>
      <c r="BE439" s="213"/>
      <c r="BF439" s="213"/>
      <c r="BG439" s="213"/>
      <c r="BH439" s="213"/>
      <c r="BI439" s="213"/>
      <c r="BJ439" s="213"/>
      <c r="BK439" s="213"/>
      <c r="BL439" s="213"/>
      <c r="BM439" s="213"/>
      <c r="BN439" s="213"/>
      <c r="BO439" s="213"/>
      <c r="BP439" s="213"/>
      <c r="BQ439" s="213"/>
      <c r="BR439" s="213"/>
      <c r="BS439" s="213"/>
      <c r="BT439" s="213"/>
      <c r="BU439" s="213"/>
      <c r="BV439" s="213"/>
      <c r="BW439" s="213"/>
      <c r="BX439" s="213"/>
      <c r="BY439" s="213"/>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2467"/>
      <c r="C440" s="2464" t="s">
        <v>488</v>
      </c>
      <c r="D440" s="2465"/>
      <c r="E440" s="674">
        <v>-6.3359494357470458E-2</v>
      </c>
      <c r="F440" s="537"/>
      <c r="G440" s="537"/>
      <c r="H440" s="2464" t="s">
        <v>486</v>
      </c>
      <c r="I440" s="2465"/>
      <c r="J440" s="675">
        <v>8.2850101910536406E-2</v>
      </c>
      <c r="K440" s="537"/>
      <c r="L440" s="537"/>
      <c r="M440" s="2464" t="s">
        <v>489</v>
      </c>
      <c r="N440" s="2465"/>
      <c r="O440" s="676">
        <v>-6.6911317333224613E-2</v>
      </c>
      <c r="P440" s="537"/>
      <c r="Q440" s="537"/>
      <c r="BA440" s="213"/>
      <c r="BB440" s="287"/>
      <c r="BC440" s="213"/>
      <c r="BD440" s="213"/>
      <c r="BE440" s="213"/>
      <c r="BF440" s="213"/>
      <c r="BG440" s="213"/>
      <c r="BH440" s="213"/>
      <c r="BI440" s="213"/>
      <c r="BJ440" s="213"/>
      <c r="BK440" s="213"/>
      <c r="BL440" s="213"/>
      <c r="BM440" s="213"/>
      <c r="BN440" s="213"/>
      <c r="BO440" s="213"/>
      <c r="BP440" s="213"/>
      <c r="BQ440" s="213"/>
      <c r="BR440" s="213"/>
      <c r="BS440" s="213"/>
      <c r="BT440" s="213"/>
      <c r="BU440" s="213"/>
      <c r="BV440" s="213"/>
      <c r="BW440" s="213"/>
      <c r="BX440" s="213"/>
      <c r="BY440" s="213"/>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2467"/>
      <c r="C441" s="2464" t="s">
        <v>487</v>
      </c>
      <c r="D441" s="2465"/>
      <c r="E441" s="674">
        <v>-6.2720524974774775E-2</v>
      </c>
      <c r="F441" s="537"/>
      <c r="G441" s="537"/>
      <c r="H441" s="2464" t="s">
        <v>490</v>
      </c>
      <c r="I441" s="2465"/>
      <c r="J441" s="675">
        <v>-7.0011893860360622E-2</v>
      </c>
      <c r="K441" s="537"/>
      <c r="L441" s="537"/>
      <c r="M441" s="2464" t="s">
        <v>491</v>
      </c>
      <c r="N441" s="2465"/>
      <c r="O441" s="676">
        <v>6.3191780311028803E-2</v>
      </c>
      <c r="P441" s="537"/>
      <c r="Q441" s="537"/>
      <c r="BA441" s="213"/>
      <c r="BB441" s="287"/>
      <c r="BC441" s="213"/>
      <c r="BD441" s="213"/>
      <c r="BE441" s="213"/>
      <c r="BF441" s="213"/>
      <c r="BG441" s="213"/>
      <c r="BH441" s="213"/>
      <c r="BI441" s="213"/>
      <c r="BJ441" s="213"/>
      <c r="BK441" s="213"/>
      <c r="BL441" s="213"/>
      <c r="BM441" s="213"/>
      <c r="BN441" s="213"/>
      <c r="BO441" s="213"/>
      <c r="BP441" s="213"/>
      <c r="BQ441" s="213"/>
      <c r="BR441" s="213"/>
      <c r="BS441" s="213"/>
      <c r="BT441" s="213"/>
      <c r="BU441" s="213"/>
      <c r="BV441" s="213"/>
      <c r="BW441" s="213"/>
      <c r="BX441" s="213"/>
      <c r="BY441" s="213"/>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2467"/>
      <c r="C442" s="2464" t="s">
        <v>492</v>
      </c>
      <c r="D442" s="2465"/>
      <c r="E442" s="674">
        <v>-5.2449866680093278E-2</v>
      </c>
      <c r="F442" s="537"/>
      <c r="G442" s="537"/>
      <c r="H442" s="2464" t="s">
        <v>488</v>
      </c>
      <c r="I442" s="2465"/>
      <c r="J442" s="675">
        <v>-6.747282413756242E-2</v>
      </c>
      <c r="K442" s="537"/>
      <c r="L442" s="537"/>
      <c r="M442" s="2464" t="s">
        <v>487</v>
      </c>
      <c r="N442" s="2465"/>
      <c r="O442" s="676">
        <v>-5.3956817959660348E-2</v>
      </c>
      <c r="P442" s="537"/>
      <c r="Q442" s="537"/>
      <c r="BA442" s="213"/>
      <c r="BB442" s="287"/>
      <c r="BC442" s="213"/>
      <c r="BD442" s="213"/>
      <c r="BE442" s="213"/>
      <c r="BF442" s="213"/>
      <c r="BG442" s="213"/>
      <c r="BH442" s="213"/>
      <c r="BI442" s="213"/>
      <c r="BJ442" s="213"/>
      <c r="BK442" s="213"/>
      <c r="BL442" s="213"/>
      <c r="BM442" s="213"/>
      <c r="BN442" s="213"/>
      <c r="BO442" s="213"/>
      <c r="BP442" s="213"/>
      <c r="BQ442" s="213"/>
      <c r="BR442" s="213"/>
      <c r="BS442" s="213"/>
      <c r="BT442" s="213"/>
      <c r="BU442" s="213"/>
      <c r="BV442" s="213"/>
      <c r="BW442" s="213"/>
      <c r="BX442" s="213"/>
      <c r="BY442" s="213"/>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2467"/>
      <c r="C443" s="2464" t="s">
        <v>493</v>
      </c>
      <c r="D443" s="2465"/>
      <c r="E443" s="674">
        <v>4.9107315550204332E-2</v>
      </c>
      <c r="F443" s="537"/>
      <c r="G443" s="537"/>
      <c r="H443" s="2464" t="s">
        <v>494</v>
      </c>
      <c r="I443" s="2465"/>
      <c r="J443" s="675">
        <v>-6.6844078006691995E-2</v>
      </c>
      <c r="K443" s="537"/>
      <c r="L443" s="537"/>
      <c r="M443" s="2464" t="s">
        <v>495</v>
      </c>
      <c r="N443" s="2465"/>
      <c r="O443" s="676">
        <v>5.3191281637320953E-2</v>
      </c>
      <c r="P443" s="537"/>
      <c r="Q443" s="537"/>
      <c r="BA443" s="213"/>
      <c r="BB443" s="287"/>
      <c r="BC443" s="213"/>
      <c r="BD443" s="213"/>
      <c r="BE443" s="213"/>
      <c r="BF443" s="213"/>
      <c r="BG443" s="213"/>
      <c r="BH443" s="213"/>
      <c r="BI443" s="213"/>
      <c r="BJ443" s="213"/>
      <c r="BK443" s="213"/>
      <c r="BL443" s="213"/>
      <c r="BM443" s="213"/>
      <c r="BN443" s="213"/>
      <c r="BO443" s="213"/>
      <c r="BP443" s="213"/>
      <c r="BQ443" s="213"/>
      <c r="BR443" s="213"/>
      <c r="BS443" s="213"/>
      <c r="BT443" s="213"/>
      <c r="BU443" s="213"/>
      <c r="BV443" s="213"/>
      <c r="BW443" s="213"/>
      <c r="BX443" s="213"/>
      <c r="BY443" s="213"/>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2467"/>
      <c r="C444" s="2464" t="s">
        <v>496</v>
      </c>
      <c r="D444" s="2465"/>
      <c r="E444" s="674">
        <v>-4.8265909412147652E-2</v>
      </c>
      <c r="F444" s="537"/>
      <c r="G444" s="537"/>
      <c r="H444" s="2464" t="s">
        <v>495</v>
      </c>
      <c r="I444" s="2465"/>
      <c r="J444" s="675">
        <v>-5.1281900340517557E-2</v>
      </c>
      <c r="K444" s="537"/>
      <c r="L444" s="537"/>
      <c r="M444" s="2464" t="s">
        <v>488</v>
      </c>
      <c r="N444" s="2465"/>
      <c r="O444" s="676">
        <v>-5.1305765709871914E-2</v>
      </c>
      <c r="P444" s="537"/>
      <c r="Q444" s="537"/>
      <c r="BA444" s="213"/>
      <c r="BB444" s="287"/>
      <c r="BC444" s="213"/>
      <c r="BD444" s="213"/>
      <c r="BE444" s="213"/>
      <c r="BF444" s="213"/>
      <c r="BG444" s="213"/>
      <c r="BH444" s="213"/>
      <c r="BI444" s="213"/>
      <c r="BJ444" s="213"/>
      <c r="BK444" s="213"/>
      <c r="BL444" s="213"/>
      <c r="BM444" s="213"/>
      <c r="BN444" s="213"/>
      <c r="BO444" s="213"/>
      <c r="BP444" s="213"/>
      <c r="BQ444" s="213"/>
      <c r="BR444" s="213"/>
      <c r="BS444" s="213"/>
      <c r="BT444" s="213"/>
      <c r="BU444" s="213"/>
      <c r="BV444" s="213"/>
      <c r="BW444" s="213"/>
      <c r="BX444" s="213"/>
      <c r="BY444" s="213"/>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2467"/>
      <c r="C445" s="2464" t="s">
        <v>494</v>
      </c>
      <c r="D445" s="2465"/>
      <c r="E445" s="674">
        <v>-3.4753265911177958E-2</v>
      </c>
      <c r="F445" s="537"/>
      <c r="G445" s="537"/>
      <c r="H445" s="2464" t="s">
        <v>497</v>
      </c>
      <c r="I445" s="2465"/>
      <c r="J445" s="675">
        <v>-4.8377469563321535E-2</v>
      </c>
      <c r="K445" s="537"/>
      <c r="L445" s="537"/>
      <c r="M445" s="2464" t="s">
        <v>479</v>
      </c>
      <c r="N445" s="2465"/>
      <c r="O445" s="676">
        <v>-5.1278926072692299E-2</v>
      </c>
      <c r="P445" s="537"/>
      <c r="Q445" s="537"/>
      <c r="BA445" s="213"/>
      <c r="BB445" s="287"/>
      <c r="BC445" s="213"/>
      <c r="BD445" s="213"/>
      <c r="BE445" s="213"/>
      <c r="BF445" s="213"/>
      <c r="BG445" s="213"/>
      <c r="BH445" s="213"/>
      <c r="BI445" s="213"/>
      <c r="BJ445" s="213"/>
      <c r="BK445" s="213"/>
      <c r="BL445" s="213"/>
      <c r="BM445" s="213"/>
      <c r="BN445" s="213"/>
      <c r="BO445" s="213"/>
      <c r="BP445" s="213"/>
      <c r="BQ445" s="213"/>
      <c r="BR445" s="213"/>
      <c r="BS445" s="213"/>
      <c r="BT445" s="213"/>
      <c r="BU445" s="213"/>
      <c r="BV445" s="213"/>
      <c r="BW445" s="213"/>
      <c r="BX445" s="213"/>
      <c r="BY445" s="213"/>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2464" t="s">
        <v>498</v>
      </c>
      <c r="D446" s="2465"/>
      <c r="E446" s="674">
        <v>-3.0961282666893988E-2</v>
      </c>
      <c r="F446" s="537"/>
      <c r="G446" s="537"/>
      <c r="H446" s="2464" t="s">
        <v>483</v>
      </c>
      <c r="I446" s="2465"/>
      <c r="J446" s="675">
        <v>4.4495443276171463E-2</v>
      </c>
      <c r="K446" s="537"/>
      <c r="L446" s="537"/>
      <c r="M446" s="2464" t="s">
        <v>484</v>
      </c>
      <c r="N446" s="2465"/>
      <c r="O446" s="676">
        <v>-3.963575725141804E-2</v>
      </c>
      <c r="P446" s="537"/>
      <c r="Q446" s="537"/>
      <c r="BA446" s="213"/>
      <c r="BB446" s="287"/>
      <c r="BC446" s="213"/>
      <c r="BD446" s="213"/>
      <c r="BE446" s="213"/>
      <c r="BF446" s="213"/>
      <c r="BG446" s="213"/>
      <c r="BH446" s="213"/>
      <c r="BI446" s="213"/>
      <c r="BJ446" s="213"/>
      <c r="BK446" s="213"/>
      <c r="BL446" s="213"/>
      <c r="BM446" s="213"/>
      <c r="BN446" s="213"/>
      <c r="BO446" s="213"/>
      <c r="BP446" s="213"/>
      <c r="BQ446" s="213"/>
      <c r="BR446" s="213"/>
      <c r="BS446" s="213"/>
      <c r="BT446" s="213"/>
      <c r="BU446" s="213"/>
      <c r="BV446" s="213"/>
      <c r="BW446" s="213"/>
      <c r="BX446" s="213"/>
      <c r="BY446" s="213"/>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2464" t="s">
        <v>499</v>
      </c>
      <c r="D447" s="2465"/>
      <c r="E447" s="674">
        <v>-3.0950081427737607E-2</v>
      </c>
      <c r="F447" s="537"/>
      <c r="G447" s="537"/>
      <c r="H447" s="2464" t="s">
        <v>496</v>
      </c>
      <c r="I447" s="2465"/>
      <c r="J447" s="675">
        <v>-4.4495387437661398E-2</v>
      </c>
      <c r="K447" s="537"/>
      <c r="L447" s="537"/>
      <c r="M447" s="2464" t="s">
        <v>496</v>
      </c>
      <c r="N447" s="2465"/>
      <c r="O447" s="676">
        <v>-3.4415142947847158E-2</v>
      </c>
      <c r="P447" s="537"/>
      <c r="Q447" s="537"/>
      <c r="BA447" s="213"/>
      <c r="BB447" s="287"/>
      <c r="BC447" s="213"/>
      <c r="BD447" s="213"/>
      <c r="BE447" s="213"/>
      <c r="BF447" s="213"/>
      <c r="BG447" s="213"/>
      <c r="BH447" s="213"/>
      <c r="BI447" s="213"/>
      <c r="BJ447" s="213"/>
      <c r="BK447" s="213"/>
      <c r="BL447" s="213"/>
      <c r="BM447" s="213"/>
      <c r="BN447" s="213"/>
      <c r="BO447" s="213"/>
      <c r="BP447" s="213"/>
      <c r="BQ447" s="213"/>
      <c r="BR447" s="213"/>
      <c r="BS447" s="213"/>
      <c r="BT447" s="213"/>
      <c r="BU447" s="213"/>
      <c r="BV447" s="213"/>
      <c r="BW447" s="213"/>
      <c r="BX447" s="213"/>
      <c r="BY447" s="213"/>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2464" t="s">
        <v>500</v>
      </c>
      <c r="D448" s="2465"/>
      <c r="E448" s="674">
        <v>-2.971997379711127E-2</v>
      </c>
      <c r="F448" s="537"/>
      <c r="G448" s="537"/>
      <c r="H448" s="2464" t="s">
        <v>501</v>
      </c>
      <c r="I448" s="2465"/>
      <c r="J448" s="675">
        <v>-4.376550368545027E-2</v>
      </c>
      <c r="K448" s="537"/>
      <c r="L448" s="537"/>
      <c r="M448" s="2464" t="s">
        <v>499</v>
      </c>
      <c r="N448" s="2465"/>
      <c r="O448" s="676">
        <v>-3.3094194977560464E-2</v>
      </c>
      <c r="P448" s="537"/>
      <c r="Q448" s="537"/>
      <c r="BA448" s="213"/>
      <c r="BB448" s="287"/>
      <c r="BC448" s="213"/>
      <c r="BD448" s="213"/>
      <c r="BE448" s="213"/>
      <c r="BF448" s="213"/>
      <c r="BG448" s="213"/>
      <c r="BH448" s="213"/>
      <c r="BI448" s="213"/>
      <c r="BJ448" s="213"/>
      <c r="BK448" s="213"/>
      <c r="BL448" s="213"/>
      <c r="BM448" s="213"/>
      <c r="BN448" s="213"/>
      <c r="BO448" s="213"/>
      <c r="BP448" s="213"/>
      <c r="BQ448" s="213"/>
      <c r="BR448" s="213"/>
      <c r="BS448" s="213"/>
      <c r="BT448" s="213"/>
      <c r="BU448" s="213"/>
      <c r="BV448" s="213"/>
      <c r="BW448" s="213"/>
      <c r="BX448" s="213"/>
      <c r="BY448" s="213"/>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2464" t="s">
        <v>495</v>
      </c>
      <c r="D449" s="2465"/>
      <c r="E449" s="674">
        <v>2.7626087480819329E-2</v>
      </c>
      <c r="F449" s="537"/>
      <c r="G449" s="537"/>
      <c r="H449" s="2464" t="s">
        <v>502</v>
      </c>
      <c r="I449" s="2465"/>
      <c r="J449" s="675">
        <v>-4.3518117208155335E-2</v>
      </c>
      <c r="K449" s="537"/>
      <c r="L449" s="537"/>
      <c r="M449" s="2464" t="s">
        <v>490</v>
      </c>
      <c r="N449" s="2465"/>
      <c r="O449" s="676">
        <v>3.1812748126720643E-2</v>
      </c>
      <c r="P449" s="537"/>
      <c r="Q449" s="537"/>
      <c r="BA449" s="213"/>
      <c r="BB449" s="287"/>
      <c r="BC449" s="213"/>
      <c r="BD449" s="213"/>
      <c r="BE449" s="213"/>
      <c r="BF449" s="213"/>
      <c r="BG449" s="213"/>
      <c r="BH449" s="213"/>
      <c r="BI449" s="213"/>
      <c r="BJ449" s="213"/>
      <c r="BK449" s="213"/>
      <c r="BL449" s="213"/>
      <c r="BM449" s="213"/>
      <c r="BN449" s="213"/>
      <c r="BO449" s="213"/>
      <c r="BP449" s="213"/>
      <c r="BQ449" s="213"/>
      <c r="BR449" s="213"/>
      <c r="BS449" s="213"/>
      <c r="BT449" s="213"/>
      <c r="BU449" s="213"/>
      <c r="BV449" s="213"/>
      <c r="BW449" s="213"/>
      <c r="BX449" s="213"/>
      <c r="BY449" s="213"/>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2464" t="s">
        <v>481</v>
      </c>
      <c r="D450" s="2465"/>
      <c r="E450" s="674">
        <v>-2.536952014229792E-2</v>
      </c>
      <c r="F450" s="537"/>
      <c r="G450" s="537"/>
      <c r="H450" s="2464" t="s">
        <v>503</v>
      </c>
      <c r="I450" s="2465"/>
      <c r="J450" s="675">
        <v>-4.3298864022371403E-2</v>
      </c>
      <c r="K450" s="537"/>
      <c r="L450" s="537"/>
      <c r="M450" s="2464" t="s">
        <v>481</v>
      </c>
      <c r="N450" s="2465"/>
      <c r="O450" s="676">
        <v>-3.1430087182993283E-2</v>
      </c>
      <c r="P450" s="537"/>
      <c r="Q450" s="537"/>
      <c r="BA450" s="213"/>
      <c r="BB450" s="287"/>
      <c r="BC450" s="213"/>
      <c r="BD450" s="213"/>
      <c r="BE450" s="213"/>
      <c r="BF450" s="213"/>
      <c r="BG450" s="213"/>
      <c r="BH450" s="213"/>
      <c r="BI450" s="213"/>
      <c r="BJ450" s="213"/>
      <c r="BK450" s="213"/>
      <c r="BL450" s="213"/>
      <c r="BM450" s="213"/>
      <c r="BN450" s="213"/>
      <c r="BO450" s="213"/>
      <c r="BP450" s="213"/>
      <c r="BQ450" s="213"/>
      <c r="BR450" s="213"/>
      <c r="BS450" s="213"/>
      <c r="BT450" s="213"/>
      <c r="BU450" s="213"/>
      <c r="BV450" s="213"/>
      <c r="BW450" s="213"/>
      <c r="BX450" s="213"/>
      <c r="BY450" s="213"/>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2464" t="s">
        <v>504</v>
      </c>
      <c r="D451" s="2465"/>
      <c r="E451" s="674">
        <v>-2.4703905620685633E-2</v>
      </c>
      <c r="F451" s="537"/>
      <c r="G451" s="537"/>
      <c r="H451" s="2464" t="s">
        <v>498</v>
      </c>
      <c r="I451" s="2465"/>
      <c r="J451" s="675">
        <v>-3.9178417520142242E-2</v>
      </c>
      <c r="K451" s="537"/>
      <c r="L451" s="537"/>
      <c r="M451" s="2464" t="s">
        <v>504</v>
      </c>
      <c r="N451" s="2465"/>
      <c r="O451" s="676">
        <v>-2.9382427528694043E-2</v>
      </c>
      <c r="P451" s="537"/>
      <c r="Q451" s="537"/>
      <c r="BA451" s="213"/>
      <c r="BB451" s="287"/>
      <c r="BC451" s="213"/>
      <c r="BD451" s="213"/>
      <c r="BE451" s="213"/>
      <c r="BF451" s="213"/>
      <c r="BG451" s="213"/>
      <c r="BH451" s="213"/>
      <c r="BI451" s="213"/>
      <c r="BJ451" s="213"/>
      <c r="BK451" s="213"/>
      <c r="BL451" s="213"/>
      <c r="BM451" s="213"/>
      <c r="BN451" s="213"/>
      <c r="BO451" s="213"/>
      <c r="BP451" s="213"/>
      <c r="BQ451" s="213"/>
      <c r="BR451" s="213"/>
      <c r="BS451" s="213"/>
      <c r="BT451" s="213"/>
      <c r="BU451" s="213"/>
      <c r="BV451" s="213"/>
      <c r="BW451" s="213"/>
      <c r="BX451" s="213"/>
      <c r="BY451" s="213"/>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2464" t="s">
        <v>503</v>
      </c>
      <c r="D452" s="2465"/>
      <c r="E452" s="674">
        <v>-2.4193668050188927E-2</v>
      </c>
      <c r="F452" s="537"/>
      <c r="G452" s="537"/>
      <c r="H452" s="2464" t="s">
        <v>493</v>
      </c>
      <c r="I452" s="2465"/>
      <c r="J452" s="675">
        <v>3.1212724755036551E-2</v>
      </c>
      <c r="K452" s="537"/>
      <c r="L452" s="537"/>
      <c r="M452" s="2464" t="s">
        <v>494</v>
      </c>
      <c r="N452" s="2465"/>
      <c r="O452" s="676">
        <v>-2.7241951815334745E-2</v>
      </c>
      <c r="P452" s="537"/>
      <c r="Q452" s="537"/>
      <c r="BA452" s="213"/>
      <c r="BB452" s="287"/>
      <c r="BC452" s="213"/>
      <c r="BD452" s="213"/>
      <c r="BE452" s="213"/>
      <c r="BF452" s="213"/>
      <c r="BG452" s="213"/>
      <c r="BH452" s="213"/>
      <c r="BI452" s="213"/>
      <c r="BJ452" s="213"/>
      <c r="BK452" s="213"/>
      <c r="BL452" s="213"/>
      <c r="BM452" s="213"/>
      <c r="BN452" s="213"/>
      <c r="BO452" s="213"/>
      <c r="BP452" s="213"/>
      <c r="BQ452" s="213"/>
      <c r="BR452" s="213"/>
      <c r="BS452" s="213"/>
      <c r="BT452" s="213"/>
      <c r="BU452" s="213"/>
      <c r="BV452" s="213"/>
      <c r="BW452" s="213"/>
      <c r="BX452" s="213"/>
      <c r="BY452" s="213"/>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2464" t="s">
        <v>474</v>
      </c>
      <c r="D453" s="2465"/>
      <c r="E453" s="674">
        <v>-2.2641044454831196E-2</v>
      </c>
      <c r="F453" s="537"/>
      <c r="G453" s="537"/>
      <c r="H453" s="2464" t="s">
        <v>491</v>
      </c>
      <c r="I453" s="2465"/>
      <c r="J453" s="675">
        <v>-2.5495387606877706E-2</v>
      </c>
      <c r="K453" s="537"/>
      <c r="L453" s="537"/>
      <c r="M453" s="2464" t="s">
        <v>505</v>
      </c>
      <c r="N453" s="2465"/>
      <c r="O453" s="676">
        <v>-2.6921121255743523E-2</v>
      </c>
      <c r="P453" s="537"/>
      <c r="Q453" s="537"/>
      <c r="BA453" s="213"/>
      <c r="BB453" s="287"/>
      <c r="BC453" s="213"/>
      <c r="BD453" s="213"/>
      <c r="BE453" s="213"/>
      <c r="BF453" s="213"/>
      <c r="BG453" s="213"/>
      <c r="BH453" s="213"/>
      <c r="BI453" s="213"/>
      <c r="BJ453" s="213"/>
      <c r="BK453" s="213"/>
      <c r="BL453" s="213"/>
      <c r="BM453" s="213"/>
      <c r="BN453" s="213"/>
      <c r="BO453" s="213"/>
      <c r="BP453" s="213"/>
      <c r="BQ453" s="213"/>
      <c r="BR453" s="213"/>
      <c r="BS453" s="213"/>
      <c r="BT453" s="213"/>
      <c r="BU453" s="213"/>
      <c r="BV453" s="213"/>
      <c r="BW453" s="213"/>
      <c r="BX453" s="213"/>
      <c r="BY453" s="213"/>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2464" t="s">
        <v>506</v>
      </c>
      <c r="D454" s="2465"/>
      <c r="E454" s="674">
        <v>-2.0868582330361287E-2</v>
      </c>
      <c r="F454" s="537"/>
      <c r="G454" s="537"/>
      <c r="H454" s="2464" t="s">
        <v>504</v>
      </c>
      <c r="I454" s="2465"/>
      <c r="J454" s="675">
        <v>-2.4619425490669592E-2</v>
      </c>
      <c r="K454" s="537"/>
      <c r="L454" s="537"/>
      <c r="M454" s="2464" t="s">
        <v>507</v>
      </c>
      <c r="N454" s="2465"/>
      <c r="O454" s="676">
        <v>-2.5587313466554008E-2</v>
      </c>
      <c r="P454" s="537"/>
      <c r="Q454" s="537"/>
      <c r="BA454" s="213"/>
      <c r="BB454" s="287"/>
      <c r="BC454" s="213"/>
      <c r="BD454" s="213"/>
      <c r="BE454" s="213"/>
      <c r="BF454" s="213"/>
      <c r="BG454" s="213"/>
      <c r="BH454" s="213"/>
      <c r="BI454" s="213"/>
      <c r="BJ454" s="213"/>
      <c r="BK454" s="213"/>
      <c r="BL454" s="213"/>
      <c r="BM454" s="213"/>
      <c r="BN454" s="213"/>
      <c r="BO454" s="213"/>
      <c r="BP454" s="213"/>
      <c r="BQ454" s="213"/>
      <c r="BR454" s="213"/>
      <c r="BS454" s="213"/>
      <c r="BT454" s="213"/>
      <c r="BU454" s="213"/>
      <c r="BV454" s="213"/>
      <c r="BW454" s="213"/>
      <c r="BX454" s="213"/>
      <c r="BY454" s="213"/>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2464" t="s">
        <v>502</v>
      </c>
      <c r="D455" s="2465"/>
      <c r="E455" s="674">
        <v>-1.9100602703887162E-2</v>
      </c>
      <c r="F455" s="537"/>
      <c r="G455" s="537"/>
      <c r="H455" s="2464" t="s">
        <v>500</v>
      </c>
      <c r="I455" s="2465"/>
      <c r="J455" s="675">
        <v>-2.4013026203380312E-2</v>
      </c>
      <c r="K455" s="537"/>
      <c r="L455" s="537"/>
      <c r="M455" s="2464" t="s">
        <v>492</v>
      </c>
      <c r="N455" s="2465"/>
      <c r="O455" s="676">
        <v>-2.5544625045069987E-2</v>
      </c>
      <c r="P455" s="537"/>
      <c r="Q455" s="537"/>
      <c r="BA455" s="213"/>
      <c r="BB455" s="287"/>
      <c r="BC455" s="213"/>
      <c r="BD455" s="213"/>
      <c r="BE455" s="213"/>
      <c r="BF455" s="213"/>
      <c r="BG455" s="213"/>
      <c r="BH455" s="213"/>
      <c r="BI455" s="213"/>
      <c r="BJ455" s="213"/>
      <c r="BK455" s="213"/>
      <c r="BL455" s="213"/>
      <c r="BM455" s="213"/>
      <c r="BN455" s="213"/>
      <c r="BO455" s="213"/>
      <c r="BP455" s="213"/>
      <c r="BQ455" s="213"/>
      <c r="BR455" s="213"/>
      <c r="BS455" s="213"/>
      <c r="BT455" s="213"/>
      <c r="BU455" s="213"/>
      <c r="BV455" s="213"/>
      <c r="BW455" s="213"/>
      <c r="BX455" s="213"/>
      <c r="BY455" s="213"/>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2464" t="s">
        <v>507</v>
      </c>
      <c r="D456" s="2465"/>
      <c r="E456" s="674">
        <v>-1.7088003233833245E-2</v>
      </c>
      <c r="F456" s="537"/>
      <c r="G456" s="537"/>
      <c r="H456" s="2464" t="s">
        <v>508</v>
      </c>
      <c r="I456" s="2465"/>
      <c r="J456" s="675">
        <v>2.3157814606758042E-2</v>
      </c>
      <c r="K456" s="537"/>
      <c r="L456" s="537"/>
      <c r="M456" s="2464" t="s">
        <v>506</v>
      </c>
      <c r="N456" s="2465"/>
      <c r="O456" s="676">
        <v>-2.5173442106185398E-2</v>
      </c>
      <c r="P456" s="537"/>
      <c r="Q456" s="537"/>
      <c r="BA456" s="213"/>
      <c r="BB456" s="287"/>
      <c r="BC456" s="213"/>
      <c r="BD456" s="213"/>
      <c r="BE456" s="213"/>
      <c r="BF456" s="213"/>
      <c r="BG456" s="213"/>
      <c r="BH456" s="213"/>
      <c r="BI456" s="213"/>
      <c r="BJ456" s="213"/>
      <c r="BK456" s="213"/>
      <c r="BL456" s="213"/>
      <c r="BM456" s="213"/>
      <c r="BN456" s="213"/>
      <c r="BO456" s="213"/>
      <c r="BP456" s="213"/>
      <c r="BQ456" s="213"/>
      <c r="BR456" s="213"/>
      <c r="BS456" s="213"/>
      <c r="BT456" s="213"/>
      <c r="BU456" s="213"/>
      <c r="BV456" s="213"/>
      <c r="BW456" s="213"/>
      <c r="BX456" s="213"/>
      <c r="BY456" s="213"/>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2464" t="s">
        <v>505</v>
      </c>
      <c r="D457" s="2465"/>
      <c r="E457" s="674">
        <v>-1.6989913707222776E-2</v>
      </c>
      <c r="F457" s="537"/>
      <c r="G457" s="537"/>
      <c r="H457" s="2464" t="s">
        <v>506</v>
      </c>
      <c r="I457" s="2465"/>
      <c r="J457" s="675">
        <v>-2.0775277996862587E-2</v>
      </c>
      <c r="K457" s="537"/>
      <c r="L457" s="537"/>
      <c r="M457" s="2464" t="s">
        <v>508</v>
      </c>
      <c r="N457" s="2465"/>
      <c r="O457" s="676">
        <v>2.5113712086439827E-2</v>
      </c>
      <c r="P457" s="537"/>
      <c r="Q457" s="537"/>
      <c r="BA457" s="213"/>
      <c r="BB457" s="287"/>
      <c r="BC457" s="213"/>
      <c r="BD457" s="213"/>
      <c r="BE457" s="213"/>
      <c r="BF457" s="213"/>
      <c r="BG457" s="213"/>
      <c r="BH457" s="213"/>
      <c r="BI457" s="213"/>
      <c r="BJ457" s="213"/>
      <c r="BK457" s="213"/>
      <c r="BL457" s="213"/>
      <c r="BM457" s="213"/>
      <c r="BN457" s="213"/>
      <c r="BO457" s="213"/>
      <c r="BP457" s="213"/>
      <c r="BQ457" s="213"/>
      <c r="BR457" s="213"/>
      <c r="BS457" s="213"/>
      <c r="BT457" s="213"/>
      <c r="BU457" s="213"/>
      <c r="BV457" s="213"/>
      <c r="BW457" s="213"/>
      <c r="BX457" s="213"/>
      <c r="BY457" s="213"/>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2464" t="s">
        <v>509</v>
      </c>
      <c r="D458" s="2465"/>
      <c r="E458" s="674">
        <v>-1.4128566993879415E-2</v>
      </c>
      <c r="F458" s="537"/>
      <c r="G458" s="537"/>
      <c r="H458" s="2464" t="s">
        <v>499</v>
      </c>
      <c r="I458" s="2465"/>
      <c r="J458" s="675">
        <v>-1.9846676282729288E-2</v>
      </c>
      <c r="K458" s="537"/>
      <c r="L458" s="537"/>
      <c r="M458" s="2464" t="s">
        <v>493</v>
      </c>
      <c r="N458" s="2465"/>
      <c r="O458" s="676">
        <v>2.4766122341514971E-2</v>
      </c>
      <c r="P458" s="537"/>
      <c r="Q458" s="537"/>
      <c r="BA458" s="213"/>
      <c r="BB458" s="287"/>
      <c r="BC458" s="213"/>
      <c r="BD458" s="213"/>
      <c r="BE458" s="213"/>
      <c r="BF458" s="213"/>
      <c r="BG458" s="213"/>
      <c r="BH458" s="213"/>
      <c r="BI458" s="213"/>
      <c r="BJ458" s="213"/>
      <c r="BK458" s="213"/>
      <c r="BL458" s="213"/>
      <c r="BM458" s="213"/>
      <c r="BN458" s="213"/>
      <c r="BO458" s="213"/>
      <c r="BP458" s="213"/>
      <c r="BQ458" s="213"/>
      <c r="BR458" s="213"/>
      <c r="BS458" s="213"/>
      <c r="BT458" s="213"/>
      <c r="BU458" s="213"/>
      <c r="BV458" s="213"/>
      <c r="BW458" s="213"/>
      <c r="BX458" s="213"/>
      <c r="BY458" s="213"/>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2464" t="s">
        <v>510</v>
      </c>
      <c r="D459" s="2465"/>
      <c r="E459" s="674">
        <v>-1.1917403053425491E-2</v>
      </c>
      <c r="F459" s="537"/>
      <c r="G459" s="537"/>
      <c r="H459" s="2464" t="s">
        <v>482</v>
      </c>
      <c r="I459" s="2465"/>
      <c r="J459" s="675">
        <v>-1.8939726243129538E-2</v>
      </c>
      <c r="K459" s="537"/>
      <c r="L459" s="537"/>
      <c r="M459" s="2464" t="s">
        <v>511</v>
      </c>
      <c r="N459" s="2465"/>
      <c r="O459" s="676">
        <v>-2.277612732365502E-2</v>
      </c>
      <c r="P459" s="537"/>
      <c r="Q459" s="537"/>
      <c r="BA459" s="213"/>
      <c r="BB459" s="287"/>
      <c r="BC459" s="213"/>
      <c r="BD459" s="213"/>
      <c r="BE459" s="213"/>
      <c r="BF459" s="213"/>
      <c r="BG459" s="213"/>
      <c r="BH459" s="213"/>
      <c r="BI459" s="213"/>
      <c r="BJ459" s="213"/>
      <c r="BK459" s="213"/>
      <c r="BL459" s="213"/>
      <c r="BM459" s="213"/>
      <c r="BN459" s="213"/>
      <c r="BO459" s="213"/>
      <c r="BP459" s="213"/>
      <c r="BQ459" s="213"/>
      <c r="BR459" s="213"/>
      <c r="BS459" s="213"/>
      <c r="BT459" s="213"/>
      <c r="BU459" s="213"/>
      <c r="BV459" s="213"/>
      <c r="BW459" s="213"/>
      <c r="BX459" s="213"/>
      <c r="BY459" s="213"/>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2464" t="s">
        <v>512</v>
      </c>
      <c r="D460" s="2465"/>
      <c r="E460" s="674">
        <v>-1.1662979889070538E-2</v>
      </c>
      <c r="F460" s="537"/>
      <c r="G460" s="537"/>
      <c r="H460" s="2464" t="s">
        <v>513</v>
      </c>
      <c r="I460" s="2465"/>
      <c r="J460" s="675">
        <v>-1.753972582185721E-2</v>
      </c>
      <c r="K460" s="537"/>
      <c r="L460" s="537"/>
      <c r="M460" s="2464" t="s">
        <v>514</v>
      </c>
      <c r="N460" s="2465"/>
      <c r="O460" s="676">
        <v>2.1429356586522345E-2</v>
      </c>
      <c r="P460" s="537"/>
      <c r="Q460" s="537"/>
      <c r="BA460" s="213"/>
      <c r="BB460" s="287"/>
      <c r="BC460" s="213"/>
      <c r="BD460" s="213"/>
      <c r="BE460" s="213"/>
      <c r="BF460" s="213"/>
      <c r="BG460" s="213"/>
      <c r="BH460" s="213"/>
      <c r="BI460" s="213"/>
      <c r="BJ460" s="213"/>
      <c r="BK460" s="213"/>
      <c r="BL460" s="213"/>
      <c r="BM460" s="213"/>
      <c r="BN460" s="213"/>
      <c r="BO460" s="213"/>
      <c r="BP460" s="213"/>
      <c r="BQ460" s="213"/>
      <c r="BR460" s="213"/>
      <c r="BS460" s="213"/>
      <c r="BT460" s="213"/>
      <c r="BU460" s="213"/>
      <c r="BV460" s="213"/>
      <c r="BW460" s="213"/>
      <c r="BX460" s="213"/>
      <c r="BY460" s="213"/>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2464" t="s">
        <v>515</v>
      </c>
      <c r="D461" s="2465"/>
      <c r="E461" s="674">
        <v>-1.0850518936015057E-2</v>
      </c>
      <c r="F461" s="537"/>
      <c r="G461" s="537"/>
      <c r="H461" s="2464" t="s">
        <v>515</v>
      </c>
      <c r="I461" s="2465"/>
      <c r="J461" s="675">
        <v>-1.7173520723877189E-2</v>
      </c>
      <c r="K461" s="537"/>
      <c r="L461" s="537"/>
      <c r="M461" s="2464" t="s">
        <v>509</v>
      </c>
      <c r="N461" s="2465"/>
      <c r="O461" s="676">
        <v>-1.8235621586446118E-2</v>
      </c>
      <c r="P461" s="537"/>
      <c r="Q461" s="537"/>
      <c r="BA461" s="213"/>
      <c r="BB461" s="287"/>
      <c r="BC461" s="213"/>
      <c r="BD461" s="213"/>
      <c r="BE461" s="213"/>
      <c r="BF461" s="213"/>
      <c r="BG461" s="213"/>
      <c r="BH461" s="213"/>
      <c r="BI461" s="213"/>
      <c r="BJ461" s="213"/>
      <c r="BK461" s="213"/>
      <c r="BL461" s="213"/>
      <c r="BM461" s="213"/>
      <c r="BN461" s="213"/>
      <c r="BO461" s="213"/>
      <c r="BP461" s="213"/>
      <c r="BQ461" s="213"/>
      <c r="BR461" s="213"/>
      <c r="BS461" s="213"/>
      <c r="BT461" s="213"/>
      <c r="BU461" s="213"/>
      <c r="BV461" s="213"/>
      <c r="BW461" s="213"/>
      <c r="BX461" s="213"/>
      <c r="BY461" s="213"/>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2464" t="s">
        <v>516</v>
      </c>
      <c r="D462" s="2465"/>
      <c r="E462" s="674">
        <v>-9.5838228867814509E-3</v>
      </c>
      <c r="F462" s="537"/>
      <c r="G462" s="537"/>
      <c r="H462" s="2464" t="s">
        <v>492</v>
      </c>
      <c r="I462" s="2465"/>
      <c r="J462" s="675">
        <v>-1.6302113277442003E-2</v>
      </c>
      <c r="K462" s="537"/>
      <c r="L462" s="537"/>
      <c r="M462" s="2464" t="s">
        <v>500</v>
      </c>
      <c r="N462" s="2465"/>
      <c r="O462" s="676">
        <v>-1.7595695311145174E-2</v>
      </c>
      <c r="P462" s="537"/>
      <c r="Q462" s="537"/>
      <c r="BA462" s="213"/>
      <c r="BB462" s="287"/>
      <c r="BC462" s="213"/>
      <c r="BD462" s="213"/>
      <c r="BE462" s="213"/>
      <c r="BF462" s="213"/>
      <c r="BG462" s="213"/>
      <c r="BH462" s="213"/>
      <c r="BI462" s="213"/>
      <c r="BJ462" s="213"/>
      <c r="BK462" s="213"/>
      <c r="BL462" s="213"/>
      <c r="BM462" s="213"/>
      <c r="BN462" s="213"/>
      <c r="BO462" s="213"/>
      <c r="BP462" s="213"/>
      <c r="BQ462" s="213"/>
      <c r="BR462" s="213"/>
      <c r="BS462" s="213"/>
      <c r="BT462" s="213"/>
      <c r="BU462" s="213"/>
      <c r="BV462" s="213"/>
      <c r="BW462" s="213"/>
      <c r="BX462" s="213"/>
      <c r="BY462" s="213"/>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2464" t="s">
        <v>517</v>
      </c>
      <c r="D463" s="2465"/>
      <c r="E463" s="674">
        <v>-9.1515364374131682E-3</v>
      </c>
      <c r="F463" s="537"/>
      <c r="G463" s="537"/>
      <c r="H463" s="2464" t="s">
        <v>518</v>
      </c>
      <c r="I463" s="2465"/>
      <c r="J463" s="675">
        <v>1.5382225424150853E-2</v>
      </c>
      <c r="K463" s="537"/>
      <c r="L463" s="537"/>
      <c r="M463" s="2464" t="s">
        <v>501</v>
      </c>
      <c r="N463" s="2465"/>
      <c r="O463" s="676">
        <v>-1.6995836444551066E-2</v>
      </c>
      <c r="P463" s="537"/>
      <c r="Q463" s="537"/>
      <c r="BA463" s="213"/>
      <c r="BB463" s="287"/>
      <c r="BC463" s="213"/>
      <c r="BD463" s="213"/>
      <c r="BE463" s="213"/>
      <c r="BF463" s="213"/>
      <c r="BG463" s="213"/>
      <c r="BH463" s="213"/>
      <c r="BI463" s="213"/>
      <c r="BJ463" s="213"/>
      <c r="BK463" s="213"/>
      <c r="BL463" s="213"/>
      <c r="BM463" s="213"/>
      <c r="BN463" s="213"/>
      <c r="BO463" s="213"/>
      <c r="BP463" s="213"/>
      <c r="BQ463" s="213"/>
      <c r="BR463" s="213"/>
      <c r="BS463" s="213"/>
      <c r="BT463" s="213"/>
      <c r="BU463" s="213"/>
      <c r="BV463" s="213"/>
      <c r="BW463" s="213"/>
      <c r="BX463" s="213"/>
      <c r="BY463" s="213"/>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2464" t="s">
        <v>513</v>
      </c>
      <c r="D464" s="2465"/>
      <c r="E464" s="674">
        <v>-4.7000887397553228E-3</v>
      </c>
      <c r="F464" s="537"/>
      <c r="G464" s="537"/>
      <c r="H464" s="2464" t="s">
        <v>514</v>
      </c>
      <c r="I464" s="2465"/>
      <c r="J464" s="675">
        <v>-1.5156013266647719E-2</v>
      </c>
      <c r="K464" s="537"/>
      <c r="L464" s="537"/>
      <c r="M464" s="2464" t="s">
        <v>497</v>
      </c>
      <c r="N464" s="2465"/>
      <c r="O464" s="676">
        <v>1.6649111648398166E-2</v>
      </c>
      <c r="P464" s="537"/>
      <c r="Q464" s="537"/>
      <c r="BA464" s="213"/>
      <c r="BB464" s="287"/>
      <c r="BC464" s="213"/>
      <c r="BD464" s="213"/>
      <c r="BE464" s="213"/>
      <c r="BF464" s="213"/>
      <c r="BG464" s="213"/>
      <c r="BH464" s="213"/>
      <c r="BI464" s="213"/>
      <c r="BJ464" s="213"/>
      <c r="BK464" s="213"/>
      <c r="BL464" s="213"/>
      <c r="BM464" s="213"/>
      <c r="BN464" s="213"/>
      <c r="BO464" s="213"/>
      <c r="BP464" s="213"/>
      <c r="BQ464" s="213"/>
      <c r="BR464" s="213"/>
      <c r="BS464" s="213"/>
      <c r="BT464" s="213"/>
      <c r="BU464" s="213"/>
      <c r="BV464" s="213"/>
      <c r="BW464" s="213"/>
      <c r="BX464" s="213"/>
      <c r="BY464" s="213"/>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2464" t="s">
        <v>497</v>
      </c>
      <c r="D465" s="2465"/>
      <c r="E465" s="674">
        <v>-3.7684467677281414E-3</v>
      </c>
      <c r="F465" s="537"/>
      <c r="G465" s="537"/>
      <c r="H465" s="2464" t="s">
        <v>507</v>
      </c>
      <c r="I465" s="2465"/>
      <c r="J465" s="675">
        <v>-1.4834467776325E-2</v>
      </c>
      <c r="K465" s="537"/>
      <c r="L465" s="537"/>
      <c r="M465" s="2464" t="s">
        <v>498</v>
      </c>
      <c r="N465" s="2465"/>
      <c r="O465" s="676">
        <v>-1.6322603163887842E-2</v>
      </c>
      <c r="P465" s="537"/>
      <c r="Q465" s="537"/>
      <c r="BA465" s="213"/>
      <c r="BB465" s="287"/>
      <c r="BC465" s="213"/>
      <c r="BD465" s="213"/>
      <c r="BE465" s="213"/>
      <c r="BF465" s="213"/>
      <c r="BG465" s="213"/>
      <c r="BH465" s="213"/>
      <c r="BI465" s="213"/>
      <c r="BJ465" s="213"/>
      <c r="BK465" s="213"/>
      <c r="BL465" s="213"/>
      <c r="BM465" s="213"/>
      <c r="BN465" s="213"/>
      <c r="BO465" s="213"/>
      <c r="BP465" s="213"/>
      <c r="BQ465" s="213"/>
      <c r="BR465" s="213"/>
      <c r="BS465" s="213"/>
      <c r="BT465" s="213"/>
      <c r="BU465" s="213"/>
      <c r="BV465" s="213"/>
      <c r="BW465" s="213"/>
      <c r="BX465" s="213"/>
      <c r="BY465" s="213"/>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2464" t="s">
        <v>501</v>
      </c>
      <c r="D466" s="2465"/>
      <c r="E466" s="674">
        <v>3.6723464094825195E-3</v>
      </c>
      <c r="F466" s="537"/>
      <c r="G466" s="537"/>
      <c r="H466" s="2464" t="s">
        <v>485</v>
      </c>
      <c r="I466" s="2465"/>
      <c r="J466" s="675">
        <v>-1.3289375505726959E-2</v>
      </c>
      <c r="K466" s="537"/>
      <c r="L466" s="537"/>
      <c r="M466" s="2464" t="s">
        <v>518</v>
      </c>
      <c r="N466" s="2465"/>
      <c r="O466" s="676">
        <v>-1.5952944020938307E-2</v>
      </c>
      <c r="P466" s="537"/>
      <c r="Q466" s="537"/>
      <c r="BA466" s="213"/>
      <c r="BB466" s="287"/>
      <c r="BC466" s="213"/>
      <c r="BD466" s="213"/>
      <c r="BE466" s="213"/>
      <c r="BF466" s="213"/>
      <c r="BG466" s="213"/>
      <c r="BH466" s="213"/>
      <c r="BI466" s="213"/>
      <c r="BJ466" s="213"/>
      <c r="BK466" s="213"/>
      <c r="BL466" s="213"/>
      <c r="BM466" s="213"/>
      <c r="BN466" s="213"/>
      <c r="BO466" s="213"/>
      <c r="BP466" s="213"/>
      <c r="BQ466" s="213"/>
      <c r="BR466" s="213"/>
      <c r="BS466" s="213"/>
      <c r="BT466" s="213"/>
      <c r="BU466" s="213"/>
      <c r="BV466" s="213"/>
      <c r="BW466" s="213"/>
      <c r="BX466" s="213"/>
      <c r="BY466" s="213"/>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2464" t="s">
        <v>514</v>
      </c>
      <c r="D467" s="2465"/>
      <c r="E467" s="674">
        <v>-3.5907847997834843E-3</v>
      </c>
      <c r="F467" s="537"/>
      <c r="G467" s="537"/>
      <c r="H467" s="2464" t="s">
        <v>511</v>
      </c>
      <c r="I467" s="2465"/>
      <c r="J467" s="675">
        <v>-1.2676105483998421E-2</v>
      </c>
      <c r="K467" s="537"/>
      <c r="L467" s="537"/>
      <c r="M467" s="2464" t="s">
        <v>510</v>
      </c>
      <c r="N467" s="2465"/>
      <c r="O467" s="676">
        <v>-1.2927202586368838E-2</v>
      </c>
      <c r="P467" s="537"/>
      <c r="Q467" s="537"/>
      <c r="BA467" s="213"/>
      <c r="BB467" s="287"/>
      <c r="BC467" s="213"/>
      <c r="BD467" s="213"/>
      <c r="BE467" s="213"/>
      <c r="BF467" s="213"/>
      <c r="BG467" s="213"/>
      <c r="BH467" s="213"/>
      <c r="BI467" s="213"/>
      <c r="BJ467" s="213"/>
      <c r="BK467" s="213"/>
      <c r="BL467" s="213"/>
      <c r="BM467" s="213"/>
      <c r="BN467" s="213"/>
      <c r="BO467" s="213"/>
      <c r="BP467" s="213"/>
      <c r="BQ467" s="213"/>
      <c r="BR467" s="213"/>
      <c r="BS467" s="213"/>
      <c r="BT467" s="213"/>
      <c r="BU467" s="213"/>
      <c r="BV467" s="213"/>
      <c r="BW467" s="213"/>
      <c r="BX467" s="213"/>
      <c r="BY467" s="213"/>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2464" t="s">
        <v>519</v>
      </c>
      <c r="D468" s="2465"/>
      <c r="E468" s="674">
        <v>-2.8650537817190187E-3</v>
      </c>
      <c r="F468" s="537"/>
      <c r="G468" s="537"/>
      <c r="H468" s="2464" t="s">
        <v>512</v>
      </c>
      <c r="I468" s="2465"/>
      <c r="J468" s="675">
        <v>-1.2485464391331462E-2</v>
      </c>
      <c r="K468" s="537"/>
      <c r="L468" s="537"/>
      <c r="M468" s="2464" t="s">
        <v>503</v>
      </c>
      <c r="N468" s="2465"/>
      <c r="O468" s="676">
        <v>-1.0759206846506509E-2</v>
      </c>
      <c r="P468" s="537"/>
      <c r="Q468" s="537"/>
      <c r="BA468" s="213"/>
      <c r="BB468" s="287"/>
      <c r="BC468" s="213"/>
      <c r="BD468" s="213"/>
      <c r="BE468" s="213"/>
      <c r="BF468" s="213"/>
      <c r="BG468" s="213"/>
      <c r="BH468" s="213"/>
      <c r="BI468" s="213"/>
      <c r="BJ468" s="213"/>
      <c r="BK468" s="213"/>
      <c r="BL468" s="213"/>
      <c r="BM468" s="213"/>
      <c r="BN468" s="213"/>
      <c r="BO468" s="213"/>
      <c r="BP468" s="213"/>
      <c r="BQ468" s="213"/>
      <c r="BR468" s="213"/>
      <c r="BS468" s="213"/>
      <c r="BT468" s="213"/>
      <c r="BU468" s="213"/>
      <c r="BV468" s="213"/>
      <c r="BW468" s="213"/>
      <c r="BX468" s="213"/>
      <c r="BY468" s="213"/>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2464" t="s">
        <v>520</v>
      </c>
      <c r="D469" s="2465"/>
      <c r="E469" s="674">
        <v>-2.7249242702458323E-3</v>
      </c>
      <c r="F469" s="537"/>
      <c r="G469" s="537"/>
      <c r="H469" s="2464" t="s">
        <v>480</v>
      </c>
      <c r="I469" s="2465"/>
      <c r="J469" s="675">
        <v>-1.2138727268105503E-2</v>
      </c>
      <c r="K469" s="537"/>
      <c r="L469" s="537"/>
      <c r="M469" s="2464" t="s">
        <v>517</v>
      </c>
      <c r="N469" s="2465"/>
      <c r="O469" s="676">
        <v>-1.0083485563164544E-2</v>
      </c>
      <c r="P469" s="537"/>
      <c r="Q469" s="537"/>
      <c r="BA469" s="213"/>
      <c r="BB469" s="287"/>
      <c r="BC469" s="213"/>
      <c r="BD469" s="213"/>
      <c r="BE469" s="213"/>
      <c r="BF469" s="213"/>
      <c r="BG469" s="213"/>
      <c r="BH469" s="213"/>
      <c r="BI469" s="213"/>
      <c r="BJ469" s="213"/>
      <c r="BK469" s="213"/>
      <c r="BL469" s="213"/>
      <c r="BM469" s="213"/>
      <c r="BN469" s="213"/>
      <c r="BO469" s="213"/>
      <c r="BP469" s="213"/>
      <c r="BQ469" s="213"/>
      <c r="BR469" s="213"/>
      <c r="BS469" s="213"/>
      <c r="BT469" s="213"/>
      <c r="BU469" s="213"/>
      <c r="BV469" s="213"/>
      <c r="BW469" s="213"/>
      <c r="BX469" s="213"/>
      <c r="BY469" s="213"/>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2464" t="s">
        <v>521</v>
      </c>
      <c r="D470" s="2465"/>
      <c r="E470" s="674">
        <v>-2.5313485307041773E-3</v>
      </c>
      <c r="F470" s="537"/>
      <c r="G470" s="537"/>
      <c r="H470" s="2464" t="s">
        <v>516</v>
      </c>
      <c r="I470" s="2465"/>
      <c r="J470" s="675">
        <v>-1.2036426946120457E-2</v>
      </c>
      <c r="K470" s="537"/>
      <c r="L470" s="537"/>
      <c r="M470" s="2464" t="s">
        <v>512</v>
      </c>
      <c r="N470" s="2465"/>
      <c r="O470" s="676">
        <v>-7.8083446632930247E-3</v>
      </c>
      <c r="P470" s="537"/>
      <c r="Q470" s="537"/>
      <c r="BA470" s="213"/>
      <c r="BB470" s="287"/>
      <c r="BC470" s="213"/>
      <c r="BD470" s="213"/>
      <c r="BE470" s="213"/>
      <c r="BF470" s="213"/>
      <c r="BG470" s="213"/>
      <c r="BH470" s="213"/>
      <c r="BI470" s="213"/>
      <c r="BJ470" s="213"/>
      <c r="BK470" s="213"/>
      <c r="BL470" s="213"/>
      <c r="BM470" s="213"/>
      <c r="BN470" s="213"/>
      <c r="BO470" s="213"/>
      <c r="BP470" s="213"/>
      <c r="BQ470" s="213"/>
      <c r="BR470" s="213"/>
      <c r="BS470" s="213"/>
      <c r="BT470" s="213"/>
      <c r="BU470" s="213"/>
      <c r="BV470" s="213"/>
      <c r="BW470" s="213"/>
      <c r="BX470" s="213"/>
      <c r="BY470" s="213"/>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2464" t="s">
        <v>522</v>
      </c>
      <c r="D471" s="2465"/>
      <c r="E471" s="674">
        <v>6.2156393355419944E-4</v>
      </c>
      <c r="F471" s="537"/>
      <c r="G471" s="537"/>
      <c r="H471" s="2464" t="s">
        <v>521</v>
      </c>
      <c r="I471" s="2465"/>
      <c r="J471" s="675">
        <v>9.3630272885457527E-3</v>
      </c>
      <c r="K471" s="537"/>
      <c r="L471" s="537"/>
      <c r="M471" s="2464" t="s">
        <v>521</v>
      </c>
      <c r="N471" s="2465"/>
      <c r="O471" s="676">
        <v>6.8867804458072742E-3</v>
      </c>
      <c r="P471" s="537"/>
      <c r="Q471" s="537"/>
      <c r="BA471" s="213"/>
      <c r="BB471" s="287"/>
      <c r="BC471" s="213"/>
      <c r="BD471" s="213"/>
      <c r="BE471" s="213"/>
      <c r="BF471" s="213"/>
      <c r="BG471" s="213"/>
      <c r="BH471" s="213"/>
      <c r="BI471" s="213"/>
      <c r="BJ471" s="213"/>
      <c r="BK471" s="213"/>
      <c r="BL471" s="213"/>
      <c r="BM471" s="213"/>
      <c r="BN471" s="213"/>
      <c r="BO471" s="213"/>
      <c r="BP471" s="213"/>
      <c r="BQ471" s="213"/>
      <c r="BR471" s="213"/>
      <c r="BS471" s="213"/>
      <c r="BT471" s="213"/>
      <c r="BU471" s="213"/>
      <c r="BV471" s="213"/>
      <c r="BW471" s="213"/>
      <c r="BX471" s="213"/>
      <c r="BY471" s="213"/>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2464" t="s">
        <v>518</v>
      </c>
      <c r="D472" s="2465"/>
      <c r="E472" s="677">
        <v>-8.2123606917164894E-5</v>
      </c>
      <c r="F472" s="537"/>
      <c r="G472" s="537"/>
      <c r="H472" s="2464" t="s">
        <v>522</v>
      </c>
      <c r="I472" s="2465"/>
      <c r="J472" s="675">
        <v>7.0423603249128259E-3</v>
      </c>
      <c r="K472" s="537"/>
      <c r="L472" s="537"/>
      <c r="M472" s="2464" t="s">
        <v>502</v>
      </c>
      <c r="N472" s="2465"/>
      <c r="O472" s="676">
        <v>-3.0719115308658284E-3</v>
      </c>
      <c r="P472" s="537"/>
      <c r="Q472" s="537"/>
      <c r="BA472" s="213"/>
      <c r="BB472" s="287"/>
      <c r="BC472" s="213"/>
      <c r="BD472" s="213"/>
      <c r="BE472" s="213"/>
      <c r="BF472" s="213"/>
      <c r="BG472" s="213"/>
      <c r="BH472" s="213"/>
      <c r="BI472" s="213"/>
      <c r="BJ472" s="213"/>
      <c r="BK472" s="213"/>
      <c r="BL472" s="213"/>
      <c r="BM472" s="213"/>
      <c r="BN472" s="213"/>
      <c r="BO472" s="213"/>
      <c r="BP472" s="213"/>
      <c r="BQ472" s="213"/>
      <c r="BR472" s="213"/>
      <c r="BS472" s="213"/>
      <c r="BT472" s="213"/>
      <c r="BU472" s="213"/>
      <c r="BV472" s="213"/>
      <c r="BW472" s="213"/>
      <c r="BX472" s="213"/>
      <c r="BY472" s="213"/>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2464"/>
      <c r="D473" s="2465"/>
      <c r="E473" s="538"/>
      <c r="F473" s="537"/>
      <c r="G473" s="537"/>
      <c r="H473" s="2464" t="s">
        <v>489</v>
      </c>
      <c r="I473" s="2465"/>
      <c r="J473" s="675">
        <v>-6.59524582462836E-3</v>
      </c>
      <c r="K473" s="537"/>
      <c r="L473" s="537"/>
      <c r="M473" s="2464" t="s">
        <v>516</v>
      </c>
      <c r="N473" s="2465"/>
      <c r="O473" s="676">
        <v>-2.805769058105971E-3</v>
      </c>
      <c r="P473" s="537"/>
      <c r="Q473" s="537"/>
      <c r="BA473" s="213"/>
      <c r="BB473" s="287"/>
      <c r="BC473" s="213"/>
      <c r="BD473" s="213"/>
      <c r="BE473" s="213"/>
      <c r="BF473" s="213"/>
      <c r="BG473" s="213"/>
      <c r="BH473" s="213"/>
      <c r="BI473" s="213"/>
      <c r="BJ473" s="213"/>
      <c r="BK473" s="213"/>
      <c r="BL473" s="213"/>
      <c r="BM473" s="213"/>
      <c r="BN473" s="213"/>
      <c r="BO473" s="213"/>
      <c r="BP473" s="213"/>
      <c r="BQ473" s="213"/>
      <c r="BR473" s="213"/>
      <c r="BS473" s="213"/>
      <c r="BT473" s="213"/>
      <c r="BU473" s="213"/>
      <c r="BV473" s="213"/>
      <c r="BW473" s="213"/>
      <c r="BX473" s="213"/>
      <c r="BY473" s="213"/>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2464"/>
      <c r="D474" s="2465"/>
      <c r="E474" s="538"/>
      <c r="F474" s="537"/>
      <c r="G474" s="537"/>
      <c r="H474" s="2464" t="s">
        <v>519</v>
      </c>
      <c r="I474" s="2465"/>
      <c r="J474" s="675">
        <v>-5.7393259101970427E-3</v>
      </c>
      <c r="K474" s="537"/>
      <c r="L474" s="537"/>
      <c r="M474" s="2464" t="s">
        <v>519</v>
      </c>
      <c r="N474" s="2465"/>
      <c r="O474" s="676">
        <v>2.5530760009651143E-3</v>
      </c>
      <c r="P474" s="537"/>
      <c r="Q474" s="537"/>
      <c r="BA474" s="213"/>
      <c r="BB474" s="287"/>
      <c r="BC474" s="213"/>
      <c r="BD474" s="213"/>
      <c r="BE474" s="213"/>
      <c r="BF474" s="213"/>
      <c r="BG474" s="213"/>
      <c r="BH474" s="213"/>
      <c r="BI474" s="213"/>
      <c r="BJ474" s="213"/>
      <c r="BK474" s="213"/>
      <c r="BL474" s="213"/>
      <c r="BM474" s="213"/>
      <c r="BN474" s="213"/>
      <c r="BO474" s="213"/>
      <c r="BP474" s="213"/>
      <c r="BQ474" s="213"/>
      <c r="BR474" s="213"/>
      <c r="BS474" s="213"/>
      <c r="BT474" s="213"/>
      <c r="BU474" s="213"/>
      <c r="BV474" s="213"/>
      <c r="BW474" s="213"/>
      <c r="BX474" s="213"/>
      <c r="BY474" s="213"/>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2464"/>
      <c r="D475" s="2465"/>
      <c r="E475" s="537"/>
      <c r="F475" s="537"/>
      <c r="G475" s="537"/>
      <c r="H475" s="2464" t="s">
        <v>505</v>
      </c>
      <c r="I475" s="2465"/>
      <c r="J475" s="675">
        <v>4.4699665685129907E-3</v>
      </c>
      <c r="K475" s="537"/>
      <c r="L475" s="537"/>
      <c r="M475" s="2464" t="s">
        <v>522</v>
      </c>
      <c r="N475" s="2465"/>
      <c r="O475" s="676">
        <v>-2.3350705724363889E-3</v>
      </c>
      <c r="P475" s="537"/>
      <c r="Q475" s="537"/>
      <c r="BA475" s="213"/>
      <c r="BB475" s="287"/>
      <c r="BC475" s="213"/>
      <c r="BD475" s="213"/>
      <c r="BE475" s="213"/>
      <c r="BF475" s="213"/>
      <c r="BG475" s="213"/>
      <c r="BH475" s="213"/>
      <c r="BI475" s="213"/>
      <c r="BJ475" s="213"/>
      <c r="BK475" s="213"/>
      <c r="BL475" s="213"/>
      <c r="BM475" s="213"/>
      <c r="BN475" s="213"/>
      <c r="BO475" s="213"/>
      <c r="BP475" s="213"/>
      <c r="BQ475" s="213"/>
      <c r="BR475" s="213"/>
      <c r="BS475" s="213"/>
      <c r="BT475" s="213"/>
      <c r="BU475" s="213"/>
      <c r="BV475" s="213"/>
      <c r="BW475" s="213"/>
      <c r="BX475" s="213"/>
      <c r="BY475" s="213"/>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2464" t="s">
        <v>523</v>
      </c>
      <c r="D476" s="2465"/>
      <c r="E476" s="2465"/>
      <c r="F476" s="537"/>
      <c r="G476" s="537"/>
      <c r="H476" s="2464" t="s">
        <v>520</v>
      </c>
      <c r="I476" s="2465"/>
      <c r="J476" s="678">
        <v>-5.9116624357518038E-4</v>
      </c>
      <c r="K476" s="537"/>
      <c r="L476" s="537"/>
      <c r="M476" s="2464" t="s">
        <v>483</v>
      </c>
      <c r="N476" s="2465"/>
      <c r="O476" s="676">
        <v>-9.465166634266373E-4</v>
      </c>
      <c r="P476" s="537"/>
      <c r="Q476" s="537"/>
      <c r="BA476" s="213"/>
      <c r="BB476" s="287"/>
      <c r="BC476" s="213"/>
      <c r="BD476" s="213"/>
      <c r="BE476" s="213"/>
      <c r="BF476" s="213"/>
      <c r="BG476" s="213"/>
      <c r="BH476" s="213"/>
      <c r="BI476" s="213"/>
      <c r="BJ476" s="213"/>
      <c r="BK476" s="213"/>
      <c r="BL476" s="213"/>
      <c r="BM476" s="213"/>
      <c r="BN476" s="213"/>
      <c r="BO476" s="213"/>
      <c r="BP476" s="213"/>
      <c r="BQ476" s="213"/>
      <c r="BR476" s="213"/>
      <c r="BS476" s="213"/>
      <c r="BT476" s="213"/>
      <c r="BU476" s="213"/>
      <c r="BV476" s="213"/>
      <c r="BW476" s="213"/>
      <c r="BX476" s="213"/>
      <c r="BY476" s="213"/>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2464"/>
      <c r="D477" s="2465"/>
      <c r="E477" s="656" t="s">
        <v>256</v>
      </c>
      <c r="F477" s="537"/>
      <c r="G477" s="537"/>
      <c r="H477" s="2464"/>
      <c r="I477" s="2465"/>
      <c r="J477" s="538"/>
      <c r="K477" s="537"/>
      <c r="L477" s="537"/>
      <c r="M477" s="2464" t="s">
        <v>515</v>
      </c>
      <c r="N477" s="2465"/>
      <c r="O477" s="676">
        <v>7.0765962691369817E-4</v>
      </c>
      <c r="P477" s="537"/>
      <c r="Q477" s="537"/>
      <c r="BA477" s="213"/>
      <c r="BB477" s="287"/>
      <c r="BC477" s="213"/>
      <c r="BD477" s="213"/>
      <c r="BE477" s="213"/>
      <c r="BF477" s="213"/>
      <c r="BG477" s="213"/>
      <c r="BH477" s="213"/>
      <c r="BI477" s="213"/>
      <c r="BJ477" s="213"/>
      <c r="BK477" s="213"/>
      <c r="BL477" s="213"/>
      <c r="BM477" s="213"/>
      <c r="BN477" s="213"/>
      <c r="BO477" s="213"/>
      <c r="BP477" s="213"/>
      <c r="BQ477" s="213"/>
      <c r="BR477" s="213"/>
      <c r="BS477" s="213"/>
      <c r="BT477" s="213"/>
      <c r="BU477" s="213"/>
      <c r="BV477" s="213"/>
      <c r="BW477" s="213"/>
      <c r="BX477" s="213"/>
      <c r="BY477" s="213"/>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2464" t="s">
        <v>469</v>
      </c>
      <c r="D478" s="2465"/>
      <c r="E478" s="671">
        <v>4.8706360149560188E-2</v>
      </c>
      <c r="F478" s="537"/>
      <c r="G478" s="537"/>
      <c r="H478" s="2464"/>
      <c r="I478" s="2465"/>
      <c r="J478" s="538"/>
      <c r="K478" s="537"/>
      <c r="L478" s="537"/>
      <c r="M478" s="2464" t="s">
        <v>520</v>
      </c>
      <c r="N478" s="2465"/>
      <c r="O478" s="679">
        <v>5.6160377892495205E-6</v>
      </c>
      <c r="P478" s="537"/>
      <c r="Q478" s="537"/>
      <c r="BA478" s="213"/>
      <c r="BB478" s="287"/>
      <c r="BC478" s="213"/>
      <c r="BD478" s="213"/>
      <c r="BE478" s="213"/>
      <c r="BF478" s="213"/>
      <c r="BG478" s="213"/>
      <c r="BH478" s="213"/>
      <c r="BI478" s="213"/>
      <c r="BJ478" s="213"/>
      <c r="BK478" s="213"/>
      <c r="BL478" s="213"/>
      <c r="BM478" s="213"/>
      <c r="BN478" s="213"/>
      <c r="BO478" s="213"/>
      <c r="BP478" s="213"/>
      <c r="BQ478" s="213"/>
      <c r="BR478" s="213"/>
      <c r="BS478" s="213"/>
      <c r="BT478" s="213"/>
      <c r="BU478" s="213"/>
      <c r="BV478" s="213"/>
      <c r="BW478" s="213"/>
      <c r="BX478" s="213"/>
      <c r="BY478" s="213"/>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2464" t="s">
        <v>467</v>
      </c>
      <c r="D479" s="2465"/>
      <c r="E479" s="674">
        <v>7.9638427935178127E-2</v>
      </c>
      <c r="F479" s="537"/>
      <c r="G479" s="537"/>
      <c r="H479" s="2464"/>
      <c r="I479" s="2465"/>
      <c r="J479" s="537"/>
      <c r="K479" s="537"/>
      <c r="L479" s="537"/>
      <c r="M479" s="2464"/>
      <c r="N479" s="2465"/>
      <c r="O479" s="538"/>
      <c r="P479" s="537"/>
      <c r="Q479" s="537"/>
      <c r="BA479" s="213"/>
      <c r="BB479" s="287"/>
      <c r="BC479" s="213"/>
      <c r="BD479" s="213"/>
      <c r="BE479" s="213"/>
      <c r="BF479" s="213"/>
      <c r="BG479" s="213"/>
      <c r="BH479" s="213"/>
      <c r="BI479" s="213"/>
      <c r="BJ479" s="213"/>
      <c r="BK479" s="213"/>
      <c r="BL479" s="213"/>
      <c r="BM479" s="213"/>
      <c r="BN479" s="213"/>
      <c r="BO479" s="213"/>
      <c r="BP479" s="213"/>
      <c r="BQ479" s="213"/>
      <c r="BR479" s="213"/>
      <c r="BS479" s="213"/>
      <c r="BT479" s="213"/>
      <c r="BU479" s="213"/>
      <c r="BV479" s="213"/>
      <c r="BW479" s="213"/>
      <c r="BX479" s="213"/>
      <c r="BY479" s="213"/>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2464" t="s">
        <v>510</v>
      </c>
      <c r="D480" s="2465"/>
      <c r="E480" s="674">
        <v>1.4202449553779524E-4</v>
      </c>
      <c r="F480" s="537"/>
      <c r="G480" s="537"/>
      <c r="H480" s="2464" t="s">
        <v>523</v>
      </c>
      <c r="I480" s="2465"/>
      <c r="J480" s="2465"/>
      <c r="K480" s="537"/>
      <c r="L480" s="537"/>
      <c r="M480" s="2464"/>
      <c r="N480" s="2465"/>
      <c r="O480" s="538"/>
      <c r="P480" s="537"/>
      <c r="Q480" s="537"/>
      <c r="BA480" s="213"/>
      <c r="BB480" s="287"/>
      <c r="BC480" s="213"/>
      <c r="BD480" s="213"/>
      <c r="BE480" s="213"/>
      <c r="BF480" s="213"/>
      <c r="BG480" s="213"/>
      <c r="BH480" s="213"/>
      <c r="BI480" s="213"/>
      <c r="BJ480" s="213"/>
      <c r="BK480" s="213"/>
      <c r="BL480" s="213"/>
      <c r="BM480" s="213"/>
      <c r="BN480" s="213"/>
      <c r="BO480" s="213"/>
      <c r="BP480" s="213"/>
      <c r="BQ480" s="213"/>
      <c r="BR480" s="213"/>
      <c r="BS480" s="213"/>
      <c r="BT480" s="213"/>
      <c r="BU480" s="213"/>
      <c r="BV480" s="213"/>
      <c r="BW480" s="213"/>
      <c r="BX480" s="213"/>
      <c r="BY480" s="213"/>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2464" t="s">
        <v>466</v>
      </c>
      <c r="D481" s="2465"/>
      <c r="E481" s="674">
        <v>8.1246303551987364E-2</v>
      </c>
      <c r="F481" s="537"/>
      <c r="G481" s="537"/>
      <c r="H481" s="2464"/>
      <c r="I481" s="2465"/>
      <c r="J481" s="657" t="s">
        <v>256</v>
      </c>
      <c r="K481" s="537"/>
      <c r="L481" s="537"/>
      <c r="M481" s="2464"/>
      <c r="N481" s="2465"/>
      <c r="O481" s="537"/>
      <c r="P481" s="537"/>
      <c r="Q481" s="537"/>
      <c r="BA481" s="213"/>
      <c r="BB481" s="287"/>
      <c r="BC481" s="213"/>
      <c r="BD481" s="213"/>
      <c r="BE481" s="213"/>
      <c r="BF481" s="213"/>
      <c r="BG481" s="213"/>
      <c r="BH481" s="213"/>
      <c r="BI481" s="213"/>
      <c r="BJ481" s="213"/>
      <c r="BK481" s="213"/>
      <c r="BL481" s="213"/>
      <c r="BM481" s="213"/>
      <c r="BN481" s="213"/>
      <c r="BO481" s="213"/>
      <c r="BP481" s="213"/>
      <c r="BQ481" s="213"/>
      <c r="BR481" s="213"/>
      <c r="BS481" s="213"/>
      <c r="BT481" s="213"/>
      <c r="BU481" s="213"/>
      <c r="BV481" s="213"/>
      <c r="BW481" s="213"/>
      <c r="BX481" s="213"/>
      <c r="BY481" s="213"/>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2464" t="s">
        <v>477</v>
      </c>
      <c r="D482" s="2465"/>
      <c r="E482" s="674">
        <v>2.4656977354678089E-2</v>
      </c>
      <c r="F482" s="537"/>
      <c r="G482" s="537"/>
      <c r="H482" s="2464" t="s">
        <v>469</v>
      </c>
      <c r="I482" s="2465"/>
      <c r="J482" s="672">
        <v>4.5210295289692712E-2</v>
      </c>
      <c r="K482" s="537"/>
      <c r="L482" s="537"/>
      <c r="M482" s="2464" t="s">
        <v>523</v>
      </c>
      <c r="N482" s="2465"/>
      <c r="O482" s="2465"/>
      <c r="P482" s="537"/>
      <c r="Q482" s="537"/>
      <c r="BA482" s="213"/>
      <c r="BB482" s="287"/>
      <c r="BC482" s="213"/>
      <c r="BD482" s="213"/>
      <c r="BE482" s="213"/>
      <c r="BF482" s="213"/>
      <c r="BG482" s="213"/>
      <c r="BH482" s="213"/>
      <c r="BI482" s="213"/>
      <c r="BJ482" s="213"/>
      <c r="BK482" s="213"/>
      <c r="BL482" s="213"/>
      <c r="BM482" s="213"/>
      <c r="BN482" s="213"/>
      <c r="BO482" s="213"/>
      <c r="BP482" s="213"/>
      <c r="BQ482" s="213"/>
      <c r="BR482" s="213"/>
      <c r="BS482" s="213"/>
      <c r="BT482" s="213"/>
      <c r="BU482" s="213"/>
      <c r="BV482" s="213"/>
      <c r="BW482" s="213"/>
      <c r="BX482" s="213"/>
      <c r="BY482" s="213"/>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2464" t="s">
        <v>515</v>
      </c>
      <c r="D483" s="2465"/>
      <c r="E483" s="674">
        <v>1.1773376118082133E-4</v>
      </c>
      <c r="F483" s="537"/>
      <c r="G483" s="537"/>
      <c r="H483" s="2464" t="s">
        <v>467</v>
      </c>
      <c r="I483" s="2465"/>
      <c r="J483" s="675">
        <v>4.9326854535894776E-2</v>
      </c>
      <c r="K483" s="537"/>
      <c r="L483" s="537"/>
      <c r="M483" s="2464"/>
      <c r="N483" s="2465"/>
      <c r="O483" s="658" t="s">
        <v>256</v>
      </c>
      <c r="P483" s="537"/>
      <c r="Q483" s="537"/>
      <c r="BA483" s="213"/>
      <c r="BB483" s="287"/>
      <c r="BC483" s="213"/>
      <c r="BD483" s="213"/>
      <c r="BE483" s="213"/>
      <c r="BF483" s="213"/>
      <c r="BG483" s="213"/>
      <c r="BH483" s="213"/>
      <c r="BI483" s="213"/>
      <c r="BJ483" s="213"/>
      <c r="BK483" s="213"/>
      <c r="BL483" s="213"/>
      <c r="BM483" s="213"/>
      <c r="BN483" s="213"/>
      <c r="BO483" s="213"/>
      <c r="BP483" s="213"/>
      <c r="BQ483" s="213"/>
      <c r="BR483" s="213"/>
      <c r="BS483" s="213"/>
      <c r="BT483" s="213"/>
      <c r="BU483" s="213"/>
      <c r="BV483" s="213"/>
      <c r="BW483" s="213"/>
      <c r="BX483" s="213"/>
      <c r="BY483" s="213"/>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2464" t="s">
        <v>520</v>
      </c>
      <c r="D484" s="2465"/>
      <c r="E484" s="680">
        <v>7.4252122785747817E-6</v>
      </c>
      <c r="F484" s="537"/>
      <c r="G484" s="537"/>
      <c r="H484" s="2464" t="s">
        <v>466</v>
      </c>
      <c r="I484" s="2465"/>
      <c r="J484" s="675">
        <v>6.5948084903307364E-2</v>
      </c>
      <c r="K484" s="537"/>
      <c r="L484" s="537"/>
      <c r="M484" s="2464" t="s">
        <v>469</v>
      </c>
      <c r="N484" s="2465"/>
      <c r="O484" s="673">
        <v>6.8125567286761085E-2</v>
      </c>
      <c r="P484" s="537"/>
      <c r="Q484" s="537"/>
      <c r="BA484" s="213"/>
      <c r="BB484" s="287"/>
      <c r="BC484" s="213"/>
      <c r="BD484" s="213"/>
      <c r="BE484" s="213"/>
      <c r="BF484" s="213"/>
      <c r="BG484" s="213"/>
      <c r="BH484" s="213"/>
      <c r="BI484" s="213"/>
      <c r="BJ484" s="213"/>
      <c r="BK484" s="213"/>
      <c r="BL484" s="213"/>
      <c r="BM484" s="213"/>
      <c r="BN484" s="213"/>
      <c r="BO484" s="213"/>
      <c r="BP484" s="213"/>
      <c r="BQ484" s="213"/>
      <c r="BR484" s="213"/>
      <c r="BS484" s="213"/>
      <c r="BT484" s="213"/>
      <c r="BU484" s="213"/>
      <c r="BV484" s="213"/>
      <c r="BW484" s="213"/>
      <c r="BX484" s="213"/>
      <c r="BY484" s="213"/>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2464" t="s">
        <v>447</v>
      </c>
      <c r="D485" s="2465"/>
      <c r="E485" s="674">
        <v>0.4265115708058837</v>
      </c>
      <c r="F485" s="537"/>
      <c r="G485" s="537"/>
      <c r="H485" s="2464" t="s">
        <v>477</v>
      </c>
      <c r="I485" s="2465"/>
      <c r="J485" s="675">
        <v>7.5490075610653278E-3</v>
      </c>
      <c r="K485" s="537"/>
      <c r="L485" s="537"/>
      <c r="M485" s="2464" t="s">
        <v>467</v>
      </c>
      <c r="N485" s="2465"/>
      <c r="O485" s="676">
        <v>7.6338580670023179E-2</v>
      </c>
      <c r="P485" s="537"/>
      <c r="Q485" s="537"/>
      <c r="BA485" s="213"/>
      <c r="BB485" s="287"/>
      <c r="BC485" s="213"/>
      <c r="BD485" s="213"/>
      <c r="BE485" s="213"/>
      <c r="BF485" s="213"/>
      <c r="BG485" s="213"/>
      <c r="BH485" s="213"/>
      <c r="BI485" s="213"/>
      <c r="BJ485" s="213"/>
      <c r="BK485" s="213"/>
      <c r="BL485" s="213"/>
      <c r="BM485" s="213"/>
      <c r="BN485" s="213"/>
      <c r="BO485" s="213"/>
      <c r="BP485" s="213"/>
      <c r="BQ485" s="213"/>
      <c r="BR485" s="213"/>
      <c r="BS485" s="213"/>
      <c r="BT485" s="213"/>
      <c r="BU485" s="213"/>
      <c r="BV485" s="213"/>
      <c r="BW485" s="213"/>
      <c r="BX485" s="213"/>
      <c r="BY485" s="213"/>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2464" t="s">
        <v>495</v>
      </c>
      <c r="D486" s="2465"/>
      <c r="E486" s="674">
        <v>7.6320070949788244E-4</v>
      </c>
      <c r="F486" s="537"/>
      <c r="G486" s="537"/>
      <c r="H486" s="2464" t="s">
        <v>515</v>
      </c>
      <c r="I486" s="2465"/>
      <c r="J486" s="675">
        <v>2.9492981405343928E-4</v>
      </c>
      <c r="K486" s="537"/>
      <c r="L486" s="537"/>
      <c r="M486" s="2464" t="s">
        <v>510</v>
      </c>
      <c r="N486" s="2465"/>
      <c r="O486" s="676">
        <v>1.6711256670902118E-4</v>
      </c>
      <c r="P486" s="537"/>
      <c r="Q486" s="537"/>
      <c r="BA486" s="213"/>
      <c r="BB486" s="287"/>
      <c r="BC486" s="213"/>
      <c r="BD486" s="213"/>
      <c r="BE486" s="213"/>
      <c r="BF486" s="213"/>
      <c r="BG486" s="213"/>
      <c r="BH486" s="213"/>
      <c r="BI486" s="213"/>
      <c r="BJ486" s="213"/>
      <c r="BK486" s="213"/>
      <c r="BL486" s="213"/>
      <c r="BM486" s="213"/>
      <c r="BN486" s="213"/>
      <c r="BO486" s="213"/>
      <c r="BP486" s="213"/>
      <c r="BQ486" s="213"/>
      <c r="BR486" s="213"/>
      <c r="BS486" s="213"/>
      <c r="BT486" s="213"/>
      <c r="BU486" s="213"/>
      <c r="BV486" s="213"/>
      <c r="BW486" s="213"/>
      <c r="BX486" s="213"/>
      <c r="BY486" s="213"/>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2464" t="s">
        <v>461</v>
      </c>
      <c r="D487" s="2465"/>
      <c r="E487" s="674">
        <v>0.1229899002352187</v>
      </c>
      <c r="F487" s="537"/>
      <c r="G487" s="537"/>
      <c r="H487" s="2464" t="s">
        <v>520</v>
      </c>
      <c r="I487" s="2465"/>
      <c r="J487" s="681">
        <v>3.4947752754278952E-7</v>
      </c>
      <c r="K487" s="537"/>
      <c r="L487" s="537"/>
      <c r="M487" s="2464" t="s">
        <v>466</v>
      </c>
      <c r="N487" s="2465"/>
      <c r="O487" s="676">
        <v>5.4481702494293849E-2</v>
      </c>
      <c r="P487" s="537"/>
      <c r="Q487" s="537"/>
      <c r="BA487" s="213"/>
      <c r="BB487" s="287"/>
      <c r="BC487" s="213"/>
      <c r="BD487" s="213"/>
      <c r="BE487" s="213"/>
      <c r="BF487" s="213"/>
      <c r="BG487" s="213"/>
      <c r="BH487" s="213"/>
      <c r="BI487" s="213"/>
      <c r="BJ487" s="213"/>
      <c r="BK487" s="213"/>
      <c r="BL487" s="213"/>
      <c r="BM487" s="213"/>
      <c r="BN487" s="213"/>
      <c r="BO487" s="213"/>
      <c r="BP487" s="213"/>
      <c r="BQ487" s="213"/>
      <c r="BR487" s="213"/>
      <c r="BS487" s="213"/>
      <c r="BT487" s="213"/>
      <c r="BU487" s="213"/>
      <c r="BV487" s="213"/>
      <c r="BW487" s="213"/>
      <c r="BX487" s="213"/>
      <c r="BY487" s="213"/>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2464" t="s">
        <v>502</v>
      </c>
      <c r="D488" s="2465"/>
      <c r="E488" s="674">
        <v>3.6483302365174154E-4</v>
      </c>
      <c r="F488" s="537"/>
      <c r="G488" s="537"/>
      <c r="H488" s="2464" t="s">
        <v>447</v>
      </c>
      <c r="I488" s="2465"/>
      <c r="J488" s="675">
        <v>0.40714143561363875</v>
      </c>
      <c r="K488" s="537"/>
      <c r="L488" s="537"/>
      <c r="M488" s="2464" t="s">
        <v>477</v>
      </c>
      <c r="N488" s="2465"/>
      <c r="O488" s="676">
        <v>3.1650114405595002E-2</v>
      </c>
      <c r="P488" s="537"/>
      <c r="Q488" s="537"/>
      <c r="BA488" s="213"/>
      <c r="BB488" s="287"/>
      <c r="BC488" s="213"/>
      <c r="BD488" s="213"/>
      <c r="BE488" s="213"/>
      <c r="BF488" s="213"/>
      <c r="BG488" s="213"/>
      <c r="BH488" s="213"/>
      <c r="BI488" s="213"/>
      <c r="BJ488" s="213"/>
      <c r="BK488" s="213"/>
      <c r="BL488" s="213"/>
      <c r="BM488" s="213"/>
      <c r="BN488" s="213"/>
      <c r="BO488" s="213"/>
      <c r="BP488" s="213"/>
      <c r="BQ488" s="213"/>
      <c r="BR488" s="213"/>
      <c r="BS488" s="213"/>
      <c r="BT488" s="213"/>
      <c r="BU488" s="213"/>
      <c r="BV488" s="213"/>
      <c r="BW488" s="213"/>
      <c r="BX488" s="213"/>
      <c r="BY488" s="213"/>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2464" t="s">
        <v>507</v>
      </c>
      <c r="D489" s="2465"/>
      <c r="E489" s="674">
        <v>2.9199985451949545E-4</v>
      </c>
      <c r="F489" s="537"/>
      <c r="G489" s="537"/>
      <c r="H489" s="2464" t="s">
        <v>495</v>
      </c>
      <c r="I489" s="2465"/>
      <c r="J489" s="675">
        <v>2.6298333025347748E-3</v>
      </c>
      <c r="K489" s="537"/>
      <c r="L489" s="537"/>
      <c r="M489" s="2464" t="s">
        <v>515</v>
      </c>
      <c r="N489" s="2465"/>
      <c r="O489" s="682">
        <v>5.0078214756363454E-7</v>
      </c>
      <c r="P489" s="537"/>
      <c r="Q489" s="537"/>
      <c r="BA489" s="213"/>
      <c r="BB489" s="287"/>
      <c r="BC489" s="213"/>
      <c r="BD489" s="213"/>
      <c r="BE489" s="213"/>
      <c r="BF489" s="213"/>
      <c r="BG489" s="213"/>
      <c r="BH489" s="213"/>
      <c r="BI489" s="213"/>
      <c r="BJ489" s="213"/>
      <c r="BK489" s="213"/>
      <c r="BL489" s="213"/>
      <c r="BM489" s="213"/>
      <c r="BN489" s="213"/>
      <c r="BO489" s="213"/>
      <c r="BP489" s="213"/>
      <c r="BQ489" s="213"/>
      <c r="BR489" s="213"/>
      <c r="BS489" s="213"/>
      <c r="BT489" s="213"/>
      <c r="BU489" s="213"/>
      <c r="BV489" s="213"/>
      <c r="BW489" s="213"/>
      <c r="BX489" s="213"/>
      <c r="BY489" s="213"/>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2464" t="s">
        <v>475</v>
      </c>
      <c r="D490" s="2465"/>
      <c r="E490" s="674">
        <v>3.8764232613352489E-2</v>
      </c>
      <c r="F490" s="537"/>
      <c r="G490" s="537"/>
      <c r="H490" s="2464" t="s">
        <v>461</v>
      </c>
      <c r="I490" s="2465"/>
      <c r="J490" s="675">
        <v>0.21379940759323621</v>
      </c>
      <c r="K490" s="537"/>
      <c r="L490" s="537"/>
      <c r="M490" s="2464" t="s">
        <v>520</v>
      </c>
      <c r="N490" s="2465"/>
      <c r="O490" s="682">
        <v>3.1539880450278639E-11</v>
      </c>
      <c r="P490" s="537"/>
      <c r="Q490" s="537"/>
      <c r="BA490" s="213"/>
      <c r="BB490" s="287"/>
      <c r="BC490" s="213"/>
      <c r="BD490" s="213"/>
      <c r="BE490" s="213"/>
      <c r="BF490" s="213"/>
      <c r="BG490" s="213"/>
      <c r="BH490" s="213"/>
      <c r="BI490" s="213"/>
      <c r="BJ490" s="213"/>
      <c r="BK490" s="213"/>
      <c r="BL490" s="213"/>
      <c r="BM490" s="213"/>
      <c r="BN490" s="213"/>
      <c r="BO490" s="213"/>
      <c r="BP490" s="213"/>
      <c r="BQ490" s="213"/>
      <c r="BR490" s="213"/>
      <c r="BS490" s="213"/>
      <c r="BT490" s="213"/>
      <c r="BU490" s="213"/>
      <c r="BV490" s="213"/>
      <c r="BW490" s="213"/>
      <c r="BX490" s="213"/>
      <c r="BY490" s="213"/>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2464" t="s">
        <v>509</v>
      </c>
      <c r="D491" s="2465"/>
      <c r="E491" s="674">
        <v>1.996164053005388E-4</v>
      </c>
      <c r="F491" s="537"/>
      <c r="G491" s="537"/>
      <c r="H491" s="2464" t="s">
        <v>502</v>
      </c>
      <c r="I491" s="2465"/>
      <c r="J491" s="675">
        <v>1.8938265253427456E-3</v>
      </c>
      <c r="K491" s="537"/>
      <c r="L491" s="537"/>
      <c r="M491" s="2464" t="s">
        <v>447</v>
      </c>
      <c r="N491" s="2465"/>
      <c r="O491" s="676">
        <v>0.32074472856264702</v>
      </c>
      <c r="P491" s="537"/>
      <c r="Q491" s="537"/>
      <c r="BA491" s="213"/>
      <c r="BB491" s="287"/>
      <c r="BC491" s="213"/>
      <c r="BD491" s="213"/>
      <c r="BE491" s="213"/>
      <c r="BF491" s="213"/>
      <c r="BG491" s="213"/>
      <c r="BH491" s="213"/>
      <c r="BI491" s="213"/>
      <c r="BJ491" s="213"/>
      <c r="BK491" s="213"/>
      <c r="BL491" s="213"/>
      <c r="BM491" s="213"/>
      <c r="BN491" s="213"/>
      <c r="BO491" s="213"/>
      <c r="BP491" s="213"/>
      <c r="BQ491" s="213"/>
      <c r="BR491" s="213"/>
      <c r="BS491" s="213"/>
      <c r="BT491" s="213"/>
      <c r="BU491" s="213"/>
      <c r="BV491" s="213"/>
      <c r="BW491" s="213"/>
      <c r="BX491" s="213"/>
      <c r="BY491" s="213"/>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2464" t="s">
        <v>488</v>
      </c>
      <c r="D492" s="2465"/>
      <c r="E492" s="674">
        <v>4.0144255252343311E-3</v>
      </c>
      <c r="F492" s="537"/>
      <c r="G492" s="537"/>
      <c r="H492" s="2464" t="s">
        <v>507</v>
      </c>
      <c r="I492" s="2465"/>
      <c r="J492" s="675">
        <v>2.2006143420682478E-4</v>
      </c>
      <c r="K492" s="537"/>
      <c r="L492" s="537"/>
      <c r="M492" s="2464" t="s">
        <v>495</v>
      </c>
      <c r="N492" s="2465"/>
      <c r="O492" s="676">
        <v>2.8293124422207974E-3</v>
      </c>
      <c r="P492" s="537"/>
      <c r="Q492" s="537"/>
      <c r="BA492" s="213"/>
      <c r="BB492" s="287"/>
      <c r="BC492" s="213"/>
      <c r="BD492" s="213"/>
      <c r="BE492" s="213"/>
      <c r="BF492" s="213"/>
      <c r="BG492" s="213"/>
      <c r="BH492" s="213"/>
      <c r="BI492" s="213"/>
      <c r="BJ492" s="213"/>
      <c r="BK492" s="213"/>
      <c r="BL492" s="213"/>
      <c r="BM492" s="213"/>
      <c r="BN492" s="213"/>
      <c r="BO492" s="213"/>
      <c r="BP492" s="213"/>
      <c r="BQ492" s="213"/>
      <c r="BR492" s="213"/>
      <c r="BS492" s="213"/>
      <c r="BT492" s="213"/>
      <c r="BU492" s="213"/>
      <c r="BV492" s="213"/>
      <c r="BW492" s="213"/>
      <c r="BX492" s="213"/>
      <c r="BY492" s="213"/>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2464" t="s">
        <v>516</v>
      </c>
      <c r="D493" s="2465"/>
      <c r="E493" s="680">
        <v>9.1849661125195938E-5</v>
      </c>
      <c r="F493" s="537"/>
      <c r="G493" s="537"/>
      <c r="H493" s="2464" t="s">
        <v>475</v>
      </c>
      <c r="I493" s="2465"/>
      <c r="J493" s="675">
        <v>1.2280589577070065E-2</v>
      </c>
      <c r="K493" s="537"/>
      <c r="L493" s="537"/>
      <c r="M493" s="2464" t="s">
        <v>461</v>
      </c>
      <c r="N493" s="2465"/>
      <c r="O493" s="676">
        <v>2.9561279635088339E-2</v>
      </c>
      <c r="P493" s="537"/>
      <c r="Q493" s="537"/>
      <c r="BA493" s="213"/>
      <c r="BB493" s="287"/>
      <c r="BC493" s="213"/>
      <c r="BD493" s="213"/>
      <c r="BE493" s="213"/>
      <c r="BF493" s="213"/>
      <c r="BG493" s="213"/>
      <c r="BH493" s="213"/>
      <c r="BI493" s="213"/>
      <c r="BJ493" s="213"/>
      <c r="BK493" s="213"/>
      <c r="BL493" s="213"/>
      <c r="BM493" s="213"/>
      <c r="BN493" s="213"/>
      <c r="BO493" s="213"/>
      <c r="BP493" s="213"/>
      <c r="BQ493" s="213"/>
      <c r="BR493" s="213"/>
      <c r="BS493" s="213"/>
      <c r="BT493" s="213"/>
      <c r="BU493" s="213"/>
      <c r="BV493" s="213"/>
      <c r="BW493" s="213"/>
      <c r="BX493" s="213"/>
      <c r="BY493" s="213"/>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2464" t="s">
        <v>479</v>
      </c>
      <c r="D494" s="2465"/>
      <c r="E494" s="674">
        <v>1.1621787905728358E-2</v>
      </c>
      <c r="F494" s="537"/>
      <c r="G494" s="537"/>
      <c r="H494" s="2464" t="s">
        <v>488</v>
      </c>
      <c r="I494" s="2465"/>
      <c r="J494" s="675">
        <v>4.5525819970984264E-3</v>
      </c>
      <c r="K494" s="537"/>
      <c r="L494" s="537"/>
      <c r="M494" s="2464" t="s">
        <v>502</v>
      </c>
      <c r="N494" s="2465"/>
      <c r="O494" s="682">
        <v>9.436640453466437E-6</v>
      </c>
      <c r="P494" s="537"/>
      <c r="Q494" s="537"/>
      <c r="BA494" s="213"/>
      <c r="BB494" s="287"/>
      <c r="BC494" s="213"/>
      <c r="BD494" s="213"/>
      <c r="BE494" s="213"/>
      <c r="BF494" s="213"/>
      <c r="BG494" s="213"/>
      <c r="BH494" s="213"/>
      <c r="BI494" s="213"/>
      <c r="BJ494" s="213"/>
      <c r="BK494" s="213"/>
      <c r="BL494" s="213"/>
      <c r="BM494" s="213"/>
      <c r="BN494" s="213"/>
      <c r="BO494" s="213"/>
      <c r="BP494" s="213"/>
      <c r="BQ494" s="213"/>
      <c r="BR494" s="213"/>
      <c r="BS494" s="213"/>
      <c r="BT494" s="213"/>
      <c r="BU494" s="213"/>
      <c r="BV494" s="213"/>
      <c r="BW494" s="213"/>
      <c r="BX494" s="213"/>
      <c r="BY494" s="213"/>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2464" t="s">
        <v>487</v>
      </c>
      <c r="D495" s="2465"/>
      <c r="E495" s="674">
        <v>3.9338642531113466E-3</v>
      </c>
      <c r="F495" s="537"/>
      <c r="G495" s="537"/>
      <c r="H495" s="2464" t="s">
        <v>516</v>
      </c>
      <c r="I495" s="2465"/>
      <c r="J495" s="675">
        <v>1.4487557362929463E-4</v>
      </c>
      <c r="K495" s="537"/>
      <c r="L495" s="537"/>
      <c r="M495" s="2464" t="s">
        <v>507</v>
      </c>
      <c r="N495" s="2465"/>
      <c r="O495" s="676">
        <v>6.547106104356961E-4</v>
      </c>
      <c r="P495" s="537"/>
      <c r="Q495" s="537"/>
      <c r="BA495" s="213"/>
      <c r="BB495" s="287"/>
      <c r="BC495" s="213"/>
      <c r="BD495" s="213"/>
      <c r="BE495" s="213"/>
      <c r="BF495" s="213"/>
      <c r="BG495" s="213"/>
      <c r="BH495" s="213"/>
      <c r="BI495" s="213"/>
      <c r="BJ495" s="213"/>
      <c r="BK495" s="213"/>
      <c r="BL495" s="213"/>
      <c r="BM495" s="213"/>
      <c r="BN495" s="213"/>
      <c r="BO495" s="213"/>
      <c r="BP495" s="213"/>
      <c r="BQ495" s="213"/>
      <c r="BR495" s="213"/>
      <c r="BS495" s="213"/>
      <c r="BT495" s="213"/>
      <c r="BU495" s="213"/>
      <c r="BV495" s="213"/>
      <c r="BW495" s="213"/>
      <c r="BX495" s="213"/>
      <c r="BY495" s="213"/>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2464" t="s">
        <v>519</v>
      </c>
      <c r="D496" s="2465"/>
      <c r="E496" s="680">
        <v>8.2085331721424514E-6</v>
      </c>
      <c r="F496" s="537"/>
      <c r="G496" s="537"/>
      <c r="H496" s="2464" t="s">
        <v>479</v>
      </c>
      <c r="I496" s="2465"/>
      <c r="J496" s="675">
        <v>2.2764361934205356E-2</v>
      </c>
      <c r="K496" s="537"/>
      <c r="L496" s="537"/>
      <c r="M496" s="2464" t="s">
        <v>475</v>
      </c>
      <c r="N496" s="2465"/>
      <c r="O496" s="676">
        <v>4.9311921342388466E-2</v>
      </c>
      <c r="P496" s="537"/>
      <c r="Q496" s="537"/>
      <c r="BA496" s="213"/>
      <c r="BB496" s="287"/>
      <c r="BC496" s="213"/>
      <c r="BD496" s="213"/>
      <c r="BE496" s="213"/>
      <c r="BF496" s="213"/>
      <c r="BG496" s="213"/>
      <c r="BH496" s="213"/>
      <c r="BI496" s="213"/>
      <c r="BJ496" s="213"/>
      <c r="BK496" s="213"/>
      <c r="BL496" s="213"/>
      <c r="BM496" s="213"/>
      <c r="BN496" s="213"/>
      <c r="BO496" s="213"/>
      <c r="BP496" s="213"/>
      <c r="BQ496" s="213"/>
      <c r="BR496" s="213"/>
      <c r="BS496" s="213"/>
      <c r="BT496" s="213"/>
      <c r="BU496" s="213"/>
      <c r="BV496" s="213"/>
      <c r="BW496" s="213"/>
      <c r="BX496" s="213"/>
      <c r="BY496" s="213"/>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2464" t="s">
        <v>494</v>
      </c>
      <c r="D497" s="2465"/>
      <c r="E497" s="674">
        <v>1.2077894914930439E-3</v>
      </c>
      <c r="F497" s="537"/>
      <c r="G497" s="537"/>
      <c r="H497" s="2464" t="s">
        <v>487</v>
      </c>
      <c r="I497" s="2465"/>
      <c r="J497" s="675">
        <v>1.0073720238469594E-2</v>
      </c>
      <c r="K497" s="537"/>
      <c r="L497" s="537"/>
      <c r="M497" s="2464" t="s">
        <v>509</v>
      </c>
      <c r="N497" s="2465"/>
      <c r="O497" s="676">
        <v>3.3253789464405962E-4</v>
      </c>
      <c r="P497" s="537"/>
      <c r="Q497" s="537"/>
      <c r="BA497" s="213"/>
      <c r="BB497" s="287"/>
      <c r="BC497" s="213"/>
      <c r="BD497" s="213"/>
      <c r="BE497" s="213"/>
      <c r="BF497" s="213"/>
      <c r="BG497" s="213"/>
      <c r="BH497" s="213"/>
      <c r="BI497" s="213"/>
      <c r="BJ497" s="213"/>
      <c r="BK497" s="213"/>
      <c r="BL497" s="213"/>
      <c r="BM497" s="213"/>
      <c r="BN497" s="213"/>
      <c r="BO497" s="213"/>
      <c r="BP497" s="213"/>
      <c r="BQ497" s="213"/>
      <c r="BR497" s="213"/>
      <c r="BS497" s="213"/>
      <c r="BT497" s="213"/>
      <c r="BU497" s="213"/>
      <c r="BV497" s="213"/>
      <c r="BW497" s="213"/>
      <c r="BX497" s="213"/>
      <c r="BY497" s="213"/>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2464" t="s">
        <v>472</v>
      </c>
      <c r="D498" s="2465"/>
      <c r="E498" s="674">
        <v>3.9348555743747772E-2</v>
      </c>
      <c r="F498" s="537"/>
      <c r="G498" s="537"/>
      <c r="H498" s="2464" t="s">
        <v>519</v>
      </c>
      <c r="I498" s="2465"/>
      <c r="J498" s="681">
        <v>3.293986190345911E-5</v>
      </c>
      <c r="K498" s="537"/>
      <c r="L498" s="537"/>
      <c r="M498" s="2464" t="s">
        <v>488</v>
      </c>
      <c r="N498" s="2465"/>
      <c r="O498" s="676">
        <v>2.6322815950762688E-3</v>
      </c>
      <c r="P498" s="537"/>
      <c r="Q498" s="537"/>
      <c r="BA498" s="213"/>
      <c r="BB498" s="287"/>
      <c r="BC498" s="213"/>
      <c r="BD498" s="213"/>
      <c r="BE498" s="213"/>
      <c r="BF498" s="213"/>
      <c r="BG498" s="213"/>
      <c r="BH498" s="213"/>
      <c r="BI498" s="213"/>
      <c r="BJ498" s="213"/>
      <c r="BK498" s="213"/>
      <c r="BL498" s="213"/>
      <c r="BM498" s="213"/>
      <c r="BN498" s="213"/>
      <c r="BO498" s="213"/>
      <c r="BP498" s="213"/>
      <c r="BQ498" s="213"/>
      <c r="BR498" s="213"/>
      <c r="BS498" s="213"/>
      <c r="BT498" s="213"/>
      <c r="BU498" s="213"/>
      <c r="BV498" s="213"/>
      <c r="BW498" s="213"/>
      <c r="BX498" s="213"/>
      <c r="BY498" s="213"/>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2464" t="s">
        <v>496</v>
      </c>
      <c r="D499" s="2465"/>
      <c r="E499" s="674">
        <v>2.3295980113816435E-3</v>
      </c>
      <c r="F499" s="537"/>
      <c r="G499" s="537"/>
      <c r="H499" s="2464" t="s">
        <v>494</v>
      </c>
      <c r="I499" s="2465"/>
      <c r="J499" s="675">
        <v>4.4681307645647247E-3</v>
      </c>
      <c r="K499" s="537"/>
      <c r="L499" s="537"/>
      <c r="M499" s="2464" t="s">
        <v>516</v>
      </c>
      <c r="N499" s="2465"/>
      <c r="O499" s="682">
        <v>7.8723400074248675E-6</v>
      </c>
      <c r="P499" s="537"/>
      <c r="Q499" s="537"/>
      <c r="BA499" s="213"/>
      <c r="BB499" s="287"/>
      <c r="BC499" s="213"/>
      <c r="BD499" s="213"/>
      <c r="BE499" s="213"/>
      <c r="BF499" s="213"/>
      <c r="BG499" s="213"/>
      <c r="BH499" s="213"/>
      <c r="BI499" s="213"/>
      <c r="BJ499" s="213"/>
      <c r="BK499" s="213"/>
      <c r="BL499" s="213"/>
      <c r="BM499" s="213"/>
      <c r="BN499" s="213"/>
      <c r="BO499" s="213"/>
      <c r="BP499" s="213"/>
      <c r="BQ499" s="213"/>
      <c r="BR499" s="213"/>
      <c r="BS499" s="213"/>
      <c r="BT499" s="213"/>
      <c r="BU499" s="213"/>
      <c r="BV499" s="213"/>
      <c r="BW499" s="213"/>
      <c r="BX499" s="213"/>
      <c r="BY499" s="213"/>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2464" t="s">
        <v>501</v>
      </c>
      <c r="D500" s="2465"/>
      <c r="E500" s="680">
        <v>1.3486128151239152E-5</v>
      </c>
      <c r="F500" s="537"/>
      <c r="G500" s="537"/>
      <c r="H500" s="2464" t="s">
        <v>472</v>
      </c>
      <c r="I500" s="2465"/>
      <c r="J500" s="675">
        <v>5.0882373018162848E-2</v>
      </c>
      <c r="K500" s="537"/>
      <c r="L500" s="537"/>
      <c r="M500" s="2464" t="s">
        <v>479</v>
      </c>
      <c r="N500" s="2465"/>
      <c r="O500" s="676">
        <v>2.6295282591686422E-3</v>
      </c>
      <c r="P500" s="537"/>
      <c r="Q500" s="537"/>
      <c r="BA500" s="213"/>
      <c r="BB500" s="287"/>
      <c r="BC500" s="213"/>
      <c r="BD500" s="213"/>
      <c r="BE500" s="213"/>
      <c r="BF500" s="213"/>
      <c r="BG500" s="213"/>
      <c r="BH500" s="213"/>
      <c r="BI500" s="213"/>
      <c r="BJ500" s="213"/>
      <c r="BK500" s="213"/>
      <c r="BL500" s="213"/>
      <c r="BM500" s="213"/>
      <c r="BN500" s="213"/>
      <c r="BO500" s="213"/>
      <c r="BP500" s="213"/>
      <c r="BQ500" s="213"/>
      <c r="BR500" s="213"/>
      <c r="BS500" s="213"/>
      <c r="BT500" s="213"/>
      <c r="BU500" s="213"/>
      <c r="BV500" s="213"/>
      <c r="BW500" s="213"/>
      <c r="BX500" s="213"/>
      <c r="BY500" s="213"/>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2464" t="s">
        <v>457</v>
      </c>
      <c r="D501" s="2465"/>
      <c r="E501" s="674">
        <v>0.32028472594186375</v>
      </c>
      <c r="F501" s="537"/>
      <c r="G501" s="537"/>
      <c r="H501" s="2464" t="s">
        <v>496</v>
      </c>
      <c r="I501" s="2465"/>
      <c r="J501" s="675">
        <v>1.9798395032275956E-3</v>
      </c>
      <c r="K501" s="537"/>
      <c r="L501" s="537"/>
      <c r="M501" s="2464" t="s">
        <v>487</v>
      </c>
      <c r="N501" s="2465"/>
      <c r="O501" s="676">
        <v>2.9113382043319254E-3</v>
      </c>
      <c r="P501" s="537"/>
      <c r="Q501" s="537"/>
      <c r="BA501" s="213"/>
      <c r="BB501" s="287"/>
      <c r="BC501" s="213"/>
      <c r="BD501" s="213"/>
      <c r="BE501" s="213"/>
      <c r="BF501" s="213"/>
      <c r="BG501" s="213"/>
      <c r="BH501" s="213"/>
      <c r="BI501" s="213"/>
      <c r="BJ501" s="213"/>
      <c r="BK501" s="213"/>
      <c r="BL501" s="213"/>
      <c r="BM501" s="213"/>
      <c r="BN501" s="213"/>
      <c r="BO501" s="213"/>
      <c r="BP501" s="213"/>
      <c r="BQ501" s="213"/>
      <c r="BR501" s="213"/>
      <c r="BS501" s="213"/>
      <c r="BT501" s="213"/>
      <c r="BU501" s="213"/>
      <c r="BV501" s="213"/>
      <c r="BW501" s="213"/>
      <c r="BX501" s="213"/>
      <c r="BY501" s="213"/>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2464" t="s">
        <v>463</v>
      </c>
      <c r="D502" s="2465"/>
      <c r="E502" s="674">
        <v>0.18592379737986112</v>
      </c>
      <c r="F502" s="537"/>
      <c r="G502" s="537"/>
      <c r="H502" s="2464" t="s">
        <v>501</v>
      </c>
      <c r="I502" s="2465"/>
      <c r="J502" s="675">
        <v>1.9154193128411612E-3</v>
      </c>
      <c r="K502" s="537"/>
      <c r="L502" s="537"/>
      <c r="M502" s="2464" t="s">
        <v>519</v>
      </c>
      <c r="N502" s="2465"/>
      <c r="O502" s="682">
        <v>6.5181970667040206E-6</v>
      </c>
      <c r="P502" s="537"/>
      <c r="Q502" s="537"/>
      <c r="BA502" s="213"/>
      <c r="BB502" s="287"/>
      <c r="BC502" s="213"/>
      <c r="BD502" s="213"/>
      <c r="BE502" s="213"/>
      <c r="BF502" s="213"/>
      <c r="BG502" s="213"/>
      <c r="BH502" s="213"/>
      <c r="BI502" s="213"/>
      <c r="BJ502" s="213"/>
      <c r="BK502" s="213"/>
      <c r="BL502" s="213"/>
      <c r="BM502" s="213"/>
      <c r="BN502" s="213"/>
      <c r="BO502" s="213"/>
      <c r="BP502" s="213"/>
      <c r="BQ502" s="213"/>
      <c r="BR502" s="213"/>
      <c r="BS502" s="213"/>
      <c r="BT502" s="213"/>
      <c r="BU502" s="213"/>
      <c r="BV502" s="213"/>
      <c r="BW502" s="213"/>
      <c r="BX502" s="213"/>
      <c r="BY502" s="213"/>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2464" t="s">
        <v>514</v>
      </c>
      <c r="D503" s="2465"/>
      <c r="E503" s="680">
        <v>1.2893735478356118E-5</v>
      </c>
      <c r="F503" s="537"/>
      <c r="G503" s="537"/>
      <c r="H503" s="2464" t="s">
        <v>457</v>
      </c>
      <c r="I503" s="2465"/>
      <c r="J503" s="675">
        <v>0.22804142606745514</v>
      </c>
      <c r="K503" s="537"/>
      <c r="L503" s="537"/>
      <c r="M503" s="2464" t="s">
        <v>494</v>
      </c>
      <c r="N503" s="2465"/>
      <c r="O503" s="676">
        <v>7.4212393870901994E-4</v>
      </c>
      <c r="P503" s="537"/>
      <c r="Q503" s="537"/>
      <c r="BA503" s="213"/>
      <c r="BB503" s="287"/>
      <c r="BC503" s="213"/>
      <c r="BD503" s="213"/>
      <c r="BE503" s="213"/>
      <c r="BF503" s="213"/>
      <c r="BG503" s="213"/>
      <c r="BH503" s="213"/>
      <c r="BI503" s="213"/>
      <c r="BJ503" s="213"/>
      <c r="BK503" s="213"/>
      <c r="BL503" s="213"/>
      <c r="BM503" s="213"/>
      <c r="BN503" s="213"/>
      <c r="BO503" s="213"/>
      <c r="BP503" s="213"/>
      <c r="BQ503" s="213"/>
      <c r="BR503" s="213"/>
      <c r="BS503" s="213"/>
      <c r="BT503" s="213"/>
      <c r="BU503" s="213"/>
      <c r="BV503" s="213"/>
      <c r="BW503" s="213"/>
      <c r="BX503" s="213"/>
      <c r="BY503" s="213"/>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2464" t="s">
        <v>484</v>
      </c>
      <c r="D504" s="2465"/>
      <c r="E504" s="674">
        <v>4.7627667310138691E-3</v>
      </c>
      <c r="F504" s="537"/>
      <c r="G504" s="537"/>
      <c r="H504" s="2464" t="s">
        <v>463</v>
      </c>
      <c r="I504" s="2465"/>
      <c r="J504" s="675">
        <v>0.12636472598703974</v>
      </c>
      <c r="K504" s="537"/>
      <c r="L504" s="537"/>
      <c r="M504" s="2464" t="s">
        <v>472</v>
      </c>
      <c r="N504" s="2465"/>
      <c r="O504" s="676">
        <v>2.9514419262206198E-2</v>
      </c>
      <c r="P504" s="537"/>
      <c r="Q504" s="537"/>
      <c r="BA504" s="213"/>
      <c r="BB504" s="287"/>
      <c r="BC504" s="213"/>
      <c r="BD504" s="213"/>
      <c r="BE504" s="213"/>
      <c r="BF504" s="213"/>
      <c r="BG504" s="213"/>
      <c r="BH504" s="213"/>
      <c r="BI504" s="213"/>
      <c r="BJ504" s="213"/>
      <c r="BK504" s="213"/>
      <c r="BL504" s="213"/>
      <c r="BM504" s="213"/>
      <c r="BN504" s="213"/>
      <c r="BO504" s="213"/>
      <c r="BP504" s="213"/>
      <c r="BQ504" s="213"/>
      <c r="BR504" s="213"/>
      <c r="BS504" s="213"/>
      <c r="BT504" s="213"/>
      <c r="BU504" s="213"/>
      <c r="BV504" s="213"/>
      <c r="BW504" s="213"/>
      <c r="BX504" s="213"/>
      <c r="BY504" s="213"/>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2464" t="s">
        <v>499</v>
      </c>
      <c r="D505" s="2465"/>
      <c r="E505" s="674">
        <v>9.5790754038358827E-4</v>
      </c>
      <c r="F505" s="537"/>
      <c r="G505" s="537"/>
      <c r="H505" s="2464" t="s">
        <v>514</v>
      </c>
      <c r="I505" s="2465"/>
      <c r="J505" s="675">
        <v>2.2970473813880166E-4</v>
      </c>
      <c r="K505" s="537"/>
      <c r="L505" s="537"/>
      <c r="M505" s="2464" t="s">
        <v>496</v>
      </c>
      <c r="N505" s="2465"/>
      <c r="O505" s="676">
        <v>1.184402064120754E-3</v>
      </c>
      <c r="P505" s="537"/>
      <c r="Q505" s="537"/>
      <c r="BA505" s="213"/>
      <c r="BB505" s="287"/>
      <c r="BC505" s="213"/>
      <c r="BD505" s="213"/>
      <c r="BE505" s="213"/>
      <c r="BF505" s="213"/>
      <c r="BG505" s="213"/>
      <c r="BH505" s="213"/>
      <c r="BI505" s="213"/>
      <c r="BJ505" s="213"/>
      <c r="BK505" s="213"/>
      <c r="BL505" s="213"/>
      <c r="BM505" s="213"/>
      <c r="BN505" s="213"/>
      <c r="BO505" s="213"/>
      <c r="BP505" s="213"/>
      <c r="BQ505" s="213"/>
      <c r="BR505" s="213"/>
      <c r="BS505" s="213"/>
      <c r="BT505" s="213"/>
      <c r="BU505" s="213"/>
      <c r="BV505" s="213"/>
      <c r="BW505" s="213"/>
      <c r="BX505" s="213"/>
      <c r="BY505" s="213"/>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2464" t="s">
        <v>473</v>
      </c>
      <c r="D506" s="2465"/>
      <c r="E506" s="674">
        <v>5.1506509244582187E-2</v>
      </c>
      <c r="F506" s="537"/>
      <c r="G506" s="537"/>
      <c r="H506" s="2464" t="s">
        <v>484</v>
      </c>
      <c r="I506" s="2465"/>
      <c r="J506" s="675">
        <v>1.1806250628582E-2</v>
      </c>
      <c r="K506" s="537"/>
      <c r="L506" s="537"/>
      <c r="M506" s="2464" t="s">
        <v>501</v>
      </c>
      <c r="N506" s="2465"/>
      <c r="O506" s="676">
        <v>2.8885845644993023E-4</v>
      </c>
      <c r="P506" s="537"/>
      <c r="Q506" s="537"/>
      <c r="BA506" s="213"/>
      <c r="BB506" s="287"/>
      <c r="BC506" s="213"/>
      <c r="BD506" s="213"/>
      <c r="BE506" s="213"/>
      <c r="BF506" s="213"/>
      <c r="BG506" s="213"/>
      <c r="BH506" s="213"/>
      <c r="BI506" s="213"/>
      <c r="BJ506" s="213"/>
      <c r="BK506" s="213"/>
      <c r="BL506" s="213"/>
      <c r="BM506" s="213"/>
      <c r="BN506" s="213"/>
      <c r="BO506" s="213"/>
      <c r="BP506" s="213"/>
      <c r="BQ506" s="213"/>
      <c r="BR506" s="213"/>
      <c r="BS506" s="213"/>
      <c r="BT506" s="213"/>
      <c r="BU506" s="213"/>
      <c r="BV506" s="213"/>
      <c r="BW506" s="213"/>
      <c r="BX506" s="213"/>
      <c r="BY506" s="213"/>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2464" t="s">
        <v>480</v>
      </c>
      <c r="D507" s="2465"/>
      <c r="E507" s="674">
        <v>1.7316820840156972E-2</v>
      </c>
      <c r="F507" s="537"/>
      <c r="G507" s="537"/>
      <c r="H507" s="2464" t="s">
        <v>499</v>
      </c>
      <c r="I507" s="2465"/>
      <c r="J507" s="675">
        <v>3.9389055947144924E-4</v>
      </c>
      <c r="K507" s="537"/>
      <c r="L507" s="537"/>
      <c r="M507" s="2464" t="s">
        <v>457</v>
      </c>
      <c r="N507" s="2465"/>
      <c r="O507" s="676">
        <v>0.30201721120216019</v>
      </c>
      <c r="P507" s="537"/>
      <c r="Q507" s="537"/>
      <c r="BA507" s="213"/>
      <c r="BB507" s="287"/>
      <c r="BC507" s="213"/>
      <c r="BD507" s="213"/>
      <c r="BE507" s="213"/>
      <c r="BF507" s="213"/>
      <c r="BG507" s="213"/>
      <c r="BH507" s="213"/>
      <c r="BI507" s="213"/>
      <c r="BJ507" s="213"/>
      <c r="BK507" s="213"/>
      <c r="BL507" s="213"/>
      <c r="BM507" s="213"/>
      <c r="BN507" s="213"/>
      <c r="BO507" s="213"/>
      <c r="BP507" s="213"/>
      <c r="BQ507" s="213"/>
      <c r="BR507" s="213"/>
      <c r="BS507" s="213"/>
      <c r="BT507" s="213"/>
      <c r="BU507" s="213"/>
      <c r="BV507" s="213"/>
      <c r="BW507" s="213"/>
      <c r="BX507" s="213"/>
      <c r="BY507" s="213"/>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2464" t="s">
        <v>503</v>
      </c>
      <c r="D508" s="2465"/>
      <c r="E508" s="674">
        <v>5.8533357372273246E-4</v>
      </c>
      <c r="F508" s="537"/>
      <c r="G508" s="537"/>
      <c r="H508" s="2464" t="s">
        <v>473</v>
      </c>
      <c r="I508" s="2465"/>
      <c r="J508" s="675">
        <v>2.1459448324200839E-2</v>
      </c>
      <c r="K508" s="537"/>
      <c r="L508" s="537"/>
      <c r="M508" s="2464" t="s">
        <v>463</v>
      </c>
      <c r="N508" s="2465"/>
      <c r="O508" s="676">
        <v>0.12738670346613903</v>
      </c>
      <c r="P508" s="537"/>
      <c r="Q508" s="537"/>
      <c r="BA508" s="213"/>
      <c r="BB508" s="287"/>
      <c r="BC508" s="213"/>
      <c r="BD508" s="213"/>
      <c r="BE508" s="213"/>
      <c r="BF508" s="213"/>
      <c r="BG508" s="213"/>
      <c r="BH508" s="213"/>
      <c r="BI508" s="213"/>
      <c r="BJ508" s="213"/>
      <c r="BK508" s="213"/>
      <c r="BL508" s="213"/>
      <c r="BM508" s="213"/>
      <c r="BN508" s="213"/>
      <c r="BO508" s="213"/>
      <c r="BP508" s="213"/>
      <c r="BQ508" s="213"/>
      <c r="BR508" s="213"/>
      <c r="BS508" s="213"/>
      <c r="BT508" s="213"/>
      <c r="BU508" s="213"/>
      <c r="BV508" s="213"/>
      <c r="BW508" s="213"/>
      <c r="BX508" s="213"/>
      <c r="BY508" s="213"/>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2464" t="s">
        <v>504</v>
      </c>
      <c r="D509" s="2465"/>
      <c r="E509" s="674">
        <v>6.1028295291574324E-4</v>
      </c>
      <c r="F509" s="537"/>
      <c r="G509" s="537"/>
      <c r="H509" s="2464" t="s">
        <v>480</v>
      </c>
      <c r="I509" s="2465"/>
      <c r="J509" s="675">
        <v>1.4734869968944809E-4</v>
      </c>
      <c r="K509" s="537"/>
      <c r="L509" s="537"/>
      <c r="M509" s="2464" t="s">
        <v>514</v>
      </c>
      <c r="N509" s="2465"/>
      <c r="O509" s="676">
        <v>4.5921732371232858E-4</v>
      </c>
      <c r="P509" s="537"/>
      <c r="Q509" s="537"/>
      <c r="BA509" s="213"/>
      <c r="BB509" s="287"/>
      <c r="BC509" s="213"/>
      <c r="BD509" s="213"/>
      <c r="BE509" s="213"/>
      <c r="BF509" s="213"/>
      <c r="BG509" s="213"/>
      <c r="BH509" s="213"/>
      <c r="BI509" s="213"/>
      <c r="BJ509" s="213"/>
      <c r="BK509" s="213"/>
      <c r="BL509" s="213"/>
      <c r="BM509" s="213"/>
      <c r="BN509" s="213"/>
      <c r="BO509" s="213"/>
      <c r="BP509" s="213"/>
      <c r="BQ509" s="213"/>
      <c r="BR509" s="213"/>
      <c r="BS509" s="213"/>
      <c r="BT509" s="213"/>
      <c r="BU509" s="213"/>
      <c r="BV509" s="213"/>
      <c r="BW509" s="213"/>
      <c r="BX509" s="213"/>
      <c r="BY509" s="213"/>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2464" t="s">
        <v>506</v>
      </c>
      <c r="D510" s="2465"/>
      <c r="E510" s="674">
        <v>4.3549772847906735E-4</v>
      </c>
      <c r="F510" s="537"/>
      <c r="G510" s="537"/>
      <c r="H510" s="2464" t="s">
        <v>503</v>
      </c>
      <c r="I510" s="2465"/>
      <c r="J510" s="675">
        <v>1.8747916256278087E-3</v>
      </c>
      <c r="K510" s="537"/>
      <c r="L510" s="537"/>
      <c r="M510" s="2464" t="s">
        <v>484</v>
      </c>
      <c r="N510" s="2465"/>
      <c r="O510" s="676">
        <v>1.5709932528933377E-3</v>
      </c>
      <c r="P510" s="537"/>
      <c r="Q510" s="537"/>
      <c r="BA510" s="213"/>
      <c r="BB510" s="287"/>
      <c r="BC510" s="213"/>
      <c r="BD510" s="213"/>
      <c r="BE510" s="213"/>
      <c r="BF510" s="213"/>
      <c r="BG510" s="213"/>
      <c r="BH510" s="213"/>
      <c r="BI510" s="213"/>
      <c r="BJ510" s="213"/>
      <c r="BK510" s="213"/>
      <c r="BL510" s="213"/>
      <c r="BM510" s="213"/>
      <c r="BN510" s="213"/>
      <c r="BO510" s="213"/>
      <c r="BP510" s="213"/>
      <c r="BQ510" s="213"/>
      <c r="BR510" s="213"/>
      <c r="BS510" s="213"/>
      <c r="BT510" s="213"/>
      <c r="BU510" s="213"/>
      <c r="BV510" s="213"/>
      <c r="BW510" s="213"/>
      <c r="BX510" s="213"/>
      <c r="BY510" s="213"/>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2464" t="s">
        <v>468</v>
      </c>
      <c r="D511" s="2465"/>
      <c r="E511" s="674">
        <v>7.6455987032446979E-2</v>
      </c>
      <c r="F511" s="537"/>
      <c r="G511" s="537"/>
      <c r="H511" s="2464" t="s">
        <v>504</v>
      </c>
      <c r="I511" s="2465"/>
      <c r="J511" s="675">
        <v>6.0611611149063169E-4</v>
      </c>
      <c r="K511" s="537"/>
      <c r="L511" s="537"/>
      <c r="M511" s="2464" t="s">
        <v>499</v>
      </c>
      <c r="N511" s="2465"/>
      <c r="O511" s="676">
        <v>1.0952257412127882E-3</v>
      </c>
      <c r="P511" s="537"/>
      <c r="Q511" s="537"/>
      <c r="BA511" s="213"/>
      <c r="BB511" s="287"/>
      <c r="BC511" s="213"/>
      <c r="BD511" s="213"/>
      <c r="BE511" s="213"/>
      <c r="BF511" s="213"/>
      <c r="BG511" s="213"/>
      <c r="BH511" s="213"/>
      <c r="BI511" s="213"/>
      <c r="BJ511" s="213"/>
      <c r="BK511" s="213"/>
      <c r="BL511" s="213"/>
      <c r="BM511" s="213"/>
      <c r="BN511" s="213"/>
      <c r="BO511" s="213"/>
      <c r="BP511" s="213"/>
      <c r="BQ511" s="213"/>
      <c r="BR511" s="213"/>
      <c r="BS511" s="213"/>
      <c r="BT511" s="213"/>
      <c r="BU511" s="213"/>
      <c r="BV511" s="213"/>
      <c r="BW511" s="213"/>
      <c r="BX511" s="213"/>
      <c r="BY511" s="213"/>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2464" t="s">
        <v>483</v>
      </c>
      <c r="D512" s="2465"/>
      <c r="E512" s="674">
        <v>1.0040708897127361E-2</v>
      </c>
      <c r="F512" s="537"/>
      <c r="G512" s="537"/>
      <c r="H512" s="2464" t="s">
        <v>506</v>
      </c>
      <c r="I512" s="2465"/>
      <c r="J512" s="675">
        <v>4.3161217584692274E-4</v>
      </c>
      <c r="K512" s="537"/>
      <c r="L512" s="537"/>
      <c r="M512" s="2464" t="s">
        <v>473</v>
      </c>
      <c r="N512" s="2465"/>
      <c r="O512" s="676">
        <v>5.6962221306227287E-2</v>
      </c>
      <c r="P512" s="537"/>
      <c r="Q512" s="537"/>
      <c r="BA512" s="213"/>
      <c r="BB512" s="287"/>
      <c r="BC512" s="213"/>
      <c r="BD512" s="213"/>
      <c r="BE512" s="213"/>
      <c r="BF512" s="213"/>
      <c r="BG512" s="213"/>
      <c r="BH512" s="213"/>
      <c r="BI512" s="213"/>
      <c r="BJ512" s="213"/>
      <c r="BK512" s="213"/>
      <c r="BL512" s="213"/>
      <c r="BM512" s="213"/>
      <c r="BN512" s="213"/>
      <c r="BO512" s="213"/>
      <c r="BP512" s="213"/>
      <c r="BQ512" s="213"/>
      <c r="BR512" s="213"/>
      <c r="BS512" s="213"/>
      <c r="BT512" s="213"/>
      <c r="BU512" s="213"/>
      <c r="BV512" s="213"/>
      <c r="BW512" s="213"/>
      <c r="BX512" s="213"/>
      <c r="BY512" s="213"/>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2464" t="s">
        <v>465</v>
      </c>
      <c r="D513" s="2465"/>
      <c r="E513" s="674">
        <v>6.0239080993733173E-2</v>
      </c>
      <c r="F513" s="537"/>
      <c r="G513" s="537"/>
      <c r="H513" s="2464" t="s">
        <v>468</v>
      </c>
      <c r="I513" s="2465"/>
      <c r="J513" s="675">
        <v>5.9605494178653448E-2</v>
      </c>
      <c r="K513" s="537"/>
      <c r="L513" s="537"/>
      <c r="M513" s="2464" t="s">
        <v>480</v>
      </c>
      <c r="N513" s="2465"/>
      <c r="O513" s="676">
        <v>2.6689183428068863E-2</v>
      </c>
      <c r="P513" s="537"/>
      <c r="Q513" s="537"/>
      <c r="BA513" s="213"/>
      <c r="BB513" s="287"/>
      <c r="BC513" s="213"/>
      <c r="BD513" s="213"/>
      <c r="BE513" s="213"/>
      <c r="BF513" s="213"/>
      <c r="BG513" s="213"/>
      <c r="BH513" s="213"/>
      <c r="BI513" s="213"/>
      <c r="BJ513" s="213"/>
      <c r="BK513" s="213"/>
      <c r="BL513" s="213"/>
      <c r="BM513" s="213"/>
      <c r="BN513" s="213"/>
      <c r="BO513" s="213"/>
      <c r="BP513" s="213"/>
      <c r="BQ513" s="213"/>
      <c r="BR513" s="213"/>
      <c r="BS513" s="213"/>
      <c r="BT513" s="213"/>
      <c r="BU513" s="213"/>
      <c r="BV513" s="213"/>
      <c r="BW513" s="213"/>
      <c r="BX513" s="213"/>
      <c r="BY513" s="213"/>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2464" t="s">
        <v>486</v>
      </c>
      <c r="D514" s="2465"/>
      <c r="E514" s="674">
        <v>8.975888338064477E-3</v>
      </c>
      <c r="F514" s="537"/>
      <c r="G514" s="537"/>
      <c r="H514" s="2464" t="s">
        <v>483</v>
      </c>
      <c r="I514" s="2465"/>
      <c r="J514" s="675">
        <v>1.9798444723429921E-3</v>
      </c>
      <c r="K514" s="537"/>
      <c r="L514" s="537"/>
      <c r="M514" s="2464" t="s">
        <v>503</v>
      </c>
      <c r="N514" s="2465"/>
      <c r="O514" s="676">
        <v>1.1576053196591254E-4</v>
      </c>
      <c r="P514" s="537"/>
      <c r="Q514" s="537"/>
      <c r="BA514" s="213"/>
      <c r="BB514" s="287"/>
      <c r="BC514" s="213"/>
      <c r="BD514" s="213"/>
      <c r="BE514" s="213"/>
      <c r="BF514" s="213"/>
      <c r="BG514" s="213"/>
      <c r="BH514" s="213"/>
      <c r="BI514" s="213"/>
      <c r="BJ514" s="213"/>
      <c r="BK514" s="213"/>
      <c r="BL514" s="213"/>
      <c r="BM514" s="213"/>
      <c r="BN514" s="213"/>
      <c r="BO514" s="213"/>
      <c r="BP514" s="213"/>
      <c r="BQ514" s="213"/>
      <c r="BR514" s="213"/>
      <c r="BS514" s="213"/>
      <c r="BT514" s="213"/>
      <c r="BU514" s="213"/>
      <c r="BV514" s="213"/>
      <c r="BW514" s="213"/>
      <c r="BX514" s="213"/>
      <c r="BY514" s="213"/>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2464" t="s">
        <v>476</v>
      </c>
      <c r="D515" s="2465"/>
      <c r="E515" s="674">
        <v>2.2507218850727626E-2</v>
      </c>
      <c r="F515" s="537"/>
      <c r="G515" s="537"/>
      <c r="H515" s="2464" t="s">
        <v>465</v>
      </c>
      <c r="I515" s="2465"/>
      <c r="J515" s="675">
        <v>2.63161760162328E-2</v>
      </c>
      <c r="K515" s="537"/>
      <c r="L515" s="537"/>
      <c r="M515" s="2464" t="s">
        <v>504</v>
      </c>
      <c r="N515" s="2465"/>
      <c r="O515" s="676">
        <v>8.633270474789575E-4</v>
      </c>
      <c r="P515" s="537"/>
      <c r="Q515" s="537"/>
      <c r="BA515" s="213"/>
      <c r="BB515" s="287"/>
      <c r="BC515" s="213"/>
      <c r="BD515" s="213"/>
      <c r="BE515" s="213"/>
      <c r="BF515" s="213"/>
      <c r="BG515" s="213"/>
      <c r="BH515" s="213"/>
      <c r="BI515" s="213"/>
      <c r="BJ515" s="213"/>
      <c r="BK515" s="213"/>
      <c r="BL515" s="213"/>
      <c r="BM515" s="213"/>
      <c r="BN515" s="213"/>
      <c r="BO515" s="213"/>
      <c r="BP515" s="213"/>
      <c r="BQ515" s="213"/>
      <c r="BR515" s="213"/>
      <c r="BS515" s="213"/>
      <c r="BT515" s="213"/>
      <c r="BU515" s="213"/>
      <c r="BV515" s="213"/>
      <c r="BW515" s="213"/>
      <c r="BX515" s="213"/>
      <c r="BY515" s="213"/>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2464" t="s">
        <v>500</v>
      </c>
      <c r="D516" s="2465"/>
      <c r="E516" s="674">
        <v>8.8327684250098044E-4</v>
      </c>
      <c r="F516" s="537"/>
      <c r="G516" s="537"/>
      <c r="H516" s="2464" t="s">
        <v>486</v>
      </c>
      <c r="I516" s="2465"/>
      <c r="J516" s="675">
        <v>6.8641393865862682E-3</v>
      </c>
      <c r="K516" s="537"/>
      <c r="L516" s="537"/>
      <c r="M516" s="2464" t="s">
        <v>506</v>
      </c>
      <c r="N516" s="2465"/>
      <c r="O516" s="676">
        <v>6.3370218747346794E-4</v>
      </c>
      <c r="P516" s="537"/>
      <c r="Q516" s="537"/>
      <c r="BA516" s="213"/>
      <c r="BB516" s="287"/>
      <c r="BC516" s="213"/>
      <c r="BD516" s="213"/>
      <c r="BE516" s="213"/>
      <c r="BF516" s="213"/>
      <c r="BG516" s="213"/>
      <c r="BH516" s="213"/>
      <c r="BI516" s="213"/>
      <c r="BJ516" s="213"/>
      <c r="BK516" s="213"/>
      <c r="BL516" s="213"/>
      <c r="BM516" s="213"/>
      <c r="BN516" s="213"/>
      <c r="BO516" s="213"/>
      <c r="BP516" s="213"/>
      <c r="BQ516" s="213"/>
      <c r="BR516" s="213"/>
      <c r="BS516" s="213"/>
      <c r="BT516" s="213"/>
      <c r="BU516" s="213"/>
      <c r="BV516" s="213"/>
      <c r="BW516" s="213"/>
      <c r="BX516" s="213"/>
      <c r="BY516" s="213"/>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2464" t="s">
        <v>518</v>
      </c>
      <c r="D517" s="2465"/>
      <c r="E517" s="680">
        <v>6.7442868130850133E-9</v>
      </c>
      <c r="F517" s="537"/>
      <c r="G517" s="537"/>
      <c r="H517" s="2464" t="s">
        <v>476</v>
      </c>
      <c r="I517" s="2465"/>
      <c r="J517" s="675">
        <v>2.8703989372277739E-2</v>
      </c>
      <c r="K517" s="537"/>
      <c r="L517" s="537"/>
      <c r="M517" s="2464" t="s">
        <v>468</v>
      </c>
      <c r="N517" s="2465"/>
      <c r="O517" s="676">
        <v>3.8564837918287527E-2</v>
      </c>
      <c r="P517" s="537"/>
      <c r="Q517" s="537"/>
      <c r="BA517" s="213"/>
      <c r="BB517" s="287"/>
      <c r="BC517" s="213"/>
      <c r="BD517" s="213"/>
      <c r="BE517" s="213"/>
      <c r="BF517" s="213"/>
      <c r="BG517" s="213"/>
      <c r="BH517" s="213"/>
      <c r="BI517" s="213"/>
      <c r="BJ517" s="213"/>
      <c r="BK517" s="213"/>
      <c r="BL517" s="213"/>
      <c r="BM517" s="213"/>
      <c r="BN517" s="213"/>
      <c r="BO517" s="213"/>
      <c r="BP517" s="213"/>
      <c r="BQ517" s="213"/>
      <c r="BR517" s="213"/>
      <c r="BS517" s="213"/>
      <c r="BT517" s="213"/>
      <c r="BU517" s="213"/>
      <c r="BV517" s="213"/>
      <c r="BW517" s="213"/>
      <c r="BX517" s="213"/>
      <c r="BY517" s="213"/>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2464" t="s">
        <v>497</v>
      </c>
      <c r="D518" s="2465"/>
      <c r="E518" s="680">
        <v>1.4201191041200676E-5</v>
      </c>
      <c r="F518" s="537"/>
      <c r="G518" s="537"/>
      <c r="H518" s="2464" t="s">
        <v>500</v>
      </c>
      <c r="I518" s="2465"/>
      <c r="J518" s="675">
        <v>5.7662542744422952E-4</v>
      </c>
      <c r="K518" s="537"/>
      <c r="L518" s="537"/>
      <c r="M518" s="2464" t="s">
        <v>483</v>
      </c>
      <c r="N518" s="2465"/>
      <c r="O518" s="682">
        <v>8.9589379414429419E-7</v>
      </c>
      <c r="P518" s="537"/>
      <c r="Q518" s="537"/>
      <c r="BA518" s="213"/>
      <c r="BB518" s="287"/>
      <c r="BC518" s="213"/>
      <c r="BD518" s="213"/>
      <c r="BE518" s="213"/>
      <c r="BF518" s="213"/>
      <c r="BG518" s="213"/>
      <c r="BH518" s="213"/>
      <c r="BI518" s="213"/>
      <c r="BJ518" s="213"/>
      <c r="BK518" s="213"/>
      <c r="BL518" s="213"/>
      <c r="BM518" s="213"/>
      <c r="BN518" s="213"/>
      <c r="BO518" s="213"/>
      <c r="BP518" s="213"/>
      <c r="BQ518" s="213"/>
      <c r="BR518" s="213"/>
      <c r="BS518" s="213"/>
      <c r="BT518" s="213"/>
      <c r="BU518" s="213"/>
      <c r="BV518" s="213"/>
      <c r="BW518" s="213"/>
      <c r="BX518" s="213"/>
      <c r="BY518" s="213"/>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2464" t="s">
        <v>449</v>
      </c>
      <c r="D519" s="2465"/>
      <c r="E519" s="674">
        <v>0.38261929330760858</v>
      </c>
      <c r="F519" s="537"/>
      <c r="G519" s="537"/>
      <c r="H519" s="2464" t="s">
        <v>518</v>
      </c>
      <c r="I519" s="2465"/>
      <c r="J519" s="675">
        <v>2.3661285899939289E-4</v>
      </c>
      <c r="K519" s="537"/>
      <c r="L519" s="537"/>
      <c r="M519" s="2464" t="s">
        <v>465</v>
      </c>
      <c r="N519" s="2465"/>
      <c r="O519" s="676">
        <v>8.1705177998997666E-2</v>
      </c>
      <c r="P519" s="537"/>
      <c r="Q519" s="537"/>
      <c r="BA519" s="213"/>
      <c r="BB519" s="287"/>
      <c r="BC519" s="213"/>
      <c r="BD519" s="213"/>
      <c r="BE519" s="213"/>
      <c r="BF519" s="213"/>
      <c r="BG519" s="213"/>
      <c r="BH519" s="213"/>
      <c r="BI519" s="213"/>
      <c r="BJ519" s="213"/>
      <c r="BK519" s="213"/>
      <c r="BL519" s="213"/>
      <c r="BM519" s="213"/>
      <c r="BN519" s="213"/>
      <c r="BO519" s="213"/>
      <c r="BP519" s="213"/>
      <c r="BQ519" s="213"/>
      <c r="BR519" s="213"/>
      <c r="BS519" s="213"/>
      <c r="BT519" s="213"/>
      <c r="BU519" s="213"/>
      <c r="BV519" s="213"/>
      <c r="BW519" s="213"/>
      <c r="BX519" s="213"/>
      <c r="BY519" s="213"/>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2464" t="s">
        <v>493</v>
      </c>
      <c r="D520" s="2465"/>
      <c r="E520" s="674">
        <v>2.4115284405473404E-3</v>
      </c>
      <c r="F520" s="537"/>
      <c r="G520" s="537"/>
      <c r="H520" s="2464" t="s">
        <v>497</v>
      </c>
      <c r="I520" s="2465"/>
      <c r="J520" s="675">
        <v>2.3403795613501015E-3</v>
      </c>
      <c r="K520" s="537"/>
      <c r="L520" s="537"/>
      <c r="M520" s="2464" t="s">
        <v>486</v>
      </c>
      <c r="N520" s="2465"/>
      <c r="O520" s="676">
        <v>4.4909179748691633E-3</v>
      </c>
      <c r="P520" s="537"/>
      <c r="Q520" s="537"/>
      <c r="BA520" s="213"/>
      <c r="BB520" s="287"/>
      <c r="BC520" s="213"/>
      <c r="BD520" s="213"/>
      <c r="BE520" s="213"/>
      <c r="BF520" s="213"/>
      <c r="BG520" s="213"/>
      <c r="BH520" s="213"/>
      <c r="BI520" s="213"/>
      <c r="BJ520" s="213"/>
      <c r="BK520" s="213"/>
      <c r="BL520" s="213"/>
      <c r="BM520" s="213"/>
      <c r="BN520" s="213"/>
      <c r="BO520" s="213"/>
      <c r="BP520" s="213"/>
      <c r="BQ520" s="213"/>
      <c r="BR520" s="213"/>
      <c r="BS520" s="213"/>
      <c r="BT520" s="213"/>
      <c r="BU520" s="213"/>
      <c r="BV520" s="213"/>
      <c r="BW520" s="213"/>
      <c r="BX520" s="213"/>
      <c r="BY520" s="213"/>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2464" t="s">
        <v>522</v>
      </c>
      <c r="D521" s="2465"/>
      <c r="E521" s="680">
        <v>3.8634172349536928E-7</v>
      </c>
      <c r="F521" s="537"/>
      <c r="G521" s="537"/>
      <c r="H521" s="2464" t="s">
        <v>449</v>
      </c>
      <c r="I521" s="2465"/>
      <c r="J521" s="675">
        <v>0.25273061082246645</v>
      </c>
      <c r="K521" s="537"/>
      <c r="L521" s="537"/>
      <c r="M521" s="2464" t="s">
        <v>476</v>
      </c>
      <c r="N521" s="2465"/>
      <c r="O521" s="676">
        <v>1.7705318600497379E-2</v>
      </c>
      <c r="P521" s="537"/>
      <c r="Q521" s="537"/>
      <c r="BA521" s="213"/>
      <c r="BB521" s="287"/>
      <c r="BC521" s="213"/>
      <c r="BD521" s="213"/>
      <c r="BE521" s="213"/>
      <c r="BF521" s="213"/>
      <c r="BG521" s="213"/>
      <c r="BH521" s="213"/>
      <c r="BI521" s="213"/>
      <c r="BJ521" s="213"/>
      <c r="BK521" s="213"/>
      <c r="BL521" s="213"/>
      <c r="BM521" s="213"/>
      <c r="BN521" s="213"/>
      <c r="BO521" s="213"/>
      <c r="BP521" s="213"/>
      <c r="BQ521" s="213"/>
      <c r="BR521" s="213"/>
      <c r="BS521" s="213"/>
      <c r="BT521" s="213"/>
      <c r="BU521" s="213"/>
      <c r="BV521" s="213"/>
      <c r="BW521" s="213"/>
      <c r="BX521" s="213"/>
      <c r="BY521" s="213"/>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2464" t="s">
        <v>474</v>
      </c>
      <c r="D522" s="2465"/>
      <c r="E522" s="674">
        <v>5.1261689400564244E-4</v>
      </c>
      <c r="F522" s="537"/>
      <c r="G522" s="537"/>
      <c r="H522" s="2464" t="s">
        <v>493</v>
      </c>
      <c r="I522" s="2465"/>
      <c r="J522" s="675">
        <v>9.7423418663367155E-4</v>
      </c>
      <c r="K522" s="537"/>
      <c r="L522" s="537"/>
      <c r="M522" s="2464" t="s">
        <v>500</v>
      </c>
      <c r="N522" s="2465"/>
      <c r="O522" s="676">
        <v>3.0960849348265622E-4</v>
      </c>
      <c r="P522" s="537"/>
      <c r="Q522" s="537"/>
      <c r="BA522" s="213"/>
      <c r="BB522" s="287"/>
      <c r="BC522" s="213"/>
      <c r="BD522" s="213"/>
      <c r="BE522" s="213"/>
      <c r="BF522" s="213"/>
      <c r="BG522" s="213"/>
      <c r="BH522" s="213"/>
      <c r="BI522" s="213"/>
      <c r="BJ522" s="213"/>
      <c r="BK522" s="213"/>
      <c r="BL522" s="213"/>
      <c r="BM522" s="213"/>
      <c r="BN522" s="213"/>
      <c r="BO522" s="213"/>
      <c r="BP522" s="213"/>
      <c r="BQ522" s="213"/>
      <c r="BR522" s="213"/>
      <c r="BS522" s="213"/>
      <c r="BT522" s="213"/>
      <c r="BU522" s="213"/>
      <c r="BV522" s="213"/>
      <c r="BW522" s="213"/>
      <c r="BX522" s="213"/>
      <c r="BY522" s="213"/>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2464" t="s">
        <v>512</v>
      </c>
      <c r="D523" s="2465"/>
      <c r="E523" s="674">
        <v>1.3602509989286382E-4</v>
      </c>
      <c r="F523" s="537"/>
      <c r="G523" s="537"/>
      <c r="H523" s="2464" t="s">
        <v>522</v>
      </c>
      <c r="I523" s="2465"/>
      <c r="J523" s="681">
        <v>4.9594838945906282E-5</v>
      </c>
      <c r="K523" s="537"/>
      <c r="L523" s="537"/>
      <c r="M523" s="2464" t="s">
        <v>518</v>
      </c>
      <c r="N523" s="2465"/>
      <c r="O523" s="676">
        <v>2.5449642293519126E-4</v>
      </c>
      <c r="P523" s="537"/>
      <c r="Q523" s="537"/>
      <c r="BA523" s="213"/>
      <c r="BB523" s="287"/>
      <c r="BC523" s="213"/>
      <c r="BD523" s="213"/>
      <c r="BE523" s="213"/>
      <c r="BF523" s="213"/>
      <c r="BG523" s="213"/>
      <c r="BH523" s="213"/>
      <c r="BI523" s="213"/>
      <c r="BJ523" s="213"/>
      <c r="BK523" s="213"/>
      <c r="BL523" s="213"/>
      <c r="BM523" s="213"/>
      <c r="BN523" s="213"/>
      <c r="BO523" s="213"/>
      <c r="BP523" s="213"/>
      <c r="BQ523" s="213"/>
      <c r="BR523" s="213"/>
      <c r="BS523" s="213"/>
      <c r="BT523" s="213"/>
      <c r="BU523" s="213"/>
      <c r="BV523" s="213"/>
      <c r="BW523" s="213"/>
      <c r="BX523" s="213"/>
      <c r="BY523" s="213"/>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2464" t="s">
        <v>498</v>
      </c>
      <c r="D524" s="2465"/>
      <c r="E524" s="674">
        <v>9.586010243793101E-4</v>
      </c>
      <c r="F524" s="537"/>
      <c r="G524" s="537"/>
      <c r="H524" s="2464" t="s">
        <v>474</v>
      </c>
      <c r="I524" s="2465"/>
      <c r="J524" s="675">
        <v>4.1987129447807123E-2</v>
      </c>
      <c r="K524" s="537"/>
      <c r="L524" s="537"/>
      <c r="M524" s="2464" t="s">
        <v>497</v>
      </c>
      <c r="N524" s="2465"/>
      <c r="O524" s="676">
        <v>2.7719291868082748E-4</v>
      </c>
      <c r="P524" s="537"/>
      <c r="Q524" s="537"/>
      <c r="BA524" s="213"/>
      <c r="BB524" s="287"/>
      <c r="BC524" s="213"/>
      <c r="BD524" s="213"/>
      <c r="BE524" s="213"/>
      <c r="BF524" s="213"/>
      <c r="BG524" s="213"/>
      <c r="BH524" s="213"/>
      <c r="BI524" s="213"/>
      <c r="BJ524" s="213"/>
      <c r="BK524" s="213"/>
      <c r="BL524" s="213"/>
      <c r="BM524" s="213"/>
      <c r="BN524" s="213"/>
      <c r="BO524" s="213"/>
      <c r="BP524" s="213"/>
      <c r="BQ524" s="213"/>
      <c r="BR524" s="213"/>
      <c r="BS524" s="213"/>
      <c r="BT524" s="213"/>
      <c r="BU524" s="213"/>
      <c r="BV524" s="213"/>
      <c r="BW524" s="213"/>
      <c r="BX524" s="213"/>
      <c r="BY524" s="213"/>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2464" t="s">
        <v>446</v>
      </c>
      <c r="D525" s="2465"/>
      <c r="E525" s="674">
        <v>0.44499445947413308</v>
      </c>
      <c r="F525" s="537"/>
      <c r="G525" s="537"/>
      <c r="H525" s="2464" t="s">
        <v>512</v>
      </c>
      <c r="I525" s="2465"/>
      <c r="J525" s="675">
        <v>1.5588682106720592E-4</v>
      </c>
      <c r="K525" s="537"/>
      <c r="L525" s="537"/>
      <c r="M525" s="2464" t="s">
        <v>449</v>
      </c>
      <c r="N525" s="2465"/>
      <c r="O525" s="676">
        <v>0.39710146847942268</v>
      </c>
      <c r="P525" s="537"/>
      <c r="Q525" s="537"/>
      <c r="BA525" s="213"/>
      <c r="BB525" s="287"/>
      <c r="BC525" s="213"/>
      <c r="BD525" s="213"/>
      <c r="BE525" s="213"/>
      <c r="BF525" s="213"/>
      <c r="BG525" s="213"/>
      <c r="BH525" s="213"/>
      <c r="BI525" s="213"/>
      <c r="BJ525" s="213"/>
      <c r="BK525" s="213"/>
      <c r="BL525" s="213"/>
      <c r="BM525" s="213"/>
      <c r="BN525" s="213"/>
      <c r="BO525" s="213"/>
      <c r="BP525" s="213"/>
      <c r="BQ525" s="213"/>
      <c r="BR525" s="213"/>
      <c r="BS525" s="213"/>
      <c r="BT525" s="213"/>
      <c r="BU525" s="213"/>
      <c r="BV525" s="213"/>
      <c r="BW525" s="213"/>
      <c r="BX525" s="213"/>
      <c r="BY525" s="213"/>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2464" t="s">
        <v>505</v>
      </c>
      <c r="D526" s="2465"/>
      <c r="E526" s="674">
        <v>2.8865716777887635E-4</v>
      </c>
      <c r="F526" s="537"/>
      <c r="G526" s="537"/>
      <c r="H526" s="2464" t="s">
        <v>498</v>
      </c>
      <c r="I526" s="2465"/>
      <c r="J526" s="675">
        <v>1.5349483993825886E-3</v>
      </c>
      <c r="K526" s="537"/>
      <c r="L526" s="537"/>
      <c r="M526" s="2464" t="s">
        <v>493</v>
      </c>
      <c r="N526" s="2465"/>
      <c r="O526" s="676">
        <v>6.1336081583488692E-4</v>
      </c>
      <c r="P526" s="537"/>
      <c r="Q526" s="537"/>
      <c r="BA526" s="213"/>
      <c r="BB526" s="287"/>
      <c r="BC526" s="213"/>
      <c r="BD526" s="213"/>
      <c r="BE526" s="213"/>
      <c r="BF526" s="213"/>
      <c r="BG526" s="213"/>
      <c r="BH526" s="213"/>
      <c r="BI526" s="213"/>
      <c r="BJ526" s="213"/>
      <c r="BK526" s="213"/>
      <c r="BL526" s="213"/>
      <c r="BM526" s="213"/>
      <c r="BN526" s="213"/>
      <c r="BO526" s="213"/>
      <c r="BP526" s="213"/>
      <c r="BQ526" s="213"/>
      <c r="BR526" s="213"/>
      <c r="BS526" s="213"/>
      <c r="BT526" s="213"/>
      <c r="BU526" s="213"/>
      <c r="BV526" s="213"/>
      <c r="BW526" s="213"/>
      <c r="BX526" s="213"/>
      <c r="BY526" s="213"/>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2464" t="s">
        <v>517</v>
      </c>
      <c r="D527" s="2465"/>
      <c r="E527" s="680">
        <v>8.3750619165300902E-5</v>
      </c>
      <c r="F527" s="537"/>
      <c r="G527" s="537"/>
      <c r="H527" s="2464" t="s">
        <v>446</v>
      </c>
      <c r="I527" s="2465"/>
      <c r="J527" s="675">
        <v>0.23026590649691048</v>
      </c>
      <c r="K527" s="537"/>
      <c r="L527" s="537"/>
      <c r="M527" s="2464" t="s">
        <v>522</v>
      </c>
      <c r="N527" s="2465"/>
      <c r="O527" s="682">
        <v>5.4525545782584055E-6</v>
      </c>
      <c r="P527" s="537"/>
      <c r="Q527" s="537"/>
      <c r="BA527" s="213"/>
      <c r="BB527" s="287"/>
      <c r="BC527" s="213"/>
      <c r="BD527" s="213"/>
      <c r="BE527" s="213"/>
      <c r="BF527" s="213"/>
      <c r="BG527" s="213"/>
      <c r="BH527" s="213"/>
      <c r="BI527" s="213"/>
      <c r="BJ527" s="213"/>
      <c r="BK527" s="213"/>
      <c r="BL527" s="213"/>
      <c r="BM527" s="213"/>
      <c r="BN527" s="213"/>
      <c r="BO527" s="213"/>
      <c r="BP527" s="213"/>
      <c r="BQ527" s="213"/>
      <c r="BR527" s="213"/>
      <c r="BS527" s="213"/>
      <c r="BT527" s="213"/>
      <c r="BU527" s="213"/>
      <c r="BV527" s="213"/>
      <c r="BW527" s="213"/>
      <c r="BX527" s="213"/>
      <c r="BY527" s="213"/>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2464" t="s">
        <v>481</v>
      </c>
      <c r="D528" s="2465"/>
      <c r="E528" s="674">
        <v>6.4361255225045988E-4</v>
      </c>
      <c r="F528" s="537"/>
      <c r="G528" s="537"/>
      <c r="H528" s="2464" t="s">
        <v>505</v>
      </c>
      <c r="I528" s="2465"/>
      <c r="J528" s="681">
        <v>1.9980601123623801E-5</v>
      </c>
      <c r="K528" s="537"/>
      <c r="L528" s="537"/>
      <c r="M528" s="2464" t="s">
        <v>474</v>
      </c>
      <c r="N528" s="2465"/>
      <c r="O528" s="676">
        <v>6.4426750549542861E-3</v>
      </c>
      <c r="P528" s="537"/>
      <c r="Q528" s="537"/>
      <c r="BA528" s="213"/>
      <c r="BB528" s="287"/>
      <c r="BC528" s="213"/>
      <c r="BD528" s="213"/>
      <c r="BE528" s="213"/>
      <c r="BF528" s="213"/>
      <c r="BG528" s="213"/>
      <c r="BH528" s="213"/>
      <c r="BI528" s="213"/>
      <c r="BJ528" s="213"/>
      <c r="BK528" s="213"/>
      <c r="BL528" s="213"/>
      <c r="BM528" s="213"/>
      <c r="BN528" s="213"/>
      <c r="BO528" s="213"/>
      <c r="BP528" s="213"/>
      <c r="BQ528" s="213"/>
      <c r="BR528" s="213"/>
      <c r="BS528" s="213"/>
      <c r="BT528" s="213"/>
      <c r="BU528" s="213"/>
      <c r="BV528" s="213"/>
      <c r="BW528" s="213"/>
      <c r="BX528" s="213"/>
      <c r="BY528" s="213"/>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2464" t="s">
        <v>471</v>
      </c>
      <c r="D529" s="2465"/>
      <c r="E529" s="674">
        <v>5.8340876776745654E-2</v>
      </c>
      <c r="F529" s="537"/>
      <c r="G529" s="537"/>
      <c r="H529" s="2464" t="s">
        <v>481</v>
      </c>
      <c r="I529" s="2465"/>
      <c r="J529" s="675">
        <v>1.2122074045009451E-2</v>
      </c>
      <c r="K529" s="537"/>
      <c r="L529" s="537"/>
      <c r="M529" s="2464" t="s">
        <v>512</v>
      </c>
      <c r="N529" s="2465"/>
      <c r="O529" s="682">
        <v>6.0970246380776662E-5</v>
      </c>
      <c r="P529" s="537"/>
      <c r="Q529" s="537"/>
      <c r="BA529" s="213"/>
      <c r="BB529" s="287"/>
      <c r="BC529" s="213"/>
      <c r="BD529" s="213"/>
      <c r="BE529" s="213"/>
      <c r="BF529" s="213"/>
      <c r="BG529" s="213"/>
      <c r="BH529" s="213"/>
      <c r="BI529" s="213"/>
      <c r="BJ529" s="213"/>
      <c r="BK529" s="213"/>
      <c r="BL529" s="213"/>
      <c r="BM529" s="213"/>
      <c r="BN529" s="213"/>
      <c r="BO529" s="213"/>
      <c r="BP529" s="213"/>
      <c r="BQ529" s="213"/>
      <c r="BR529" s="213"/>
      <c r="BS529" s="213"/>
      <c r="BT529" s="213"/>
      <c r="BU529" s="213"/>
      <c r="BV529" s="213"/>
      <c r="BW529" s="213"/>
      <c r="BX529" s="213"/>
      <c r="BY529" s="213"/>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2464" t="s">
        <v>478</v>
      </c>
      <c r="D530" s="2465"/>
      <c r="E530" s="674">
        <v>1.7879780205806207E-2</v>
      </c>
      <c r="F530" s="537"/>
      <c r="G530" s="537"/>
      <c r="H530" s="2464" t="s">
        <v>471</v>
      </c>
      <c r="I530" s="2465"/>
      <c r="J530" s="675">
        <v>1.9460193691623232E-2</v>
      </c>
      <c r="K530" s="537"/>
      <c r="L530" s="537"/>
      <c r="M530" s="2464" t="s">
        <v>498</v>
      </c>
      <c r="N530" s="2465"/>
      <c r="O530" s="676">
        <v>2.6642737404576139E-4</v>
      </c>
      <c r="P530" s="537"/>
      <c r="Q530" s="537"/>
      <c r="BA530" s="213"/>
      <c r="BB530" s="287"/>
      <c r="BC530" s="213"/>
      <c r="BD530" s="213"/>
      <c r="BE530" s="213"/>
      <c r="BF530" s="213"/>
      <c r="BG530" s="213"/>
      <c r="BH530" s="213"/>
      <c r="BI530" s="213"/>
      <c r="BJ530" s="213"/>
      <c r="BK530" s="213"/>
      <c r="BL530" s="213"/>
      <c r="BM530" s="213"/>
      <c r="BN530" s="213"/>
      <c r="BO530" s="213"/>
      <c r="BP530" s="213"/>
      <c r="BQ530" s="213"/>
      <c r="BR530" s="213"/>
      <c r="BS530" s="213"/>
      <c r="BT530" s="213"/>
      <c r="BU530" s="213"/>
      <c r="BV530" s="213"/>
      <c r="BW530" s="213"/>
      <c r="BX530" s="213"/>
      <c r="BY530" s="213"/>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2464" t="s">
        <v>513</v>
      </c>
      <c r="D531" s="2465"/>
      <c r="E531" s="680">
        <v>2.2090834161574779E-5</v>
      </c>
      <c r="F531" s="537"/>
      <c r="G531" s="537"/>
      <c r="H531" s="2464" t="s">
        <v>478</v>
      </c>
      <c r="I531" s="2465"/>
      <c r="J531" s="675">
        <v>2.4552151346501423E-2</v>
      </c>
      <c r="K531" s="537"/>
      <c r="L531" s="537"/>
      <c r="M531" s="2464" t="s">
        <v>446</v>
      </c>
      <c r="N531" s="2465"/>
      <c r="O531" s="676">
        <v>0.44977057320250113</v>
      </c>
      <c r="P531" s="537"/>
      <c r="Q531" s="537"/>
      <c r="BA531" s="213"/>
      <c r="BB531" s="287"/>
      <c r="BC531" s="213"/>
      <c r="BD531" s="213"/>
      <c r="BE531" s="213"/>
      <c r="BF531" s="213"/>
      <c r="BG531" s="213"/>
      <c r="BH531" s="213"/>
      <c r="BI531" s="213"/>
      <c r="BJ531" s="213"/>
      <c r="BK531" s="213"/>
      <c r="BL531" s="213"/>
      <c r="BM531" s="213"/>
      <c r="BN531" s="213"/>
      <c r="BO531" s="213"/>
      <c r="BP531" s="213"/>
      <c r="BQ531" s="213"/>
      <c r="BR531" s="213"/>
      <c r="BS531" s="213"/>
      <c r="BT531" s="213"/>
      <c r="BU531" s="213"/>
      <c r="BV531" s="213"/>
      <c r="BW531" s="213"/>
      <c r="BX531" s="213"/>
      <c r="BY531" s="213"/>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2464" t="s">
        <v>462</v>
      </c>
      <c r="D532" s="2465"/>
      <c r="E532" s="674">
        <v>0.12598688527645005</v>
      </c>
      <c r="F532" s="537"/>
      <c r="G532" s="537"/>
      <c r="H532" s="2464" t="s">
        <v>513</v>
      </c>
      <c r="I532" s="2465"/>
      <c r="J532" s="675">
        <v>3.0764198190592456E-4</v>
      </c>
      <c r="K532" s="537"/>
      <c r="L532" s="537"/>
      <c r="M532" s="2464" t="s">
        <v>505</v>
      </c>
      <c r="N532" s="2465"/>
      <c r="O532" s="676">
        <v>7.2474676966644567E-4</v>
      </c>
      <c r="P532" s="537"/>
      <c r="Q532" s="537"/>
      <c r="BA532" s="213"/>
      <c r="BB532" s="287"/>
      <c r="BC532" s="213"/>
      <c r="BD532" s="213"/>
      <c r="BE532" s="213"/>
      <c r="BF532" s="213"/>
      <c r="BG532" s="213"/>
      <c r="BH532" s="213"/>
      <c r="BI532" s="213"/>
      <c r="BJ532" s="213"/>
      <c r="BK532" s="213"/>
      <c r="BL532" s="213"/>
      <c r="BM532" s="213"/>
      <c r="BN532" s="213"/>
      <c r="BO532" s="213"/>
      <c r="BP532" s="213"/>
      <c r="BQ532" s="213"/>
      <c r="BR532" s="213"/>
      <c r="BS532" s="213"/>
      <c r="BT532" s="213"/>
      <c r="BU532" s="213"/>
      <c r="BV532" s="213"/>
      <c r="BW532" s="213"/>
      <c r="BX532" s="213"/>
      <c r="BY532" s="213"/>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2464" t="s">
        <v>470</v>
      </c>
      <c r="D533" s="2465"/>
      <c r="E533" s="674">
        <v>6.3679698392454062E-2</v>
      </c>
      <c r="F533" s="537"/>
      <c r="G533" s="537"/>
      <c r="H533" s="2464" t="s">
        <v>462</v>
      </c>
      <c r="I533" s="2465"/>
      <c r="J533" s="675">
        <v>3.0530025677224373E-2</v>
      </c>
      <c r="K533" s="537"/>
      <c r="L533" s="537"/>
      <c r="M533" s="2464" t="s">
        <v>517</v>
      </c>
      <c r="N533" s="2465"/>
      <c r="O533" s="676">
        <v>1.0167668110254778E-4</v>
      </c>
      <c r="P533" s="537"/>
      <c r="Q533" s="537"/>
      <c r="BA533" s="213"/>
      <c r="BB533" s="287"/>
      <c r="BC533" s="213"/>
      <c r="BD533" s="213"/>
      <c r="BE533" s="213"/>
      <c r="BF533" s="213"/>
      <c r="BG533" s="213"/>
      <c r="BH533" s="213"/>
      <c r="BI533" s="213"/>
      <c r="BJ533" s="213"/>
      <c r="BK533" s="213"/>
      <c r="BL533" s="213"/>
      <c r="BM533" s="213"/>
      <c r="BN533" s="213"/>
      <c r="BO533" s="213"/>
      <c r="BP533" s="213"/>
      <c r="BQ533" s="213"/>
      <c r="BR533" s="213"/>
      <c r="BS533" s="213"/>
      <c r="BT533" s="213"/>
      <c r="BU533" s="213"/>
      <c r="BV533" s="213"/>
      <c r="BW533" s="213"/>
      <c r="BX533" s="213"/>
      <c r="BY533" s="213"/>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2464" t="s">
        <v>452</v>
      </c>
      <c r="D534" s="2465"/>
      <c r="E534" s="674">
        <v>0.32913354848646126</v>
      </c>
      <c r="F534" s="537"/>
      <c r="G534" s="537"/>
      <c r="H534" s="2464" t="s">
        <v>470</v>
      </c>
      <c r="I534" s="2465"/>
      <c r="J534" s="675">
        <v>5.4508740864570041E-2</v>
      </c>
      <c r="K534" s="537"/>
      <c r="L534" s="537"/>
      <c r="M534" s="2464" t="s">
        <v>481</v>
      </c>
      <c r="N534" s="2465"/>
      <c r="O534" s="676">
        <v>9.8785038033055868E-4</v>
      </c>
      <c r="P534" s="537"/>
      <c r="Q534" s="537"/>
      <c r="BA534" s="213"/>
      <c r="BB534" s="287"/>
      <c r="BC534" s="213"/>
      <c r="BD534" s="213"/>
      <c r="BE534" s="213"/>
      <c r="BF534" s="213"/>
      <c r="BG534" s="213"/>
      <c r="BH534" s="213"/>
      <c r="BI534" s="213"/>
      <c r="BJ534" s="213"/>
      <c r="BK534" s="213"/>
      <c r="BL534" s="213"/>
      <c r="BM534" s="213"/>
      <c r="BN534" s="213"/>
      <c r="BO534" s="213"/>
      <c r="BP534" s="213"/>
      <c r="BQ534" s="213"/>
      <c r="BR534" s="213"/>
      <c r="BS534" s="213"/>
      <c r="BT534" s="213"/>
      <c r="BU534" s="213"/>
      <c r="BV534" s="213"/>
      <c r="BW534" s="213"/>
      <c r="BX534" s="213"/>
      <c r="BY534" s="213"/>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2464" t="s">
        <v>445</v>
      </c>
      <c r="D535" s="2465"/>
      <c r="E535" s="674">
        <v>0.48685996303462448</v>
      </c>
      <c r="F535" s="537"/>
      <c r="G535" s="537"/>
      <c r="H535" s="2464" t="s">
        <v>452</v>
      </c>
      <c r="I535" s="2465"/>
      <c r="J535" s="675">
        <v>0.17927374948133329</v>
      </c>
      <c r="K535" s="537"/>
      <c r="L535" s="537"/>
      <c r="M535" s="2464" t="s">
        <v>471</v>
      </c>
      <c r="N535" s="2465"/>
      <c r="O535" s="676">
        <v>6.4503008400821238E-2</v>
      </c>
      <c r="P535" s="537"/>
      <c r="Q535" s="537"/>
      <c r="BA535" s="213"/>
      <c r="BB535" s="287"/>
      <c r="BC535" s="213"/>
      <c r="BD535" s="213"/>
      <c r="BE535" s="213"/>
      <c r="BF535" s="213"/>
      <c r="BG535" s="213"/>
      <c r="BH535" s="213"/>
      <c r="BI535" s="213"/>
      <c r="BJ535" s="213"/>
      <c r="BK535" s="213"/>
      <c r="BL535" s="213"/>
      <c r="BM535" s="213"/>
      <c r="BN535" s="213"/>
      <c r="BO535" s="213"/>
      <c r="BP535" s="213"/>
      <c r="BQ535" s="213"/>
      <c r="BR535" s="213"/>
      <c r="BS535" s="213"/>
      <c r="BT535" s="213"/>
      <c r="BU535" s="213"/>
      <c r="BV535" s="213"/>
      <c r="BW535" s="213"/>
      <c r="BX535" s="213"/>
      <c r="BY535" s="213"/>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2464" t="s">
        <v>464</v>
      </c>
      <c r="D536" s="2465"/>
      <c r="E536" s="674">
        <v>0.13206819258443156</v>
      </c>
      <c r="F536" s="537"/>
      <c r="G536" s="537"/>
      <c r="H536" s="2464" t="s">
        <v>445</v>
      </c>
      <c r="I536" s="2465"/>
      <c r="J536" s="675">
        <v>0.40886195074678022</v>
      </c>
      <c r="K536" s="537"/>
      <c r="L536" s="537"/>
      <c r="M536" s="2464" t="s">
        <v>478</v>
      </c>
      <c r="N536" s="2465"/>
      <c r="O536" s="676">
        <v>1.6846157383464309E-2</v>
      </c>
      <c r="P536" s="537"/>
      <c r="Q536" s="537"/>
      <c r="BA536" s="213"/>
      <c r="BB536" s="287"/>
      <c r="BC536" s="213"/>
      <c r="BD536" s="213"/>
      <c r="BE536" s="213"/>
      <c r="BF536" s="213"/>
      <c r="BG536" s="213"/>
      <c r="BH536" s="213"/>
      <c r="BI536" s="213"/>
      <c r="BJ536" s="213"/>
      <c r="BK536" s="213"/>
      <c r="BL536" s="213"/>
      <c r="BM536" s="213"/>
      <c r="BN536" s="213"/>
      <c r="BO536" s="213"/>
      <c r="BP536" s="213"/>
      <c r="BQ536" s="213"/>
      <c r="BR536" s="213"/>
      <c r="BS536" s="213"/>
      <c r="BT536" s="213"/>
      <c r="BU536" s="213"/>
      <c r="BV536" s="213"/>
      <c r="BW536" s="213"/>
      <c r="BX536" s="213"/>
      <c r="BY536" s="213"/>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2464" t="s">
        <v>456</v>
      </c>
      <c r="D537" s="2465"/>
      <c r="E537" s="674">
        <v>0.28275764308964152</v>
      </c>
      <c r="F537" s="537"/>
      <c r="G537" s="537"/>
      <c r="H537" s="2464" t="s">
        <v>464</v>
      </c>
      <c r="I537" s="2465"/>
      <c r="J537" s="675">
        <v>9.966148975182354E-2</v>
      </c>
      <c r="K537" s="537"/>
      <c r="L537" s="537"/>
      <c r="M537" s="2464" t="s">
        <v>462</v>
      </c>
      <c r="N537" s="2465"/>
      <c r="O537" s="676">
        <v>0.1669240494187102</v>
      </c>
      <c r="P537" s="537"/>
      <c r="Q537" s="537"/>
      <c r="BA537" s="213"/>
      <c r="BB537" s="287"/>
      <c r="BC537" s="213"/>
      <c r="BD537" s="213"/>
      <c r="BE537" s="213"/>
      <c r="BF537" s="213"/>
      <c r="BG537" s="213"/>
      <c r="BH537" s="213"/>
      <c r="BI537" s="213"/>
      <c r="BJ537" s="213"/>
      <c r="BK537" s="213"/>
      <c r="BL537" s="213"/>
      <c r="BM537" s="213"/>
      <c r="BN537" s="213"/>
      <c r="BO537" s="213"/>
      <c r="BP537" s="213"/>
      <c r="BQ537" s="213"/>
      <c r="BR537" s="213"/>
      <c r="BS537" s="213"/>
      <c r="BT537" s="213"/>
      <c r="BU537" s="213"/>
      <c r="BV537" s="213"/>
      <c r="BW537" s="213"/>
      <c r="BX537" s="213"/>
      <c r="BY537" s="213"/>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2464" t="s">
        <v>458</v>
      </c>
      <c r="D538" s="2465"/>
      <c r="E538" s="674">
        <v>0.21642956417931211</v>
      </c>
      <c r="F538" s="537"/>
      <c r="G538" s="537"/>
      <c r="H538" s="2464" t="s">
        <v>456</v>
      </c>
      <c r="I538" s="2465"/>
      <c r="J538" s="675">
        <v>0.22278108512356187</v>
      </c>
      <c r="K538" s="537"/>
      <c r="L538" s="537"/>
      <c r="M538" s="2464" t="s">
        <v>470</v>
      </c>
      <c r="N538" s="2465"/>
      <c r="O538" s="676">
        <v>3.8491785502657437E-2</v>
      </c>
      <c r="P538" s="537"/>
      <c r="Q538" s="537"/>
      <c r="BA538" s="213"/>
      <c r="BB538" s="287"/>
      <c r="BC538" s="213"/>
      <c r="BD538" s="213"/>
      <c r="BE538" s="213"/>
      <c r="BF538" s="213"/>
      <c r="BG538" s="213"/>
      <c r="BH538" s="213"/>
      <c r="BI538" s="213"/>
      <c r="BJ538" s="213"/>
      <c r="BK538" s="213"/>
      <c r="BL538" s="213"/>
      <c r="BM538" s="213"/>
      <c r="BN538" s="213"/>
      <c r="BO538" s="213"/>
      <c r="BP538" s="213"/>
      <c r="BQ538" s="213"/>
      <c r="BR538" s="213"/>
      <c r="BS538" s="213"/>
      <c r="BT538" s="213"/>
      <c r="BU538" s="213"/>
      <c r="BV538" s="213"/>
      <c r="BW538" s="213"/>
      <c r="BX538" s="213"/>
      <c r="BY538" s="213"/>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2464" t="s">
        <v>460</v>
      </c>
      <c r="D539" s="2465"/>
      <c r="E539" s="674">
        <v>0.20993549534817313</v>
      </c>
      <c r="F539" s="537"/>
      <c r="G539" s="537"/>
      <c r="H539" s="2464" t="s">
        <v>458</v>
      </c>
      <c r="I539" s="2465"/>
      <c r="J539" s="675">
        <v>0.25185542294116176</v>
      </c>
      <c r="K539" s="537"/>
      <c r="L539" s="537"/>
      <c r="M539" s="2464" t="s">
        <v>452</v>
      </c>
      <c r="N539" s="2465"/>
      <c r="O539" s="676">
        <v>0.39057179874702125</v>
      </c>
      <c r="P539" s="537"/>
      <c r="Q539" s="537"/>
      <c r="BA539" s="213"/>
      <c r="BB539" s="287"/>
      <c r="BC539" s="213"/>
      <c r="BD539" s="213"/>
      <c r="BE539" s="213"/>
      <c r="BF539" s="213"/>
      <c r="BG539" s="213"/>
      <c r="BH539" s="213"/>
      <c r="BI539" s="213"/>
      <c r="BJ539" s="213"/>
      <c r="BK539" s="213"/>
      <c r="BL539" s="213"/>
      <c r="BM539" s="213"/>
      <c r="BN539" s="213"/>
      <c r="BO539" s="213"/>
      <c r="BP539" s="213"/>
      <c r="BQ539" s="213"/>
      <c r="BR539" s="213"/>
      <c r="BS539" s="213"/>
      <c r="BT539" s="213"/>
      <c r="BU539" s="213"/>
      <c r="BV539" s="213"/>
      <c r="BW539" s="213"/>
      <c r="BX539" s="213"/>
      <c r="BY539" s="213"/>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2464" t="s">
        <v>455</v>
      </c>
      <c r="D540" s="2465"/>
      <c r="E540" s="674">
        <v>0.28281797814743748</v>
      </c>
      <c r="F540" s="537"/>
      <c r="G540" s="537"/>
      <c r="H540" s="2464" t="s">
        <v>460</v>
      </c>
      <c r="I540" s="2465"/>
      <c r="J540" s="675">
        <v>0.15597149635724969</v>
      </c>
      <c r="K540" s="537"/>
      <c r="L540" s="537"/>
      <c r="M540" s="2464" t="s">
        <v>445</v>
      </c>
      <c r="N540" s="2465"/>
      <c r="O540" s="676">
        <v>0.46257728731226905</v>
      </c>
      <c r="P540" s="537"/>
      <c r="Q540" s="537"/>
      <c r="BA540" s="213"/>
      <c r="BB540" s="287"/>
      <c r="BC540" s="213"/>
      <c r="BD540" s="213"/>
      <c r="BE540" s="213"/>
      <c r="BF540" s="213"/>
      <c r="BG540" s="213"/>
      <c r="BH540" s="213"/>
      <c r="BI540" s="213"/>
      <c r="BJ540" s="213"/>
      <c r="BK540" s="213"/>
      <c r="BL540" s="213"/>
      <c r="BM540" s="213"/>
      <c r="BN540" s="213"/>
      <c r="BO540" s="213"/>
      <c r="BP540" s="213"/>
      <c r="BQ540" s="213"/>
      <c r="BR540" s="213"/>
      <c r="BS540" s="213"/>
      <c r="BT540" s="213"/>
      <c r="BU540" s="213"/>
      <c r="BV540" s="213"/>
      <c r="BW540" s="213"/>
      <c r="BX540" s="213"/>
      <c r="BY540" s="213"/>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2464" t="s">
        <v>521</v>
      </c>
      <c r="D541" s="2465"/>
      <c r="E541" s="680">
        <v>6.4077253838981971E-6</v>
      </c>
      <c r="F541" s="537"/>
      <c r="G541" s="537"/>
      <c r="H541" s="2464" t="s">
        <v>455</v>
      </c>
      <c r="I541" s="2465"/>
      <c r="J541" s="675">
        <v>0.26136854785889879</v>
      </c>
      <c r="K541" s="537"/>
      <c r="L541" s="537"/>
      <c r="M541" s="2464" t="s">
        <v>464</v>
      </c>
      <c r="N541" s="2465"/>
      <c r="O541" s="676">
        <v>0.14225031393738374</v>
      </c>
      <c r="P541" s="537"/>
      <c r="Q541" s="537"/>
      <c r="BA541" s="213"/>
      <c r="BB541" s="287"/>
      <c r="BC541" s="213"/>
      <c r="BD541" s="213"/>
      <c r="BE541" s="213"/>
      <c r="BF541" s="213"/>
      <c r="BG541" s="213"/>
      <c r="BH541" s="213"/>
      <c r="BI541" s="213"/>
      <c r="BJ541" s="213"/>
      <c r="BK541" s="213"/>
      <c r="BL541" s="213"/>
      <c r="BM541" s="213"/>
      <c r="BN541" s="213"/>
      <c r="BO541" s="213"/>
      <c r="BP541" s="213"/>
      <c r="BQ541" s="213"/>
      <c r="BR541" s="213"/>
      <c r="BS541" s="213"/>
      <c r="BT541" s="213"/>
      <c r="BU541" s="213"/>
      <c r="BV541" s="213"/>
      <c r="BW541" s="213"/>
      <c r="BX541" s="213"/>
      <c r="BY541" s="213"/>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2464" t="s">
        <v>492</v>
      </c>
      <c r="D542" s="2465"/>
      <c r="E542" s="674">
        <v>2.750988514759559E-3</v>
      </c>
      <c r="F542" s="537"/>
      <c r="G542" s="537"/>
      <c r="H542" s="2464" t="s">
        <v>521</v>
      </c>
      <c r="I542" s="2465"/>
      <c r="J542" s="681">
        <v>8.7666280006052426E-5</v>
      </c>
      <c r="K542" s="537"/>
      <c r="L542" s="537"/>
      <c r="M542" s="2464" t="s">
        <v>456</v>
      </c>
      <c r="N542" s="2465"/>
      <c r="O542" s="676">
        <v>0.33930343573346822</v>
      </c>
      <c r="P542" s="537"/>
      <c r="Q542" s="537"/>
      <c r="BA542" s="213"/>
      <c r="BB542" s="287"/>
      <c r="BC542" s="213"/>
      <c r="BD542" s="213"/>
      <c r="BE542" s="213"/>
      <c r="BF542" s="213"/>
      <c r="BG542" s="213"/>
      <c r="BH542" s="213"/>
      <c r="BI542" s="213"/>
      <c r="BJ542" s="213"/>
      <c r="BK542" s="213"/>
      <c r="BL542" s="213"/>
      <c r="BM542" s="213"/>
      <c r="BN542" s="213"/>
      <c r="BO542" s="213"/>
      <c r="BP542" s="213"/>
      <c r="BQ542" s="213"/>
      <c r="BR542" s="213"/>
      <c r="BS542" s="213"/>
      <c r="BT542" s="213"/>
      <c r="BU542" s="213"/>
      <c r="BV542" s="213"/>
      <c r="BW542" s="213"/>
      <c r="BX542" s="213"/>
      <c r="BY542" s="213"/>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2464" t="s">
        <v>453</v>
      </c>
      <c r="D543" s="2465"/>
      <c r="E543" s="674">
        <v>0.28281191249620169</v>
      </c>
      <c r="F543" s="537"/>
      <c r="G543" s="537"/>
      <c r="H543" s="2464" t="s">
        <v>492</v>
      </c>
      <c r="I543" s="2465"/>
      <c r="J543" s="675">
        <v>2.6575889731055084E-4</v>
      </c>
      <c r="K543" s="537"/>
      <c r="L543" s="537"/>
      <c r="M543" s="2464" t="s">
        <v>458</v>
      </c>
      <c r="N543" s="2465"/>
      <c r="O543" s="676">
        <v>0.16352910521918174</v>
      </c>
      <c r="P543" s="537"/>
      <c r="Q543" s="537"/>
      <c r="BA543" s="213"/>
      <c r="BB543" s="287"/>
      <c r="BC543" s="213"/>
      <c r="BD543" s="213"/>
      <c r="BE543" s="213"/>
      <c r="BF543" s="213"/>
      <c r="BG543" s="213"/>
      <c r="BH543" s="213"/>
      <c r="BI543" s="213"/>
      <c r="BJ543" s="213"/>
      <c r="BK543" s="213"/>
      <c r="BL543" s="213"/>
      <c r="BM543" s="213"/>
      <c r="BN543" s="213"/>
      <c r="BO543" s="213"/>
      <c r="BP543" s="213"/>
      <c r="BQ543" s="213"/>
      <c r="BR543" s="213"/>
      <c r="BS543" s="213"/>
      <c r="BT543" s="213"/>
      <c r="BU543" s="213"/>
      <c r="BV543" s="213"/>
      <c r="BW543" s="213"/>
      <c r="BX543" s="213"/>
      <c r="BY543" s="213"/>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2464" t="s">
        <v>451</v>
      </c>
      <c r="D544" s="2465"/>
      <c r="E544" s="674">
        <v>0.31936266992135565</v>
      </c>
      <c r="F544" s="537"/>
      <c r="G544" s="537"/>
      <c r="H544" s="2464" t="s">
        <v>453</v>
      </c>
      <c r="I544" s="2465"/>
      <c r="J544" s="675">
        <v>0.29036349444531645</v>
      </c>
      <c r="K544" s="537"/>
      <c r="L544" s="537"/>
      <c r="M544" s="2464" t="s">
        <v>460</v>
      </c>
      <c r="N544" s="2465"/>
      <c r="O544" s="676">
        <v>0.21376666791476209</v>
      </c>
      <c r="P544" s="537"/>
      <c r="Q544" s="537"/>
      <c r="BA544" s="213"/>
      <c r="BB544" s="287"/>
      <c r="BC544" s="213"/>
      <c r="BD544" s="213"/>
      <c r="BE544" s="213"/>
      <c r="BF544" s="213"/>
      <c r="BG544" s="213"/>
      <c r="BH544" s="213"/>
      <c r="BI544" s="213"/>
      <c r="BJ544" s="213"/>
      <c r="BK544" s="213"/>
      <c r="BL544" s="213"/>
      <c r="BM544" s="213"/>
      <c r="BN544" s="213"/>
      <c r="BO544" s="213"/>
      <c r="BP544" s="213"/>
      <c r="BQ544" s="213"/>
      <c r="BR544" s="213"/>
      <c r="BS544" s="213"/>
      <c r="BT544" s="213"/>
      <c r="BU544" s="213"/>
      <c r="BV544" s="213"/>
      <c r="BW544" s="213"/>
      <c r="BX544" s="213"/>
      <c r="BY544" s="213"/>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2464" t="s">
        <v>450</v>
      </c>
      <c r="D545" s="2465"/>
      <c r="E545" s="674">
        <v>0.39080779646039138</v>
      </c>
      <c r="F545" s="537"/>
      <c r="G545" s="537"/>
      <c r="H545" s="2464" t="s">
        <v>451</v>
      </c>
      <c r="I545" s="2465"/>
      <c r="J545" s="675">
        <v>0.30549683999406979</v>
      </c>
      <c r="K545" s="537"/>
      <c r="L545" s="537"/>
      <c r="M545" s="2464" t="s">
        <v>455</v>
      </c>
      <c r="N545" s="2465"/>
      <c r="O545" s="676">
        <v>0.21545306003925122</v>
      </c>
      <c r="P545" s="537"/>
      <c r="Q545" s="537"/>
      <c r="BA545" s="213"/>
      <c r="BB545" s="287"/>
      <c r="BC545" s="213"/>
      <c r="BD545" s="213"/>
      <c r="BE545" s="213"/>
      <c r="BF545" s="213"/>
      <c r="BG545" s="213"/>
      <c r="BH545" s="213"/>
      <c r="BI545" s="213"/>
      <c r="BJ545" s="213"/>
      <c r="BK545" s="213"/>
      <c r="BL545" s="213"/>
      <c r="BM545" s="213"/>
      <c r="BN545" s="213"/>
      <c r="BO545" s="213"/>
      <c r="BP545" s="213"/>
      <c r="BQ545" s="213"/>
      <c r="BR545" s="213"/>
      <c r="BS545" s="213"/>
      <c r="BT545" s="213"/>
      <c r="BU545" s="213"/>
      <c r="BV545" s="213"/>
      <c r="BW545" s="213"/>
      <c r="BX545" s="213"/>
      <c r="BY545" s="213"/>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2464" t="s">
        <v>448</v>
      </c>
      <c r="D546" s="2465"/>
      <c r="E546" s="674">
        <v>0.37125689064435202</v>
      </c>
      <c r="F546" s="537"/>
      <c r="G546" s="537"/>
      <c r="H546" s="2464" t="s">
        <v>454</v>
      </c>
      <c r="I546" s="2465"/>
      <c r="J546" s="675">
        <v>0.25019863225652622</v>
      </c>
      <c r="K546" s="537"/>
      <c r="L546" s="537"/>
      <c r="M546" s="2464" t="s">
        <v>521</v>
      </c>
      <c r="N546" s="2465"/>
      <c r="O546" s="682">
        <v>4.742774490875344E-5</v>
      </c>
      <c r="P546" s="537"/>
      <c r="Q546" s="537"/>
      <c r="BA546" s="213"/>
      <c r="BB546" s="287"/>
      <c r="BC546" s="213"/>
      <c r="BD546" s="213"/>
      <c r="BE546" s="213"/>
      <c r="BF546" s="213"/>
      <c r="BG546" s="213"/>
      <c r="BH546" s="213"/>
      <c r="BI546" s="213"/>
      <c r="BJ546" s="213"/>
      <c r="BK546" s="213"/>
      <c r="BL546" s="213"/>
      <c r="BM546" s="213"/>
      <c r="BN546" s="213"/>
      <c r="BO546" s="213"/>
      <c r="BP546" s="213"/>
      <c r="BQ546" s="213"/>
      <c r="BR546" s="213"/>
      <c r="BS546" s="213"/>
      <c r="BT546" s="213"/>
      <c r="BU546" s="213"/>
      <c r="BV546" s="213"/>
      <c r="BW546" s="213"/>
      <c r="BX546" s="213"/>
      <c r="BY546" s="213"/>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2464" t="s">
        <v>459</v>
      </c>
      <c r="D547" s="2465"/>
      <c r="E547" s="677">
        <v>0.1965738013950753</v>
      </c>
      <c r="F547" s="537"/>
      <c r="G547" s="537"/>
      <c r="H547" s="2464" t="s">
        <v>448</v>
      </c>
      <c r="I547" s="2465"/>
      <c r="J547" s="675">
        <v>0.35558015590127418</v>
      </c>
      <c r="K547" s="537"/>
      <c r="L547" s="537"/>
      <c r="M547" s="2464" t="s">
        <v>492</v>
      </c>
      <c r="N547" s="2465"/>
      <c r="O547" s="676">
        <v>6.5252786869321683E-4</v>
      </c>
      <c r="P547" s="537"/>
      <c r="Q547" s="537"/>
      <c r="BA547" s="213"/>
      <c r="BB547" s="287"/>
      <c r="BC547" s="213"/>
      <c r="BD547" s="213"/>
      <c r="BE547" s="213"/>
      <c r="BF547" s="213"/>
      <c r="BG547" s="213"/>
      <c r="BH547" s="213"/>
      <c r="BI547" s="213"/>
      <c r="BJ547" s="213"/>
      <c r="BK547" s="213"/>
      <c r="BL547" s="213"/>
      <c r="BM547" s="213"/>
      <c r="BN547" s="213"/>
      <c r="BO547" s="213"/>
      <c r="BP547" s="213"/>
      <c r="BQ547" s="213"/>
      <c r="BR547" s="213"/>
      <c r="BS547" s="213"/>
      <c r="BT547" s="213"/>
      <c r="BU547" s="213"/>
      <c r="BV547" s="213"/>
      <c r="BW547" s="213"/>
      <c r="BX547" s="213"/>
      <c r="BY547" s="213"/>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2464"/>
      <c r="D548" s="2465"/>
      <c r="E548" s="538"/>
      <c r="F548" s="537"/>
      <c r="G548" s="537"/>
      <c r="H548" s="2464" t="s">
        <v>459</v>
      </c>
      <c r="I548" s="2465"/>
      <c r="J548" s="675">
        <v>0.24933822976373415</v>
      </c>
      <c r="K548" s="537"/>
      <c r="L548" s="537"/>
      <c r="M548" s="2464" t="s">
        <v>453</v>
      </c>
      <c r="N548" s="2465"/>
      <c r="O548" s="676">
        <v>0.19768394718764043</v>
      </c>
      <c r="P548" s="537"/>
      <c r="Q548" s="537"/>
      <c r="BA548" s="213"/>
      <c r="BB548" s="287"/>
      <c r="BC548" s="213"/>
      <c r="BD548" s="213"/>
      <c r="BE548" s="213"/>
      <c r="BF548" s="213"/>
      <c r="BG548" s="213"/>
      <c r="BH548" s="213"/>
      <c r="BI548" s="213"/>
      <c r="BJ548" s="213"/>
      <c r="BK548" s="213"/>
      <c r="BL548" s="213"/>
      <c r="BM548" s="213"/>
      <c r="BN548" s="213"/>
      <c r="BO548" s="213"/>
      <c r="BP548" s="213"/>
      <c r="BQ548" s="213"/>
      <c r="BR548" s="213"/>
      <c r="BS548" s="213"/>
      <c r="BT548" s="213"/>
      <c r="BU548" s="213"/>
      <c r="BV548" s="213"/>
      <c r="BW548" s="213"/>
      <c r="BX548" s="213"/>
      <c r="BY548" s="213"/>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2464"/>
      <c r="D549" s="2465"/>
      <c r="E549" s="537"/>
      <c r="F549" s="537"/>
      <c r="G549" s="537"/>
      <c r="H549" s="2464" t="s">
        <v>489</v>
      </c>
      <c r="I549" s="2465"/>
      <c r="J549" s="681">
        <v>4.3497267487277818E-5</v>
      </c>
      <c r="K549" s="537"/>
      <c r="L549" s="537"/>
      <c r="M549" s="2464" t="s">
        <v>451</v>
      </c>
      <c r="N549" s="2465"/>
      <c r="O549" s="676">
        <v>0.24212487339767794</v>
      </c>
      <c r="P549" s="537"/>
      <c r="Q549" s="537"/>
      <c r="BA549" s="213"/>
      <c r="BB549" s="287"/>
      <c r="BC549" s="213"/>
      <c r="BD549" s="213"/>
      <c r="BE549" s="213"/>
      <c r="BF549" s="213"/>
      <c r="BG549" s="213"/>
      <c r="BH549" s="213"/>
      <c r="BI549" s="213"/>
      <c r="BJ549" s="213"/>
      <c r="BK549" s="213"/>
      <c r="BL549" s="213"/>
      <c r="BM549" s="213"/>
      <c r="BN549" s="213"/>
      <c r="BO549" s="213"/>
      <c r="BP549" s="213"/>
      <c r="BQ549" s="213"/>
      <c r="BR549" s="213"/>
      <c r="BS549" s="213"/>
      <c r="BT549" s="213"/>
      <c r="BU549" s="213"/>
      <c r="BV549" s="213"/>
      <c r="BW549" s="213"/>
      <c r="BX549" s="213"/>
      <c r="BY549" s="213"/>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2464" t="s">
        <v>524</v>
      </c>
      <c r="D550" s="2465"/>
      <c r="E550" s="2465"/>
      <c r="F550" s="2465"/>
      <c r="G550" s="2465"/>
      <c r="H550" s="2464" t="s">
        <v>508</v>
      </c>
      <c r="I550" s="2465"/>
      <c r="J550" s="675">
        <v>5.3628437736097617E-4</v>
      </c>
      <c r="K550" s="537"/>
      <c r="L550" s="537"/>
      <c r="M550" s="2464" t="s">
        <v>454</v>
      </c>
      <c r="N550" s="2465"/>
      <c r="O550" s="676">
        <v>0.38640230817889903</v>
      </c>
      <c r="P550" s="537"/>
      <c r="Q550" s="537"/>
      <c r="BA550" s="213"/>
      <c r="BB550" s="287"/>
      <c r="BC550" s="213"/>
      <c r="BD550" s="213"/>
      <c r="BE550" s="213"/>
      <c r="BF550" s="213"/>
      <c r="BG550" s="213"/>
      <c r="BH550" s="213"/>
      <c r="BI550" s="213"/>
      <c r="BJ550" s="213"/>
      <c r="BK550" s="213"/>
      <c r="BL550" s="213"/>
      <c r="BM550" s="213"/>
      <c r="BN550" s="213"/>
      <c r="BO550" s="213"/>
      <c r="BP550" s="213"/>
      <c r="BQ550" s="213"/>
      <c r="BR550" s="213"/>
      <c r="BS550" s="213"/>
      <c r="BT550" s="213"/>
      <c r="BU550" s="213"/>
      <c r="BV550" s="213"/>
      <c r="BW550" s="213"/>
      <c r="BX550" s="213"/>
      <c r="BY550" s="213"/>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2464" t="s">
        <v>444</v>
      </c>
      <c r="D551" s="2465"/>
      <c r="E551" s="2816" t="s">
        <v>525</v>
      </c>
      <c r="F551" s="2817"/>
      <c r="G551" s="2818"/>
      <c r="H551" s="2464" t="s">
        <v>491</v>
      </c>
      <c r="I551" s="2465"/>
      <c r="J551" s="675">
        <v>6.5001478922493332E-4</v>
      </c>
      <c r="K551" s="537"/>
      <c r="L551" s="537"/>
      <c r="M551" s="2464" t="s">
        <v>448</v>
      </c>
      <c r="N551" s="2465"/>
      <c r="O551" s="676">
        <v>0.30073610340789486</v>
      </c>
      <c r="P551" s="537"/>
      <c r="Q551" s="537"/>
      <c r="BA551" s="213"/>
      <c r="BB551" s="287"/>
      <c r="BC551" s="213"/>
      <c r="BD551" s="213"/>
      <c r="BE551" s="213"/>
      <c r="BF551" s="213"/>
      <c r="BG551" s="213"/>
      <c r="BH551" s="213"/>
      <c r="BI551" s="213"/>
      <c r="BJ551" s="213"/>
      <c r="BK551" s="213"/>
      <c r="BL551" s="213"/>
      <c r="BM551" s="213"/>
      <c r="BN551" s="213"/>
      <c r="BO551" s="213"/>
      <c r="BP551" s="213"/>
      <c r="BQ551" s="213"/>
      <c r="BR551" s="213"/>
      <c r="BS551" s="213"/>
      <c r="BT551" s="213"/>
      <c r="BU551" s="213"/>
      <c r="BV551" s="213"/>
      <c r="BW551" s="213"/>
      <c r="BX551" s="213"/>
      <c r="BY551" s="213"/>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2465"/>
      <c r="D552" s="2465"/>
      <c r="E552" s="659" t="s">
        <v>208</v>
      </c>
      <c r="F552" s="660" t="s">
        <v>526</v>
      </c>
      <c r="G552" s="661" t="s">
        <v>527</v>
      </c>
      <c r="H552" s="2464" t="s">
        <v>511</v>
      </c>
      <c r="I552" s="2465"/>
      <c r="J552" s="675">
        <v>1.6068365024145484E-4</v>
      </c>
      <c r="K552" s="537"/>
      <c r="L552" s="537"/>
      <c r="M552" s="2464" t="s">
        <v>459</v>
      </c>
      <c r="N552" s="2465"/>
      <c r="O552" s="676">
        <v>6.2345868625760782E-2</v>
      </c>
      <c r="P552" s="537"/>
      <c r="Q552" s="537"/>
      <c r="BA552" s="213"/>
      <c r="BB552" s="287"/>
      <c r="BC552" s="213"/>
      <c r="BD552" s="213"/>
      <c r="BE552" s="213"/>
      <c r="BF552" s="213"/>
      <c r="BG552" s="213"/>
      <c r="BH552" s="213"/>
      <c r="BI552" s="213"/>
      <c r="BJ552" s="213"/>
      <c r="BK552" s="213"/>
      <c r="BL552" s="213"/>
      <c r="BM552" s="213"/>
      <c r="BN552" s="213"/>
      <c r="BO552" s="213"/>
      <c r="BP552" s="213"/>
      <c r="BQ552" s="213"/>
      <c r="BR552" s="213"/>
      <c r="BS552" s="213"/>
      <c r="BT552" s="213"/>
      <c r="BU552" s="213"/>
      <c r="BV552" s="213"/>
      <c r="BW552" s="213"/>
      <c r="BX552" s="213"/>
      <c r="BY552" s="213"/>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2464" t="s">
        <v>226</v>
      </c>
      <c r="D553" s="2465"/>
      <c r="E553" s="683">
        <v>6.2506141903540611</v>
      </c>
      <c r="F553" s="684">
        <v>8.9294488433629446</v>
      </c>
      <c r="G553" s="685">
        <v>8.9294488433629446</v>
      </c>
      <c r="H553" s="2464" t="s">
        <v>482</v>
      </c>
      <c r="I553" s="2465"/>
      <c r="J553" s="675">
        <v>3.587132301646897E-4</v>
      </c>
      <c r="K553" s="537"/>
      <c r="L553" s="537"/>
      <c r="M553" s="2464" t="s">
        <v>489</v>
      </c>
      <c r="N553" s="2465"/>
      <c r="O553" s="676">
        <v>4.4771243872674844E-3</v>
      </c>
      <c r="P553" s="537"/>
      <c r="Q553" s="537"/>
      <c r="BA553" s="213"/>
      <c r="BB553" s="287"/>
      <c r="BC553" s="213"/>
      <c r="BD553" s="213"/>
      <c r="BE553" s="213"/>
      <c r="BF553" s="213"/>
      <c r="BG553" s="213"/>
      <c r="BH553" s="213"/>
      <c r="BI553" s="213"/>
      <c r="BJ553" s="213"/>
      <c r="BK553" s="213"/>
      <c r="BL553" s="213"/>
      <c r="BM553" s="213"/>
      <c r="BN553" s="213"/>
      <c r="BO553" s="213"/>
      <c r="BP553" s="213"/>
      <c r="BQ553" s="213"/>
      <c r="BR553" s="213"/>
      <c r="BS553" s="213"/>
      <c r="BT553" s="213"/>
      <c r="BU553" s="213"/>
      <c r="BV553" s="213"/>
      <c r="BW553" s="213"/>
      <c r="BX553" s="213"/>
      <c r="BY553" s="213"/>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2464"/>
      <c r="D554" s="2465"/>
      <c r="E554" s="538"/>
      <c r="F554" s="538"/>
      <c r="G554" s="538"/>
      <c r="H554" s="2464" t="s">
        <v>490</v>
      </c>
      <c r="I554" s="2465"/>
      <c r="J554" s="675">
        <v>4.901665281914401E-3</v>
      </c>
      <c r="K554" s="537"/>
      <c r="L554" s="537"/>
      <c r="M554" s="2464" t="s">
        <v>508</v>
      </c>
      <c r="N554" s="2465"/>
      <c r="O554" s="676">
        <v>6.3069853476059384E-4</v>
      </c>
      <c r="P554" s="537"/>
      <c r="Q554" s="537"/>
      <c r="BA554" s="213"/>
      <c r="BB554" s="287"/>
      <c r="BC554" s="213"/>
      <c r="BD554" s="213"/>
      <c r="BE554" s="213"/>
      <c r="BF554" s="213"/>
      <c r="BG554" s="213"/>
      <c r="BH554" s="213"/>
      <c r="BI554" s="213"/>
      <c r="BJ554" s="213"/>
      <c r="BK554" s="213"/>
      <c r="BL554" s="213"/>
      <c r="BM554" s="213"/>
      <c r="BN554" s="213"/>
      <c r="BO554" s="213"/>
      <c r="BP554" s="213"/>
      <c r="BQ554" s="213"/>
      <c r="BR554" s="213"/>
      <c r="BS554" s="213"/>
      <c r="BT554" s="213"/>
      <c r="BU554" s="213"/>
      <c r="BV554" s="213"/>
      <c r="BW554" s="213"/>
      <c r="BX554" s="213"/>
      <c r="BY554" s="213"/>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2464"/>
      <c r="D555" s="2465"/>
      <c r="E555" s="537"/>
      <c r="F555" s="537"/>
      <c r="G555" s="537"/>
      <c r="H555" s="2464" t="s">
        <v>485</v>
      </c>
      <c r="I555" s="2465"/>
      <c r="J555" s="678">
        <v>1.7660750133221569E-4</v>
      </c>
      <c r="K555" s="537"/>
      <c r="L555" s="537"/>
      <c r="M555" s="2464" t="s">
        <v>491</v>
      </c>
      <c r="N555" s="2465"/>
      <c r="O555" s="676">
        <v>3.9932010988773274E-3</v>
      </c>
      <c r="P555" s="537"/>
      <c r="Q555" s="537"/>
      <c r="BA555" s="213"/>
      <c r="BB555" s="287"/>
      <c r="BC555" s="213"/>
      <c r="BD555" s="213"/>
      <c r="BE555" s="213"/>
      <c r="BF555" s="213"/>
      <c r="BG555" s="213"/>
      <c r="BH555" s="213"/>
      <c r="BI555" s="213"/>
      <c r="BJ555" s="213"/>
      <c r="BK555" s="213"/>
      <c r="BL555" s="213"/>
      <c r="BM555" s="213"/>
      <c r="BN555" s="213"/>
      <c r="BO555" s="213"/>
      <c r="BP555" s="213"/>
      <c r="BQ555" s="213"/>
      <c r="BR555" s="213"/>
      <c r="BS555" s="213"/>
      <c r="BT555" s="213"/>
      <c r="BU555" s="213"/>
      <c r="BV555" s="213"/>
      <c r="BW555" s="213"/>
      <c r="BX555" s="213"/>
      <c r="BY555" s="213"/>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2464" t="s">
        <v>528</v>
      </c>
      <c r="D556" s="2465"/>
      <c r="E556" s="2465"/>
      <c r="F556" s="537"/>
      <c r="G556" s="537"/>
      <c r="H556" s="2464"/>
      <c r="I556" s="2465"/>
      <c r="J556" s="538"/>
      <c r="K556" s="537"/>
      <c r="L556" s="537"/>
      <c r="M556" s="2464" t="s">
        <v>511</v>
      </c>
      <c r="N556" s="2465"/>
      <c r="O556" s="676">
        <v>5.187519758633448E-4</v>
      </c>
      <c r="P556" s="537"/>
      <c r="Q556" s="537"/>
      <c r="BA556" s="213"/>
      <c r="BB556" s="287"/>
      <c r="BC556" s="213"/>
      <c r="BD556" s="213"/>
      <c r="BE556" s="213"/>
      <c r="BF556" s="213"/>
      <c r="BG556" s="213"/>
      <c r="BH556" s="213"/>
      <c r="BI556" s="213"/>
      <c r="BJ556" s="213"/>
      <c r="BK556" s="213"/>
      <c r="BL556" s="213"/>
      <c r="BM556" s="213"/>
      <c r="BN556" s="213"/>
      <c r="BO556" s="213"/>
      <c r="BP556" s="213"/>
      <c r="BQ556" s="213"/>
      <c r="BR556" s="213"/>
      <c r="BS556" s="213"/>
      <c r="BT556" s="213"/>
      <c r="BU556" s="213"/>
      <c r="BV556" s="213"/>
      <c r="BW556" s="213"/>
      <c r="BX556" s="213"/>
      <c r="BY556" s="213"/>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2464"/>
      <c r="D557" s="2465"/>
      <c r="E557" s="662" t="s">
        <v>444</v>
      </c>
      <c r="F557" s="537"/>
      <c r="G557" s="537"/>
      <c r="H557" s="2464"/>
      <c r="I557" s="2465"/>
      <c r="J557" s="537"/>
      <c r="K557" s="537"/>
      <c r="L557" s="537"/>
      <c r="M557" s="2464" t="s">
        <v>482</v>
      </c>
      <c r="N557" s="2465"/>
      <c r="O557" s="676">
        <v>1.5555717822779504E-2</v>
      </c>
      <c r="P557" s="537"/>
      <c r="Q557" s="537"/>
      <c r="BA557" s="213"/>
      <c r="BB557" s="287"/>
      <c r="BC557" s="213"/>
      <c r="BD557" s="213"/>
      <c r="BE557" s="213"/>
      <c r="BF557" s="213"/>
      <c r="BG557" s="213"/>
      <c r="BH557" s="213"/>
      <c r="BI557" s="213"/>
      <c r="BJ557" s="213"/>
      <c r="BK557" s="213"/>
      <c r="BL557" s="213"/>
      <c r="BM557" s="213"/>
      <c r="BN557" s="213"/>
      <c r="BO557" s="213"/>
      <c r="BP557" s="213"/>
      <c r="BQ557" s="213"/>
      <c r="BR557" s="213"/>
      <c r="BS557" s="213"/>
      <c r="BT557" s="213"/>
      <c r="BU557" s="213"/>
      <c r="BV557" s="213"/>
      <c r="BW557" s="213"/>
      <c r="BX557" s="213"/>
      <c r="BY557" s="213"/>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2465"/>
      <c r="D558" s="2465"/>
      <c r="E558" s="686" t="s">
        <v>226</v>
      </c>
      <c r="F558" s="537"/>
      <c r="G558" s="537"/>
      <c r="H558" s="2464" t="s">
        <v>524</v>
      </c>
      <c r="I558" s="2465"/>
      <c r="J558" s="2465"/>
      <c r="K558" s="2465"/>
      <c r="L558" s="2465"/>
      <c r="M558" s="2464" t="s">
        <v>490</v>
      </c>
      <c r="N558" s="2465"/>
      <c r="O558" s="676">
        <v>1.0120509433741679E-3</v>
      </c>
      <c r="P558" s="537"/>
      <c r="Q558" s="537"/>
      <c r="BA558" s="213"/>
      <c r="BB558" s="287"/>
      <c r="BC558" s="213"/>
      <c r="BD558" s="213"/>
      <c r="BE558" s="213"/>
      <c r="BF558" s="213"/>
      <c r="BG558" s="213"/>
      <c r="BH558" s="213"/>
      <c r="BI558" s="213"/>
      <c r="BJ558" s="213"/>
      <c r="BK558" s="213"/>
      <c r="BL558" s="213"/>
      <c r="BM558" s="213"/>
      <c r="BN558" s="213"/>
      <c r="BO558" s="213"/>
      <c r="BP558" s="213"/>
      <c r="BQ558" s="213"/>
      <c r="BR558" s="213"/>
      <c r="BS558" s="213"/>
      <c r="BT558" s="213"/>
      <c r="BU558" s="213"/>
      <c r="BV558" s="213"/>
      <c r="BW558" s="213"/>
      <c r="BX558" s="213"/>
      <c r="BY558" s="213"/>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2464" t="s">
        <v>469</v>
      </c>
      <c r="D559" s="2465"/>
      <c r="E559" s="671">
        <v>-3.5307758247438661E-2</v>
      </c>
      <c r="F559" s="537"/>
      <c r="G559" s="537"/>
      <c r="H559" s="2464" t="s">
        <v>444</v>
      </c>
      <c r="I559" s="2465"/>
      <c r="J559" s="2819" t="s">
        <v>525</v>
      </c>
      <c r="K559" s="2820"/>
      <c r="L559" s="2821"/>
      <c r="M559" s="2464" t="s">
        <v>485</v>
      </c>
      <c r="N559" s="2465"/>
      <c r="O559" s="679">
        <v>1.4764076488987024E-2</v>
      </c>
      <c r="P559" s="537"/>
      <c r="Q559" s="537"/>
      <c r="BA559" s="213"/>
      <c r="BB559" s="287"/>
      <c r="BC559" s="213"/>
      <c r="BD559" s="213"/>
      <c r="BE559" s="213"/>
      <c r="BF559" s="213"/>
      <c r="BG559" s="213"/>
      <c r="BH559" s="213"/>
      <c r="BI559" s="213"/>
      <c r="BJ559" s="213"/>
      <c r="BK559" s="213"/>
      <c r="BL559" s="213"/>
      <c r="BM559" s="213"/>
      <c r="BN559" s="213"/>
      <c r="BO559" s="213"/>
      <c r="BP559" s="213"/>
      <c r="BQ559" s="213"/>
      <c r="BR559" s="213"/>
      <c r="BS559" s="213"/>
      <c r="BT559" s="213"/>
      <c r="BU559" s="213"/>
      <c r="BV559" s="213"/>
      <c r="BW559" s="213"/>
      <c r="BX559" s="213"/>
      <c r="BY559" s="213"/>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2464" t="s">
        <v>467</v>
      </c>
      <c r="D560" s="2465"/>
      <c r="E560" s="674">
        <v>-4.5148013440661522E-2</v>
      </c>
      <c r="F560" s="537"/>
      <c r="G560" s="537"/>
      <c r="H560" s="2465"/>
      <c r="I560" s="2465"/>
      <c r="J560" s="663" t="s">
        <v>208</v>
      </c>
      <c r="K560" s="664" t="s">
        <v>526</v>
      </c>
      <c r="L560" s="665" t="s">
        <v>527</v>
      </c>
      <c r="M560" s="2464"/>
      <c r="N560" s="2465"/>
      <c r="O560" s="538"/>
      <c r="P560" s="537"/>
      <c r="Q560" s="537"/>
      <c r="BA560" s="213"/>
      <c r="BB560" s="287"/>
      <c r="BC560" s="213"/>
      <c r="BD560" s="213"/>
      <c r="BE560" s="213"/>
      <c r="BF560" s="213"/>
      <c r="BG560" s="213"/>
      <c r="BH560" s="213"/>
      <c r="BI560" s="213"/>
      <c r="BJ560" s="213"/>
      <c r="BK560" s="213"/>
      <c r="BL560" s="213"/>
      <c r="BM560" s="213"/>
      <c r="BN560" s="213"/>
      <c r="BO560" s="213"/>
      <c r="BP560" s="213"/>
      <c r="BQ560" s="213"/>
      <c r="BR560" s="213"/>
      <c r="BS560" s="213"/>
      <c r="BT560" s="213"/>
      <c r="BU560" s="213"/>
      <c r="BV560" s="213"/>
      <c r="BW560" s="213"/>
      <c r="BX560" s="213"/>
      <c r="BY560" s="213"/>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2464" t="s">
        <v>510</v>
      </c>
      <c r="D561" s="2465"/>
      <c r="E561" s="674">
        <v>-1.9065971263778224E-3</v>
      </c>
      <c r="F561" s="537"/>
      <c r="G561" s="537"/>
      <c r="H561" s="2464" t="s">
        <v>226</v>
      </c>
      <c r="I561" s="2465"/>
      <c r="J561" s="687">
        <v>5.1282185991410465</v>
      </c>
      <c r="K561" s="688">
        <v>6.9300251339743868</v>
      </c>
      <c r="L561" s="689">
        <v>6.9300251339743868</v>
      </c>
      <c r="M561" s="2464"/>
      <c r="N561" s="2465"/>
      <c r="O561" s="537"/>
      <c r="P561" s="537"/>
      <c r="Q561" s="537"/>
      <c r="BA561" s="213"/>
      <c r="BB561" s="287"/>
      <c r="BC561" s="213"/>
      <c r="BD561" s="213"/>
      <c r="BE561" s="213"/>
      <c r="BF561" s="213"/>
      <c r="BG561" s="213"/>
      <c r="BH561" s="213"/>
      <c r="BI561" s="213"/>
      <c r="BJ561" s="213"/>
      <c r="BK561" s="213"/>
      <c r="BL561" s="213"/>
      <c r="BM561" s="213"/>
      <c r="BN561" s="213"/>
      <c r="BO561" s="213"/>
      <c r="BP561" s="213"/>
      <c r="BQ561" s="213"/>
      <c r="BR561" s="213"/>
      <c r="BS561" s="213"/>
      <c r="BT561" s="213"/>
      <c r="BU561" s="213"/>
      <c r="BV561" s="213"/>
      <c r="BW561" s="213"/>
      <c r="BX561" s="213"/>
      <c r="BY561" s="213"/>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2464" t="s">
        <v>466</v>
      </c>
      <c r="D562" s="2465"/>
      <c r="E562" s="674">
        <v>-4.5601498272307424E-2</v>
      </c>
      <c r="F562" s="537"/>
      <c r="G562" s="537"/>
      <c r="H562" s="2464"/>
      <c r="I562" s="2465"/>
      <c r="J562" s="538"/>
      <c r="K562" s="538"/>
      <c r="L562" s="538"/>
      <c r="M562" s="2464" t="s">
        <v>524</v>
      </c>
      <c r="N562" s="2465"/>
      <c r="O562" s="2465"/>
      <c r="P562" s="2465"/>
      <c r="Q562" s="2465"/>
      <c r="BA562" s="213"/>
      <c r="BB562" s="287"/>
      <c r="BC562" s="213"/>
      <c r="BD562" s="213"/>
      <c r="BE562" s="213"/>
      <c r="BF562" s="213"/>
      <c r="BG562" s="213"/>
      <c r="BH562" s="213"/>
      <c r="BI562" s="213"/>
      <c r="BJ562" s="213"/>
      <c r="BK562" s="213"/>
      <c r="BL562" s="213"/>
      <c r="BM562" s="213"/>
      <c r="BN562" s="213"/>
      <c r="BO562" s="213"/>
      <c r="BP562" s="213"/>
      <c r="BQ562" s="213"/>
      <c r="BR562" s="213"/>
      <c r="BS562" s="213"/>
      <c r="BT562" s="213"/>
      <c r="BU562" s="213"/>
      <c r="BV562" s="213"/>
      <c r="BW562" s="213"/>
      <c r="BX562" s="213"/>
      <c r="BY562" s="213"/>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2464" t="s">
        <v>477</v>
      </c>
      <c r="D563" s="2465"/>
      <c r="E563" s="674">
        <v>-2.5121595854571681E-2</v>
      </c>
      <c r="F563" s="537"/>
      <c r="G563" s="537"/>
      <c r="H563" s="2464"/>
      <c r="I563" s="2465"/>
      <c r="J563" s="537"/>
      <c r="K563" s="537"/>
      <c r="L563" s="537"/>
      <c r="M563" s="2464" t="s">
        <v>444</v>
      </c>
      <c r="N563" s="2465"/>
      <c r="O563" s="2822" t="s">
        <v>525</v>
      </c>
      <c r="P563" s="2823"/>
      <c r="Q563" s="2824"/>
      <c r="BA563" s="213"/>
      <c r="BB563" s="287"/>
      <c r="BC563" s="213"/>
      <c r="BD563" s="213"/>
      <c r="BE563" s="213"/>
      <c r="BF563" s="213"/>
      <c r="BG563" s="213"/>
      <c r="BH563" s="213"/>
      <c r="BI563" s="213"/>
      <c r="BJ563" s="213"/>
      <c r="BK563" s="213"/>
      <c r="BL563" s="213"/>
      <c r="BM563" s="213"/>
      <c r="BN563" s="213"/>
      <c r="BO563" s="213"/>
      <c r="BP563" s="213"/>
      <c r="BQ563" s="213"/>
      <c r="BR563" s="213"/>
      <c r="BS563" s="213"/>
      <c r="BT563" s="213"/>
      <c r="BU563" s="213"/>
      <c r="BV563" s="213"/>
      <c r="BW563" s="213"/>
      <c r="BX563" s="213"/>
      <c r="BY563" s="213"/>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2464" t="s">
        <v>515</v>
      </c>
      <c r="D564" s="2465"/>
      <c r="E564" s="674">
        <v>-1.7359124408541425E-3</v>
      </c>
      <c r="F564" s="537"/>
      <c r="G564" s="537"/>
      <c r="H564" s="2464" t="s">
        <v>528</v>
      </c>
      <c r="I564" s="2465"/>
      <c r="J564" s="2465"/>
      <c r="K564" s="537"/>
      <c r="L564" s="537"/>
      <c r="M564" s="2465"/>
      <c r="N564" s="2465"/>
      <c r="O564" s="666" t="s">
        <v>208</v>
      </c>
      <c r="P564" s="667" t="s">
        <v>526</v>
      </c>
      <c r="Q564" s="668" t="s">
        <v>527</v>
      </c>
      <c r="BA564" s="213"/>
      <c r="BB564" s="287"/>
      <c r="BC564" s="213"/>
      <c r="BD564" s="213"/>
      <c r="BE564" s="213"/>
      <c r="BF564" s="213"/>
      <c r="BG564" s="213"/>
      <c r="BH564" s="213"/>
      <c r="BI564" s="213"/>
      <c r="BJ564" s="213"/>
      <c r="BK564" s="213"/>
      <c r="BL564" s="213"/>
      <c r="BM564" s="213"/>
      <c r="BN564" s="213"/>
      <c r="BO564" s="213"/>
      <c r="BP564" s="213"/>
      <c r="BQ564" s="213"/>
      <c r="BR564" s="213"/>
      <c r="BS564" s="213"/>
      <c r="BT564" s="213"/>
      <c r="BU564" s="213"/>
      <c r="BV564" s="213"/>
      <c r="BW564" s="213"/>
      <c r="BX564" s="213"/>
      <c r="BY564" s="213"/>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2464" t="s">
        <v>520</v>
      </c>
      <c r="D565" s="2465"/>
      <c r="E565" s="674">
        <v>-4.3594504272091082E-4</v>
      </c>
      <c r="F565" s="537"/>
      <c r="G565" s="537"/>
      <c r="H565" s="2464"/>
      <c r="I565" s="2465"/>
      <c r="J565" s="669" t="s">
        <v>444</v>
      </c>
      <c r="K565" s="537"/>
      <c r="L565" s="537"/>
      <c r="M565" s="2464" t="s">
        <v>226</v>
      </c>
      <c r="N565" s="2465"/>
      <c r="O565" s="690">
        <v>5.6364633882221531</v>
      </c>
      <c r="P565" s="691">
        <v>7.4163991950291486</v>
      </c>
      <c r="Q565" s="692">
        <v>7.4163991950291486</v>
      </c>
      <c r="BA565" s="213"/>
      <c r="BB565" s="287"/>
      <c r="BC565" s="213"/>
      <c r="BD565" s="213"/>
      <c r="BE565" s="213"/>
      <c r="BF565" s="213"/>
      <c r="BG565" s="213"/>
      <c r="BH565" s="213"/>
      <c r="BI565" s="213"/>
      <c r="BJ565" s="213"/>
      <c r="BK565" s="213"/>
      <c r="BL565" s="213"/>
      <c r="BM565" s="213"/>
      <c r="BN565" s="213"/>
      <c r="BO565" s="213"/>
      <c r="BP565" s="213"/>
      <c r="BQ565" s="213"/>
      <c r="BR565" s="213"/>
      <c r="BS565" s="213"/>
      <c r="BT565" s="213"/>
      <c r="BU565" s="213"/>
      <c r="BV565" s="213"/>
      <c r="BW565" s="213"/>
      <c r="BX565" s="213"/>
      <c r="BY565" s="213"/>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2464" t="s">
        <v>447</v>
      </c>
      <c r="D566" s="2465"/>
      <c r="E566" s="674">
        <v>0.10448229782308469</v>
      </c>
      <c r="F566" s="537"/>
      <c r="G566" s="537"/>
      <c r="H566" s="2465"/>
      <c r="I566" s="2465"/>
      <c r="J566" s="693" t="s">
        <v>226</v>
      </c>
      <c r="K566" s="537"/>
      <c r="L566" s="537"/>
      <c r="M566" s="2464"/>
      <c r="N566" s="2465"/>
      <c r="O566" s="538"/>
      <c r="P566" s="538"/>
      <c r="Q566" s="538"/>
      <c r="BA566" s="213"/>
      <c r="BB566" s="287"/>
      <c r="BC566" s="213"/>
      <c r="BD566" s="213"/>
      <c r="BE566" s="213"/>
      <c r="BF566" s="213"/>
      <c r="BG566" s="213"/>
      <c r="BH566" s="213"/>
      <c r="BI566" s="213"/>
      <c r="BJ566" s="213"/>
      <c r="BK566" s="213"/>
      <c r="BL566" s="213"/>
      <c r="BM566" s="213"/>
      <c r="BN566" s="213"/>
      <c r="BO566" s="213"/>
      <c r="BP566" s="213"/>
      <c r="BQ566" s="213"/>
      <c r="BR566" s="213"/>
      <c r="BS566" s="213"/>
      <c r="BT566" s="213"/>
      <c r="BU566" s="213"/>
      <c r="BV566" s="213"/>
      <c r="BW566" s="213"/>
      <c r="BX566" s="213"/>
      <c r="BY566" s="213"/>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2464" t="s">
        <v>495</v>
      </c>
      <c r="D567" s="2465"/>
      <c r="E567" s="674">
        <v>4.4197396670957343E-3</v>
      </c>
      <c r="F567" s="537"/>
      <c r="G567" s="537"/>
      <c r="H567" s="2464" t="s">
        <v>469</v>
      </c>
      <c r="I567" s="2465"/>
      <c r="J567" s="672">
        <v>-4.1462180921145439E-2</v>
      </c>
      <c r="K567" s="537"/>
      <c r="L567" s="537"/>
      <c r="M567" s="2464"/>
      <c r="N567" s="2465"/>
      <c r="O567" s="537"/>
      <c r="P567" s="537"/>
      <c r="Q567" s="537"/>
      <c r="BA567" s="213"/>
      <c r="BB567" s="287"/>
      <c r="BC567" s="213"/>
      <c r="BD567" s="213"/>
      <c r="BE567" s="213"/>
      <c r="BF567" s="213"/>
      <c r="BG567" s="213"/>
      <c r="BH567" s="213"/>
      <c r="BI567" s="213"/>
      <c r="BJ567" s="213"/>
      <c r="BK567" s="213"/>
      <c r="BL567" s="213"/>
      <c r="BM567" s="213"/>
      <c r="BN567" s="213"/>
      <c r="BO567" s="213"/>
      <c r="BP567" s="213"/>
      <c r="BQ567" s="213"/>
      <c r="BR567" s="213"/>
      <c r="BS567" s="213"/>
      <c r="BT567" s="213"/>
      <c r="BU567" s="213"/>
      <c r="BV567" s="213"/>
      <c r="BW567" s="213"/>
      <c r="BX567" s="213"/>
      <c r="BY567" s="213"/>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2464" t="s">
        <v>461</v>
      </c>
      <c r="D568" s="2465"/>
      <c r="E568" s="674">
        <v>-5.6106351868709672E-2</v>
      </c>
      <c r="F568" s="537"/>
      <c r="G568" s="537"/>
      <c r="H568" s="2464" t="s">
        <v>467</v>
      </c>
      <c r="I568" s="2465"/>
      <c r="J568" s="675">
        <v>-4.3308703394471536E-2</v>
      </c>
      <c r="K568" s="537"/>
      <c r="L568" s="537"/>
      <c r="M568" s="2464" t="s">
        <v>528</v>
      </c>
      <c r="N568" s="2465"/>
      <c r="O568" s="2465"/>
      <c r="P568" s="537"/>
      <c r="Q568" s="537"/>
      <c r="BA568" s="213"/>
      <c r="BB568" s="287"/>
      <c r="BC568" s="213"/>
      <c r="BD568" s="213"/>
      <c r="BE568" s="213"/>
      <c r="BF568" s="213"/>
      <c r="BG568" s="213"/>
      <c r="BH568" s="213"/>
      <c r="BI568" s="213"/>
      <c r="BJ568" s="213"/>
      <c r="BK568" s="213"/>
      <c r="BL568" s="213"/>
      <c r="BM568" s="213"/>
      <c r="BN568" s="213"/>
      <c r="BO568" s="213"/>
      <c r="BP568" s="213"/>
      <c r="BQ568" s="213"/>
      <c r="BR568" s="213"/>
      <c r="BS568" s="213"/>
      <c r="BT568" s="213"/>
      <c r="BU568" s="213"/>
      <c r="BV568" s="213"/>
      <c r="BW568" s="213"/>
      <c r="BX568" s="213"/>
      <c r="BY568" s="213"/>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2464" t="s">
        <v>502</v>
      </c>
      <c r="D569" s="2465"/>
      <c r="E569" s="674">
        <v>-3.0557961381400224E-3</v>
      </c>
      <c r="F569" s="537"/>
      <c r="G569" s="537"/>
      <c r="H569" s="2464" t="s">
        <v>466</v>
      </c>
      <c r="I569" s="2465"/>
      <c r="J569" s="675">
        <v>-5.0076568912125918E-2</v>
      </c>
      <c r="K569" s="537"/>
      <c r="L569" s="537"/>
      <c r="M569" s="2464"/>
      <c r="N569" s="2465"/>
      <c r="O569" s="670" t="s">
        <v>444</v>
      </c>
      <c r="P569" s="537"/>
      <c r="Q569" s="537"/>
      <c r="BA569" s="213"/>
      <c r="BB569" s="287"/>
      <c r="BC569" s="213"/>
      <c r="BD569" s="213"/>
      <c r="BE569" s="213"/>
      <c r="BF569" s="213"/>
      <c r="BG569" s="213"/>
      <c r="BH569" s="213"/>
      <c r="BI569" s="213"/>
      <c r="BJ569" s="213"/>
      <c r="BK569" s="213"/>
      <c r="BL569" s="213"/>
      <c r="BM569" s="213"/>
      <c r="BN569" s="213"/>
      <c r="BO569" s="213"/>
      <c r="BP569" s="213"/>
      <c r="BQ569" s="213"/>
      <c r="BR569" s="213"/>
      <c r="BS569" s="213"/>
      <c r="BT569" s="213"/>
      <c r="BU569" s="213"/>
      <c r="BV569" s="213"/>
      <c r="BW569" s="213"/>
      <c r="BX569" s="213"/>
      <c r="BY569" s="213"/>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2464" t="s">
        <v>507</v>
      </c>
      <c r="D570" s="2465"/>
      <c r="E570" s="674">
        <v>-2.7338118644730032E-3</v>
      </c>
      <c r="F570" s="537"/>
      <c r="G570" s="537"/>
      <c r="H570" s="2464" t="s">
        <v>477</v>
      </c>
      <c r="I570" s="2465"/>
      <c r="J570" s="675">
        <v>-1.6942535360612097E-2</v>
      </c>
      <c r="K570" s="537"/>
      <c r="L570" s="537"/>
      <c r="M570" s="2465"/>
      <c r="N570" s="2465"/>
      <c r="O570" s="694" t="s">
        <v>226</v>
      </c>
      <c r="P570" s="537"/>
      <c r="Q570" s="537"/>
      <c r="BA570" s="213"/>
      <c r="BB570" s="287"/>
      <c r="BC570" s="213"/>
      <c r="BD570" s="213"/>
      <c r="BE570" s="213"/>
      <c r="BF570" s="213"/>
      <c r="BG570" s="213"/>
      <c r="BH570" s="213"/>
      <c r="BI570" s="213"/>
      <c r="BJ570" s="213"/>
      <c r="BK570" s="213"/>
      <c r="BL570" s="213"/>
      <c r="BM570" s="213"/>
      <c r="BN570" s="213"/>
      <c r="BO570" s="213"/>
      <c r="BP570" s="213"/>
      <c r="BQ570" s="213"/>
      <c r="BR570" s="213"/>
      <c r="BS570" s="213"/>
      <c r="BT570" s="213"/>
      <c r="BU570" s="213"/>
      <c r="BV570" s="213"/>
      <c r="BW570" s="213"/>
      <c r="BX570" s="213"/>
      <c r="BY570" s="213"/>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2464" t="s">
        <v>475</v>
      </c>
      <c r="D571" s="2465"/>
      <c r="E571" s="674">
        <v>-3.1498719711306564E-2</v>
      </c>
      <c r="F571" s="537"/>
      <c r="G571" s="537"/>
      <c r="H571" s="2464" t="s">
        <v>515</v>
      </c>
      <c r="I571" s="2465"/>
      <c r="J571" s="675">
        <v>-3.3488277443464824E-3</v>
      </c>
      <c r="K571" s="537"/>
      <c r="L571" s="537"/>
      <c r="M571" s="2464" t="s">
        <v>469</v>
      </c>
      <c r="N571" s="2465"/>
      <c r="O571" s="673">
        <v>-4.6307184393363107E-2</v>
      </c>
      <c r="P571" s="537"/>
      <c r="Q571" s="537"/>
      <c r="BA571" s="213"/>
      <c r="BB571" s="287"/>
      <c r="BC571" s="213"/>
      <c r="BD571" s="213"/>
      <c r="BE571" s="213"/>
      <c r="BF571" s="213"/>
      <c r="BG571" s="213"/>
      <c r="BH571" s="213"/>
      <c r="BI571" s="213"/>
      <c r="BJ571" s="213"/>
      <c r="BK571" s="213"/>
      <c r="BL571" s="213"/>
      <c r="BM571" s="213"/>
      <c r="BN571" s="213"/>
      <c r="BO571" s="213"/>
      <c r="BP571" s="213"/>
      <c r="BQ571" s="213"/>
      <c r="BR571" s="213"/>
      <c r="BS571" s="213"/>
      <c r="BT571" s="213"/>
      <c r="BU571" s="213"/>
      <c r="BV571" s="213"/>
      <c r="BW571" s="213"/>
      <c r="BX571" s="213"/>
      <c r="BY571" s="213"/>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2464" t="s">
        <v>509</v>
      </c>
      <c r="D572" s="2465"/>
      <c r="E572" s="674">
        <v>-2.2603485935322322E-3</v>
      </c>
      <c r="F572" s="537"/>
      <c r="G572" s="537"/>
      <c r="H572" s="2464" t="s">
        <v>520</v>
      </c>
      <c r="I572" s="2465"/>
      <c r="J572" s="675">
        <v>-1.1527711468348835E-4</v>
      </c>
      <c r="K572" s="537"/>
      <c r="L572" s="537"/>
      <c r="M572" s="2464" t="s">
        <v>467</v>
      </c>
      <c r="N572" s="2465"/>
      <c r="O572" s="676">
        <v>-4.9019101905619276E-2</v>
      </c>
      <c r="P572" s="537"/>
      <c r="Q572" s="537"/>
      <c r="BA572" s="213"/>
      <c r="BB572" s="287"/>
      <c r="BC572" s="213"/>
      <c r="BD572" s="213"/>
      <c r="BE572" s="213"/>
      <c r="BF572" s="213"/>
      <c r="BG572" s="213"/>
      <c r="BH572" s="213"/>
      <c r="BI572" s="213"/>
      <c r="BJ572" s="213"/>
      <c r="BK572" s="213"/>
      <c r="BL572" s="213"/>
      <c r="BM572" s="213"/>
      <c r="BN572" s="213"/>
      <c r="BO572" s="213"/>
      <c r="BP572" s="213"/>
      <c r="BQ572" s="213"/>
      <c r="BR572" s="213"/>
      <c r="BS572" s="213"/>
      <c r="BT572" s="213"/>
      <c r="BU572" s="213"/>
      <c r="BV572" s="213"/>
      <c r="BW572" s="213"/>
      <c r="BX572" s="213"/>
      <c r="BY572" s="213"/>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2464" t="s">
        <v>488</v>
      </c>
      <c r="D573" s="2465"/>
      <c r="E573" s="674">
        <v>-1.0136522976453536E-2</v>
      </c>
      <c r="F573" s="537"/>
      <c r="G573" s="537"/>
      <c r="H573" s="2464" t="s">
        <v>447</v>
      </c>
      <c r="I573" s="2465"/>
      <c r="J573" s="675">
        <v>0.12442456250530019</v>
      </c>
      <c r="K573" s="537"/>
      <c r="L573" s="537"/>
      <c r="M573" s="2464" t="s">
        <v>510</v>
      </c>
      <c r="N573" s="2465"/>
      <c r="O573" s="676">
        <v>-2.2934953526676451E-3</v>
      </c>
      <c r="P573" s="537"/>
      <c r="Q573" s="537"/>
      <c r="BA573" s="213"/>
      <c r="BB573" s="287"/>
      <c r="BC573" s="213"/>
      <c r="BD573" s="213"/>
      <c r="BE573" s="213"/>
      <c r="BF573" s="213"/>
      <c r="BG573" s="213"/>
      <c r="BH573" s="213"/>
      <c r="BI573" s="213"/>
      <c r="BJ573" s="213"/>
      <c r="BK573" s="213"/>
      <c r="BL573" s="213"/>
      <c r="BM573" s="213"/>
      <c r="BN573" s="213"/>
      <c r="BO573" s="213"/>
      <c r="BP573" s="213"/>
      <c r="BQ573" s="213"/>
      <c r="BR573" s="213"/>
      <c r="BS573" s="213"/>
      <c r="BT573" s="213"/>
      <c r="BU573" s="213"/>
      <c r="BV573" s="213"/>
      <c r="BW573" s="213"/>
      <c r="BX573" s="213"/>
      <c r="BY573" s="213"/>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2464" t="s">
        <v>516</v>
      </c>
      <c r="D574" s="2465"/>
      <c r="E574" s="674">
        <v>-1.5332609876276147E-3</v>
      </c>
      <c r="F574" s="537"/>
      <c r="G574" s="537"/>
      <c r="H574" s="2464" t="s">
        <v>495</v>
      </c>
      <c r="I574" s="2465"/>
      <c r="J574" s="675">
        <v>-9.9999442982222023E-3</v>
      </c>
      <c r="K574" s="537"/>
      <c r="L574" s="537"/>
      <c r="M574" s="2464" t="s">
        <v>466</v>
      </c>
      <c r="N574" s="2465"/>
      <c r="O574" s="676">
        <v>-4.1411279073498147E-2</v>
      </c>
      <c r="P574" s="537"/>
      <c r="Q574" s="537"/>
      <c r="BA574" s="213"/>
      <c r="BB574" s="287"/>
      <c r="BC574" s="213"/>
      <c r="BD574" s="213"/>
      <c r="BE574" s="213"/>
      <c r="BF574" s="213"/>
      <c r="BG574" s="213"/>
      <c r="BH574" s="213"/>
      <c r="BI574" s="213"/>
      <c r="BJ574" s="213"/>
      <c r="BK574" s="213"/>
      <c r="BL574" s="213"/>
      <c r="BM574" s="213"/>
      <c r="BN574" s="213"/>
      <c r="BO574" s="213"/>
      <c r="BP574" s="213"/>
      <c r="BQ574" s="213"/>
      <c r="BR574" s="213"/>
      <c r="BS574" s="213"/>
      <c r="BT574" s="213"/>
      <c r="BU574" s="213"/>
      <c r="BV574" s="213"/>
      <c r="BW574" s="213"/>
      <c r="BX574" s="213"/>
      <c r="BY574" s="213"/>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2464" t="s">
        <v>479</v>
      </c>
      <c r="D575" s="2465"/>
      <c r="E575" s="674">
        <v>-1.7247008569333502E-2</v>
      </c>
      <c r="F575" s="537"/>
      <c r="G575" s="537"/>
      <c r="H575" s="2464" t="s">
        <v>461</v>
      </c>
      <c r="I575" s="2465"/>
      <c r="J575" s="675">
        <v>-9.0164736804709919E-2</v>
      </c>
      <c r="K575" s="537"/>
      <c r="L575" s="537"/>
      <c r="M575" s="2464" t="s">
        <v>477</v>
      </c>
      <c r="N575" s="2465"/>
      <c r="O575" s="676">
        <v>-3.1563194512116408E-2</v>
      </c>
      <c r="P575" s="537"/>
      <c r="Q575" s="537"/>
      <c r="BA575" s="213"/>
      <c r="BB575" s="287"/>
      <c r="BC575" s="213"/>
      <c r="BD575" s="213"/>
      <c r="BE575" s="213"/>
      <c r="BF575" s="213"/>
      <c r="BG575" s="213"/>
      <c r="BH575" s="213"/>
      <c r="BI575" s="213"/>
      <c r="BJ575" s="213"/>
      <c r="BK575" s="213"/>
      <c r="BL575" s="213"/>
      <c r="BM575" s="213"/>
      <c r="BN575" s="213"/>
      <c r="BO575" s="213"/>
      <c r="BP575" s="213"/>
      <c r="BQ575" s="213"/>
      <c r="BR575" s="213"/>
      <c r="BS575" s="213"/>
      <c r="BT575" s="213"/>
      <c r="BU575" s="213"/>
      <c r="BV575" s="213"/>
      <c r="BW575" s="213"/>
      <c r="BX575" s="213"/>
      <c r="BY575" s="213"/>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2464" t="s">
        <v>487</v>
      </c>
      <c r="D576" s="2465"/>
      <c r="E576" s="674">
        <v>-1.0034297920925115E-2</v>
      </c>
      <c r="F576" s="537"/>
      <c r="G576" s="537"/>
      <c r="H576" s="2464" t="s">
        <v>502</v>
      </c>
      <c r="I576" s="2465"/>
      <c r="J576" s="675">
        <v>-8.4860105642619102E-3</v>
      </c>
      <c r="K576" s="537"/>
      <c r="L576" s="537"/>
      <c r="M576" s="2464" t="s">
        <v>515</v>
      </c>
      <c r="N576" s="2465"/>
      <c r="O576" s="676">
        <v>1.2555029247460564E-4</v>
      </c>
      <c r="P576" s="537"/>
      <c r="Q576" s="537"/>
      <c r="BA576" s="213"/>
      <c r="BB576" s="287"/>
      <c r="BC576" s="213"/>
      <c r="BD576" s="213"/>
      <c r="BE576" s="213"/>
      <c r="BF576" s="213"/>
      <c r="BG576" s="213"/>
      <c r="BH576" s="213"/>
      <c r="BI576" s="213"/>
      <c r="BJ576" s="213"/>
      <c r="BK576" s="213"/>
      <c r="BL576" s="213"/>
      <c r="BM576" s="213"/>
      <c r="BN576" s="213"/>
      <c r="BO576" s="213"/>
      <c r="BP576" s="213"/>
      <c r="BQ576" s="213"/>
      <c r="BR576" s="213"/>
      <c r="BS576" s="213"/>
      <c r="BT576" s="213"/>
      <c r="BU576" s="213"/>
      <c r="BV576" s="213"/>
      <c r="BW576" s="213"/>
      <c r="BX576" s="213"/>
      <c r="BY576" s="213"/>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2464" t="s">
        <v>519</v>
      </c>
      <c r="D577" s="2465"/>
      <c r="E577" s="674">
        <v>-4.5836356147854491E-4</v>
      </c>
      <c r="F577" s="537"/>
      <c r="G577" s="537"/>
      <c r="H577" s="2464" t="s">
        <v>507</v>
      </c>
      <c r="I577" s="2465"/>
      <c r="J577" s="675">
        <v>-2.8927136177092187E-3</v>
      </c>
      <c r="K577" s="537"/>
      <c r="L577" s="537"/>
      <c r="M577" s="2464" t="s">
        <v>520</v>
      </c>
      <c r="N577" s="2465"/>
      <c r="O577" s="676">
        <v>9.9637616754234328E-7</v>
      </c>
      <c r="P577" s="537"/>
      <c r="Q577" s="537"/>
      <c r="BA577" s="213"/>
      <c r="BB577" s="287"/>
      <c r="BC577" s="213"/>
      <c r="BD577" s="213"/>
      <c r="BE577" s="213"/>
      <c r="BF577" s="213"/>
      <c r="BG577" s="213"/>
      <c r="BH577" s="213"/>
      <c r="BI577" s="213"/>
      <c r="BJ577" s="213"/>
      <c r="BK577" s="213"/>
      <c r="BL577" s="213"/>
      <c r="BM577" s="213"/>
      <c r="BN577" s="213"/>
      <c r="BO577" s="213"/>
      <c r="BP577" s="213"/>
      <c r="BQ577" s="213"/>
      <c r="BR577" s="213"/>
      <c r="BS577" s="213"/>
      <c r="BT577" s="213"/>
      <c r="BU577" s="213"/>
      <c r="BV577" s="213"/>
      <c r="BW577" s="213"/>
      <c r="BX577" s="213"/>
      <c r="BY577" s="213"/>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2464" t="s">
        <v>494</v>
      </c>
      <c r="D578" s="2465"/>
      <c r="E578" s="674">
        <v>-5.5599761643918373E-3</v>
      </c>
      <c r="F578" s="537"/>
      <c r="G578" s="537"/>
      <c r="H578" s="2464" t="s">
        <v>475</v>
      </c>
      <c r="I578" s="2465"/>
      <c r="J578" s="675">
        <v>-2.1609418441431067E-2</v>
      </c>
      <c r="K578" s="537"/>
      <c r="L578" s="537"/>
      <c r="M578" s="2464" t="s">
        <v>447</v>
      </c>
      <c r="N578" s="2465"/>
      <c r="O578" s="676">
        <v>0.10047848387772204</v>
      </c>
      <c r="P578" s="537"/>
      <c r="Q578" s="537"/>
      <c r="BA578" s="213"/>
      <c r="BB578" s="287"/>
      <c r="BC578" s="213"/>
      <c r="BD578" s="213"/>
      <c r="BE578" s="213"/>
      <c r="BF578" s="213"/>
      <c r="BG578" s="213"/>
      <c r="BH578" s="213"/>
      <c r="BI578" s="213"/>
      <c r="BJ578" s="213"/>
      <c r="BK578" s="213"/>
      <c r="BL578" s="213"/>
      <c r="BM578" s="213"/>
      <c r="BN578" s="213"/>
      <c r="BO578" s="213"/>
      <c r="BP578" s="213"/>
      <c r="BQ578" s="213"/>
      <c r="BR578" s="213"/>
      <c r="BS578" s="213"/>
      <c r="BT578" s="213"/>
      <c r="BU578" s="213"/>
      <c r="BV578" s="213"/>
      <c r="BW578" s="213"/>
      <c r="BX578" s="213"/>
      <c r="BY578" s="213"/>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2464" t="s">
        <v>472</v>
      </c>
      <c r="D579" s="2465"/>
      <c r="E579" s="674">
        <v>-3.1735233984198113E-2</v>
      </c>
      <c r="F579" s="537"/>
      <c r="G579" s="537"/>
      <c r="H579" s="2464" t="s">
        <v>488</v>
      </c>
      <c r="I579" s="2465"/>
      <c r="J579" s="675">
        <v>-1.315716614515298E-2</v>
      </c>
      <c r="K579" s="537"/>
      <c r="L579" s="537"/>
      <c r="M579" s="2464" t="s">
        <v>495</v>
      </c>
      <c r="N579" s="2465"/>
      <c r="O579" s="676">
        <v>9.436995856030651E-3</v>
      </c>
      <c r="P579" s="537"/>
      <c r="Q579" s="537"/>
      <c r="BA579" s="213"/>
      <c r="BB579" s="287"/>
      <c r="BC579" s="213"/>
      <c r="BD579" s="213"/>
      <c r="BE579" s="213"/>
      <c r="BF579" s="213"/>
      <c r="BG579" s="213"/>
      <c r="BH579" s="213"/>
      <c r="BI579" s="213"/>
      <c r="BJ579" s="213"/>
      <c r="BK579" s="213"/>
      <c r="BL579" s="213"/>
      <c r="BM579" s="213"/>
      <c r="BN579" s="213"/>
      <c r="BO579" s="213"/>
      <c r="BP579" s="213"/>
      <c r="BQ579" s="213"/>
      <c r="BR579" s="213"/>
      <c r="BS579" s="213"/>
      <c r="BT579" s="213"/>
      <c r="BU579" s="213"/>
      <c r="BV579" s="213"/>
      <c r="BW579" s="213"/>
      <c r="BX579" s="213"/>
      <c r="BY579" s="213"/>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2464" t="s">
        <v>496</v>
      </c>
      <c r="D580" s="2465"/>
      <c r="E580" s="674">
        <v>-7.721786682440189E-3</v>
      </c>
      <c r="F580" s="537"/>
      <c r="G580" s="537"/>
      <c r="H580" s="2464" t="s">
        <v>516</v>
      </c>
      <c r="I580" s="2465"/>
      <c r="J580" s="675">
        <v>-2.3470970890625653E-3</v>
      </c>
      <c r="K580" s="537"/>
      <c r="L580" s="537"/>
      <c r="M580" s="2464" t="s">
        <v>461</v>
      </c>
      <c r="N580" s="2465"/>
      <c r="O580" s="676">
        <v>-3.0503868809106188E-2</v>
      </c>
      <c r="P580" s="537"/>
      <c r="Q580" s="537"/>
      <c r="BA580" s="213"/>
      <c r="BB580" s="287"/>
      <c r="BC580" s="213"/>
      <c r="BD580" s="213"/>
      <c r="BE580" s="213"/>
      <c r="BF580" s="213"/>
      <c r="BG580" s="213"/>
      <c r="BH580" s="213"/>
      <c r="BI580" s="213"/>
      <c r="BJ580" s="213"/>
      <c r="BK580" s="213"/>
      <c r="BL580" s="213"/>
      <c r="BM580" s="213"/>
      <c r="BN580" s="213"/>
      <c r="BO580" s="213"/>
      <c r="BP580" s="213"/>
      <c r="BQ580" s="213"/>
      <c r="BR580" s="213"/>
      <c r="BS580" s="213"/>
      <c r="BT580" s="213"/>
      <c r="BU580" s="213"/>
      <c r="BV580" s="213"/>
      <c r="BW580" s="213"/>
      <c r="BX580" s="213"/>
      <c r="BY580" s="213"/>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2464" t="s">
        <v>501</v>
      </c>
      <c r="D581" s="2465"/>
      <c r="E581" s="674">
        <v>5.8751768988552823E-4</v>
      </c>
      <c r="F581" s="537"/>
      <c r="G581" s="537"/>
      <c r="H581" s="2464" t="s">
        <v>479</v>
      </c>
      <c r="I581" s="2465"/>
      <c r="J581" s="675">
        <v>-2.9421256175009989E-2</v>
      </c>
      <c r="K581" s="537"/>
      <c r="L581" s="537"/>
      <c r="M581" s="2464" t="s">
        <v>502</v>
      </c>
      <c r="N581" s="2465"/>
      <c r="O581" s="676">
        <v>-5.4500691644424342E-4</v>
      </c>
      <c r="P581" s="537"/>
      <c r="Q581" s="537"/>
      <c r="BA581" s="213"/>
      <c r="BB581" s="287"/>
      <c r="BC581" s="213"/>
      <c r="BD581" s="213"/>
      <c r="BE581" s="213"/>
      <c r="BF581" s="213"/>
      <c r="BG581" s="213"/>
      <c r="BH581" s="213"/>
      <c r="BI581" s="213"/>
      <c r="BJ581" s="213"/>
      <c r="BK581" s="213"/>
      <c r="BL581" s="213"/>
      <c r="BM581" s="213"/>
      <c r="BN581" s="213"/>
      <c r="BO581" s="213"/>
      <c r="BP581" s="213"/>
      <c r="BQ581" s="213"/>
      <c r="BR581" s="213"/>
      <c r="BS581" s="213"/>
      <c r="BT581" s="213"/>
      <c r="BU581" s="213"/>
      <c r="BV581" s="213"/>
      <c r="BW581" s="213"/>
      <c r="BX581" s="213"/>
      <c r="BY581" s="213"/>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2464" t="s">
        <v>457</v>
      </c>
      <c r="D582" s="2465"/>
      <c r="E582" s="674">
        <v>9.0541027859633236E-2</v>
      </c>
      <c r="F582" s="537"/>
      <c r="G582" s="537"/>
      <c r="H582" s="2464" t="s">
        <v>487</v>
      </c>
      <c r="I582" s="2465"/>
      <c r="J582" s="675">
        <v>-1.9571693836826675E-2</v>
      </c>
      <c r="K582" s="537"/>
      <c r="L582" s="537"/>
      <c r="M582" s="2464" t="s">
        <v>507</v>
      </c>
      <c r="N582" s="2465"/>
      <c r="O582" s="676">
        <v>-4.5396043057816656E-3</v>
      </c>
      <c r="P582" s="537"/>
      <c r="Q582" s="537"/>
      <c r="BA582" s="213"/>
      <c r="BB582" s="287"/>
      <c r="BC582" s="213"/>
      <c r="BD582" s="213"/>
      <c r="BE582" s="213"/>
      <c r="BF582" s="213"/>
      <c r="BG582" s="213"/>
      <c r="BH582" s="213"/>
      <c r="BI582" s="213"/>
      <c r="BJ582" s="213"/>
      <c r="BK582" s="213"/>
      <c r="BL582" s="213"/>
      <c r="BM582" s="213"/>
      <c r="BN582" s="213"/>
      <c r="BO582" s="213"/>
      <c r="BP582" s="213"/>
      <c r="BQ582" s="213"/>
      <c r="BR582" s="213"/>
      <c r="BS582" s="213"/>
      <c r="BT582" s="213"/>
      <c r="BU582" s="213"/>
      <c r="BV582" s="213"/>
      <c r="BW582" s="213"/>
      <c r="BX582" s="213"/>
      <c r="BY582" s="213"/>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2464" t="s">
        <v>463</v>
      </c>
      <c r="D583" s="2465"/>
      <c r="E583" s="674">
        <v>-6.8983431960116789E-2</v>
      </c>
      <c r="F583" s="537"/>
      <c r="G583" s="537"/>
      <c r="H583" s="2464" t="s">
        <v>519</v>
      </c>
      <c r="I583" s="2465"/>
      <c r="J583" s="675">
        <v>-1.1191656126278147E-3</v>
      </c>
      <c r="K583" s="537"/>
      <c r="L583" s="537"/>
      <c r="M583" s="2464" t="s">
        <v>475</v>
      </c>
      <c r="N583" s="2465"/>
      <c r="O583" s="676">
        <v>-3.9397555116916089E-2</v>
      </c>
      <c r="P583" s="537"/>
      <c r="Q583" s="537"/>
      <c r="BA583" s="213"/>
      <c r="BB583" s="287"/>
      <c r="BC583" s="213"/>
      <c r="BD583" s="213"/>
      <c r="BE583" s="213"/>
      <c r="BF583" s="213"/>
      <c r="BG583" s="213"/>
      <c r="BH583" s="213"/>
      <c r="BI583" s="213"/>
      <c r="BJ583" s="213"/>
      <c r="BK583" s="213"/>
      <c r="BL583" s="213"/>
      <c r="BM583" s="213"/>
      <c r="BN583" s="213"/>
      <c r="BO583" s="213"/>
      <c r="BP583" s="213"/>
      <c r="BQ583" s="213"/>
      <c r="BR583" s="213"/>
      <c r="BS583" s="213"/>
      <c r="BT583" s="213"/>
      <c r="BU583" s="213"/>
      <c r="BV583" s="213"/>
      <c r="BW583" s="213"/>
      <c r="BX583" s="213"/>
      <c r="BY583" s="213"/>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2464" t="s">
        <v>514</v>
      </c>
      <c r="D584" s="2465"/>
      <c r="E584" s="674">
        <v>-5.7446911462313225E-4</v>
      </c>
      <c r="F584" s="537"/>
      <c r="G584" s="537"/>
      <c r="H584" s="2464" t="s">
        <v>494</v>
      </c>
      <c r="I584" s="2465"/>
      <c r="J584" s="675">
        <v>-1.3034560971696502E-2</v>
      </c>
      <c r="K584" s="537"/>
      <c r="L584" s="537"/>
      <c r="M584" s="2464" t="s">
        <v>509</v>
      </c>
      <c r="N584" s="2465"/>
      <c r="O584" s="676">
        <v>-3.2352949589898737E-3</v>
      </c>
      <c r="P584" s="537"/>
      <c r="Q584" s="537"/>
      <c r="BA584" s="213"/>
      <c r="BB584" s="287"/>
      <c r="BC584" s="213"/>
      <c r="BD584" s="213"/>
      <c r="BE584" s="213"/>
      <c r="BF584" s="213"/>
      <c r="BG584" s="213"/>
      <c r="BH584" s="213"/>
      <c r="BI584" s="213"/>
      <c r="BJ584" s="213"/>
      <c r="BK584" s="213"/>
      <c r="BL584" s="213"/>
      <c r="BM584" s="213"/>
      <c r="BN584" s="213"/>
      <c r="BO584" s="213"/>
      <c r="BP584" s="213"/>
      <c r="BQ584" s="213"/>
      <c r="BR584" s="213"/>
      <c r="BS584" s="213"/>
      <c r="BT584" s="213"/>
      <c r="BU584" s="213"/>
      <c r="BV584" s="213"/>
      <c r="BW584" s="213"/>
      <c r="BX584" s="213"/>
      <c r="BY584" s="213"/>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2464" t="s">
        <v>484</v>
      </c>
      <c r="D585" s="2465"/>
      <c r="E585" s="674">
        <v>-1.1040963193293967E-2</v>
      </c>
      <c r="F585" s="537"/>
      <c r="G585" s="537"/>
      <c r="H585" s="2464" t="s">
        <v>472</v>
      </c>
      <c r="I585" s="2465"/>
      <c r="J585" s="675">
        <v>-4.3986271372473698E-2</v>
      </c>
      <c r="K585" s="537"/>
      <c r="L585" s="537"/>
      <c r="M585" s="2464" t="s">
        <v>488</v>
      </c>
      <c r="N585" s="2465"/>
      <c r="O585" s="676">
        <v>-9.1024747569689642E-3</v>
      </c>
      <c r="P585" s="537"/>
      <c r="Q585" s="537"/>
      <c r="BA585" s="213"/>
      <c r="BB585" s="287"/>
      <c r="BC585" s="213"/>
      <c r="BD585" s="213"/>
      <c r="BE585" s="213"/>
      <c r="BF585" s="213"/>
      <c r="BG585" s="213"/>
      <c r="BH585" s="213"/>
      <c r="BI585" s="213"/>
      <c r="BJ585" s="213"/>
      <c r="BK585" s="213"/>
      <c r="BL585" s="213"/>
      <c r="BM585" s="213"/>
      <c r="BN585" s="213"/>
      <c r="BO585" s="213"/>
      <c r="BP585" s="213"/>
      <c r="BQ585" s="213"/>
      <c r="BR585" s="213"/>
      <c r="BS585" s="213"/>
      <c r="BT585" s="213"/>
      <c r="BU585" s="213"/>
      <c r="BV585" s="213"/>
      <c r="BW585" s="213"/>
      <c r="BX585" s="213"/>
      <c r="BY585" s="213"/>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2464" t="s">
        <v>499</v>
      </c>
      <c r="D586" s="2465"/>
      <c r="E586" s="674">
        <v>-4.9515264396736772E-3</v>
      </c>
      <c r="F586" s="537"/>
      <c r="G586" s="537"/>
      <c r="H586" s="2464" t="s">
        <v>496</v>
      </c>
      <c r="I586" s="2465"/>
      <c r="J586" s="675">
        <v>-8.6765777584274922E-3</v>
      </c>
      <c r="K586" s="537"/>
      <c r="L586" s="537"/>
      <c r="M586" s="2464" t="s">
        <v>516</v>
      </c>
      <c r="N586" s="2465"/>
      <c r="O586" s="676">
        <v>-4.9778892629176875E-4</v>
      </c>
      <c r="P586" s="537"/>
      <c r="Q586" s="537"/>
      <c r="BA586" s="213"/>
      <c r="BB586" s="287"/>
      <c r="BC586" s="213"/>
      <c r="BD586" s="213"/>
      <c r="BE586" s="213"/>
      <c r="BF586" s="213"/>
      <c r="BG586" s="213"/>
      <c r="BH586" s="213"/>
      <c r="BI586" s="213"/>
      <c r="BJ586" s="213"/>
      <c r="BK586" s="213"/>
      <c r="BL586" s="213"/>
      <c r="BM586" s="213"/>
      <c r="BN586" s="213"/>
      <c r="BO586" s="213"/>
      <c r="BP586" s="213"/>
      <c r="BQ586" s="213"/>
      <c r="BR586" s="213"/>
      <c r="BS586" s="213"/>
      <c r="BT586" s="213"/>
      <c r="BU586" s="213"/>
      <c r="BV586" s="213"/>
      <c r="BW586" s="213"/>
      <c r="BX586" s="213"/>
      <c r="BY586" s="213"/>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2464" t="s">
        <v>473</v>
      </c>
      <c r="D587" s="2465"/>
      <c r="E587" s="674">
        <v>-3.6308504824156623E-2</v>
      </c>
      <c r="F587" s="537"/>
      <c r="G587" s="537"/>
      <c r="H587" s="2464" t="s">
        <v>501</v>
      </c>
      <c r="I587" s="2465"/>
      <c r="J587" s="675">
        <v>-8.5342508006154023E-3</v>
      </c>
      <c r="K587" s="537"/>
      <c r="L587" s="537"/>
      <c r="M587" s="2464" t="s">
        <v>479</v>
      </c>
      <c r="N587" s="2465"/>
      <c r="O587" s="676">
        <v>-9.0977129701301281E-3</v>
      </c>
      <c r="P587" s="537"/>
      <c r="Q587" s="537"/>
      <c r="BA587" s="213"/>
      <c r="BB587" s="287"/>
      <c r="BC587" s="213"/>
      <c r="BD587" s="213"/>
      <c r="BE587" s="213"/>
      <c r="BF587" s="213"/>
      <c r="BG587" s="213"/>
      <c r="BH587" s="213"/>
      <c r="BI587" s="213"/>
      <c r="BJ587" s="213"/>
      <c r="BK587" s="213"/>
      <c r="BL587" s="213"/>
      <c r="BM587" s="213"/>
      <c r="BN587" s="213"/>
      <c r="BO587" s="213"/>
      <c r="BP587" s="213"/>
      <c r="BQ587" s="213"/>
      <c r="BR587" s="213"/>
      <c r="BS587" s="213"/>
      <c r="BT587" s="213"/>
      <c r="BU587" s="213"/>
      <c r="BV587" s="213"/>
      <c r="BW587" s="213"/>
      <c r="BX587" s="213"/>
      <c r="BY587" s="213"/>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2464" t="s">
        <v>480</v>
      </c>
      <c r="D588" s="2465"/>
      <c r="E588" s="674">
        <v>-2.1052873857902235E-2</v>
      </c>
      <c r="F588" s="537"/>
      <c r="G588" s="537"/>
      <c r="H588" s="2464" t="s">
        <v>457</v>
      </c>
      <c r="I588" s="2465"/>
      <c r="J588" s="675">
        <v>9.3119437661635662E-2</v>
      </c>
      <c r="K588" s="537"/>
      <c r="L588" s="537"/>
      <c r="M588" s="2464" t="s">
        <v>487</v>
      </c>
      <c r="N588" s="2465"/>
      <c r="O588" s="676">
        <v>-9.5728144127410607E-3</v>
      </c>
      <c r="P588" s="537"/>
      <c r="Q588" s="537"/>
      <c r="BA588" s="213"/>
      <c r="BB588" s="287"/>
      <c r="BC588" s="213"/>
      <c r="BD588" s="213"/>
      <c r="BE588" s="213"/>
      <c r="BF588" s="213"/>
      <c r="BG588" s="213"/>
      <c r="BH588" s="213"/>
      <c r="BI588" s="213"/>
      <c r="BJ588" s="213"/>
      <c r="BK588" s="213"/>
      <c r="BL588" s="213"/>
      <c r="BM588" s="213"/>
      <c r="BN588" s="213"/>
      <c r="BO588" s="213"/>
      <c r="BP588" s="213"/>
      <c r="BQ588" s="213"/>
      <c r="BR588" s="213"/>
      <c r="BS588" s="213"/>
      <c r="BT588" s="213"/>
      <c r="BU588" s="213"/>
      <c r="BV588" s="213"/>
      <c r="BW588" s="213"/>
      <c r="BX588" s="213"/>
      <c r="BY588" s="213"/>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2464" t="s">
        <v>503</v>
      </c>
      <c r="D589" s="2465"/>
      <c r="E589" s="674">
        <v>-3.8706065217598237E-3</v>
      </c>
      <c r="F589" s="537"/>
      <c r="G589" s="537"/>
      <c r="H589" s="2464" t="s">
        <v>463</v>
      </c>
      <c r="I589" s="2465"/>
      <c r="J589" s="675">
        <v>-6.9318060141625545E-2</v>
      </c>
      <c r="K589" s="537"/>
      <c r="L589" s="537"/>
      <c r="M589" s="2464" t="s">
        <v>519</v>
      </c>
      <c r="N589" s="2465"/>
      <c r="O589" s="676">
        <v>4.5295708055160492E-4</v>
      </c>
      <c r="P589" s="537"/>
      <c r="Q589" s="537"/>
      <c r="BA589" s="213"/>
      <c r="BB589" s="287"/>
      <c r="BC589" s="213"/>
      <c r="BD589" s="213"/>
      <c r="BE589" s="213"/>
      <c r="BF589" s="213"/>
      <c r="BG589" s="213"/>
      <c r="BH589" s="213"/>
      <c r="BI589" s="213"/>
      <c r="BJ589" s="213"/>
      <c r="BK589" s="213"/>
      <c r="BL589" s="213"/>
      <c r="BM589" s="213"/>
      <c r="BN589" s="213"/>
      <c r="BO589" s="213"/>
      <c r="BP589" s="213"/>
      <c r="BQ589" s="213"/>
      <c r="BR589" s="213"/>
      <c r="BS589" s="213"/>
      <c r="BT589" s="213"/>
      <c r="BU589" s="213"/>
      <c r="BV589" s="213"/>
      <c r="BW589" s="213"/>
      <c r="BX589" s="213"/>
      <c r="BY589" s="213"/>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2464" t="s">
        <v>504</v>
      </c>
      <c r="D590" s="2465"/>
      <c r="E590" s="674">
        <v>-3.9522365112229559E-3</v>
      </c>
      <c r="F590" s="537"/>
      <c r="G590" s="537"/>
      <c r="H590" s="2464" t="s">
        <v>514</v>
      </c>
      <c r="I590" s="2465"/>
      <c r="J590" s="675">
        <v>-2.9554148236165833E-3</v>
      </c>
      <c r="K590" s="537"/>
      <c r="L590" s="537"/>
      <c r="M590" s="2464" t="s">
        <v>494</v>
      </c>
      <c r="N590" s="2465"/>
      <c r="O590" s="676">
        <v>-4.8331639787209486E-3</v>
      </c>
      <c r="P590" s="537"/>
      <c r="Q590" s="537"/>
      <c r="BA590" s="213"/>
      <c r="BB590" s="287"/>
      <c r="BC590" s="213"/>
      <c r="BD590" s="213"/>
      <c r="BE590" s="213"/>
      <c r="BF590" s="213"/>
      <c r="BG590" s="213"/>
      <c r="BH590" s="213"/>
      <c r="BI590" s="213"/>
      <c r="BJ590" s="213"/>
      <c r="BK590" s="213"/>
      <c r="BL590" s="213"/>
      <c r="BM590" s="213"/>
      <c r="BN590" s="213"/>
      <c r="BO590" s="213"/>
      <c r="BP590" s="213"/>
      <c r="BQ590" s="213"/>
      <c r="BR590" s="213"/>
      <c r="BS590" s="213"/>
      <c r="BT590" s="213"/>
      <c r="BU590" s="213"/>
      <c r="BV590" s="213"/>
      <c r="BW590" s="213"/>
      <c r="BX590" s="213"/>
      <c r="BY590" s="213"/>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2464" t="s">
        <v>506</v>
      </c>
      <c r="D591" s="2465"/>
      <c r="E591" s="674">
        <v>-3.3386450826809397E-3</v>
      </c>
      <c r="F591" s="537"/>
      <c r="G591" s="537"/>
      <c r="H591" s="2464" t="s">
        <v>484</v>
      </c>
      <c r="I591" s="2465"/>
      <c r="J591" s="675">
        <v>-2.1187975873575349E-2</v>
      </c>
      <c r="K591" s="537"/>
      <c r="L591" s="537"/>
      <c r="M591" s="2464" t="s">
        <v>472</v>
      </c>
      <c r="N591" s="2465"/>
      <c r="O591" s="676">
        <v>-3.0479681940134243E-2</v>
      </c>
      <c r="P591" s="537"/>
      <c r="Q591" s="537"/>
      <c r="BA591" s="213"/>
      <c r="BB591" s="287"/>
      <c r="BC591" s="213"/>
      <c r="BD591" s="213"/>
      <c r="BE591" s="213"/>
      <c r="BF591" s="213"/>
      <c r="BG591" s="213"/>
      <c r="BH591" s="213"/>
      <c r="BI591" s="213"/>
      <c r="BJ591" s="213"/>
      <c r="BK591" s="213"/>
      <c r="BL591" s="213"/>
      <c r="BM591" s="213"/>
      <c r="BN591" s="213"/>
      <c r="BO591" s="213"/>
      <c r="BP591" s="213"/>
      <c r="BQ591" s="213"/>
      <c r="BR591" s="213"/>
      <c r="BS591" s="213"/>
      <c r="BT591" s="213"/>
      <c r="BU591" s="213"/>
      <c r="BV591" s="213"/>
      <c r="BW591" s="213"/>
      <c r="BX591" s="213"/>
      <c r="BY591" s="213"/>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2464" t="s">
        <v>468</v>
      </c>
      <c r="D592" s="2465"/>
      <c r="E592" s="674">
        <v>-4.4236734061774807E-2</v>
      </c>
      <c r="F592" s="537"/>
      <c r="G592" s="537"/>
      <c r="H592" s="2464" t="s">
        <v>499</v>
      </c>
      <c r="I592" s="2465"/>
      <c r="J592" s="675">
        <v>-3.8700917090495161E-3</v>
      </c>
      <c r="K592" s="537"/>
      <c r="L592" s="537"/>
      <c r="M592" s="2464" t="s">
        <v>496</v>
      </c>
      <c r="N592" s="2465"/>
      <c r="O592" s="676">
        <v>-6.1058043985099562E-3</v>
      </c>
      <c r="P592" s="537"/>
      <c r="Q592" s="537"/>
      <c r="BA592" s="213"/>
      <c r="BB592" s="287"/>
      <c r="BC592" s="213"/>
      <c r="BD592" s="213"/>
      <c r="BE592" s="213"/>
      <c r="BF592" s="213"/>
      <c r="BG592" s="213"/>
      <c r="BH592" s="213"/>
      <c r="BI592" s="213"/>
      <c r="BJ592" s="213"/>
      <c r="BK592" s="213"/>
      <c r="BL592" s="213"/>
      <c r="BM592" s="213"/>
      <c r="BN592" s="213"/>
      <c r="BO592" s="213"/>
      <c r="BP592" s="213"/>
      <c r="BQ592" s="213"/>
      <c r="BR592" s="213"/>
      <c r="BS592" s="213"/>
      <c r="BT592" s="213"/>
      <c r="BU592" s="213"/>
      <c r="BV592" s="213"/>
      <c r="BW592" s="213"/>
      <c r="BX592" s="213"/>
      <c r="BY592" s="213"/>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2464" t="s">
        <v>483</v>
      </c>
      <c r="D593" s="2465"/>
      <c r="E593" s="674">
        <v>1.603095867107885E-2</v>
      </c>
      <c r="F593" s="537"/>
      <c r="G593" s="537"/>
      <c r="H593" s="2464" t="s">
        <v>473</v>
      </c>
      <c r="I593" s="2465"/>
      <c r="J593" s="675">
        <v>-2.8565560305681123E-2</v>
      </c>
      <c r="K593" s="537"/>
      <c r="L593" s="537"/>
      <c r="M593" s="2464" t="s">
        <v>501</v>
      </c>
      <c r="N593" s="2465"/>
      <c r="O593" s="676">
        <v>-3.0153369717729811E-3</v>
      </c>
      <c r="P593" s="537"/>
      <c r="Q593" s="537"/>
      <c r="BA593" s="213"/>
      <c r="BB593" s="287"/>
      <c r="BC593" s="213"/>
      <c r="BD593" s="213"/>
      <c r="BE593" s="213"/>
      <c r="BF593" s="213"/>
      <c r="BG593" s="213"/>
      <c r="BH593" s="213"/>
      <c r="BI593" s="213"/>
      <c r="BJ593" s="213"/>
      <c r="BK593" s="213"/>
      <c r="BL593" s="213"/>
      <c r="BM593" s="213"/>
      <c r="BN593" s="213"/>
      <c r="BO593" s="213"/>
      <c r="BP593" s="213"/>
      <c r="BQ593" s="213"/>
      <c r="BR593" s="213"/>
      <c r="BS593" s="213"/>
      <c r="BT593" s="213"/>
      <c r="BU593" s="213"/>
      <c r="BV593" s="213"/>
      <c r="BW593" s="213"/>
      <c r="BX593" s="213"/>
      <c r="BY593" s="213"/>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2464" t="s">
        <v>465</v>
      </c>
      <c r="D594" s="2465"/>
      <c r="E594" s="674">
        <v>3.9265983094080338E-2</v>
      </c>
      <c r="F594" s="537"/>
      <c r="G594" s="537"/>
      <c r="H594" s="2464" t="s">
        <v>480</v>
      </c>
      <c r="I594" s="2465"/>
      <c r="J594" s="675">
        <v>-2.367045599448254E-3</v>
      </c>
      <c r="K594" s="537"/>
      <c r="L594" s="537"/>
      <c r="M594" s="2464" t="s">
        <v>457</v>
      </c>
      <c r="N594" s="2465"/>
      <c r="O594" s="676">
        <v>9.7501019341509759E-2</v>
      </c>
      <c r="P594" s="537"/>
      <c r="Q594" s="537"/>
      <c r="BA594" s="213"/>
      <c r="BB594" s="287"/>
      <c r="BC594" s="213"/>
      <c r="BD594" s="213"/>
      <c r="BE594" s="213"/>
      <c r="BF594" s="213"/>
      <c r="BG594" s="213"/>
      <c r="BH594" s="213"/>
      <c r="BI594" s="213"/>
      <c r="BJ594" s="213"/>
      <c r="BK594" s="213"/>
      <c r="BL594" s="213"/>
      <c r="BM594" s="213"/>
      <c r="BN594" s="213"/>
      <c r="BO594" s="213"/>
      <c r="BP594" s="213"/>
      <c r="BQ594" s="213"/>
      <c r="BR594" s="213"/>
      <c r="BS594" s="213"/>
      <c r="BT594" s="213"/>
      <c r="BU594" s="213"/>
      <c r="BV594" s="213"/>
      <c r="BW594" s="213"/>
      <c r="BX594" s="213"/>
      <c r="BY594" s="213"/>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2464" t="s">
        <v>486</v>
      </c>
      <c r="D595" s="2465"/>
      <c r="E595" s="674">
        <v>1.5157096898839345E-2</v>
      </c>
      <c r="F595" s="537"/>
      <c r="G595" s="537"/>
      <c r="H595" s="2464" t="s">
        <v>503</v>
      </c>
      <c r="I595" s="2465"/>
      <c r="J595" s="675">
        <v>-8.4432563053423206E-3</v>
      </c>
      <c r="K595" s="537"/>
      <c r="L595" s="537"/>
      <c r="M595" s="2464" t="s">
        <v>463</v>
      </c>
      <c r="N595" s="2465"/>
      <c r="O595" s="676">
        <v>-6.3322107269232569E-2</v>
      </c>
      <c r="P595" s="537"/>
      <c r="Q595" s="537"/>
      <c r="BA595" s="213"/>
      <c r="BB595" s="287"/>
      <c r="BC595" s="213"/>
      <c r="BD595" s="213"/>
      <c r="BE595" s="213"/>
      <c r="BF595" s="213"/>
      <c r="BG595" s="213"/>
      <c r="BH595" s="213"/>
      <c r="BI595" s="213"/>
      <c r="BJ595" s="213"/>
      <c r="BK595" s="213"/>
      <c r="BL595" s="213"/>
      <c r="BM595" s="213"/>
      <c r="BN595" s="213"/>
      <c r="BO595" s="213"/>
      <c r="BP595" s="213"/>
      <c r="BQ595" s="213"/>
      <c r="BR595" s="213"/>
      <c r="BS595" s="213"/>
      <c r="BT595" s="213"/>
      <c r="BU595" s="213"/>
      <c r="BV595" s="213"/>
      <c r="BW595" s="213"/>
      <c r="BX595" s="213"/>
      <c r="BY595" s="213"/>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2464" t="s">
        <v>476</v>
      </c>
      <c r="D596" s="2465"/>
      <c r="E596" s="674">
        <v>2.4001491107468822E-2</v>
      </c>
      <c r="F596" s="537"/>
      <c r="G596" s="537"/>
      <c r="H596" s="2464" t="s">
        <v>504</v>
      </c>
      <c r="I596" s="2465"/>
      <c r="J596" s="675">
        <v>-4.8007753598478106E-3</v>
      </c>
      <c r="K596" s="537"/>
      <c r="L596" s="537"/>
      <c r="M596" s="2464" t="s">
        <v>514</v>
      </c>
      <c r="N596" s="2465"/>
      <c r="O596" s="676">
        <v>3.8019153342325825E-3</v>
      </c>
      <c r="P596" s="537"/>
      <c r="Q596" s="537"/>
      <c r="BA596" s="213"/>
      <c r="BB596" s="287"/>
      <c r="BC596" s="213"/>
      <c r="BD596" s="213"/>
      <c r="BE596" s="213"/>
      <c r="BF596" s="213"/>
      <c r="BG596" s="213"/>
      <c r="BH596" s="213"/>
      <c r="BI596" s="213"/>
      <c r="BJ596" s="213"/>
      <c r="BK596" s="213"/>
      <c r="BL596" s="213"/>
      <c r="BM596" s="213"/>
      <c r="BN596" s="213"/>
      <c r="BO596" s="213"/>
      <c r="BP596" s="213"/>
      <c r="BQ596" s="213"/>
      <c r="BR596" s="213"/>
      <c r="BS596" s="213"/>
      <c r="BT596" s="213"/>
      <c r="BU596" s="213"/>
      <c r="BV596" s="213"/>
      <c r="BW596" s="213"/>
      <c r="BX596" s="213"/>
      <c r="BY596" s="213"/>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2464" t="s">
        <v>500</v>
      </c>
      <c r="D597" s="2465"/>
      <c r="E597" s="674">
        <v>-4.7547285581911441E-3</v>
      </c>
      <c r="F597" s="537"/>
      <c r="G597" s="537"/>
      <c r="H597" s="2464" t="s">
        <v>506</v>
      </c>
      <c r="I597" s="2465"/>
      <c r="J597" s="675">
        <v>-4.0511685676469312E-3</v>
      </c>
      <c r="K597" s="537"/>
      <c r="L597" s="537"/>
      <c r="M597" s="2464" t="s">
        <v>484</v>
      </c>
      <c r="N597" s="2465"/>
      <c r="O597" s="676">
        <v>-7.0320260279238501E-3</v>
      </c>
      <c r="P597" s="537"/>
      <c r="Q597" s="537"/>
      <c r="BA597" s="213"/>
      <c r="BB597" s="287"/>
      <c r="BC597" s="213"/>
      <c r="BD597" s="213"/>
      <c r="BE597" s="213"/>
      <c r="BF597" s="213"/>
      <c r="BG597" s="213"/>
      <c r="BH597" s="213"/>
      <c r="BI597" s="213"/>
      <c r="BJ597" s="213"/>
      <c r="BK597" s="213"/>
      <c r="BL597" s="213"/>
      <c r="BM597" s="213"/>
      <c r="BN597" s="213"/>
      <c r="BO597" s="213"/>
      <c r="BP597" s="213"/>
      <c r="BQ597" s="213"/>
      <c r="BR597" s="213"/>
      <c r="BS597" s="213"/>
      <c r="BT597" s="213"/>
      <c r="BU597" s="213"/>
      <c r="BV597" s="213"/>
      <c r="BW597" s="213"/>
      <c r="BX597" s="213"/>
      <c r="BY597" s="213"/>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2464" t="s">
        <v>518</v>
      </c>
      <c r="D598" s="2465"/>
      <c r="E598" s="674">
        <v>-1.3138485981729272E-5</v>
      </c>
      <c r="F598" s="537"/>
      <c r="G598" s="537"/>
      <c r="H598" s="2464" t="s">
        <v>468</v>
      </c>
      <c r="I598" s="2465"/>
      <c r="J598" s="675">
        <v>-4.7607636034192755E-2</v>
      </c>
      <c r="K598" s="537"/>
      <c r="L598" s="537"/>
      <c r="M598" s="2464" t="s">
        <v>499</v>
      </c>
      <c r="N598" s="2465"/>
      <c r="O598" s="676">
        <v>-5.8714468094857959E-3</v>
      </c>
      <c r="P598" s="537"/>
      <c r="Q598" s="537"/>
      <c r="BA598" s="213"/>
      <c r="BB598" s="287"/>
      <c r="BC598" s="213"/>
      <c r="BD598" s="213"/>
      <c r="BE598" s="213"/>
      <c r="BF598" s="213"/>
      <c r="BG598" s="213"/>
      <c r="BH598" s="213"/>
      <c r="BI598" s="213"/>
      <c r="BJ598" s="213"/>
      <c r="BK598" s="213"/>
      <c r="BL598" s="213"/>
      <c r="BM598" s="213"/>
      <c r="BN598" s="213"/>
      <c r="BO598" s="213"/>
      <c r="BP598" s="213"/>
      <c r="BQ598" s="213"/>
      <c r="BR598" s="213"/>
      <c r="BS598" s="213"/>
      <c r="BT598" s="213"/>
      <c r="BU598" s="213"/>
      <c r="BV598" s="213"/>
      <c r="BW598" s="213"/>
      <c r="BX598" s="213"/>
      <c r="BY598" s="213"/>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2464" t="s">
        <v>497</v>
      </c>
      <c r="D599" s="2465"/>
      <c r="E599" s="674">
        <v>-6.0289223634112685E-4</v>
      </c>
      <c r="F599" s="537"/>
      <c r="G599" s="537"/>
      <c r="H599" s="2464" t="s">
        <v>483</v>
      </c>
      <c r="I599" s="2465"/>
      <c r="J599" s="675">
        <v>8.6765886469083522E-3</v>
      </c>
      <c r="K599" s="537"/>
      <c r="L599" s="537"/>
      <c r="M599" s="2464" t="s">
        <v>473</v>
      </c>
      <c r="N599" s="2465"/>
      <c r="O599" s="676">
        <v>-4.234350148415509E-2</v>
      </c>
      <c r="P599" s="537"/>
      <c r="Q599" s="537"/>
      <c r="BA599" s="213"/>
      <c r="BB599" s="287"/>
      <c r="BC599" s="213"/>
      <c r="BD599" s="213"/>
      <c r="BE599" s="213"/>
      <c r="BF599" s="213"/>
      <c r="BG599" s="213"/>
      <c r="BH599" s="213"/>
      <c r="BI599" s="213"/>
      <c r="BJ599" s="213"/>
      <c r="BK599" s="213"/>
      <c r="BL599" s="213"/>
      <c r="BM599" s="213"/>
      <c r="BN599" s="213"/>
      <c r="BO599" s="213"/>
      <c r="BP599" s="213"/>
      <c r="BQ599" s="213"/>
      <c r="BR599" s="213"/>
      <c r="BS599" s="213"/>
      <c r="BT599" s="213"/>
      <c r="BU599" s="213"/>
      <c r="BV599" s="213"/>
      <c r="BW599" s="213"/>
      <c r="BX599" s="213"/>
      <c r="BY599" s="213"/>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2464" t="s">
        <v>449</v>
      </c>
      <c r="D600" s="2465"/>
      <c r="E600" s="674">
        <v>9.8960239811610742E-2</v>
      </c>
      <c r="F600" s="537"/>
      <c r="G600" s="537"/>
      <c r="H600" s="2464" t="s">
        <v>465</v>
      </c>
      <c r="I600" s="2465"/>
      <c r="J600" s="675">
        <v>3.1633326348004885E-2</v>
      </c>
      <c r="K600" s="537"/>
      <c r="L600" s="537"/>
      <c r="M600" s="2464" t="s">
        <v>480</v>
      </c>
      <c r="N600" s="2465"/>
      <c r="O600" s="676">
        <v>-2.8984175644542035E-2</v>
      </c>
      <c r="P600" s="537"/>
      <c r="Q600" s="537"/>
      <c r="BA600" s="213"/>
      <c r="BB600" s="287"/>
      <c r="BC600" s="213"/>
      <c r="BD600" s="213"/>
      <c r="BE600" s="213"/>
      <c r="BF600" s="213"/>
      <c r="BG600" s="213"/>
      <c r="BH600" s="213"/>
      <c r="BI600" s="213"/>
      <c r="BJ600" s="213"/>
      <c r="BK600" s="213"/>
      <c r="BL600" s="213"/>
      <c r="BM600" s="213"/>
      <c r="BN600" s="213"/>
      <c r="BO600" s="213"/>
      <c r="BP600" s="213"/>
      <c r="BQ600" s="213"/>
      <c r="BR600" s="213"/>
      <c r="BS600" s="213"/>
      <c r="BT600" s="213"/>
      <c r="BU600" s="213"/>
      <c r="BV600" s="213"/>
      <c r="BW600" s="213"/>
      <c r="BX600" s="213"/>
      <c r="BY600" s="213"/>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2464" t="s">
        <v>493</v>
      </c>
      <c r="D601" s="2465"/>
      <c r="E601" s="674">
        <v>7.8563984361707476E-3</v>
      </c>
      <c r="F601" s="537"/>
      <c r="G601" s="537"/>
      <c r="H601" s="2464" t="s">
        <v>486</v>
      </c>
      <c r="I601" s="2465"/>
      <c r="J601" s="675">
        <v>1.6155727434164647E-2</v>
      </c>
      <c r="K601" s="537"/>
      <c r="L601" s="537"/>
      <c r="M601" s="2464" t="s">
        <v>503</v>
      </c>
      <c r="N601" s="2465"/>
      <c r="O601" s="676">
        <v>-1.9088577544899416E-3</v>
      </c>
      <c r="P601" s="537"/>
      <c r="Q601" s="537"/>
      <c r="BA601" s="213"/>
      <c r="BB601" s="287"/>
      <c r="BC601" s="213"/>
      <c r="BD601" s="213"/>
      <c r="BE601" s="213"/>
      <c r="BF601" s="213"/>
      <c r="BG601" s="213"/>
      <c r="BH601" s="213"/>
      <c r="BI601" s="213"/>
      <c r="BJ601" s="213"/>
      <c r="BK601" s="213"/>
      <c r="BL601" s="213"/>
      <c r="BM601" s="213"/>
      <c r="BN601" s="213"/>
      <c r="BO601" s="213"/>
      <c r="BP601" s="213"/>
      <c r="BQ601" s="213"/>
      <c r="BR601" s="213"/>
      <c r="BS601" s="213"/>
      <c r="BT601" s="213"/>
      <c r="BU601" s="213"/>
      <c r="BV601" s="213"/>
      <c r="BW601" s="213"/>
      <c r="BX601" s="213"/>
      <c r="BY601" s="213"/>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2464" t="s">
        <v>522</v>
      </c>
      <c r="D602" s="2465"/>
      <c r="E602" s="674">
        <v>9.9440457309522644E-5</v>
      </c>
      <c r="F602" s="537"/>
      <c r="G602" s="537"/>
      <c r="H602" s="2464" t="s">
        <v>476</v>
      </c>
      <c r="I602" s="2465"/>
      <c r="J602" s="675">
        <v>3.3037304092342845E-2</v>
      </c>
      <c r="K602" s="537"/>
      <c r="L602" s="537"/>
      <c r="M602" s="2464" t="s">
        <v>504</v>
      </c>
      <c r="N602" s="2465"/>
      <c r="O602" s="676">
        <v>-5.2129190779613682E-3</v>
      </c>
      <c r="P602" s="537"/>
      <c r="Q602" s="537"/>
      <c r="BA602" s="213"/>
      <c r="BB602" s="287"/>
      <c r="BC602" s="213"/>
      <c r="BD602" s="213"/>
      <c r="BE602" s="213"/>
      <c r="BF602" s="213"/>
      <c r="BG602" s="213"/>
      <c r="BH602" s="213"/>
      <c r="BI602" s="213"/>
      <c r="BJ602" s="213"/>
      <c r="BK602" s="213"/>
      <c r="BL602" s="213"/>
      <c r="BM602" s="213"/>
      <c r="BN602" s="213"/>
      <c r="BO602" s="213"/>
      <c r="BP602" s="213"/>
      <c r="BQ602" s="213"/>
      <c r="BR602" s="213"/>
      <c r="BS602" s="213"/>
      <c r="BT602" s="213"/>
      <c r="BU602" s="213"/>
      <c r="BV602" s="213"/>
      <c r="BW602" s="213"/>
      <c r="BX602" s="213"/>
      <c r="BY602" s="213"/>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2464" t="s">
        <v>474</v>
      </c>
      <c r="D603" s="2465"/>
      <c r="E603" s="674">
        <v>-3.6222111564285673E-3</v>
      </c>
      <c r="F603" s="537"/>
      <c r="G603" s="537"/>
      <c r="H603" s="2464" t="s">
        <v>500</v>
      </c>
      <c r="I603" s="2465"/>
      <c r="J603" s="675">
        <v>-4.68252780944291E-3</v>
      </c>
      <c r="K603" s="537"/>
      <c r="L603" s="537"/>
      <c r="M603" s="2464" t="s">
        <v>506</v>
      </c>
      <c r="N603" s="2465"/>
      <c r="O603" s="676">
        <v>-4.4661768155519893E-3</v>
      </c>
      <c r="P603" s="537"/>
      <c r="Q603" s="537"/>
      <c r="BA603" s="213"/>
      <c r="BB603" s="287"/>
      <c r="BC603" s="213"/>
      <c r="BD603" s="213"/>
      <c r="BE603" s="213"/>
      <c r="BF603" s="213"/>
      <c r="BG603" s="213"/>
      <c r="BH603" s="213"/>
      <c r="BI603" s="213"/>
      <c r="BJ603" s="213"/>
      <c r="BK603" s="213"/>
      <c r="BL603" s="213"/>
      <c r="BM603" s="213"/>
      <c r="BN603" s="213"/>
      <c r="BO603" s="213"/>
      <c r="BP603" s="213"/>
      <c r="BQ603" s="213"/>
      <c r="BR603" s="213"/>
      <c r="BS603" s="213"/>
      <c r="BT603" s="213"/>
      <c r="BU603" s="213"/>
      <c r="BV603" s="213"/>
      <c r="BW603" s="213"/>
      <c r="BX603" s="213"/>
      <c r="BY603" s="213"/>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2464" t="s">
        <v>512</v>
      </c>
      <c r="D604" s="2465"/>
      <c r="E604" s="674">
        <v>-1.8658934200528378E-3</v>
      </c>
      <c r="F604" s="537"/>
      <c r="G604" s="537"/>
      <c r="H604" s="2464" t="s">
        <v>518</v>
      </c>
      <c r="I604" s="2465"/>
      <c r="J604" s="675">
        <v>2.9995260784568163E-3</v>
      </c>
      <c r="K604" s="537"/>
      <c r="L604" s="537"/>
      <c r="M604" s="2464" t="s">
        <v>468</v>
      </c>
      <c r="N604" s="2465"/>
      <c r="O604" s="676">
        <v>-3.4840875915972645E-2</v>
      </c>
      <c r="P604" s="537"/>
      <c r="Q604" s="537"/>
      <c r="BA604" s="214"/>
      <c r="BB604" s="288"/>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2464" t="s">
        <v>498</v>
      </c>
      <c r="D605" s="2465"/>
      <c r="E605" s="674">
        <v>-4.953318461835862E-3</v>
      </c>
      <c r="F605" s="537"/>
      <c r="G605" s="537"/>
      <c r="H605" s="2464" t="s">
        <v>497</v>
      </c>
      <c r="I605" s="2465"/>
      <c r="J605" s="675">
        <v>-9.4335817844084374E-3</v>
      </c>
      <c r="K605" s="537"/>
      <c r="L605" s="537"/>
      <c r="M605" s="2464" t="s">
        <v>483</v>
      </c>
      <c r="N605" s="2465"/>
      <c r="O605" s="676">
        <v>-1.6792740380509885E-4</v>
      </c>
      <c r="P605" s="537"/>
      <c r="Q605" s="537"/>
      <c r="BA605" s="214"/>
      <c r="BB605" s="288"/>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2464" t="s">
        <v>446</v>
      </c>
      <c r="D606" s="2465"/>
      <c r="E606" s="674">
        <v>-0.10672216042754885</v>
      </c>
      <c r="F606" s="537"/>
      <c r="G606" s="537"/>
      <c r="H606" s="2464" t="s">
        <v>449</v>
      </c>
      <c r="I606" s="2465"/>
      <c r="J606" s="675">
        <v>9.8030765520699892E-2</v>
      </c>
      <c r="K606" s="537"/>
      <c r="L606" s="537"/>
      <c r="M606" s="2464" t="s">
        <v>465</v>
      </c>
      <c r="N606" s="2465"/>
      <c r="O606" s="676">
        <v>5.0712859552249509E-2</v>
      </c>
      <c r="P606" s="537"/>
      <c r="Q606" s="537"/>
      <c r="BA606" s="214"/>
      <c r="BB606" s="288"/>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2464" t="s">
        <v>505</v>
      </c>
      <c r="D607" s="2465"/>
      <c r="E607" s="674">
        <v>-2.718119082352193E-3</v>
      </c>
      <c r="F607" s="537"/>
      <c r="G607" s="537"/>
      <c r="H607" s="2464" t="s">
        <v>493</v>
      </c>
      <c r="I607" s="2465"/>
      <c r="J607" s="675">
        <v>6.08646533910714E-3</v>
      </c>
      <c r="K607" s="537"/>
      <c r="L607" s="537"/>
      <c r="M607" s="2464" t="s">
        <v>486</v>
      </c>
      <c r="N607" s="2465"/>
      <c r="O607" s="676">
        <v>1.1889425531757652E-2</v>
      </c>
      <c r="P607" s="537"/>
      <c r="Q607" s="537"/>
      <c r="BA607" s="214"/>
      <c r="BB607" s="288"/>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2464" t="s">
        <v>517</v>
      </c>
      <c r="D608" s="2465"/>
      <c r="E608" s="674">
        <v>-1.4641019520187002E-3</v>
      </c>
      <c r="F608" s="537"/>
      <c r="G608" s="537"/>
      <c r="H608" s="2464" t="s">
        <v>522</v>
      </c>
      <c r="I608" s="2465"/>
      <c r="J608" s="675">
        <v>1.3732566560427804E-3</v>
      </c>
      <c r="K608" s="537"/>
      <c r="L608" s="537"/>
      <c r="M608" s="2464" t="s">
        <v>476</v>
      </c>
      <c r="N608" s="2465"/>
      <c r="O608" s="676">
        <v>2.3607238229896632E-2</v>
      </c>
      <c r="P608" s="537"/>
      <c r="Q608" s="537"/>
      <c r="BA608" s="214"/>
      <c r="BB608" s="288"/>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2464" t="s">
        <v>481</v>
      </c>
      <c r="D609" s="2465"/>
      <c r="E609" s="674">
        <v>-4.0587243700704045E-3</v>
      </c>
      <c r="F609" s="537"/>
      <c r="G609" s="537"/>
      <c r="H609" s="2464" t="s">
        <v>474</v>
      </c>
      <c r="I609" s="2465"/>
      <c r="J609" s="675">
        <v>-3.9956879376289792E-2</v>
      </c>
      <c r="K609" s="537"/>
      <c r="L609" s="537"/>
      <c r="M609" s="2464" t="s">
        <v>500</v>
      </c>
      <c r="N609" s="2465"/>
      <c r="O609" s="676">
        <v>-3.1217616613837679E-3</v>
      </c>
      <c r="P609" s="537"/>
      <c r="Q609" s="537"/>
      <c r="BA609" s="214"/>
      <c r="BB609" s="288"/>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2464" t="s">
        <v>471</v>
      </c>
      <c r="D610" s="2465"/>
      <c r="E610" s="674">
        <v>-3.8642372464649639E-2</v>
      </c>
      <c r="F610" s="537"/>
      <c r="G610" s="537"/>
      <c r="H610" s="2464" t="s">
        <v>512</v>
      </c>
      <c r="I610" s="2465"/>
      <c r="J610" s="675">
        <v>-2.4346591608678148E-3</v>
      </c>
      <c r="K610" s="537"/>
      <c r="L610" s="537"/>
      <c r="M610" s="2464" t="s">
        <v>518</v>
      </c>
      <c r="N610" s="2465"/>
      <c r="O610" s="676">
        <v>-2.8303109453834603E-3</v>
      </c>
      <c r="P610" s="537"/>
      <c r="Q610" s="537"/>
      <c r="BA610" s="214"/>
      <c r="BB610" s="288"/>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2464" t="s">
        <v>478</v>
      </c>
      <c r="D611" s="2465"/>
      <c r="E611" s="674">
        <v>-2.1392345017655502E-2</v>
      </c>
      <c r="F611" s="537"/>
      <c r="G611" s="537"/>
      <c r="H611" s="2464" t="s">
        <v>498</v>
      </c>
      <c r="I611" s="2465"/>
      <c r="J611" s="675">
        <v>-7.6397713480280361E-3</v>
      </c>
      <c r="K611" s="537"/>
      <c r="L611" s="537"/>
      <c r="M611" s="2464" t="s">
        <v>497</v>
      </c>
      <c r="N611" s="2465"/>
      <c r="O611" s="676">
        <v>2.9538223708128453E-3</v>
      </c>
      <c r="P611" s="537"/>
      <c r="Q611" s="537"/>
      <c r="BA611" s="214"/>
      <c r="BB611" s="288"/>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2464" t="s">
        <v>513</v>
      </c>
      <c r="D612" s="2465"/>
      <c r="E612" s="674">
        <v>-7.5194030484372132E-4</v>
      </c>
      <c r="F612" s="537"/>
      <c r="G612" s="537"/>
      <c r="H612" s="2464" t="s">
        <v>446</v>
      </c>
      <c r="I612" s="2465"/>
      <c r="J612" s="675">
        <v>-9.3572512493601587E-2</v>
      </c>
      <c r="K612" s="537"/>
      <c r="L612" s="537"/>
      <c r="M612" s="2464" t="s">
        <v>449</v>
      </c>
      <c r="N612" s="2465"/>
      <c r="O612" s="676">
        <v>0.11180057989013968</v>
      </c>
      <c r="P612" s="537"/>
      <c r="Q612" s="537"/>
      <c r="BA612" s="214"/>
      <c r="BB612" s="288"/>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2464" t="s">
        <v>462</v>
      </c>
      <c r="D613" s="2465"/>
      <c r="E613" s="674">
        <v>5.6785829747577982E-2</v>
      </c>
      <c r="F613" s="537"/>
      <c r="G613" s="537"/>
      <c r="H613" s="2464" t="s">
        <v>505</v>
      </c>
      <c r="I613" s="2465"/>
      <c r="J613" s="675">
        <v>8.7164119120462021E-4</v>
      </c>
      <c r="K613" s="537"/>
      <c r="L613" s="537"/>
      <c r="M613" s="2464" t="s">
        <v>493</v>
      </c>
      <c r="N613" s="2465"/>
      <c r="O613" s="676">
        <v>4.3939116846329184E-3</v>
      </c>
      <c r="P613" s="537"/>
      <c r="Q613" s="537"/>
      <c r="BA613" s="214"/>
      <c r="BB613" s="288"/>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2464" t="s">
        <v>470</v>
      </c>
      <c r="D614" s="2465"/>
      <c r="E614" s="674">
        <v>4.0371771388160657E-2</v>
      </c>
      <c r="F614" s="537"/>
      <c r="G614" s="537"/>
      <c r="H614" s="2464" t="s">
        <v>481</v>
      </c>
      <c r="I614" s="2465"/>
      <c r="J614" s="675">
        <v>-2.1469500318751628E-2</v>
      </c>
      <c r="K614" s="537"/>
      <c r="L614" s="537"/>
      <c r="M614" s="2464" t="s">
        <v>522</v>
      </c>
      <c r="N614" s="2465"/>
      <c r="O614" s="676">
        <v>-4.1427938258513445E-4</v>
      </c>
      <c r="P614" s="537"/>
      <c r="Q614" s="537"/>
      <c r="BA614" s="214"/>
      <c r="BB614" s="288"/>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2464" t="s">
        <v>452</v>
      </c>
      <c r="D615" s="2465"/>
      <c r="E615" s="674">
        <v>9.1783239576719883E-2</v>
      </c>
      <c r="F615" s="537"/>
      <c r="G615" s="537"/>
      <c r="H615" s="2464" t="s">
        <v>471</v>
      </c>
      <c r="I615" s="2465"/>
      <c r="J615" s="675">
        <v>-2.7202389188534324E-2</v>
      </c>
      <c r="K615" s="537"/>
      <c r="L615" s="537"/>
      <c r="M615" s="2464" t="s">
        <v>474</v>
      </c>
      <c r="N615" s="2465"/>
      <c r="O615" s="676">
        <v>1.4240538866654572E-2</v>
      </c>
      <c r="P615" s="537"/>
      <c r="Q615" s="537"/>
      <c r="BA615" s="214"/>
      <c r="BB615" s="288"/>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2464" t="s">
        <v>445</v>
      </c>
      <c r="D616" s="2465"/>
      <c r="E616" s="674">
        <v>0.11162959197470847</v>
      </c>
      <c r="F616" s="537"/>
      <c r="G616" s="537"/>
      <c r="H616" s="2464" t="s">
        <v>478</v>
      </c>
      <c r="I616" s="2465"/>
      <c r="J616" s="675">
        <v>-3.0554715678136227E-2</v>
      </c>
      <c r="K616" s="537"/>
      <c r="L616" s="537"/>
      <c r="M616" s="2464" t="s">
        <v>512</v>
      </c>
      <c r="N616" s="2465"/>
      <c r="O616" s="676">
        <v>-1.3853269551274284E-3</v>
      </c>
      <c r="P616" s="537"/>
      <c r="Q616" s="537"/>
      <c r="BA616" s="214"/>
      <c r="BB616" s="288"/>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2464" t="s">
        <v>464</v>
      </c>
      <c r="D617" s="2465"/>
      <c r="E617" s="674">
        <v>5.8140186910064284E-2</v>
      </c>
      <c r="F617" s="537"/>
      <c r="G617" s="537"/>
      <c r="H617" s="2464" t="s">
        <v>513</v>
      </c>
      <c r="I617" s="2465"/>
      <c r="J617" s="675">
        <v>-3.4202375508709856E-3</v>
      </c>
      <c r="K617" s="537"/>
      <c r="L617" s="537"/>
      <c r="M617" s="2464" t="s">
        <v>498</v>
      </c>
      <c r="N617" s="2465"/>
      <c r="O617" s="676">
        <v>-2.8958944713444322E-3</v>
      </c>
      <c r="P617" s="537"/>
      <c r="Q617" s="537"/>
      <c r="BA617" s="214"/>
      <c r="BB617" s="288"/>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2464" t="s">
        <v>456</v>
      </c>
      <c r="D618" s="2465"/>
      <c r="E618" s="674">
        <v>8.5071576878390273E-2</v>
      </c>
      <c r="F618" s="537"/>
      <c r="G618" s="537"/>
      <c r="H618" s="2464" t="s">
        <v>462</v>
      </c>
      <c r="I618" s="2465"/>
      <c r="J618" s="675">
        <v>3.4071955144936668E-2</v>
      </c>
      <c r="K618" s="537"/>
      <c r="L618" s="537"/>
      <c r="M618" s="2464" t="s">
        <v>446</v>
      </c>
      <c r="N618" s="2465"/>
      <c r="O618" s="676">
        <v>-0.11898407221295221</v>
      </c>
      <c r="P618" s="537"/>
      <c r="Q618" s="537"/>
      <c r="BA618" s="214"/>
      <c r="BB618" s="288"/>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2464" t="s">
        <v>458</v>
      </c>
      <c r="D619" s="2465"/>
      <c r="E619" s="674">
        <v>7.4427871456354433E-2</v>
      </c>
      <c r="F619" s="537"/>
      <c r="G619" s="537"/>
      <c r="H619" s="2464" t="s">
        <v>470</v>
      </c>
      <c r="I619" s="2465"/>
      <c r="J619" s="675">
        <v>4.5526739199877507E-2</v>
      </c>
      <c r="K619" s="537"/>
      <c r="L619" s="537"/>
      <c r="M619" s="2464" t="s">
        <v>505</v>
      </c>
      <c r="N619" s="2465"/>
      <c r="O619" s="676">
        <v>-4.7762434352004099E-3</v>
      </c>
      <c r="P619" s="537"/>
      <c r="Q619" s="537"/>
      <c r="BA619" s="214"/>
      <c r="BB619" s="288"/>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2464" t="s">
        <v>460</v>
      </c>
      <c r="D620" s="2465"/>
      <c r="E620" s="674">
        <v>7.330274590488603E-2</v>
      </c>
      <c r="F620" s="537"/>
      <c r="G620" s="537"/>
      <c r="H620" s="2464" t="s">
        <v>452</v>
      </c>
      <c r="I620" s="2465"/>
      <c r="J620" s="675">
        <v>8.2564208411043186E-2</v>
      </c>
      <c r="K620" s="537"/>
      <c r="L620" s="537"/>
      <c r="M620" s="2464" t="s">
        <v>517</v>
      </c>
      <c r="N620" s="2465"/>
      <c r="O620" s="676">
        <v>-1.788973842043364E-3</v>
      </c>
      <c r="P620" s="537"/>
      <c r="Q620" s="537"/>
      <c r="BA620" s="214"/>
      <c r="BB620" s="288"/>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2464" t="s">
        <v>455</v>
      </c>
      <c r="D621" s="2465"/>
      <c r="E621" s="674">
        <v>8.5080652715688057E-2</v>
      </c>
      <c r="F621" s="537"/>
      <c r="G621" s="537"/>
      <c r="H621" s="2464" t="s">
        <v>445</v>
      </c>
      <c r="I621" s="2465"/>
      <c r="J621" s="675">
        <v>0.12468718458152005</v>
      </c>
      <c r="K621" s="537"/>
      <c r="L621" s="537"/>
      <c r="M621" s="2464" t="s">
        <v>481</v>
      </c>
      <c r="N621" s="2465"/>
      <c r="O621" s="676">
        <v>-5.5762071033174793E-3</v>
      </c>
      <c r="P621" s="537"/>
      <c r="Q621" s="537"/>
      <c r="BA621" s="214"/>
      <c r="BB621" s="288"/>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2464" t="s">
        <v>521</v>
      </c>
      <c r="D622" s="2465"/>
      <c r="E622" s="674">
        <v>-4.0497596773938647E-4</v>
      </c>
      <c r="F622" s="537"/>
      <c r="G622" s="537"/>
      <c r="H622" s="2464" t="s">
        <v>464</v>
      </c>
      <c r="I622" s="2465"/>
      <c r="J622" s="675">
        <v>6.1559794009196811E-2</v>
      </c>
      <c r="K622" s="537"/>
      <c r="L622" s="537"/>
      <c r="M622" s="2464" t="s">
        <v>471</v>
      </c>
      <c r="N622" s="2465"/>
      <c r="O622" s="676">
        <v>-4.5059181122151529E-2</v>
      </c>
      <c r="P622" s="537"/>
      <c r="Q622" s="537"/>
      <c r="BA622" s="214"/>
      <c r="BB622" s="288"/>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2464" t="s">
        <v>492</v>
      </c>
      <c r="D623" s="2465"/>
      <c r="E623" s="674">
        <v>-8.3911540662730127E-3</v>
      </c>
      <c r="F623" s="537"/>
      <c r="G623" s="537"/>
      <c r="H623" s="2464" t="s">
        <v>456</v>
      </c>
      <c r="I623" s="2465"/>
      <c r="J623" s="675">
        <v>9.2039156106980352E-2</v>
      </c>
      <c r="K623" s="537"/>
      <c r="L623" s="537"/>
      <c r="M623" s="2464" t="s">
        <v>478</v>
      </c>
      <c r="N623" s="2465"/>
      <c r="O623" s="676">
        <v>-2.3027338043014375E-2</v>
      </c>
      <c r="P623" s="537"/>
      <c r="Q623" s="537"/>
      <c r="BA623" s="214"/>
      <c r="BB623" s="288"/>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2464" t="s">
        <v>453</v>
      </c>
      <c r="D624" s="2465"/>
      <c r="E624" s="674">
        <v>8.5079740340285412E-2</v>
      </c>
      <c r="F624" s="537"/>
      <c r="G624" s="537"/>
      <c r="H624" s="2464" t="s">
        <v>458</v>
      </c>
      <c r="I624" s="2465"/>
      <c r="J624" s="675">
        <v>9.7860881583112472E-2</v>
      </c>
      <c r="K624" s="537"/>
      <c r="L624" s="537"/>
      <c r="M624" s="2464" t="s">
        <v>462</v>
      </c>
      <c r="N624" s="2465"/>
      <c r="O624" s="676">
        <v>7.2485771470735635E-2</v>
      </c>
      <c r="P624" s="537"/>
      <c r="Q624" s="537"/>
      <c r="BA624" s="214"/>
      <c r="BB624" s="288"/>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2464" t="s">
        <v>451</v>
      </c>
      <c r="D625" s="2465"/>
      <c r="E625" s="674">
        <v>9.0410606293434725E-2</v>
      </c>
      <c r="F625" s="537"/>
      <c r="G625" s="537"/>
      <c r="H625" s="2464" t="s">
        <v>460</v>
      </c>
      <c r="I625" s="2465"/>
      <c r="J625" s="675">
        <v>7.7011589975703787E-2</v>
      </c>
      <c r="K625" s="537"/>
      <c r="L625" s="537"/>
      <c r="M625" s="2464" t="s">
        <v>470</v>
      </c>
      <c r="N625" s="2465"/>
      <c r="O625" s="676">
        <v>3.4807861170405678E-2</v>
      </c>
      <c r="P625" s="537"/>
      <c r="Q625" s="537"/>
      <c r="BA625" s="214"/>
      <c r="BB625" s="288"/>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2464" t="s">
        <v>450</v>
      </c>
      <c r="D626" s="2465"/>
      <c r="E626" s="674">
        <v>0.1000135668313671</v>
      </c>
      <c r="F626" s="537"/>
      <c r="G626" s="537"/>
      <c r="H626" s="2464" t="s">
        <v>455</v>
      </c>
      <c r="I626" s="2465"/>
      <c r="J626" s="675">
        <v>9.9691959649640824E-2</v>
      </c>
      <c r="K626" s="537"/>
      <c r="L626" s="537"/>
      <c r="M626" s="2464" t="s">
        <v>452</v>
      </c>
      <c r="N626" s="2465"/>
      <c r="O626" s="676">
        <v>0.11087758306995593</v>
      </c>
      <c r="P626" s="537"/>
      <c r="Q626" s="537"/>
      <c r="BA626" s="214"/>
      <c r="BB626" s="288"/>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2464" t="s">
        <v>448</v>
      </c>
      <c r="D627" s="2465"/>
      <c r="E627" s="674">
        <v>9.7479786193329726E-2</v>
      </c>
      <c r="F627" s="537"/>
      <c r="G627" s="537"/>
      <c r="H627" s="2464" t="s">
        <v>521</v>
      </c>
      <c r="I627" s="2465"/>
      <c r="J627" s="675">
        <v>1.8257855252336586E-3</v>
      </c>
      <c r="K627" s="537"/>
      <c r="L627" s="537"/>
      <c r="M627" s="2464" t="s">
        <v>445</v>
      </c>
      <c r="N627" s="2465"/>
      <c r="O627" s="676">
        <v>0.12066615162379304</v>
      </c>
      <c r="P627" s="537"/>
      <c r="Q627" s="537"/>
      <c r="BA627" s="214"/>
      <c r="BB627" s="288"/>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2464" t="s">
        <v>459</v>
      </c>
      <c r="D628" s="2465"/>
      <c r="E628" s="677">
        <v>7.0931660143749853E-2</v>
      </c>
      <c r="F628" s="537"/>
      <c r="G628" s="537"/>
      <c r="H628" s="2464" t="s">
        <v>492</v>
      </c>
      <c r="I628" s="2465"/>
      <c r="J628" s="675">
        <v>-3.1789037386535227E-3</v>
      </c>
      <c r="K628" s="537"/>
      <c r="L628" s="537"/>
      <c r="M628" s="2464" t="s">
        <v>464</v>
      </c>
      <c r="N628" s="2465"/>
      <c r="O628" s="676">
        <v>6.6914452116598286E-2</v>
      </c>
      <c r="P628" s="537"/>
      <c r="Q628" s="537"/>
      <c r="BA628" s="214"/>
      <c r="BB628" s="288"/>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2464"/>
      <c r="D629" s="2465"/>
      <c r="E629" s="538"/>
      <c r="F629" s="537"/>
      <c r="G629" s="537"/>
      <c r="H629" s="2464" t="s">
        <v>453</v>
      </c>
      <c r="I629" s="2465"/>
      <c r="J629" s="675">
        <v>0.10507622885514471</v>
      </c>
      <c r="K629" s="537"/>
      <c r="L629" s="537"/>
      <c r="M629" s="2464" t="s">
        <v>456</v>
      </c>
      <c r="N629" s="2465"/>
      <c r="O629" s="676">
        <v>0.10334451662238069</v>
      </c>
      <c r="P629" s="537"/>
      <c r="Q629" s="537"/>
      <c r="BA629" s="214"/>
      <c r="BB629" s="288"/>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2464"/>
      <c r="D630" s="2465"/>
      <c r="E630" s="537"/>
      <c r="F630" s="537"/>
      <c r="G630" s="537"/>
      <c r="H630" s="2464" t="s">
        <v>451</v>
      </c>
      <c r="I630" s="2465"/>
      <c r="J630" s="675">
        <v>0.1077796655762315</v>
      </c>
      <c r="K630" s="537"/>
      <c r="L630" s="537"/>
      <c r="M630" s="2464" t="s">
        <v>458</v>
      </c>
      <c r="N630" s="2465"/>
      <c r="O630" s="676">
        <v>7.1744867826035591E-2</v>
      </c>
      <c r="P630" s="537"/>
      <c r="Q630" s="537"/>
      <c r="BA630" s="214"/>
      <c r="BB630" s="288"/>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2464" t="s">
        <v>529</v>
      </c>
      <c r="D631" s="2465"/>
      <c r="E631" s="2465"/>
      <c r="F631" s="537"/>
      <c r="G631" s="537"/>
      <c r="H631" s="2464" t="s">
        <v>454</v>
      </c>
      <c r="I631" s="2465"/>
      <c r="J631" s="675">
        <v>9.7538469382174947E-2</v>
      </c>
      <c r="K631" s="537"/>
      <c r="L631" s="537"/>
      <c r="M631" s="2464" t="s">
        <v>460</v>
      </c>
      <c r="N631" s="2465"/>
      <c r="O631" s="676">
        <v>8.2028223014723484E-2</v>
      </c>
      <c r="P631" s="537"/>
      <c r="Q631" s="537"/>
      <c r="BA631" s="214"/>
      <c r="BB631" s="288"/>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2464" t="s">
        <v>444</v>
      </c>
      <c r="D632" s="2465"/>
      <c r="E632" s="695" t="s">
        <v>226</v>
      </c>
      <c r="F632" s="537"/>
      <c r="G632" s="537"/>
      <c r="H632" s="2464" t="s">
        <v>448</v>
      </c>
      <c r="I632" s="2465"/>
      <c r="J632" s="675">
        <v>0.11627925177760866</v>
      </c>
      <c r="K632" s="537"/>
      <c r="L632" s="537"/>
      <c r="M632" s="2464" t="s">
        <v>455</v>
      </c>
      <c r="N632" s="2465"/>
      <c r="O632" s="676">
        <v>8.2351145196226799E-2</v>
      </c>
      <c r="P632" s="537"/>
      <c r="Q632" s="537"/>
      <c r="BA632" s="214"/>
      <c r="BB632" s="288"/>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2464" t="s">
        <v>226</v>
      </c>
      <c r="D633" s="2465"/>
      <c r="E633" s="696">
        <v>0.99999999999999967</v>
      </c>
      <c r="F633" s="537"/>
      <c r="G633" s="537"/>
      <c r="H633" s="2464" t="s">
        <v>459</v>
      </c>
      <c r="I633" s="2465"/>
      <c r="J633" s="675">
        <v>9.7370613516150326E-2</v>
      </c>
      <c r="K633" s="537"/>
      <c r="L633" s="537"/>
      <c r="M633" s="2464" t="s">
        <v>521</v>
      </c>
      <c r="N633" s="2465"/>
      <c r="O633" s="676">
        <v>1.2218265198347174E-3</v>
      </c>
      <c r="P633" s="537"/>
      <c r="Q633" s="537"/>
      <c r="BA633" s="214"/>
      <c r="BB633" s="288"/>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2464"/>
      <c r="D634" s="2465"/>
      <c r="E634" s="538"/>
      <c r="F634" s="537"/>
      <c r="G634" s="537"/>
      <c r="H634" s="2464" t="s">
        <v>489</v>
      </c>
      <c r="I634" s="2465"/>
      <c r="J634" s="675">
        <v>-1.2860695575132139E-3</v>
      </c>
      <c r="K634" s="537"/>
      <c r="L634" s="537"/>
      <c r="M634" s="2464" t="s">
        <v>492</v>
      </c>
      <c r="N634" s="2465"/>
      <c r="O634" s="676">
        <v>-4.5320306876201035E-3</v>
      </c>
      <c r="P634" s="537"/>
      <c r="Q634" s="537"/>
      <c r="BA634" s="214"/>
      <c r="BB634" s="288"/>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2464"/>
      <c r="D635" s="2465"/>
      <c r="E635" s="537"/>
      <c r="F635" s="537"/>
      <c r="G635" s="537"/>
      <c r="H635" s="2464" t="s">
        <v>508</v>
      </c>
      <c r="I635" s="2465"/>
      <c r="J635" s="675">
        <v>4.5157619861674525E-3</v>
      </c>
      <c r="K635" s="537"/>
      <c r="L635" s="537"/>
      <c r="M635" s="2464" t="s">
        <v>453</v>
      </c>
      <c r="N635" s="2465"/>
      <c r="O635" s="676">
        <v>7.8882199498313543E-2</v>
      </c>
      <c r="P635" s="537"/>
      <c r="Q635" s="537"/>
      <c r="BA635" s="214"/>
      <c r="BB635" s="288"/>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2464"/>
      <c r="D636" s="2465"/>
      <c r="E636" s="537"/>
      <c r="F636" s="537"/>
      <c r="G636" s="537"/>
      <c r="H636" s="2464" t="s">
        <v>491</v>
      </c>
      <c r="I636" s="2465"/>
      <c r="J636" s="675">
        <v>-4.9715875238134479E-3</v>
      </c>
      <c r="K636" s="537"/>
      <c r="L636" s="537"/>
      <c r="M636" s="2464" t="s">
        <v>451</v>
      </c>
      <c r="N636" s="2465"/>
      <c r="O636" s="676">
        <v>8.7299752598132566E-2</v>
      </c>
      <c r="P636" s="537"/>
      <c r="Q636" s="537"/>
      <c r="BA636" s="214"/>
      <c r="BB636" s="288"/>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2464"/>
      <c r="D637" s="2465"/>
      <c r="E637" s="537"/>
      <c r="F637" s="537"/>
      <c r="G637" s="537"/>
      <c r="H637" s="2464" t="s">
        <v>511</v>
      </c>
      <c r="I637" s="2465"/>
      <c r="J637" s="675">
        <v>-2.4718340762855959E-3</v>
      </c>
      <c r="K637" s="537"/>
      <c r="L637" s="537"/>
      <c r="M637" s="2464" t="s">
        <v>454</v>
      </c>
      <c r="N637" s="2465"/>
      <c r="O637" s="676">
        <v>0.11028416659707366</v>
      </c>
      <c r="P637" s="537"/>
      <c r="Q637" s="537"/>
      <c r="BA637" s="214"/>
      <c r="BB637" s="288"/>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2464"/>
      <c r="D638" s="2465"/>
      <c r="E638" s="537"/>
      <c r="F638" s="537"/>
      <c r="G638" s="537"/>
      <c r="H638" s="2464" t="s">
        <v>482</v>
      </c>
      <c r="I638" s="2465"/>
      <c r="J638" s="675">
        <v>-3.6932369158954839E-3</v>
      </c>
      <c r="K638" s="537"/>
      <c r="L638" s="537"/>
      <c r="M638" s="2464" t="s">
        <v>448</v>
      </c>
      <c r="N638" s="2465"/>
      <c r="O638" s="676">
        <v>9.7294007863162599E-2</v>
      </c>
      <c r="P638" s="537"/>
      <c r="Q638" s="537"/>
      <c r="BA638" s="214"/>
      <c r="BB638" s="288"/>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2464"/>
      <c r="D639" s="2465"/>
      <c r="E639" s="537"/>
      <c r="F639" s="537"/>
      <c r="G639" s="537"/>
      <c r="H639" s="2464" t="s">
        <v>490</v>
      </c>
      <c r="I639" s="2465"/>
      <c r="J639" s="675">
        <v>-1.3652283440508424E-2</v>
      </c>
      <c r="K639" s="537"/>
      <c r="L639" s="537"/>
      <c r="M639" s="2464" t="s">
        <v>459</v>
      </c>
      <c r="N639" s="2465"/>
      <c r="O639" s="676">
        <v>4.4299329165647133E-2</v>
      </c>
      <c r="P639" s="537"/>
      <c r="Q639" s="537"/>
      <c r="BA639" s="214"/>
      <c r="BB639" s="288"/>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2464"/>
      <c r="D640" s="2465"/>
      <c r="E640" s="537"/>
      <c r="F640" s="537"/>
      <c r="G640" s="537"/>
      <c r="H640" s="2464" t="s">
        <v>485</v>
      </c>
      <c r="I640" s="2465"/>
      <c r="J640" s="678">
        <v>-2.5914214163867489E-3</v>
      </c>
      <c r="K640" s="537"/>
      <c r="L640" s="537"/>
      <c r="M640" s="2464" t="s">
        <v>489</v>
      </c>
      <c r="N640" s="2465"/>
      <c r="O640" s="676">
        <v>-1.1871152658073007E-2</v>
      </c>
      <c r="P640" s="537"/>
      <c r="Q640" s="537"/>
      <c r="BA640" s="214"/>
      <c r="BB640" s="288"/>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2464"/>
      <c r="D641" s="2465"/>
      <c r="E641" s="537"/>
      <c r="F641" s="537"/>
      <c r="G641" s="537"/>
      <c r="H641" s="2464"/>
      <c r="I641" s="2465"/>
      <c r="J641" s="538"/>
      <c r="K641" s="537"/>
      <c r="L641" s="537"/>
      <c r="M641" s="2464" t="s">
        <v>508</v>
      </c>
      <c r="N641" s="2465"/>
      <c r="O641" s="676">
        <v>4.4555797415302932E-3</v>
      </c>
      <c r="P641" s="537"/>
      <c r="Q641" s="537"/>
      <c r="BA641" s="214"/>
      <c r="BB641" s="288"/>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2464"/>
      <c r="D642" s="2465"/>
      <c r="E642" s="537"/>
      <c r="F642" s="537"/>
      <c r="G642" s="537"/>
      <c r="H642" s="2464"/>
      <c r="I642" s="2465"/>
      <c r="J642" s="537"/>
      <c r="K642" s="537"/>
      <c r="L642" s="537"/>
      <c r="M642" s="2464" t="s">
        <v>491</v>
      </c>
      <c r="N642" s="2465"/>
      <c r="O642" s="676">
        <v>1.1211246478256762E-2</v>
      </c>
      <c r="P642" s="537"/>
      <c r="Q642" s="537"/>
      <c r="BA642" s="214"/>
      <c r="BB642" s="288"/>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2464"/>
      <c r="D643" s="2465"/>
      <c r="E643" s="537"/>
      <c r="F643" s="537"/>
      <c r="G643" s="537"/>
      <c r="H643" s="2464" t="s">
        <v>529</v>
      </c>
      <c r="I643" s="2465"/>
      <c r="J643" s="2465"/>
      <c r="K643" s="537"/>
      <c r="L643" s="537"/>
      <c r="M643" s="2464" t="s">
        <v>511</v>
      </c>
      <c r="N643" s="2465"/>
      <c r="O643" s="676">
        <v>-4.0408543008098978E-3</v>
      </c>
      <c r="P643" s="537"/>
      <c r="Q643" s="537"/>
      <c r="BA643" s="214"/>
      <c r="BB643" s="288"/>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2464"/>
      <c r="D644" s="2465"/>
      <c r="E644" s="537"/>
      <c r="F644" s="537"/>
      <c r="G644" s="537"/>
      <c r="H644" s="2464" t="s">
        <v>444</v>
      </c>
      <c r="I644" s="2465"/>
      <c r="J644" s="697" t="s">
        <v>226</v>
      </c>
      <c r="K644" s="537"/>
      <c r="L644" s="537"/>
      <c r="M644" s="2464" t="s">
        <v>482</v>
      </c>
      <c r="N644" s="2465"/>
      <c r="O644" s="676">
        <v>2.2127805117564153E-2</v>
      </c>
      <c r="P644" s="537"/>
      <c r="Q644" s="537"/>
      <c r="BA644" s="214"/>
      <c r="BB644" s="288"/>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2464"/>
      <c r="D645" s="2465"/>
      <c r="E645" s="537"/>
      <c r="F645" s="537"/>
      <c r="G645" s="537"/>
      <c r="H645" s="2464" t="s">
        <v>226</v>
      </c>
      <c r="I645" s="2465"/>
      <c r="J645" s="698">
        <v>1</v>
      </c>
      <c r="K645" s="537"/>
      <c r="L645" s="537"/>
      <c r="M645" s="2464" t="s">
        <v>490</v>
      </c>
      <c r="N645" s="2465"/>
      <c r="O645" s="676">
        <v>5.6440973595598886E-3</v>
      </c>
      <c r="P645" s="537"/>
      <c r="Q645" s="537"/>
      <c r="BA645" s="214"/>
      <c r="BB645" s="288"/>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2464"/>
      <c r="D646" s="2465"/>
      <c r="E646" s="537"/>
      <c r="F646" s="537"/>
      <c r="G646" s="537"/>
      <c r="H646" s="2464"/>
      <c r="I646" s="2465"/>
      <c r="J646" s="538"/>
      <c r="K646" s="537"/>
      <c r="L646" s="537"/>
      <c r="M646" s="2464" t="s">
        <v>485</v>
      </c>
      <c r="N646" s="2465"/>
      <c r="O646" s="679">
        <v>-2.1557403608263068E-2</v>
      </c>
      <c r="P646" s="537"/>
      <c r="Q646" s="537"/>
      <c r="BA646" s="214"/>
      <c r="BB646" s="288"/>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2464"/>
      <c r="D647" s="2465"/>
      <c r="E647" s="537"/>
      <c r="F647" s="537"/>
      <c r="G647" s="537"/>
      <c r="H647" s="2464"/>
      <c r="I647" s="2465"/>
      <c r="J647" s="537"/>
      <c r="K647" s="537"/>
      <c r="L647" s="537"/>
      <c r="M647" s="2464"/>
      <c r="N647" s="2465"/>
      <c r="O647" s="538"/>
      <c r="P647" s="537"/>
      <c r="Q647" s="537"/>
      <c r="BA647" s="214"/>
      <c r="BB647" s="288"/>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2464"/>
      <c r="D648" s="2465"/>
      <c r="E648" s="537"/>
      <c r="F648" s="537"/>
      <c r="G648" s="537"/>
      <c r="H648" s="2464"/>
      <c r="I648" s="2465"/>
      <c r="J648" s="537"/>
      <c r="K648" s="537"/>
      <c r="L648" s="537"/>
      <c r="M648" s="2464"/>
      <c r="N648" s="2465"/>
      <c r="O648" s="537"/>
      <c r="P648" s="537"/>
      <c r="Q648" s="537"/>
      <c r="BA648" s="214"/>
      <c r="BB648" s="288"/>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2464"/>
      <c r="D649" s="2465"/>
      <c r="E649" s="537"/>
      <c r="F649" s="537"/>
      <c r="G649" s="537"/>
      <c r="H649" s="2464"/>
      <c r="I649" s="2465"/>
      <c r="J649" s="537"/>
      <c r="K649" s="537"/>
      <c r="L649" s="537"/>
      <c r="M649" s="2464" t="s">
        <v>529</v>
      </c>
      <c r="N649" s="2465"/>
      <c r="O649" s="2465"/>
      <c r="P649" s="537"/>
      <c r="Q649" s="537"/>
      <c r="BA649" s="214"/>
      <c r="BB649" s="288"/>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2464"/>
      <c r="D650" s="2465"/>
      <c r="E650" s="537"/>
      <c r="F650" s="537"/>
      <c r="G650" s="537"/>
      <c r="H650" s="2464"/>
      <c r="I650" s="2465"/>
      <c r="J650" s="537"/>
      <c r="K650" s="537"/>
      <c r="L650" s="537"/>
      <c r="M650" s="2464" t="s">
        <v>444</v>
      </c>
      <c r="N650" s="2465"/>
      <c r="O650" s="699" t="s">
        <v>226</v>
      </c>
      <c r="P650" s="537"/>
      <c r="Q650" s="537"/>
      <c r="BA650" s="214"/>
      <c r="BB650" s="288"/>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2464"/>
      <c r="D651" s="2465"/>
      <c r="E651" s="537"/>
      <c r="F651" s="537"/>
      <c r="G651" s="537"/>
      <c r="H651" s="2464"/>
      <c r="I651" s="2465"/>
      <c r="J651" s="537"/>
      <c r="K651" s="537"/>
      <c r="L651" s="537"/>
      <c r="M651" s="2464" t="s">
        <v>226</v>
      </c>
      <c r="N651" s="2465"/>
      <c r="O651" s="700">
        <v>0.99999999999999978</v>
      </c>
      <c r="P651" s="537"/>
      <c r="Q651" s="537"/>
      <c r="BA651" s="214"/>
      <c r="BB651" s="288"/>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2464"/>
      <c r="D652" s="2465"/>
      <c r="E652" s="537"/>
      <c r="F652" s="537"/>
      <c r="G652" s="537"/>
      <c r="H652" s="2464"/>
      <c r="I652" s="2465"/>
      <c r="J652" s="537"/>
      <c r="K652" s="537"/>
      <c r="L652" s="537"/>
      <c r="M652" s="2464"/>
      <c r="N652" s="2465"/>
      <c r="O652" s="538"/>
      <c r="P652" s="537"/>
      <c r="Q652" s="537"/>
      <c r="BA652" s="214"/>
      <c r="BB652" s="288"/>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2464"/>
      <c r="D653" s="2465"/>
      <c r="E653" s="537"/>
      <c r="F653" s="537"/>
      <c r="G653" s="537"/>
      <c r="H653" s="2464"/>
      <c r="I653" s="2465"/>
      <c r="J653" s="537"/>
      <c r="K653" s="537"/>
      <c r="L653" s="537"/>
      <c r="M653" s="2464"/>
      <c r="N653" s="2465"/>
      <c r="O653" s="537"/>
      <c r="P653" s="537"/>
      <c r="Q653" s="537"/>
      <c r="BA653" s="214"/>
      <c r="BB653" s="288"/>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2464"/>
      <c r="D654" s="2465"/>
      <c r="E654" s="537"/>
      <c r="F654" s="537"/>
      <c r="G654" s="537"/>
      <c r="H654" s="2464"/>
      <c r="I654" s="2465"/>
      <c r="J654" s="537"/>
      <c r="K654" s="537"/>
      <c r="L654" s="537"/>
      <c r="M654" s="2464"/>
      <c r="N654" s="2465"/>
      <c r="O654" s="537"/>
      <c r="P654" s="537"/>
      <c r="Q654" s="537"/>
      <c r="BA654" s="214"/>
      <c r="BB654" s="288"/>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2464"/>
      <c r="D655" s="2465"/>
      <c r="E655" s="537"/>
      <c r="F655" s="537"/>
      <c r="G655" s="537"/>
      <c r="H655" s="2464"/>
      <c r="I655" s="2465"/>
      <c r="J655" s="537"/>
      <c r="K655" s="537"/>
      <c r="L655" s="537"/>
      <c r="M655" s="2464"/>
      <c r="N655" s="2465"/>
      <c r="O655" s="537"/>
      <c r="P655" s="537"/>
      <c r="Q655" s="537"/>
      <c r="BA655" s="214"/>
      <c r="BB655" s="288"/>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2464"/>
      <c r="D656" s="2465"/>
      <c r="E656" s="537"/>
      <c r="F656" s="537"/>
      <c r="G656" s="537"/>
      <c r="H656" s="2464"/>
      <c r="I656" s="2465"/>
      <c r="J656" s="537"/>
      <c r="K656" s="537"/>
      <c r="L656" s="537"/>
      <c r="M656" s="2464"/>
      <c r="N656" s="2465"/>
      <c r="O656" s="537"/>
      <c r="P656" s="537"/>
      <c r="Q656" s="537"/>
      <c r="BA656" s="214"/>
      <c r="BB656" s="288"/>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2464"/>
      <c r="D657" s="2465"/>
      <c r="E657" s="537"/>
      <c r="F657" s="537"/>
      <c r="G657" s="537"/>
      <c r="H657" s="2464"/>
      <c r="I657" s="2465"/>
      <c r="J657" s="537"/>
      <c r="K657" s="537"/>
      <c r="L657" s="537"/>
      <c r="M657" s="2464"/>
      <c r="N657" s="2465"/>
      <c r="O657" s="537"/>
      <c r="P657" s="537"/>
      <c r="Q657" s="537"/>
      <c r="BA657" s="214"/>
      <c r="BB657" s="288"/>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2464"/>
      <c r="D658" s="2465"/>
      <c r="E658" s="537"/>
      <c r="F658" s="537"/>
      <c r="G658" s="537"/>
      <c r="H658" s="2464"/>
      <c r="I658" s="2465"/>
      <c r="J658" s="537"/>
      <c r="K658" s="537"/>
      <c r="L658" s="537"/>
      <c r="M658" s="2464"/>
      <c r="N658" s="2465"/>
      <c r="O658" s="537"/>
      <c r="P658" s="537"/>
      <c r="Q658" s="537"/>
      <c r="BA658" s="214"/>
      <c r="BB658" s="288"/>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2464"/>
      <c r="D659" s="2465"/>
      <c r="E659" s="537"/>
      <c r="F659" s="537"/>
      <c r="G659" s="537"/>
      <c r="H659" s="2464"/>
      <c r="I659" s="2465"/>
      <c r="J659" s="537"/>
      <c r="K659" s="537"/>
      <c r="L659" s="537"/>
      <c r="M659" s="2464"/>
      <c r="N659" s="2465"/>
      <c r="O659" s="537"/>
      <c r="P659" s="537"/>
      <c r="Q659" s="537"/>
      <c r="BA659" s="214"/>
      <c r="BB659" s="288"/>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2464"/>
      <c r="D660" s="2465"/>
      <c r="E660" s="537"/>
      <c r="F660" s="537"/>
      <c r="G660" s="537"/>
      <c r="H660" s="2464"/>
      <c r="I660" s="2465"/>
      <c r="J660" s="537"/>
      <c r="K660" s="537"/>
      <c r="L660" s="537"/>
      <c r="M660" s="2464"/>
      <c r="N660" s="2465"/>
      <c r="O660" s="537"/>
      <c r="P660" s="537"/>
      <c r="Q660" s="537"/>
      <c r="BA660" s="214"/>
      <c r="BB660" s="288"/>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2464"/>
      <c r="D661" s="2465"/>
      <c r="E661" s="537"/>
      <c r="F661" s="537"/>
      <c r="G661" s="537"/>
      <c r="H661" s="2464"/>
      <c r="I661" s="2465"/>
      <c r="J661" s="537"/>
      <c r="K661" s="537"/>
      <c r="L661" s="537"/>
      <c r="M661" s="2464"/>
      <c r="N661" s="2465"/>
      <c r="O661" s="537"/>
      <c r="P661" s="537"/>
      <c r="Q661" s="537"/>
      <c r="BA661" s="214"/>
      <c r="BB661" s="288"/>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2464"/>
      <c r="D662" s="2465"/>
      <c r="E662" s="537"/>
      <c r="F662" s="537"/>
      <c r="G662" s="537"/>
      <c r="H662" s="2464"/>
      <c r="I662" s="2465"/>
      <c r="J662" s="537"/>
      <c r="K662" s="537"/>
      <c r="L662" s="537"/>
      <c r="M662" s="2464"/>
      <c r="N662" s="2465"/>
      <c r="O662" s="537"/>
      <c r="P662" s="537"/>
      <c r="Q662" s="537"/>
      <c r="BA662" s="214"/>
      <c r="BB662" s="288"/>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2464"/>
      <c r="D663" s="2465"/>
      <c r="E663" s="537"/>
      <c r="F663" s="537"/>
      <c r="G663" s="537"/>
      <c r="H663" s="2464"/>
      <c r="I663" s="2465"/>
      <c r="J663" s="537"/>
      <c r="K663" s="537"/>
      <c r="L663" s="537"/>
      <c r="M663" s="2464"/>
      <c r="N663" s="2465"/>
      <c r="O663" s="537"/>
      <c r="P663" s="537"/>
      <c r="Q663" s="537"/>
      <c r="BA663" s="214"/>
      <c r="BB663" s="288"/>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2464"/>
      <c r="D664" s="2465"/>
      <c r="E664" s="537"/>
      <c r="F664" s="537"/>
      <c r="G664" s="537"/>
      <c r="H664" s="2464"/>
      <c r="I664" s="2465"/>
      <c r="J664" s="537"/>
      <c r="K664" s="537"/>
      <c r="L664" s="537"/>
      <c r="M664" s="2464"/>
      <c r="N664" s="2465"/>
      <c r="O664" s="537"/>
      <c r="P664" s="537"/>
      <c r="Q664" s="537"/>
      <c r="BA664" s="214"/>
      <c r="BB664" s="288"/>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2464"/>
      <c r="D665" s="2465"/>
      <c r="E665" s="537"/>
      <c r="F665" s="537"/>
      <c r="G665" s="537"/>
      <c r="H665" s="2464"/>
      <c r="I665" s="2465"/>
      <c r="J665" s="537"/>
      <c r="K665" s="537"/>
      <c r="L665" s="537"/>
      <c r="M665" s="2464"/>
      <c r="N665" s="2465"/>
      <c r="O665" s="537"/>
      <c r="P665" s="537"/>
      <c r="Q665" s="537"/>
      <c r="BA665" s="214"/>
      <c r="BB665" s="288"/>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2464"/>
      <c r="D666" s="2465"/>
      <c r="E666" s="537"/>
      <c r="F666" s="537"/>
      <c r="G666" s="537"/>
      <c r="H666" s="2464"/>
      <c r="I666" s="2465"/>
      <c r="J666" s="537"/>
      <c r="K666" s="537"/>
      <c r="L666" s="537"/>
      <c r="M666" s="2464"/>
      <c r="N666" s="2465"/>
      <c r="O666" s="537"/>
      <c r="P666" s="537"/>
      <c r="Q666" s="537"/>
      <c r="BA666" s="214"/>
      <c r="BB666" s="288"/>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2464"/>
      <c r="D667" s="2465"/>
      <c r="E667" s="537"/>
      <c r="F667" s="537"/>
      <c r="G667" s="537"/>
      <c r="H667" s="2464"/>
      <c r="I667" s="2465"/>
      <c r="J667" s="537"/>
      <c r="K667" s="537"/>
      <c r="L667" s="537"/>
      <c r="M667" s="2464"/>
      <c r="N667" s="2465"/>
      <c r="O667" s="537"/>
      <c r="P667" s="537"/>
      <c r="Q667" s="537"/>
      <c r="BA667" s="214"/>
      <c r="BB667" s="288"/>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2464"/>
      <c r="D668" s="2465"/>
      <c r="E668" s="537"/>
      <c r="F668" s="537"/>
      <c r="G668" s="537"/>
      <c r="H668" s="2464"/>
      <c r="I668" s="2465"/>
      <c r="J668" s="537"/>
      <c r="K668" s="537"/>
      <c r="L668" s="537"/>
      <c r="M668" s="2464"/>
      <c r="N668" s="2465"/>
      <c r="O668" s="537"/>
      <c r="P668" s="537"/>
      <c r="Q668" s="537"/>
      <c r="BA668" s="214"/>
      <c r="BB668" s="288"/>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2464"/>
      <c r="D669" s="2465"/>
      <c r="E669" s="537"/>
      <c r="F669" s="537"/>
      <c r="G669" s="537"/>
      <c r="H669" s="2464"/>
      <c r="I669" s="2465"/>
      <c r="J669" s="537"/>
      <c r="K669" s="537"/>
      <c r="L669" s="537"/>
      <c r="M669" s="2464"/>
      <c r="N669" s="2465"/>
      <c r="O669" s="537"/>
      <c r="P669" s="537"/>
      <c r="Q669" s="537"/>
      <c r="BA669" s="214"/>
      <c r="BB669" s="288"/>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2464"/>
      <c r="D670" s="2465"/>
      <c r="E670" s="537"/>
      <c r="F670" s="537"/>
      <c r="G670" s="537"/>
      <c r="H670" s="2464"/>
      <c r="I670" s="2465"/>
      <c r="J670" s="537"/>
      <c r="K670" s="537"/>
      <c r="L670" s="537"/>
      <c r="M670" s="2464"/>
      <c r="N670" s="2465"/>
      <c r="O670" s="537"/>
      <c r="P670" s="537"/>
      <c r="Q670" s="537"/>
      <c r="BA670" s="214"/>
      <c r="BB670" s="288"/>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2464"/>
      <c r="D671" s="2465"/>
      <c r="E671" s="537"/>
      <c r="F671" s="537"/>
      <c r="G671" s="537"/>
      <c r="H671" s="2464"/>
      <c r="I671" s="2465"/>
      <c r="J671" s="537"/>
      <c r="K671" s="537"/>
      <c r="L671" s="537"/>
      <c r="M671" s="2464"/>
      <c r="N671" s="2465"/>
      <c r="O671" s="537"/>
      <c r="P671" s="537"/>
      <c r="Q671" s="537"/>
      <c r="BA671" s="214"/>
      <c r="BB671" s="288"/>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2464"/>
      <c r="D672" s="2465"/>
      <c r="E672" s="537"/>
      <c r="F672" s="537"/>
      <c r="G672" s="537"/>
      <c r="H672" s="2464"/>
      <c r="I672" s="2465"/>
      <c r="J672" s="537"/>
      <c r="K672" s="537"/>
      <c r="L672" s="537"/>
      <c r="M672" s="2464"/>
      <c r="N672" s="2465"/>
      <c r="O672" s="537"/>
      <c r="P672" s="537"/>
      <c r="Q672" s="537"/>
      <c r="BA672" s="214"/>
      <c r="BB672" s="288"/>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2464"/>
      <c r="D673" s="2465"/>
      <c r="E673" s="537"/>
      <c r="F673" s="537"/>
      <c r="G673" s="537"/>
      <c r="H673" s="2464"/>
      <c r="I673" s="2465"/>
      <c r="J673" s="537"/>
      <c r="K673" s="537"/>
      <c r="L673" s="537"/>
      <c r="M673" s="2464"/>
      <c r="N673" s="2465"/>
      <c r="O673" s="537"/>
      <c r="P673" s="537"/>
      <c r="Q673" s="537"/>
      <c r="BA673" s="214"/>
      <c r="BB673" s="288"/>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2464"/>
      <c r="D674" s="2465"/>
      <c r="E674" s="537"/>
      <c r="F674" s="537"/>
      <c r="G674" s="537"/>
      <c r="H674" s="2464"/>
      <c r="I674" s="2465"/>
      <c r="J674" s="537"/>
      <c r="K674" s="537"/>
      <c r="L674" s="537"/>
      <c r="M674" s="2464"/>
      <c r="N674" s="2465"/>
      <c r="O674" s="537"/>
      <c r="P674" s="537"/>
      <c r="Q674" s="537"/>
      <c r="BA674" s="214"/>
      <c r="BB674" s="288"/>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2464"/>
      <c r="D675" s="2465"/>
      <c r="E675" s="537"/>
      <c r="F675" s="537"/>
      <c r="G675" s="537"/>
      <c r="H675" s="2464"/>
      <c r="I675" s="2465"/>
      <c r="J675" s="537"/>
      <c r="K675" s="537"/>
      <c r="L675" s="537"/>
      <c r="M675" s="2464"/>
      <c r="N675" s="2465"/>
      <c r="O675" s="537"/>
      <c r="P675" s="537"/>
      <c r="Q675" s="537"/>
      <c r="BA675" s="214"/>
      <c r="BB675" s="288"/>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2464"/>
      <c r="D676" s="2465"/>
      <c r="E676" s="537"/>
      <c r="F676" s="537"/>
      <c r="G676" s="537"/>
      <c r="H676" s="2464"/>
      <c r="I676" s="2465"/>
      <c r="J676" s="537"/>
      <c r="K676" s="537"/>
      <c r="L676" s="537"/>
      <c r="M676" s="2464"/>
      <c r="N676" s="2465"/>
      <c r="O676" s="537"/>
      <c r="P676" s="537"/>
      <c r="Q676" s="537"/>
      <c r="BA676" s="214"/>
      <c r="BB676" s="288"/>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2464"/>
      <c r="D677" s="2465"/>
      <c r="E677" s="537"/>
      <c r="F677" s="537"/>
      <c r="G677" s="537"/>
      <c r="H677" s="2464"/>
      <c r="I677" s="2465"/>
      <c r="J677" s="537"/>
      <c r="K677" s="537"/>
      <c r="L677" s="537"/>
      <c r="M677" s="2464"/>
      <c r="N677" s="2465"/>
      <c r="O677" s="537"/>
      <c r="P677" s="537"/>
      <c r="Q677" s="537"/>
      <c r="BA677" s="214"/>
      <c r="BB677" s="288"/>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2464"/>
      <c r="D678" s="2465"/>
      <c r="E678" s="537"/>
      <c r="F678" s="537"/>
      <c r="G678" s="537"/>
      <c r="H678" s="2464"/>
      <c r="I678" s="2465"/>
      <c r="J678" s="537"/>
      <c r="K678" s="537"/>
      <c r="L678" s="537"/>
      <c r="M678" s="2464"/>
      <c r="N678" s="2465"/>
      <c r="O678" s="537"/>
      <c r="P678" s="537"/>
      <c r="Q678" s="537"/>
      <c r="BA678" s="214"/>
      <c r="BB678" s="288"/>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2464"/>
      <c r="D679" s="2465"/>
      <c r="E679" s="537"/>
      <c r="F679" s="537"/>
      <c r="G679" s="537"/>
      <c r="H679" s="2464"/>
      <c r="I679" s="2465"/>
      <c r="J679" s="537"/>
      <c r="K679" s="537"/>
      <c r="L679" s="537"/>
      <c r="M679" s="2464"/>
      <c r="N679" s="2465"/>
      <c r="O679" s="537"/>
      <c r="P679" s="537"/>
      <c r="Q679" s="537"/>
      <c r="BA679" s="214"/>
      <c r="BB679" s="288"/>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2464"/>
      <c r="D680" s="2465"/>
      <c r="E680" s="537"/>
      <c r="F680" s="537"/>
      <c r="G680" s="537"/>
      <c r="H680" s="2464"/>
      <c r="I680" s="2465"/>
      <c r="J680" s="537"/>
      <c r="K680" s="537"/>
      <c r="L680" s="537"/>
      <c r="M680" s="2464"/>
      <c r="N680" s="2465"/>
      <c r="O680" s="537"/>
      <c r="P680" s="537"/>
      <c r="Q680" s="537"/>
      <c r="BA680" s="214"/>
      <c r="BB680" s="288"/>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2464"/>
      <c r="D681" s="2465"/>
      <c r="E681" s="537"/>
      <c r="F681" s="537"/>
      <c r="G681" s="537"/>
      <c r="H681" s="2464"/>
      <c r="I681" s="2465"/>
      <c r="J681" s="537"/>
      <c r="K681" s="537"/>
      <c r="L681" s="537"/>
      <c r="M681" s="2464"/>
      <c r="N681" s="2465"/>
      <c r="O681" s="537"/>
      <c r="P681" s="537"/>
      <c r="Q681" s="537"/>
      <c r="BA681" s="214"/>
      <c r="BB681" s="288"/>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2464"/>
      <c r="D682" s="2465"/>
      <c r="E682" s="537"/>
      <c r="F682" s="537"/>
      <c r="G682" s="537"/>
      <c r="H682" s="2464"/>
      <c r="I682" s="2465"/>
      <c r="J682" s="537"/>
      <c r="K682" s="537"/>
      <c r="L682" s="537"/>
      <c r="M682" s="2464"/>
      <c r="N682" s="2465"/>
      <c r="O682" s="537"/>
      <c r="P682" s="537"/>
      <c r="Q682" s="537"/>
      <c r="BA682" s="214"/>
      <c r="BB682" s="288"/>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2464"/>
      <c r="D683" s="2465"/>
      <c r="E683" s="537"/>
      <c r="F683" s="537"/>
      <c r="G683" s="537"/>
      <c r="H683" s="2464"/>
      <c r="I683" s="2465"/>
      <c r="J683" s="537"/>
      <c r="K683" s="537"/>
      <c r="L683" s="537"/>
      <c r="M683" s="2464"/>
      <c r="N683" s="2465"/>
      <c r="O683" s="537"/>
      <c r="P683" s="537"/>
      <c r="Q683" s="537"/>
      <c r="BA683" s="214"/>
      <c r="BB683" s="288"/>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2464"/>
      <c r="D684" s="2465"/>
      <c r="E684" s="537"/>
      <c r="F684" s="537"/>
      <c r="G684" s="537"/>
      <c r="H684" s="2464"/>
      <c r="I684" s="2465"/>
      <c r="J684" s="537"/>
      <c r="K684" s="537"/>
      <c r="L684" s="537"/>
      <c r="M684" s="2464"/>
      <c r="N684" s="2465"/>
      <c r="O684" s="537"/>
      <c r="P684" s="537"/>
      <c r="Q684" s="537"/>
      <c r="BA684" s="214"/>
      <c r="BB684" s="288"/>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2464"/>
      <c r="D685" s="2465"/>
      <c r="E685" s="537"/>
      <c r="F685" s="537"/>
      <c r="G685" s="537"/>
      <c r="H685" s="2464"/>
      <c r="I685" s="2465"/>
      <c r="J685" s="537"/>
      <c r="K685" s="537"/>
      <c r="L685" s="537"/>
      <c r="M685" s="2464"/>
      <c r="N685" s="2465"/>
      <c r="O685" s="537"/>
      <c r="P685" s="537"/>
      <c r="Q685" s="537"/>
      <c r="BA685" s="214"/>
      <c r="BB685" s="288"/>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2464"/>
      <c r="D686" s="2465"/>
      <c r="E686" s="537"/>
      <c r="F686" s="537"/>
      <c r="G686" s="537"/>
      <c r="H686" s="2464"/>
      <c r="I686" s="2465"/>
      <c r="J686" s="537"/>
      <c r="K686" s="537"/>
      <c r="L686" s="537"/>
      <c r="M686" s="2464"/>
      <c r="N686" s="2465"/>
      <c r="O686" s="537"/>
      <c r="P686" s="537"/>
      <c r="Q686" s="537"/>
      <c r="BA686" s="214"/>
      <c r="BB686" s="288"/>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2464"/>
      <c r="D687" s="2465"/>
      <c r="E687" s="537"/>
      <c r="F687" s="537"/>
      <c r="G687" s="537"/>
      <c r="H687" s="2464"/>
      <c r="I687" s="2465"/>
      <c r="J687" s="537"/>
      <c r="K687" s="537"/>
      <c r="L687" s="537"/>
      <c r="M687" s="2464"/>
      <c r="N687" s="2465"/>
      <c r="O687" s="537"/>
      <c r="P687" s="537"/>
      <c r="Q687" s="537"/>
      <c r="BA687" s="214"/>
      <c r="BB687" s="288"/>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2464"/>
      <c r="D688" s="2465"/>
      <c r="E688" s="537"/>
      <c r="F688" s="537"/>
      <c r="G688" s="537"/>
      <c r="H688" s="2464"/>
      <c r="I688" s="2465"/>
      <c r="J688" s="537"/>
      <c r="K688" s="537"/>
      <c r="L688" s="537"/>
      <c r="M688" s="2464"/>
      <c r="N688" s="2465"/>
      <c r="O688" s="537"/>
      <c r="P688" s="537"/>
      <c r="Q688" s="537"/>
      <c r="BA688" s="214"/>
      <c r="BB688" s="288"/>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2464"/>
      <c r="D689" s="2465"/>
      <c r="E689" s="537"/>
      <c r="F689" s="537"/>
      <c r="G689" s="537"/>
      <c r="H689" s="2464"/>
      <c r="I689" s="2465"/>
      <c r="J689" s="537"/>
      <c r="K689" s="537"/>
      <c r="L689" s="537"/>
      <c r="M689" s="2464"/>
      <c r="N689" s="2465"/>
      <c r="O689" s="537"/>
      <c r="P689" s="537"/>
      <c r="Q689" s="537"/>
      <c r="BA689" s="214"/>
      <c r="BB689" s="288"/>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2464"/>
      <c r="D690" s="2465"/>
      <c r="E690" s="537"/>
      <c r="F690" s="537"/>
      <c r="G690" s="537"/>
      <c r="H690" s="2464"/>
      <c r="I690" s="2465"/>
      <c r="J690" s="537"/>
      <c r="K690" s="537"/>
      <c r="L690" s="537"/>
      <c r="M690" s="2464"/>
      <c r="N690" s="2465"/>
      <c r="O690" s="537"/>
      <c r="P690" s="537"/>
      <c r="Q690" s="537"/>
      <c r="BA690" s="214"/>
      <c r="BB690" s="288"/>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2464"/>
      <c r="D691" s="2465"/>
      <c r="E691" s="537"/>
      <c r="F691" s="537"/>
      <c r="G691" s="537"/>
      <c r="H691" s="2464"/>
      <c r="I691" s="2465"/>
      <c r="J691" s="537"/>
      <c r="K691" s="537"/>
      <c r="L691" s="537"/>
      <c r="M691" s="2464"/>
      <c r="N691" s="2465"/>
      <c r="O691" s="537"/>
      <c r="P691" s="537"/>
      <c r="Q691" s="537"/>
      <c r="BA691" s="214"/>
      <c r="BB691" s="288"/>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2464"/>
      <c r="D692" s="2465"/>
      <c r="E692" s="537"/>
      <c r="F692" s="537"/>
      <c r="G692" s="537"/>
      <c r="H692" s="2464"/>
      <c r="I692" s="2465"/>
      <c r="J692" s="537"/>
      <c r="K692" s="537"/>
      <c r="L692" s="537"/>
      <c r="M692" s="2464"/>
      <c r="N692" s="2465"/>
      <c r="O692" s="537"/>
      <c r="P692" s="537"/>
      <c r="Q692" s="537"/>
      <c r="BA692" s="214"/>
      <c r="BB692" s="288"/>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2464"/>
      <c r="D693" s="2465"/>
      <c r="E693" s="537"/>
      <c r="F693" s="537"/>
      <c r="G693" s="537"/>
      <c r="H693" s="2464"/>
      <c r="I693" s="2465"/>
      <c r="J693" s="537"/>
      <c r="K693" s="537"/>
      <c r="L693" s="537"/>
      <c r="M693" s="2464"/>
      <c r="N693" s="2465"/>
      <c r="O693" s="537"/>
      <c r="P693" s="537"/>
      <c r="Q693" s="537"/>
      <c r="BA693" s="214"/>
      <c r="BB693" s="288"/>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2464"/>
      <c r="D694" s="2465"/>
      <c r="E694" s="537"/>
      <c r="F694" s="537"/>
      <c r="G694" s="537"/>
      <c r="H694" s="2464"/>
      <c r="I694" s="2465"/>
      <c r="J694" s="537"/>
      <c r="K694" s="537"/>
      <c r="L694" s="537"/>
      <c r="M694" s="2464"/>
      <c r="N694" s="2465"/>
      <c r="O694" s="537"/>
      <c r="P694" s="537"/>
      <c r="Q694" s="537"/>
      <c r="BA694" s="214"/>
      <c r="BB694" s="288"/>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2464"/>
      <c r="D695" s="2465"/>
      <c r="E695" s="537"/>
      <c r="F695" s="537"/>
      <c r="G695" s="537"/>
      <c r="H695" s="2464"/>
      <c r="I695" s="2465"/>
      <c r="J695" s="537"/>
      <c r="K695" s="537"/>
      <c r="L695" s="537"/>
      <c r="M695" s="2464"/>
      <c r="N695" s="2465"/>
      <c r="O695" s="537"/>
      <c r="P695" s="537"/>
      <c r="Q695" s="537"/>
      <c r="BA695" s="214"/>
      <c r="BB695" s="288"/>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2464"/>
      <c r="D696" s="2465"/>
      <c r="E696" s="537"/>
      <c r="F696" s="537"/>
      <c r="G696" s="537"/>
      <c r="H696" s="2464"/>
      <c r="I696" s="2465"/>
      <c r="J696" s="537"/>
      <c r="K696" s="537"/>
      <c r="L696" s="537"/>
      <c r="M696" s="2464"/>
      <c r="N696" s="2465"/>
      <c r="O696" s="537"/>
      <c r="P696" s="537"/>
      <c r="Q696" s="537"/>
      <c r="BA696" s="214"/>
      <c r="BB696" s="288"/>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2464"/>
      <c r="D697" s="2465"/>
      <c r="E697" s="537"/>
      <c r="F697" s="537"/>
      <c r="G697" s="537"/>
      <c r="H697" s="2464"/>
      <c r="I697" s="2465"/>
      <c r="J697" s="537"/>
      <c r="K697" s="537"/>
      <c r="L697" s="537"/>
      <c r="M697" s="2464"/>
      <c r="N697" s="2465"/>
      <c r="O697" s="537"/>
      <c r="P697" s="537"/>
      <c r="Q697" s="537"/>
      <c r="BA697" s="214"/>
      <c r="BB697" s="288"/>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2464"/>
      <c r="D698" s="2465"/>
      <c r="E698" s="537"/>
      <c r="F698" s="537"/>
      <c r="G698" s="537"/>
      <c r="H698" s="2464"/>
      <c r="I698" s="2465"/>
      <c r="J698" s="537"/>
      <c r="K698" s="537"/>
      <c r="L698" s="537"/>
      <c r="M698" s="2464"/>
      <c r="N698" s="2465"/>
      <c r="O698" s="537"/>
      <c r="P698" s="537"/>
      <c r="Q698" s="537"/>
      <c r="BA698" s="214"/>
      <c r="BB698" s="288"/>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2464"/>
      <c r="D699" s="2465"/>
      <c r="E699" s="537"/>
      <c r="F699" s="537"/>
      <c r="G699" s="537"/>
      <c r="H699" s="2464"/>
      <c r="I699" s="2465"/>
      <c r="J699" s="537"/>
      <c r="K699" s="537"/>
      <c r="L699" s="537"/>
      <c r="M699" s="2464"/>
      <c r="N699" s="2465"/>
      <c r="O699" s="537"/>
      <c r="P699" s="537"/>
      <c r="Q699" s="537"/>
      <c r="BA699" s="214"/>
      <c r="BB699" s="288"/>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2464"/>
      <c r="D700" s="2465"/>
      <c r="E700" s="537"/>
      <c r="F700" s="537"/>
      <c r="G700" s="537"/>
      <c r="H700" s="2464"/>
      <c r="I700" s="2465"/>
      <c r="J700" s="537"/>
      <c r="K700" s="537"/>
      <c r="L700" s="537"/>
      <c r="M700" s="2464"/>
      <c r="N700" s="2465"/>
      <c r="O700" s="537"/>
      <c r="P700" s="537"/>
      <c r="Q700" s="537"/>
      <c r="BA700" s="214"/>
      <c r="BB700" s="288"/>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2465"/>
      <c r="D701" s="2465"/>
      <c r="E701" s="538"/>
      <c r="F701" s="538"/>
      <c r="G701" s="538"/>
      <c r="H701" s="2465"/>
      <c r="I701" s="2465"/>
      <c r="J701" s="538"/>
      <c r="K701" s="538"/>
      <c r="L701" s="538"/>
      <c r="M701" s="2465"/>
      <c r="N701" s="2465"/>
      <c r="O701" s="538"/>
      <c r="P701" s="538"/>
      <c r="Q701" s="538"/>
      <c r="BA701" s="214"/>
      <c r="BB701" s="288"/>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2465"/>
      <c r="D702" s="2465"/>
      <c r="E702" s="538"/>
      <c r="F702" s="538"/>
      <c r="G702" s="538"/>
      <c r="H702" s="2465"/>
      <c r="I702" s="2465"/>
      <c r="J702" s="538"/>
      <c r="K702" s="538"/>
      <c r="L702" s="538"/>
      <c r="M702" s="2465"/>
      <c r="N702" s="2465"/>
      <c r="O702" s="538"/>
      <c r="P702" s="538"/>
      <c r="Q702" s="538"/>
      <c r="BA702" s="214"/>
      <c r="BB702" s="288"/>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2465"/>
      <c r="D703" s="2465"/>
      <c r="E703" s="538"/>
      <c r="F703" s="538"/>
      <c r="G703" s="538"/>
      <c r="H703" s="2465"/>
      <c r="I703" s="2465"/>
      <c r="J703" s="538"/>
      <c r="K703" s="538"/>
      <c r="L703" s="538"/>
      <c r="M703" s="2465"/>
      <c r="N703" s="2465"/>
      <c r="O703" s="538"/>
      <c r="P703" s="538"/>
      <c r="Q703" s="538"/>
      <c r="BA703" s="214"/>
      <c r="BB703" s="288"/>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2465"/>
      <c r="D704" s="2465"/>
      <c r="E704" s="538"/>
      <c r="F704" s="538"/>
      <c r="G704" s="538"/>
      <c r="H704" s="2465"/>
      <c r="I704" s="2465"/>
      <c r="J704" s="538"/>
      <c r="K704" s="538"/>
      <c r="L704" s="538"/>
      <c r="M704" s="2465"/>
      <c r="N704" s="2465"/>
      <c r="O704" s="538"/>
      <c r="P704" s="538"/>
      <c r="Q704" s="538"/>
      <c r="BA704" s="214"/>
      <c r="BB704" s="288"/>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2465"/>
      <c r="D705" s="2465"/>
      <c r="E705" s="538"/>
      <c r="F705" s="538"/>
      <c r="G705" s="538"/>
      <c r="H705" s="2465"/>
      <c r="I705" s="2465"/>
      <c r="J705" s="538"/>
      <c r="K705" s="538"/>
      <c r="L705" s="538"/>
      <c r="M705" s="2465"/>
      <c r="N705" s="2465"/>
      <c r="O705" s="538"/>
      <c r="P705" s="538"/>
      <c r="Q705" s="538"/>
      <c r="BA705" s="214"/>
      <c r="BB705" s="288"/>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2465"/>
      <c r="D706" s="2465"/>
      <c r="E706" s="538"/>
      <c r="F706" s="538"/>
      <c r="G706" s="538"/>
      <c r="H706" s="2465"/>
      <c r="I706" s="2465"/>
      <c r="J706" s="538"/>
      <c r="K706" s="538"/>
      <c r="L706" s="538"/>
      <c r="M706" s="2465"/>
      <c r="N706" s="2465"/>
      <c r="O706" s="538"/>
      <c r="P706" s="538"/>
      <c r="Q706" s="538"/>
      <c r="BA706" s="214"/>
      <c r="BB706" s="288"/>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2465"/>
      <c r="D707" s="2465"/>
      <c r="E707" s="538"/>
      <c r="F707" s="538"/>
      <c r="G707" s="538"/>
      <c r="H707" s="2465"/>
      <c r="I707" s="2465"/>
      <c r="J707" s="538"/>
      <c r="K707" s="538"/>
      <c r="L707" s="538"/>
      <c r="M707" s="2465"/>
      <c r="N707" s="2465"/>
      <c r="O707" s="538"/>
      <c r="P707" s="538"/>
      <c r="Q707" s="538"/>
      <c r="BA707" s="214"/>
      <c r="BB707" s="288"/>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2465"/>
      <c r="D708" s="2465"/>
      <c r="E708" s="538"/>
      <c r="F708" s="538"/>
      <c r="G708" s="538"/>
      <c r="H708" s="2465"/>
      <c r="I708" s="2465"/>
      <c r="J708" s="538"/>
      <c r="K708" s="538"/>
      <c r="L708" s="538"/>
      <c r="M708" s="2465"/>
      <c r="N708" s="2465"/>
      <c r="O708" s="538"/>
      <c r="P708" s="538"/>
      <c r="Q708" s="538"/>
      <c r="BA708" s="214"/>
      <c r="BB708" s="288"/>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2465"/>
      <c r="D709" s="2465"/>
      <c r="E709" s="538"/>
      <c r="F709" s="538"/>
      <c r="G709" s="538"/>
      <c r="H709" s="2465"/>
      <c r="I709" s="2465"/>
      <c r="J709" s="538"/>
      <c r="K709" s="538"/>
      <c r="L709" s="538"/>
      <c r="M709" s="2465"/>
      <c r="N709" s="2465"/>
      <c r="O709" s="538"/>
      <c r="P709" s="538"/>
      <c r="Q709" s="538"/>
      <c r="BA709" s="214"/>
      <c r="BB709" s="288"/>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2465"/>
      <c r="D710" s="2465"/>
      <c r="E710" s="538"/>
      <c r="F710" s="538"/>
      <c r="G710" s="538"/>
      <c r="H710" s="2465"/>
      <c r="I710" s="2465"/>
      <c r="J710" s="538"/>
      <c r="K710" s="538"/>
      <c r="L710" s="538"/>
      <c r="M710" s="2465"/>
      <c r="N710" s="2465"/>
      <c r="O710" s="538"/>
      <c r="P710" s="538"/>
      <c r="Q710" s="538"/>
      <c r="BA710" s="214"/>
      <c r="BB710" s="288"/>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2465"/>
      <c r="D711" s="2465"/>
      <c r="E711" s="538"/>
      <c r="F711" s="538"/>
      <c r="G711" s="538"/>
      <c r="H711" s="2465"/>
      <c r="I711" s="2465"/>
      <c r="J711" s="538"/>
      <c r="K711" s="538"/>
      <c r="L711" s="538"/>
      <c r="M711" s="2465"/>
      <c r="N711" s="2465"/>
      <c r="O711" s="538"/>
      <c r="P711" s="538"/>
      <c r="Q711" s="538"/>
      <c r="BA711" s="214"/>
      <c r="BB711" s="288"/>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2465"/>
      <c r="D712" s="2465"/>
      <c r="E712" s="538"/>
      <c r="F712" s="538"/>
      <c r="G712" s="538"/>
      <c r="H712" s="2465"/>
      <c r="I712" s="2465"/>
      <c r="J712" s="538"/>
      <c r="K712" s="538"/>
      <c r="L712" s="538"/>
      <c r="M712" s="2465"/>
      <c r="N712" s="2465"/>
      <c r="O712" s="538"/>
      <c r="P712" s="538"/>
      <c r="Q712" s="538"/>
      <c r="BA712" s="214"/>
      <c r="BB712" s="288"/>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2465"/>
      <c r="D713" s="2465"/>
      <c r="E713" s="538"/>
      <c r="F713" s="538"/>
      <c r="G713" s="538"/>
      <c r="H713" s="2465"/>
      <c r="I713" s="2465"/>
      <c r="J713" s="538"/>
      <c r="K713" s="538"/>
      <c r="L713" s="538"/>
      <c r="M713" s="2465"/>
      <c r="N713" s="2465"/>
      <c r="O713" s="538"/>
      <c r="P713" s="538"/>
      <c r="Q713" s="538"/>
      <c r="BA713" s="214"/>
      <c r="BB713" s="288"/>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2465"/>
      <c r="D714" s="2465"/>
      <c r="E714" s="538"/>
      <c r="F714" s="538"/>
      <c r="G714" s="538"/>
      <c r="H714" s="2465"/>
      <c r="I714" s="2465"/>
      <c r="J714" s="538"/>
      <c r="K714" s="538"/>
      <c r="L714" s="538"/>
      <c r="M714" s="2465"/>
      <c r="N714" s="2465"/>
      <c r="O714" s="538"/>
      <c r="P714" s="538"/>
      <c r="Q714" s="538"/>
      <c r="BA714" s="214"/>
      <c r="BB714" s="288"/>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2465"/>
      <c r="D715" s="2465"/>
      <c r="E715" s="538"/>
      <c r="F715" s="538"/>
      <c r="G715" s="538"/>
      <c r="H715" s="2465"/>
      <c r="I715" s="2465"/>
      <c r="J715" s="538"/>
      <c r="K715" s="538"/>
      <c r="L715" s="538"/>
      <c r="M715" s="2465"/>
      <c r="N715" s="2465"/>
      <c r="O715" s="538"/>
      <c r="P715" s="538"/>
      <c r="Q715" s="538"/>
      <c r="BA715" s="214"/>
      <c r="BB715" s="288"/>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2465"/>
      <c r="D716" s="2465"/>
      <c r="E716" s="538"/>
      <c r="F716" s="538"/>
      <c r="G716" s="538"/>
      <c r="H716" s="2465"/>
      <c r="I716" s="2465"/>
      <c r="J716" s="538"/>
      <c r="K716" s="538"/>
      <c r="L716" s="538"/>
      <c r="M716" s="2465"/>
      <c r="N716" s="2465"/>
      <c r="O716" s="538"/>
      <c r="P716" s="538"/>
      <c r="Q716" s="538"/>
      <c r="BA716" s="214"/>
      <c r="BB716" s="288"/>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2465"/>
      <c r="D717" s="2465"/>
      <c r="E717" s="538"/>
      <c r="F717" s="538"/>
      <c r="G717" s="538"/>
      <c r="H717" s="2465"/>
      <c r="I717" s="2465"/>
      <c r="J717" s="538"/>
      <c r="K717" s="538"/>
      <c r="L717" s="538"/>
      <c r="M717" s="2465"/>
      <c r="N717" s="2465"/>
      <c r="O717" s="538"/>
      <c r="P717" s="538"/>
      <c r="Q717" s="538"/>
      <c r="BA717" s="214"/>
      <c r="BB717" s="288"/>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2465"/>
      <c r="D718" s="2465"/>
      <c r="E718" s="538"/>
      <c r="F718" s="538"/>
      <c r="G718" s="538"/>
      <c r="H718" s="2465"/>
      <c r="I718" s="2465"/>
      <c r="J718" s="538"/>
      <c r="K718" s="538"/>
      <c r="L718" s="538"/>
      <c r="M718" s="2465"/>
      <c r="N718" s="2465"/>
      <c r="O718" s="538"/>
      <c r="P718" s="538"/>
      <c r="Q718" s="538"/>
      <c r="BA718" s="214"/>
      <c r="BB718" s="288"/>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2465"/>
      <c r="D719" s="2465"/>
      <c r="E719" s="538"/>
      <c r="F719" s="538"/>
      <c r="G719" s="538"/>
      <c r="H719" s="2465"/>
      <c r="I719" s="2465"/>
      <c r="J719" s="538"/>
      <c r="K719" s="538"/>
      <c r="L719" s="538"/>
      <c r="M719" s="2465"/>
      <c r="N719" s="2465"/>
      <c r="O719" s="538"/>
      <c r="P719" s="538"/>
      <c r="Q719" s="538"/>
      <c r="BA719" s="214"/>
      <c r="BB719" s="288"/>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2465"/>
      <c r="D720" s="2465"/>
      <c r="E720" s="538"/>
      <c r="F720" s="538"/>
      <c r="G720" s="538"/>
      <c r="H720" s="2465"/>
      <c r="I720" s="2465"/>
      <c r="J720" s="538"/>
      <c r="K720" s="538"/>
      <c r="L720" s="538"/>
      <c r="M720" s="2465"/>
      <c r="N720" s="2465"/>
      <c r="O720" s="538"/>
      <c r="P720" s="538"/>
      <c r="Q720" s="538"/>
      <c r="BA720" s="214"/>
      <c r="BB720" s="288"/>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2465"/>
      <c r="D721" s="2465"/>
      <c r="E721" s="538"/>
      <c r="F721" s="538"/>
      <c r="G721" s="538"/>
      <c r="H721" s="2465"/>
      <c r="I721" s="2465"/>
      <c r="J721" s="538"/>
      <c r="K721" s="538"/>
      <c r="L721" s="538"/>
      <c r="M721" s="2465"/>
      <c r="N721" s="2465"/>
      <c r="O721" s="538"/>
      <c r="P721" s="538"/>
      <c r="Q721" s="538"/>
      <c r="BA721" s="214"/>
      <c r="BB721" s="288"/>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2465"/>
      <c r="D722" s="2465"/>
      <c r="E722" s="538"/>
      <c r="F722" s="538"/>
      <c r="G722" s="538"/>
      <c r="H722" s="2465"/>
      <c r="I722" s="2465"/>
      <c r="J722" s="538"/>
      <c r="K722" s="538"/>
      <c r="L722" s="538"/>
      <c r="M722" s="2465"/>
      <c r="N722" s="2465"/>
      <c r="O722" s="538"/>
      <c r="P722" s="538"/>
      <c r="Q722" s="538"/>
      <c r="BA722" s="214"/>
      <c r="BB722" s="288"/>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2465"/>
      <c r="D723" s="2465"/>
      <c r="E723" s="538"/>
      <c r="F723" s="538"/>
      <c r="G723" s="538"/>
      <c r="H723" s="2465"/>
      <c r="I723" s="2465"/>
      <c r="J723" s="538"/>
      <c r="K723" s="538"/>
      <c r="L723" s="538"/>
      <c r="M723" s="2465"/>
      <c r="N723" s="2465"/>
      <c r="O723" s="538"/>
      <c r="P723" s="538"/>
      <c r="Q723" s="538"/>
      <c r="BA723" s="214"/>
      <c r="BB723" s="288"/>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2465"/>
      <c r="D724" s="2465"/>
      <c r="E724" s="538"/>
      <c r="F724" s="538"/>
      <c r="G724" s="538"/>
      <c r="H724" s="2465"/>
      <c r="I724" s="2465"/>
      <c r="J724" s="538"/>
      <c r="K724" s="538"/>
      <c r="L724" s="538"/>
      <c r="M724" s="2465"/>
      <c r="N724" s="2465"/>
      <c r="O724" s="538"/>
      <c r="P724" s="538"/>
      <c r="Q724" s="538"/>
      <c r="BA724" s="214"/>
      <c r="BB724" s="288"/>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2465"/>
      <c r="D725" s="2465"/>
      <c r="E725" s="538"/>
      <c r="F725" s="538"/>
      <c r="G725" s="538"/>
      <c r="H725" s="2465"/>
      <c r="I725" s="2465"/>
      <c r="J725" s="538"/>
      <c r="K725" s="538"/>
      <c r="L725" s="538"/>
      <c r="M725" s="2465"/>
      <c r="N725" s="2465"/>
      <c r="O725" s="538"/>
      <c r="P725" s="538"/>
      <c r="Q725" s="538"/>
      <c r="BA725" s="214"/>
      <c r="BB725" s="288"/>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2465"/>
      <c r="D726" s="2465"/>
      <c r="E726" s="538"/>
      <c r="F726" s="538"/>
      <c r="G726" s="538"/>
      <c r="H726" s="2465"/>
      <c r="I726" s="2465"/>
      <c r="J726" s="538"/>
      <c r="K726" s="538"/>
      <c r="L726" s="538"/>
      <c r="M726" s="2465"/>
      <c r="N726" s="2465"/>
      <c r="O726" s="538"/>
      <c r="P726" s="538"/>
      <c r="Q726" s="538"/>
      <c r="BA726" s="214"/>
      <c r="BB726" s="288"/>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2465"/>
      <c r="D727" s="2465"/>
      <c r="E727" s="538"/>
      <c r="F727" s="538"/>
      <c r="G727" s="538"/>
      <c r="H727" s="2465"/>
      <c r="I727" s="2465"/>
      <c r="J727" s="538"/>
      <c r="K727" s="538"/>
      <c r="L727" s="538"/>
      <c r="M727" s="2465"/>
      <c r="N727" s="2465"/>
      <c r="O727" s="538"/>
      <c r="P727" s="538"/>
      <c r="Q727" s="538"/>
      <c r="BA727" s="214"/>
      <c r="BB727" s="288"/>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2465"/>
      <c r="D728" s="2465"/>
      <c r="E728" s="538"/>
      <c r="F728" s="538"/>
      <c r="G728" s="538"/>
      <c r="H728" s="2465"/>
      <c r="I728" s="2465"/>
      <c r="J728" s="538"/>
      <c r="K728" s="538"/>
      <c r="L728" s="538"/>
      <c r="M728" s="2465"/>
      <c r="N728" s="2465"/>
      <c r="O728" s="538"/>
      <c r="P728" s="538"/>
      <c r="Q728" s="538"/>
      <c r="BA728" s="214"/>
      <c r="BB728" s="288"/>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2465"/>
      <c r="D729" s="2465"/>
      <c r="E729" s="538"/>
      <c r="F729" s="538"/>
      <c r="G729" s="538"/>
      <c r="H729" s="2465"/>
      <c r="I729" s="2465"/>
      <c r="J729" s="538"/>
      <c r="K729" s="538"/>
      <c r="L729" s="538"/>
      <c r="M729" s="2465"/>
      <c r="N729" s="2465"/>
      <c r="O729" s="538"/>
      <c r="P729" s="538"/>
      <c r="Q729" s="538"/>
      <c r="BA729" s="214"/>
      <c r="BB729" s="288"/>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2465"/>
      <c r="D730" s="2465"/>
      <c r="E730" s="538"/>
      <c r="F730" s="538"/>
      <c r="G730" s="538"/>
      <c r="H730" s="2465"/>
      <c r="I730" s="2465"/>
      <c r="J730" s="538"/>
      <c r="K730" s="538"/>
      <c r="L730" s="538"/>
      <c r="M730" s="2465"/>
      <c r="N730" s="2465"/>
      <c r="O730" s="538"/>
      <c r="P730" s="538"/>
      <c r="Q730" s="538"/>
      <c r="BA730" s="214"/>
      <c r="BB730" s="288"/>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2465"/>
      <c r="D731" s="2465"/>
      <c r="E731" s="538"/>
      <c r="F731" s="538"/>
      <c r="G731" s="538"/>
      <c r="H731" s="2465"/>
      <c r="I731" s="2465"/>
      <c r="J731" s="538"/>
      <c r="K731" s="538"/>
      <c r="L731" s="538"/>
      <c r="M731" s="2465"/>
      <c r="N731" s="2465"/>
      <c r="O731" s="538"/>
      <c r="P731" s="538"/>
      <c r="Q731" s="538"/>
      <c r="BA731" s="214"/>
      <c r="BB731" s="288"/>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2465"/>
      <c r="D732" s="2465"/>
      <c r="E732" s="538"/>
      <c r="F732" s="538"/>
      <c r="G732" s="538"/>
      <c r="H732" s="2465"/>
      <c r="I732" s="2465"/>
      <c r="J732" s="538"/>
      <c r="K732" s="538"/>
      <c r="L732" s="538"/>
      <c r="M732" s="2465"/>
      <c r="N732" s="2465"/>
      <c r="O732" s="538"/>
      <c r="P732" s="538"/>
      <c r="Q732" s="538"/>
      <c r="BA732" s="214"/>
      <c r="BB732" s="288"/>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2465"/>
      <c r="D733" s="2465"/>
      <c r="E733" s="538"/>
      <c r="F733" s="538"/>
      <c r="G733" s="538"/>
      <c r="H733" s="2465"/>
      <c r="I733" s="2465"/>
      <c r="J733" s="538"/>
      <c r="K733" s="538"/>
      <c r="L733" s="538"/>
      <c r="M733" s="2465"/>
      <c r="N733" s="2465"/>
      <c r="O733" s="538"/>
      <c r="P733" s="538"/>
      <c r="Q733" s="538"/>
      <c r="BA733" s="214"/>
      <c r="BB733" s="288"/>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2465"/>
      <c r="D734" s="2465"/>
      <c r="E734" s="538"/>
      <c r="F734" s="538"/>
      <c r="G734" s="538"/>
      <c r="H734" s="2465"/>
      <c r="I734" s="2465"/>
      <c r="J734" s="538"/>
      <c r="K734" s="538"/>
      <c r="L734" s="538"/>
      <c r="M734" s="2465"/>
      <c r="N734" s="2465"/>
      <c r="O734" s="538"/>
      <c r="P734" s="538"/>
      <c r="Q734" s="538"/>
      <c r="BA734" s="214"/>
      <c r="BB734" s="288"/>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2465"/>
      <c r="D735" s="2465"/>
      <c r="E735" s="538"/>
      <c r="F735" s="538"/>
      <c r="G735" s="538"/>
      <c r="H735" s="2465"/>
      <c r="I735" s="2465"/>
      <c r="J735" s="538"/>
      <c r="K735" s="538"/>
      <c r="L735" s="538"/>
      <c r="M735" s="2465"/>
      <c r="N735" s="2465"/>
      <c r="O735" s="538"/>
      <c r="P735" s="538"/>
      <c r="Q735" s="538"/>
      <c r="BA735" s="214"/>
      <c r="BB735" s="288"/>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2465"/>
      <c r="D736" s="2465"/>
      <c r="E736" s="538"/>
      <c r="F736" s="538"/>
      <c r="G736" s="538"/>
      <c r="H736" s="2465"/>
      <c r="I736" s="2465"/>
      <c r="J736" s="538"/>
      <c r="K736" s="538"/>
      <c r="L736" s="538"/>
      <c r="M736" s="2465"/>
      <c r="N736" s="2465"/>
      <c r="O736" s="538"/>
      <c r="P736" s="538"/>
      <c r="Q736" s="538"/>
      <c r="BA736" s="214"/>
      <c r="BB736" s="288"/>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2465"/>
      <c r="D737" s="2465"/>
      <c r="E737" s="538"/>
      <c r="F737" s="538"/>
      <c r="G737" s="538"/>
      <c r="H737" s="2465"/>
      <c r="I737" s="2465"/>
      <c r="J737" s="538"/>
      <c r="K737" s="538"/>
      <c r="L737" s="538"/>
      <c r="M737" s="2465"/>
      <c r="N737" s="2465"/>
      <c r="O737" s="538"/>
      <c r="P737" s="538"/>
      <c r="Q737" s="538"/>
      <c r="BA737" s="214"/>
      <c r="BB737" s="288"/>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2465"/>
      <c r="D738" s="2465"/>
      <c r="E738" s="538"/>
      <c r="F738" s="538"/>
      <c r="G738" s="538"/>
      <c r="H738" s="2465"/>
      <c r="I738" s="2465"/>
      <c r="J738" s="538"/>
      <c r="K738" s="538"/>
      <c r="L738" s="538"/>
      <c r="M738" s="2465"/>
      <c r="N738" s="2465"/>
      <c r="O738" s="538"/>
      <c r="P738" s="538"/>
      <c r="Q738" s="538"/>
      <c r="BA738" s="214"/>
      <c r="BB738" s="288"/>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2465"/>
      <c r="D739" s="2465"/>
      <c r="E739" s="538"/>
      <c r="F739" s="538"/>
      <c r="G739" s="538"/>
      <c r="H739" s="2465"/>
      <c r="I739" s="2465"/>
      <c r="J739" s="538"/>
      <c r="K739" s="538"/>
      <c r="L739" s="538"/>
      <c r="M739" s="2465"/>
      <c r="N739" s="2465"/>
      <c r="O739" s="538"/>
      <c r="P739" s="538"/>
      <c r="Q739" s="538"/>
      <c r="BA739" s="214"/>
      <c r="BB739" s="288"/>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2465"/>
      <c r="D740" s="2465"/>
      <c r="E740" s="538"/>
      <c r="F740" s="538"/>
      <c r="G740" s="538"/>
      <c r="H740" s="2465"/>
      <c r="I740" s="2465"/>
      <c r="J740" s="538"/>
      <c r="K740" s="538"/>
      <c r="L740" s="538"/>
      <c r="M740" s="2465"/>
      <c r="N740" s="2465"/>
      <c r="O740" s="538"/>
      <c r="P740" s="538"/>
      <c r="Q740" s="538"/>
      <c r="BA740" s="214"/>
      <c r="BB740" s="288"/>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2465"/>
      <c r="D741" s="2465"/>
      <c r="E741" s="538"/>
      <c r="F741" s="538"/>
      <c r="G741" s="538"/>
      <c r="H741" s="2465"/>
      <c r="I741" s="2465"/>
      <c r="J741" s="538"/>
      <c r="K741" s="538"/>
      <c r="L741" s="538"/>
      <c r="M741" s="2465"/>
      <c r="N741" s="2465"/>
      <c r="O741" s="538"/>
      <c r="P741" s="538"/>
      <c r="Q741" s="538"/>
      <c r="BA741" s="214"/>
      <c r="BB741" s="288"/>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2465"/>
      <c r="D742" s="2465"/>
      <c r="E742" s="538"/>
      <c r="F742" s="538"/>
      <c r="G742" s="538"/>
      <c r="H742" s="2465"/>
      <c r="I742" s="2465"/>
      <c r="J742" s="538"/>
      <c r="K742" s="538"/>
      <c r="L742" s="538"/>
      <c r="M742" s="2465"/>
      <c r="N742" s="2465"/>
      <c r="O742" s="538"/>
      <c r="P742" s="538"/>
      <c r="Q742" s="538"/>
      <c r="BA742" s="214"/>
      <c r="BB742" s="288"/>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2465"/>
      <c r="D743" s="2465"/>
      <c r="E743" s="538"/>
      <c r="F743" s="538"/>
      <c r="G743" s="538"/>
      <c r="H743" s="2465"/>
      <c r="I743" s="2465"/>
      <c r="J743" s="538"/>
      <c r="K743" s="538"/>
      <c r="L743" s="538"/>
      <c r="M743" s="2465"/>
      <c r="N743" s="2465"/>
      <c r="O743" s="538"/>
      <c r="P743" s="538"/>
      <c r="Q743" s="538"/>
      <c r="BA743" s="214"/>
      <c r="BB743" s="288"/>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2465"/>
      <c r="D744" s="2465"/>
      <c r="E744" s="538"/>
      <c r="F744" s="538"/>
      <c r="G744" s="538"/>
      <c r="H744" s="2465"/>
      <c r="I744" s="2465"/>
      <c r="J744" s="538"/>
      <c r="K744" s="538"/>
      <c r="L744" s="538"/>
      <c r="M744" s="2465"/>
      <c r="N744" s="2465"/>
      <c r="O744" s="538"/>
      <c r="P744" s="538"/>
      <c r="Q744" s="538"/>
      <c r="BA744" s="214"/>
      <c r="BB744" s="288"/>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2465"/>
      <c r="D745" s="2465"/>
      <c r="E745" s="538"/>
      <c r="F745" s="538"/>
      <c r="G745" s="538"/>
      <c r="H745" s="2465"/>
      <c r="I745" s="2465"/>
      <c r="J745" s="538"/>
      <c r="K745" s="538"/>
      <c r="L745" s="538"/>
      <c r="M745" s="2465"/>
      <c r="N745" s="2465"/>
      <c r="O745" s="538"/>
      <c r="P745" s="538"/>
      <c r="Q745" s="538"/>
      <c r="BA745" s="214"/>
      <c r="BB745" s="288"/>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2465"/>
      <c r="D746" s="2465"/>
      <c r="E746" s="538"/>
      <c r="F746" s="538"/>
      <c r="G746" s="538"/>
      <c r="H746" s="2465"/>
      <c r="I746" s="2465"/>
      <c r="J746" s="538"/>
      <c r="K746" s="538"/>
      <c r="L746" s="538"/>
      <c r="M746" s="2465"/>
      <c r="N746" s="2465"/>
      <c r="O746" s="538"/>
      <c r="P746" s="538"/>
      <c r="Q746" s="538"/>
      <c r="BA746" s="214"/>
      <c r="BB746" s="288"/>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2465"/>
      <c r="D747" s="2465"/>
      <c r="E747" s="538"/>
      <c r="F747" s="538"/>
      <c r="G747" s="538"/>
      <c r="H747" s="2465"/>
      <c r="I747" s="2465"/>
      <c r="J747" s="538"/>
      <c r="K747" s="538"/>
      <c r="L747" s="538"/>
      <c r="M747" s="2465"/>
      <c r="N747" s="2465"/>
      <c r="O747" s="538"/>
      <c r="P747" s="538"/>
      <c r="Q747" s="538"/>
      <c r="BA747" s="214"/>
      <c r="BB747" s="288"/>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2465"/>
      <c r="D748" s="2465"/>
      <c r="E748" s="538"/>
      <c r="F748" s="538"/>
      <c r="G748" s="538"/>
      <c r="H748" s="2465"/>
      <c r="I748" s="2465"/>
      <c r="J748" s="538"/>
      <c r="K748" s="538"/>
      <c r="L748" s="538"/>
      <c r="M748" s="2465"/>
      <c r="N748" s="2465"/>
      <c r="O748" s="538"/>
      <c r="P748" s="538"/>
      <c r="Q748" s="538"/>
      <c r="BA748" s="214"/>
      <c r="BB748" s="288"/>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2465"/>
      <c r="D749" s="2465"/>
      <c r="E749" s="538"/>
      <c r="F749" s="538"/>
      <c r="G749" s="538"/>
      <c r="H749" s="2465"/>
      <c r="I749" s="2465"/>
      <c r="J749" s="538"/>
      <c r="K749" s="538"/>
      <c r="L749" s="538"/>
      <c r="M749" s="2465"/>
      <c r="N749" s="2465"/>
      <c r="O749" s="538"/>
      <c r="P749" s="538"/>
      <c r="Q749" s="538"/>
      <c r="BA749" s="214"/>
      <c r="BB749" s="288"/>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2465"/>
      <c r="D750" s="2465"/>
      <c r="E750" s="538"/>
      <c r="F750" s="538"/>
      <c r="G750" s="538"/>
      <c r="H750" s="2465"/>
      <c r="I750" s="2465"/>
      <c r="J750" s="538"/>
      <c r="K750" s="538"/>
      <c r="L750" s="538"/>
      <c r="M750" s="2465"/>
      <c r="N750" s="2465"/>
      <c r="O750" s="538"/>
      <c r="P750" s="538"/>
      <c r="Q750" s="538"/>
      <c r="BA750" s="214"/>
      <c r="BB750" s="288"/>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2465"/>
      <c r="D751" s="2465"/>
      <c r="E751" s="538"/>
      <c r="F751" s="538"/>
      <c r="G751" s="538"/>
      <c r="H751" s="2465"/>
      <c r="I751" s="2465"/>
      <c r="J751" s="538"/>
      <c r="K751" s="538"/>
      <c r="L751" s="538"/>
      <c r="M751" s="2465"/>
      <c r="N751" s="2465"/>
      <c r="O751" s="538"/>
      <c r="P751" s="538"/>
      <c r="Q751" s="538"/>
      <c r="BA751" s="214"/>
      <c r="BB751" s="288"/>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2465"/>
      <c r="D752" s="2465"/>
      <c r="E752" s="538"/>
      <c r="F752" s="538"/>
      <c r="G752" s="538"/>
      <c r="H752" s="2465"/>
      <c r="I752" s="2465"/>
      <c r="J752" s="538"/>
      <c r="K752" s="538"/>
      <c r="L752" s="538"/>
      <c r="M752" s="2465"/>
      <c r="N752" s="2465"/>
      <c r="O752" s="538"/>
      <c r="P752" s="538"/>
      <c r="Q752" s="538"/>
      <c r="BA752" s="214"/>
      <c r="BB752" s="288"/>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2465"/>
      <c r="D753" s="2465"/>
      <c r="E753" s="538"/>
      <c r="F753" s="538"/>
      <c r="G753" s="538"/>
      <c r="H753" s="2465"/>
      <c r="I753" s="2465"/>
      <c r="J753" s="538"/>
      <c r="K753" s="538"/>
      <c r="L753" s="538"/>
      <c r="M753" s="2465"/>
      <c r="N753" s="2465"/>
      <c r="O753" s="538"/>
      <c r="P753" s="538"/>
      <c r="Q753" s="538"/>
      <c r="BA753" s="214"/>
      <c r="BB753" s="288"/>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2465"/>
      <c r="D754" s="2465"/>
      <c r="E754" s="538"/>
      <c r="F754" s="538"/>
      <c r="G754" s="538"/>
      <c r="H754" s="2465"/>
      <c r="I754" s="2465"/>
      <c r="J754" s="538"/>
      <c r="K754" s="538"/>
      <c r="L754" s="538"/>
      <c r="M754" s="2465"/>
      <c r="N754" s="2465"/>
      <c r="O754" s="538"/>
      <c r="P754" s="538"/>
      <c r="Q754" s="538"/>
      <c r="BA754" s="214"/>
      <c r="BB754" s="288"/>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2465"/>
      <c r="D755" s="2465"/>
      <c r="E755" s="538"/>
      <c r="F755" s="538"/>
      <c r="G755" s="538"/>
      <c r="H755" s="2465"/>
      <c r="I755" s="2465"/>
      <c r="J755" s="538"/>
      <c r="K755" s="538"/>
      <c r="L755" s="538"/>
      <c r="M755" s="2465"/>
      <c r="N755" s="2465"/>
      <c r="O755" s="538"/>
      <c r="P755" s="538"/>
      <c r="Q755" s="538"/>
      <c r="BA755" s="214"/>
      <c r="BB755" s="288"/>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2465"/>
      <c r="D756" s="2465"/>
      <c r="E756" s="538"/>
      <c r="F756" s="538"/>
      <c r="G756" s="538"/>
      <c r="H756" s="2465"/>
      <c r="I756" s="2465"/>
      <c r="J756" s="538"/>
      <c r="K756" s="538"/>
      <c r="L756" s="538"/>
      <c r="M756" s="2465"/>
      <c r="N756" s="2465"/>
      <c r="O756" s="538"/>
      <c r="P756" s="538"/>
      <c r="Q756" s="538"/>
      <c r="BA756" s="214"/>
      <c r="BB756" s="288"/>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2465"/>
      <c r="D757" s="2465"/>
      <c r="E757" s="538"/>
      <c r="F757" s="538"/>
      <c r="G757" s="538"/>
      <c r="H757" s="2465"/>
      <c r="I757" s="2465"/>
      <c r="J757" s="538"/>
      <c r="K757" s="538"/>
      <c r="L757" s="538"/>
      <c r="M757" s="2465"/>
      <c r="N757" s="2465"/>
      <c r="O757" s="538"/>
      <c r="P757" s="538"/>
      <c r="Q757" s="538"/>
      <c r="BA757" s="214"/>
      <c r="BB757" s="288"/>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2465"/>
      <c r="D758" s="2465"/>
      <c r="E758" s="538"/>
      <c r="F758" s="538"/>
      <c r="G758" s="538"/>
      <c r="H758" s="2465"/>
      <c r="I758" s="2465"/>
      <c r="J758" s="538"/>
      <c r="K758" s="538"/>
      <c r="L758" s="538"/>
      <c r="M758" s="2465"/>
      <c r="N758" s="2465"/>
      <c r="O758" s="538"/>
      <c r="P758" s="538"/>
      <c r="Q758" s="538"/>
      <c r="BA758" s="214"/>
      <c r="BB758" s="288"/>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2465"/>
      <c r="D759" s="2465"/>
      <c r="E759" s="538"/>
      <c r="F759" s="538"/>
      <c r="G759" s="538"/>
      <c r="H759" s="2465"/>
      <c r="I759" s="2465"/>
      <c r="J759" s="538"/>
      <c r="K759" s="538"/>
      <c r="L759" s="538"/>
      <c r="M759" s="2465"/>
      <c r="N759" s="2465"/>
      <c r="O759" s="538"/>
      <c r="P759" s="538"/>
      <c r="Q759" s="538"/>
      <c r="BA759" s="214"/>
      <c r="BB759" s="288"/>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2465"/>
      <c r="D760" s="2465"/>
      <c r="E760" s="538"/>
      <c r="F760" s="538"/>
      <c r="G760" s="538"/>
      <c r="H760" s="2465"/>
      <c r="I760" s="2465"/>
      <c r="J760" s="538"/>
      <c r="K760" s="538"/>
      <c r="L760" s="538"/>
      <c r="M760" s="2465"/>
      <c r="N760" s="2465"/>
      <c r="O760" s="538"/>
      <c r="P760" s="538"/>
      <c r="Q760" s="538"/>
      <c r="BA760" s="214"/>
      <c r="BB760" s="288"/>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2465"/>
      <c r="D761" s="2465"/>
      <c r="E761" s="538"/>
      <c r="F761" s="538"/>
      <c r="G761" s="538"/>
      <c r="H761" s="2465"/>
      <c r="I761" s="2465"/>
      <c r="J761" s="538"/>
      <c r="K761" s="538"/>
      <c r="L761" s="538"/>
      <c r="M761" s="2465"/>
      <c r="N761" s="2465"/>
      <c r="O761" s="538"/>
      <c r="P761" s="538"/>
      <c r="Q761" s="538"/>
      <c r="BA761" s="214"/>
      <c r="BB761" s="288"/>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2465"/>
      <c r="D762" s="2465"/>
      <c r="E762" s="538"/>
      <c r="F762" s="538"/>
      <c r="G762" s="538"/>
      <c r="H762" s="2465"/>
      <c r="I762" s="2465"/>
      <c r="J762" s="538"/>
      <c r="K762" s="538"/>
      <c r="L762" s="538"/>
      <c r="M762" s="2465"/>
      <c r="N762" s="2465"/>
      <c r="O762" s="538"/>
      <c r="P762" s="538"/>
      <c r="Q762" s="538"/>
      <c r="BA762" s="214"/>
      <c r="BB762" s="288"/>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2465"/>
      <c r="D763" s="2465"/>
      <c r="E763" s="538"/>
      <c r="F763" s="538"/>
      <c r="G763" s="538"/>
      <c r="H763" s="2465"/>
      <c r="I763" s="2465"/>
      <c r="J763" s="538"/>
      <c r="K763" s="538"/>
      <c r="L763" s="538"/>
      <c r="M763" s="2465"/>
      <c r="N763" s="2465"/>
      <c r="O763" s="538"/>
      <c r="P763" s="538"/>
      <c r="Q763" s="538"/>
      <c r="BA763" s="214"/>
      <c r="BB763" s="288"/>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2465"/>
      <c r="D764" s="2465"/>
      <c r="E764" s="538"/>
      <c r="F764" s="538"/>
      <c r="G764" s="538"/>
      <c r="H764" s="2465"/>
      <c r="I764" s="2465"/>
      <c r="J764" s="538"/>
      <c r="K764" s="538"/>
      <c r="L764" s="538"/>
      <c r="M764" s="2465"/>
      <c r="N764" s="2465"/>
      <c r="O764" s="538"/>
      <c r="P764" s="538"/>
      <c r="Q764" s="538"/>
      <c r="BA764" s="214"/>
      <c r="BB764" s="288"/>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2465"/>
      <c r="D765" s="2465"/>
      <c r="E765" s="538"/>
      <c r="F765" s="538"/>
      <c r="G765" s="538"/>
      <c r="H765" s="2465"/>
      <c r="I765" s="2465"/>
      <c r="J765" s="538"/>
      <c r="K765" s="538"/>
      <c r="L765" s="538"/>
      <c r="M765" s="2465"/>
      <c r="N765" s="2465"/>
      <c r="O765" s="538"/>
      <c r="P765" s="538"/>
      <c r="Q765" s="538"/>
      <c r="BA765" s="214"/>
      <c r="BB765" s="288"/>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2465"/>
      <c r="D766" s="2465"/>
      <c r="E766" s="538"/>
      <c r="F766" s="538"/>
      <c r="G766" s="538"/>
      <c r="H766" s="2465"/>
      <c r="I766" s="2465"/>
      <c r="J766" s="538"/>
      <c r="K766" s="538"/>
      <c r="L766" s="538"/>
      <c r="M766" s="2465"/>
      <c r="N766" s="2465"/>
      <c r="O766" s="538"/>
      <c r="P766" s="538"/>
      <c r="Q766" s="538"/>
      <c r="BA766" s="214"/>
      <c r="BB766" s="288"/>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2465"/>
      <c r="D767" s="2465"/>
      <c r="E767" s="538"/>
      <c r="F767" s="538"/>
      <c r="G767" s="538"/>
      <c r="H767" s="2465"/>
      <c r="I767" s="2465"/>
      <c r="J767" s="538"/>
      <c r="K767" s="538"/>
      <c r="L767" s="538"/>
      <c r="M767" s="2465"/>
      <c r="N767" s="2465"/>
      <c r="O767" s="538"/>
      <c r="P767" s="538"/>
      <c r="Q767" s="538"/>
      <c r="BA767" s="214"/>
      <c r="BB767" s="288"/>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2465"/>
      <c r="D768" s="2465"/>
      <c r="E768" s="538"/>
      <c r="F768" s="538"/>
      <c r="G768" s="538"/>
      <c r="H768" s="2465"/>
      <c r="I768" s="2465"/>
      <c r="J768" s="538"/>
      <c r="K768" s="538"/>
      <c r="L768" s="538"/>
      <c r="M768" s="2465"/>
      <c r="N768" s="2465"/>
      <c r="O768" s="538"/>
      <c r="P768" s="538"/>
      <c r="Q768" s="538"/>
      <c r="BA768" s="212"/>
      <c r="BB768" s="289"/>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2465"/>
      <c r="D769" s="2465"/>
      <c r="E769" s="538"/>
      <c r="F769" s="538"/>
      <c r="G769" s="538"/>
      <c r="H769" s="2465"/>
      <c r="I769" s="2465"/>
      <c r="J769" s="538"/>
      <c r="K769" s="538"/>
      <c r="L769" s="538"/>
      <c r="M769" s="2465"/>
      <c r="N769" s="2465"/>
      <c r="O769" s="538"/>
      <c r="P769" s="538"/>
      <c r="Q769" s="538"/>
      <c r="BA769" s="212"/>
      <c r="BB769" s="289"/>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2465"/>
      <c r="D770" s="2465"/>
      <c r="E770" s="538"/>
      <c r="F770" s="538"/>
      <c r="G770" s="538"/>
      <c r="H770" s="2465"/>
      <c r="I770" s="2465"/>
      <c r="J770" s="538"/>
      <c r="K770" s="538"/>
      <c r="L770" s="538"/>
      <c r="M770" s="2465"/>
      <c r="N770" s="2465"/>
      <c r="O770" s="538"/>
      <c r="P770" s="538"/>
      <c r="Q770" s="538"/>
      <c r="BA770" s="212"/>
      <c r="BB770" s="289"/>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2465"/>
      <c r="D771" s="2465"/>
      <c r="E771" s="538"/>
      <c r="F771" s="538"/>
      <c r="G771" s="538"/>
      <c r="H771" s="2465"/>
      <c r="I771" s="2465"/>
      <c r="J771" s="538"/>
      <c r="K771" s="538"/>
      <c r="L771" s="538"/>
      <c r="M771" s="2465"/>
      <c r="N771" s="2465"/>
      <c r="O771" s="538"/>
      <c r="P771" s="538"/>
      <c r="Q771" s="538"/>
      <c r="BA771" s="212"/>
      <c r="BB771" s="289"/>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2465"/>
      <c r="D772" s="2465"/>
      <c r="E772" s="538"/>
      <c r="F772" s="538"/>
      <c r="G772" s="538"/>
      <c r="H772" s="2465"/>
      <c r="I772" s="2465"/>
      <c r="J772" s="538"/>
      <c r="K772" s="538"/>
      <c r="L772" s="538"/>
      <c r="M772" s="2465"/>
      <c r="N772" s="2465"/>
      <c r="O772" s="538"/>
      <c r="P772" s="538"/>
      <c r="Q772" s="538"/>
      <c r="BA772" s="212"/>
      <c r="BB772" s="289"/>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2465"/>
      <c r="D773" s="2465"/>
      <c r="E773" s="538"/>
      <c r="F773" s="538"/>
      <c r="G773" s="538"/>
      <c r="H773" s="2465"/>
      <c r="I773" s="2465"/>
      <c r="J773" s="538"/>
      <c r="K773" s="538"/>
      <c r="L773" s="538"/>
      <c r="M773" s="2465"/>
      <c r="N773" s="2465"/>
      <c r="O773" s="538"/>
      <c r="P773" s="538"/>
      <c r="Q773" s="538"/>
      <c r="BA773" s="212"/>
      <c r="BB773" s="289"/>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2465"/>
      <c r="D774" s="2465"/>
      <c r="E774" s="538"/>
      <c r="F774" s="538"/>
      <c r="G774" s="538"/>
      <c r="H774" s="2465"/>
      <c r="I774" s="2465"/>
      <c r="J774" s="538"/>
      <c r="K774" s="538"/>
      <c r="L774" s="538"/>
      <c r="M774" s="2465"/>
      <c r="N774" s="2465"/>
      <c r="O774" s="538"/>
      <c r="P774" s="538"/>
      <c r="Q774" s="538"/>
      <c r="BA774" s="212"/>
      <c r="BB774" s="289"/>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2465"/>
      <c r="D775" s="2465"/>
      <c r="E775" s="538"/>
      <c r="F775" s="538"/>
      <c r="G775" s="538"/>
      <c r="H775" s="2465"/>
      <c r="I775" s="2465"/>
      <c r="J775" s="538"/>
      <c r="K775" s="538"/>
      <c r="L775" s="538"/>
      <c r="M775" s="2465"/>
      <c r="N775" s="2465"/>
      <c r="O775" s="538"/>
      <c r="P775" s="538"/>
      <c r="Q775" s="538"/>
      <c r="BA775" s="212"/>
      <c r="BB775" s="289"/>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2465"/>
      <c r="D776" s="2465"/>
      <c r="E776" s="538"/>
      <c r="F776" s="538"/>
      <c r="G776" s="538"/>
      <c r="H776" s="2465"/>
      <c r="I776" s="2465"/>
      <c r="J776" s="538"/>
      <c r="K776" s="538"/>
      <c r="L776" s="538"/>
      <c r="M776" s="2465"/>
      <c r="N776" s="2465"/>
      <c r="O776" s="538"/>
      <c r="P776" s="538"/>
      <c r="Q776" s="538"/>
      <c r="BA776" s="212"/>
      <c r="BB776" s="289"/>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2465"/>
      <c r="D777" s="2465"/>
      <c r="E777" s="538"/>
      <c r="F777" s="538"/>
      <c r="G777" s="538"/>
      <c r="H777" s="2465"/>
      <c r="I777" s="2465"/>
      <c r="J777" s="538"/>
      <c r="K777" s="538"/>
      <c r="L777" s="538"/>
      <c r="M777" s="2465"/>
      <c r="N777" s="2465"/>
      <c r="O777" s="538"/>
      <c r="P777" s="538"/>
      <c r="Q777" s="538"/>
      <c r="BA777" s="212"/>
      <c r="BB777" s="289"/>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2465"/>
      <c r="D778" s="2465"/>
      <c r="E778" s="538"/>
      <c r="F778" s="538"/>
      <c r="G778" s="538"/>
      <c r="H778" s="2465"/>
      <c r="I778" s="2465"/>
      <c r="J778" s="538"/>
      <c r="K778" s="538"/>
      <c r="L778" s="538"/>
      <c r="M778" s="2465"/>
      <c r="N778" s="2465"/>
      <c r="O778" s="538"/>
      <c r="P778" s="538"/>
      <c r="Q778" s="538"/>
      <c r="BA778" s="212"/>
      <c r="BB778" s="289"/>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2465"/>
      <c r="D779" s="2465"/>
      <c r="E779" s="538"/>
      <c r="F779" s="538"/>
      <c r="G779" s="538"/>
      <c r="H779" s="2465"/>
      <c r="I779" s="2465"/>
      <c r="J779" s="538"/>
      <c r="K779" s="538"/>
      <c r="L779" s="538"/>
      <c r="M779" s="2465"/>
      <c r="N779" s="2465"/>
      <c r="O779" s="538"/>
      <c r="P779" s="538"/>
      <c r="Q779" s="538"/>
      <c r="BA779" s="212"/>
      <c r="BB779" s="289"/>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2465"/>
      <c r="D780" s="2465"/>
      <c r="E780" s="538"/>
      <c r="F780" s="538"/>
      <c r="G780" s="538"/>
      <c r="H780" s="2465"/>
      <c r="I780" s="2465"/>
      <c r="J780" s="538"/>
      <c r="K780" s="538"/>
      <c r="L780" s="538"/>
      <c r="M780" s="2465"/>
      <c r="N780" s="2465"/>
      <c r="O780" s="538"/>
      <c r="P780" s="538"/>
      <c r="Q780" s="538"/>
      <c r="BA780" s="212"/>
      <c r="BB780" s="289"/>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2465"/>
      <c r="D781" s="2465"/>
      <c r="E781" s="538"/>
      <c r="F781" s="538"/>
      <c r="G781" s="538"/>
      <c r="H781" s="2465"/>
      <c r="I781" s="2465"/>
      <c r="J781" s="538"/>
      <c r="K781" s="538"/>
      <c r="L781" s="538"/>
      <c r="M781" s="2465"/>
      <c r="N781" s="2465"/>
      <c r="O781" s="538"/>
      <c r="P781" s="538"/>
      <c r="Q781" s="538"/>
      <c r="BA781" s="212"/>
      <c r="BB781" s="289"/>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2465"/>
      <c r="D782" s="2465"/>
      <c r="E782" s="538"/>
      <c r="F782" s="538"/>
      <c r="G782" s="538"/>
      <c r="H782" s="2465"/>
      <c r="I782" s="2465"/>
      <c r="J782" s="538"/>
      <c r="K782" s="538"/>
      <c r="L782" s="538"/>
      <c r="M782" s="2465"/>
      <c r="N782" s="2465"/>
      <c r="O782" s="538"/>
      <c r="P782" s="538"/>
      <c r="Q782" s="538"/>
      <c r="BA782" s="212"/>
      <c r="BB782" s="289"/>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2465"/>
      <c r="D783" s="2465"/>
      <c r="E783" s="538"/>
      <c r="F783" s="538"/>
      <c r="G783" s="538"/>
      <c r="H783" s="2465"/>
      <c r="I783" s="2465"/>
      <c r="J783" s="538"/>
      <c r="K783" s="538"/>
      <c r="L783" s="538"/>
      <c r="M783" s="2465"/>
      <c r="N783" s="2465"/>
      <c r="O783" s="538"/>
      <c r="P783" s="538"/>
      <c r="Q783" s="538"/>
      <c r="BA783" s="212"/>
      <c r="BB783" s="289"/>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2465"/>
      <c r="D784" s="2465"/>
      <c r="E784" s="538"/>
      <c r="F784" s="538"/>
      <c r="G784" s="538"/>
      <c r="H784" s="2465"/>
      <c r="I784" s="2465"/>
      <c r="J784" s="538"/>
      <c r="K784" s="538"/>
      <c r="L784" s="538"/>
      <c r="M784" s="2465"/>
      <c r="N784" s="2465"/>
      <c r="O784" s="538"/>
      <c r="P784" s="538"/>
      <c r="Q784" s="538"/>
      <c r="BA784" s="212"/>
      <c r="BB784" s="289"/>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2465"/>
      <c r="D785" s="2465"/>
      <c r="E785" s="538"/>
      <c r="F785" s="538"/>
      <c r="G785" s="538"/>
      <c r="H785" s="2465"/>
      <c r="I785" s="2465"/>
      <c r="J785" s="538"/>
      <c r="K785" s="538"/>
      <c r="L785" s="538"/>
      <c r="M785" s="2465"/>
      <c r="N785" s="2465"/>
      <c r="O785" s="538"/>
      <c r="P785" s="538"/>
      <c r="Q785" s="538"/>
      <c r="BA785" s="212"/>
      <c r="BB785" s="289"/>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2465"/>
      <c r="D786" s="2465"/>
      <c r="E786" s="538"/>
      <c r="F786" s="538"/>
      <c r="G786" s="538"/>
      <c r="H786" s="2465"/>
      <c r="I786" s="2465"/>
      <c r="J786" s="538"/>
      <c r="K786" s="538"/>
      <c r="L786" s="538"/>
      <c r="M786" s="2465"/>
      <c r="N786" s="2465"/>
      <c r="O786" s="538"/>
      <c r="P786" s="538"/>
      <c r="Q786" s="538"/>
      <c r="BA786" s="212"/>
      <c r="BB786" s="289"/>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2465"/>
      <c r="D787" s="2465"/>
      <c r="E787" s="538"/>
      <c r="F787" s="538"/>
      <c r="G787" s="538"/>
      <c r="H787" s="2465"/>
      <c r="I787" s="2465"/>
      <c r="J787" s="538"/>
      <c r="K787" s="538"/>
      <c r="L787" s="538"/>
      <c r="M787" s="2465"/>
      <c r="N787" s="2465"/>
      <c r="O787" s="538"/>
      <c r="P787" s="538"/>
      <c r="Q787" s="538"/>
      <c r="BA787" s="212"/>
      <c r="BB787" s="289"/>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2465"/>
      <c r="D788" s="2465"/>
      <c r="E788" s="538"/>
      <c r="F788" s="538"/>
      <c r="G788" s="538"/>
      <c r="H788" s="2465"/>
      <c r="I788" s="2465"/>
      <c r="J788" s="538"/>
      <c r="K788" s="538"/>
      <c r="L788" s="538"/>
      <c r="M788" s="2465"/>
      <c r="N788" s="2465"/>
      <c r="O788" s="538"/>
      <c r="P788" s="538"/>
      <c r="Q788" s="538"/>
      <c r="BA788" s="212"/>
      <c r="BB788" s="289"/>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2465"/>
      <c r="D789" s="2465"/>
      <c r="E789" s="538"/>
      <c r="F789" s="538"/>
      <c r="G789" s="538"/>
      <c r="H789" s="2465"/>
      <c r="I789" s="2465"/>
      <c r="J789" s="538"/>
      <c r="K789" s="538"/>
      <c r="L789" s="538"/>
      <c r="M789" s="2465"/>
      <c r="N789" s="2465"/>
      <c r="O789" s="538"/>
      <c r="P789" s="538"/>
      <c r="Q789" s="538"/>
      <c r="BA789" s="212"/>
      <c r="BB789" s="289"/>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2465"/>
      <c r="D790" s="2465"/>
      <c r="E790" s="538"/>
      <c r="F790" s="538"/>
      <c r="G790" s="538"/>
      <c r="H790" s="2465"/>
      <c r="I790" s="2465"/>
      <c r="J790" s="538"/>
      <c r="K790" s="538"/>
      <c r="L790" s="538"/>
      <c r="M790" s="2465"/>
      <c r="N790" s="2465"/>
      <c r="O790" s="538"/>
      <c r="P790" s="538"/>
      <c r="Q790" s="538"/>
      <c r="BA790" s="212"/>
      <c r="BB790" s="289"/>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2465"/>
      <c r="D791" s="2465"/>
      <c r="E791" s="538"/>
      <c r="F791" s="538"/>
      <c r="G791" s="538"/>
      <c r="H791" s="2465"/>
      <c r="I791" s="2465"/>
      <c r="J791" s="538"/>
      <c r="K791" s="538"/>
      <c r="L791" s="538"/>
      <c r="M791" s="2465"/>
      <c r="N791" s="2465"/>
      <c r="O791" s="538"/>
      <c r="P791" s="538"/>
      <c r="Q791" s="538"/>
      <c r="BA791" s="212"/>
      <c r="BB791" s="289"/>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2465"/>
      <c r="D792" s="2465"/>
      <c r="E792" s="538"/>
      <c r="F792" s="538"/>
      <c r="G792" s="538"/>
      <c r="H792" s="2465"/>
      <c r="I792" s="2465"/>
      <c r="J792" s="538"/>
      <c r="K792" s="538"/>
      <c r="L792" s="538"/>
      <c r="M792" s="2465"/>
      <c r="N792" s="2465"/>
      <c r="O792" s="538"/>
      <c r="P792" s="538"/>
      <c r="Q792" s="538"/>
      <c r="BA792" s="212"/>
      <c r="BB792" s="289"/>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2465"/>
      <c r="D793" s="2465"/>
      <c r="E793" s="538"/>
      <c r="F793" s="538"/>
      <c r="G793" s="538"/>
      <c r="H793" s="2465"/>
      <c r="I793" s="2465"/>
      <c r="J793" s="538"/>
      <c r="K793" s="538"/>
      <c r="L793" s="538"/>
      <c r="M793" s="2465"/>
      <c r="N793" s="2465"/>
      <c r="O793" s="538"/>
      <c r="P793" s="538"/>
      <c r="Q793" s="538"/>
      <c r="BA793" s="212"/>
      <c r="BB793" s="289"/>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2465"/>
      <c r="D794" s="2465"/>
      <c r="E794" s="538"/>
      <c r="F794" s="538"/>
      <c r="G794" s="538"/>
      <c r="H794" s="2465"/>
      <c r="I794" s="2465"/>
      <c r="J794" s="538"/>
      <c r="K794" s="538"/>
      <c r="L794" s="538"/>
      <c r="M794" s="2465"/>
      <c r="N794" s="2465"/>
      <c r="O794" s="538"/>
      <c r="P794" s="538"/>
      <c r="Q794" s="538"/>
      <c r="BA794" s="212"/>
      <c r="BB794" s="289"/>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2465"/>
      <c r="D795" s="2465"/>
      <c r="E795" s="538"/>
      <c r="F795" s="538"/>
      <c r="G795" s="538"/>
      <c r="H795" s="2465"/>
      <c r="I795" s="2465"/>
      <c r="J795" s="538"/>
      <c r="K795" s="538"/>
      <c r="L795" s="538"/>
      <c r="M795" s="2465"/>
      <c r="N795" s="2465"/>
      <c r="O795" s="538"/>
      <c r="P795" s="538"/>
      <c r="Q795" s="538"/>
      <c r="BA795" s="212"/>
      <c r="BB795" s="289"/>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2465"/>
      <c r="D796" s="2465"/>
      <c r="E796" s="538"/>
      <c r="F796" s="538"/>
      <c r="G796" s="538"/>
      <c r="H796" s="2465"/>
      <c r="I796" s="2465"/>
      <c r="J796" s="538"/>
      <c r="K796" s="538"/>
      <c r="L796" s="538"/>
      <c r="M796" s="2465"/>
      <c r="N796" s="2465"/>
      <c r="O796" s="538"/>
      <c r="P796" s="538"/>
      <c r="Q796" s="538"/>
      <c r="BA796" s="212"/>
      <c r="BB796" s="289"/>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2465"/>
      <c r="D797" s="2465"/>
      <c r="E797" s="538"/>
      <c r="F797" s="538"/>
      <c r="G797" s="538"/>
      <c r="H797" s="2465"/>
      <c r="I797" s="2465"/>
      <c r="J797" s="538"/>
      <c r="K797" s="538"/>
      <c r="L797" s="538"/>
      <c r="M797" s="2465"/>
      <c r="N797" s="2465"/>
      <c r="O797" s="538"/>
      <c r="P797" s="538"/>
      <c r="Q797" s="538"/>
      <c r="BA797" s="212"/>
      <c r="BB797" s="289"/>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2465"/>
      <c r="D798" s="2465"/>
      <c r="E798" s="538"/>
      <c r="F798" s="538"/>
      <c r="G798" s="538"/>
      <c r="H798" s="2465"/>
      <c r="I798" s="2465"/>
      <c r="J798" s="538"/>
      <c r="K798" s="538"/>
      <c r="L798" s="538"/>
      <c r="M798" s="2465"/>
      <c r="N798" s="2465"/>
      <c r="O798" s="538"/>
      <c r="P798" s="538"/>
      <c r="Q798" s="538"/>
      <c r="BA798" s="212"/>
      <c r="BB798" s="289"/>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2465"/>
      <c r="D799" s="2465"/>
      <c r="E799" s="538"/>
      <c r="F799" s="538"/>
      <c r="G799" s="538"/>
      <c r="H799" s="2465"/>
      <c r="I799" s="2465"/>
      <c r="J799" s="538"/>
      <c r="K799" s="538"/>
      <c r="L799" s="538"/>
      <c r="M799" s="2465"/>
      <c r="N799" s="2465"/>
      <c r="O799" s="538"/>
      <c r="P799" s="538"/>
      <c r="Q799" s="538"/>
      <c r="BA799" s="212"/>
      <c r="BB799" s="289"/>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538"/>
      <c r="D800" s="538"/>
      <c r="E800" s="538"/>
      <c r="F800" s="538"/>
      <c r="G800" s="538"/>
      <c r="H800" s="538"/>
      <c r="I800" s="538"/>
      <c r="J800" s="538"/>
      <c r="K800" s="538"/>
      <c r="L800" s="538"/>
      <c r="M800" s="538"/>
      <c r="N800" s="538"/>
      <c r="O800" s="538"/>
      <c r="P800" s="538"/>
      <c r="Q800" s="538"/>
      <c r="BA800" s="212"/>
      <c r="BB800" s="289"/>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538"/>
      <c r="D801" s="538"/>
      <c r="E801" s="538"/>
      <c r="F801" s="538"/>
      <c r="G801" s="538"/>
      <c r="H801" s="538"/>
      <c r="I801" s="538"/>
      <c r="J801" s="538"/>
      <c r="K801" s="538"/>
      <c r="L801" s="538"/>
      <c r="M801" s="538"/>
      <c r="N801" s="538"/>
      <c r="O801" s="538"/>
      <c r="P801" s="538"/>
      <c r="Q801" s="538"/>
    </row>
    <row r="802" ht="25.15" customHeight="true" x14ac:dyDescent="0.2">
      <c r="C802" s="538"/>
      <c r="D802" s="538"/>
      <c r="E802" s="538"/>
      <c r="F802" s="538"/>
      <c r="G802" s="538"/>
      <c r="H802" s="538"/>
      <c r="I802" s="538"/>
      <c r="J802" s="538"/>
      <c r="K802" s="538"/>
      <c r="L802" s="538"/>
      <c r="M802" s="538"/>
      <c r="N802" s="538"/>
      <c r="O802" s="538"/>
      <c r="P802" s="538"/>
      <c r="Q802" s="538"/>
    </row>
    <row r="803" ht="25.15" customHeight="true" x14ac:dyDescent="0.2">
      <c r="C803" s="538"/>
      <c r="D803" s="538"/>
      <c r="E803" s="538"/>
      <c r="F803" s="538"/>
      <c r="G803" s="538"/>
      <c r="H803" s="538"/>
      <c r="I803" s="538"/>
      <c r="J803" s="538"/>
      <c r="K803" s="538"/>
      <c r="L803" s="538"/>
      <c r="M803" s="538"/>
      <c r="N803" s="538"/>
      <c r="O803" s="538"/>
      <c r="P803" s="538"/>
      <c r="Q803" s="538"/>
    </row>
    <row r="804" ht="25.15" customHeight="true" x14ac:dyDescent="0.2">
      <c r="C804" s="538"/>
      <c r="D804" s="538"/>
      <c r="E804" s="538"/>
      <c r="F804" s="538"/>
      <c r="G804" s="538"/>
      <c r="H804" s="538"/>
      <c r="I804" s="538"/>
      <c r="J804" s="538"/>
      <c r="K804" s="538"/>
      <c r="L804" s="538"/>
      <c r="M804" s="538"/>
      <c r="N804" s="538"/>
      <c r="O804" s="538"/>
      <c r="P804" s="538"/>
      <c r="Q804" s="538"/>
    </row>
    <row r="805" ht="25.15" customHeight="true" x14ac:dyDescent="0.2">
      <c r="C805" s="538"/>
      <c r="D805" s="538"/>
      <c r="E805" s="538"/>
      <c r="F805" s="538"/>
      <c r="G805" s="538"/>
      <c r="H805" s="538"/>
      <c r="I805" s="538"/>
      <c r="J805" s="538"/>
      <c r="K805" s="538"/>
      <c r="L805" s="538"/>
      <c r="M805" s="538"/>
      <c r="N805" s="538"/>
      <c r="O805" s="538"/>
      <c r="P805" s="538"/>
      <c r="Q805" s="538"/>
    </row>
    <row r="806" ht="25.15" customHeight="true" x14ac:dyDescent="0.2">
      <c r="C806" s="538"/>
      <c r="D806" s="538"/>
      <c r="E806" s="538"/>
      <c r="F806" s="538"/>
      <c r="G806" s="538"/>
      <c r="H806" s="538"/>
      <c r="I806" s="538"/>
      <c r="J806" s="538"/>
      <c r="K806" s="538"/>
      <c r="L806" s="538"/>
      <c r="M806" s="538"/>
      <c r="N806" s="538"/>
      <c r="O806" s="538"/>
      <c r="P806" s="538"/>
      <c r="Q806" s="538"/>
    </row>
    <row r="807" ht="25.15" customHeight="true" x14ac:dyDescent="0.2">
      <c r="C807" s="538"/>
      <c r="D807" s="538"/>
      <c r="E807" s="538"/>
      <c r="F807" s="538"/>
      <c r="G807" s="538"/>
      <c r="H807" s="538"/>
      <c r="I807" s="538"/>
      <c r="J807" s="538"/>
      <c r="K807" s="538"/>
      <c r="L807" s="538"/>
      <c r="M807" s="538"/>
      <c r="N807" s="538"/>
      <c r="O807" s="538"/>
      <c r="P807" s="538"/>
      <c r="Q807" s="538"/>
    </row>
    <row r="808" ht="25.15" customHeight="true" x14ac:dyDescent="0.2">
      <c r="C808" s="538"/>
      <c r="D808" s="538"/>
      <c r="E808" s="538"/>
      <c r="F808" s="538"/>
      <c r="G808" s="538"/>
      <c r="H808" s="538"/>
      <c r="I808" s="538"/>
      <c r="J808" s="538"/>
      <c r="K808" s="538"/>
      <c r="L808" s="538"/>
      <c r="M808" s="538"/>
      <c r="N808" s="538"/>
      <c r="O808" s="538"/>
      <c r="P808" s="538"/>
      <c r="Q808" s="538"/>
    </row>
    <row r="809" ht="25.15" customHeight="true" x14ac:dyDescent="0.2">
      <c r="C809" s="538"/>
      <c r="D809" s="538"/>
      <c r="E809" s="538"/>
      <c r="F809" s="538"/>
      <c r="G809" s="538"/>
      <c r="H809" s="538"/>
      <c r="I809" s="538"/>
      <c r="J809" s="538"/>
      <c r="K809" s="538"/>
      <c r="L809" s="538"/>
      <c r="M809" s="538"/>
      <c r="N809" s="538"/>
      <c r="O809" s="538"/>
      <c r="P809" s="538"/>
      <c r="Q809" s="538"/>
    </row>
    <row r="810" ht="25.15" customHeight="true" x14ac:dyDescent="0.2">
      <c r="C810" s="538"/>
      <c r="D810" s="538"/>
      <c r="E810" s="538"/>
      <c r="F810" s="538"/>
      <c r="G810" s="538"/>
      <c r="H810" s="538"/>
      <c r="I810" s="538"/>
      <c r="J810" s="538"/>
      <c r="K810" s="538"/>
      <c r="L810" s="538"/>
      <c r="M810" s="538"/>
      <c r="N810" s="538"/>
      <c r="O810" s="538"/>
      <c r="P810" s="538"/>
      <c r="Q810" s="538"/>
    </row>
    <row r="811" ht="25.15" customHeight="true" x14ac:dyDescent="0.2">
      <c r="C811" s="538"/>
      <c r="D811" s="538"/>
      <c r="E811" s="538"/>
      <c r="F811" s="538"/>
      <c r="G811" s="538"/>
      <c r="H811" s="538"/>
      <c r="I811" s="538"/>
      <c r="J811" s="538"/>
      <c r="K811" s="538"/>
      <c r="L811" s="538"/>
      <c r="M811" s="538"/>
      <c r="N811" s="538"/>
      <c r="O811" s="538"/>
      <c r="P811" s="538"/>
      <c r="Q811" s="538"/>
    </row>
    <row r="812" ht="25.15" customHeight="true" x14ac:dyDescent="0.2">
      <c r="C812" s="538"/>
      <c r="D812" s="538"/>
      <c r="E812" s="538"/>
      <c r="F812" s="538"/>
      <c r="G812" s="538"/>
      <c r="H812" s="538"/>
      <c r="I812" s="538"/>
      <c r="J812" s="538"/>
      <c r="K812" s="538"/>
      <c r="L812" s="538"/>
      <c r="M812" s="538"/>
      <c r="N812" s="538"/>
      <c r="O812" s="538"/>
      <c r="P812" s="538"/>
      <c r="Q812" s="538"/>
    </row>
    <row r="813" ht="25.15" customHeight="true" x14ac:dyDescent="0.2">
      <c r="C813" s="538"/>
      <c r="D813" s="538"/>
      <c r="E813" s="538"/>
      <c r="F813" s="538"/>
      <c r="G813" s="538"/>
      <c r="H813" s="538"/>
      <c r="I813" s="538"/>
      <c r="J813" s="538"/>
      <c r="K813" s="538"/>
      <c r="L813" s="538"/>
      <c r="M813" s="538"/>
      <c r="N813" s="538"/>
      <c r="O813" s="538"/>
      <c r="P813" s="538"/>
      <c r="Q813" s="538"/>
    </row>
    <row r="814" ht="25.15" customHeight="true" x14ac:dyDescent="0.2">
      <c r="C814" s="538"/>
      <c r="D814" s="538"/>
      <c r="E814" s="538"/>
      <c r="F814" s="538"/>
      <c r="G814" s="538"/>
      <c r="H814" s="538"/>
      <c r="I814" s="538"/>
      <c r="J814" s="538"/>
      <c r="K814" s="538"/>
      <c r="L814" s="538"/>
      <c r="M814" s="538"/>
      <c r="N814" s="538"/>
      <c r="O814" s="538"/>
      <c r="P814" s="538"/>
      <c r="Q814" s="538"/>
    </row>
    <row r="815" ht="25.15" customHeight="true" x14ac:dyDescent="0.2">
      <c r="C815" s="538"/>
      <c r="D815" s="538"/>
      <c r="E815" s="538"/>
      <c r="F815" s="538"/>
      <c r="G815" s="538"/>
      <c r="H815" s="538"/>
      <c r="I815" s="538"/>
      <c r="J815" s="538"/>
      <c r="K815" s="538"/>
      <c r="L815" s="538"/>
      <c r="M815" s="538"/>
      <c r="N815" s="538"/>
      <c r="O815" s="538"/>
      <c r="P815" s="538"/>
      <c r="Q815" s="538"/>
    </row>
    <row r="816" ht="25.15" customHeight="true" x14ac:dyDescent="0.2">
      <c r="C816" s="538"/>
      <c r="D816" s="538"/>
      <c r="E816" s="538"/>
      <c r="F816" s="538"/>
      <c r="G816" s="538"/>
      <c r="H816" s="538"/>
      <c r="I816" s="538"/>
      <c r="J816" s="538"/>
      <c r="K816" s="538"/>
      <c r="L816" s="538"/>
      <c r="M816" s="538"/>
      <c r="N816" s="538"/>
      <c r="O816" s="538"/>
      <c r="P816" s="538"/>
      <c r="Q816" s="538"/>
    </row>
    <row r="817" ht="25.15" customHeight="true" x14ac:dyDescent="0.2">
      <c r="C817" s="538"/>
      <c r="D817" s="538"/>
      <c r="E817" s="538"/>
      <c r="F817" s="538"/>
      <c r="G817" s="538"/>
      <c r="H817" s="538"/>
      <c r="I817" s="538"/>
      <c r="J817" s="538"/>
      <c r="K817" s="538"/>
      <c r="L817" s="538"/>
      <c r="M817" s="538"/>
      <c r="N817" s="538"/>
      <c r="O817" s="538"/>
      <c r="P817" s="538"/>
      <c r="Q817" s="538"/>
    </row>
    <row r="818" ht="25.15" customHeight="true" x14ac:dyDescent="0.2">
      <c r="C818" s="538"/>
      <c r="D818" s="538"/>
      <c r="E818" s="538"/>
      <c r="F818" s="538"/>
      <c r="G818" s="538"/>
      <c r="H818" s="538"/>
      <c r="I818" s="538"/>
      <c r="J818" s="538"/>
      <c r="K818" s="538"/>
      <c r="L818" s="538"/>
      <c r="M818" s="538"/>
      <c r="N818" s="538"/>
      <c r="O818" s="538"/>
      <c r="P818" s="538"/>
      <c r="Q818" s="538"/>
    </row>
    <row r="819" ht="25.15" customHeight="true" x14ac:dyDescent="0.2">
      <c r="C819" s="538"/>
      <c r="D819" s="538"/>
      <c r="E819" s="538"/>
      <c r="F819" s="538"/>
      <c r="G819" s="538"/>
      <c r="H819" s="538"/>
      <c r="I819" s="538"/>
      <c r="J819" s="538"/>
      <c r="K819" s="538"/>
      <c r="L819" s="538"/>
      <c r="M819" s="538"/>
      <c r="N819" s="538"/>
      <c r="O819" s="538"/>
      <c r="P819" s="538"/>
      <c r="Q819" s="538"/>
    </row>
    <row r="820" ht="25.15" customHeight="true" x14ac:dyDescent="0.2">
      <c r="C820" s="538"/>
      <c r="D820" s="538"/>
      <c r="E820" s="538"/>
      <c r="F820" s="538"/>
      <c r="G820" s="538"/>
      <c r="H820" s="538"/>
      <c r="I820" s="538"/>
      <c r="J820" s="538"/>
      <c r="K820" s="538"/>
      <c r="L820" s="538"/>
      <c r="M820" s="538"/>
      <c r="N820" s="538"/>
      <c r="O820" s="538"/>
      <c r="P820" s="538"/>
      <c r="Q820" s="538"/>
    </row>
    <row r="821" ht="25.15" customHeight="true" x14ac:dyDescent="0.2">
      <c r="C821" s="538"/>
      <c r="D821" s="538"/>
      <c r="E821" s="538"/>
      <c r="F821" s="538"/>
      <c r="G821" s="538"/>
      <c r="H821" s="538"/>
      <c r="I821" s="538"/>
      <c r="J821" s="538"/>
      <c r="K821" s="538"/>
      <c r="L821" s="538"/>
      <c r="M821" s="538"/>
      <c r="N821" s="538"/>
      <c r="O821" s="538"/>
      <c r="P821" s="538"/>
      <c r="Q821" s="538"/>
    </row>
    <row r="822" ht="25.15" customHeight="true" x14ac:dyDescent="0.2">
      <c r="C822" s="538"/>
      <c r="D822" s="538"/>
      <c r="E822" s="538"/>
      <c r="F822" s="538"/>
      <c r="G822" s="538"/>
      <c r="H822" s="538"/>
      <c r="I822" s="538"/>
      <c r="J822" s="538"/>
      <c r="K822" s="538"/>
      <c r="L822" s="538"/>
      <c r="M822" s="538"/>
      <c r="N822" s="538"/>
      <c r="O822" s="538"/>
      <c r="P822" s="538"/>
      <c r="Q822" s="538"/>
    </row>
    <row r="823" ht="25.15" customHeight="true" x14ac:dyDescent="0.2">
      <c r="C823" s="538"/>
      <c r="D823" s="538"/>
      <c r="E823" s="538"/>
      <c r="F823" s="538"/>
      <c r="G823" s="538"/>
      <c r="H823" s="538"/>
      <c r="I823" s="538"/>
      <c r="J823" s="538"/>
      <c r="K823" s="538"/>
      <c r="L823" s="538"/>
      <c r="M823" s="538"/>
      <c r="N823" s="538"/>
      <c r="O823" s="538"/>
      <c r="P823" s="538"/>
      <c r="Q823" s="538"/>
    </row>
    <row r="824" ht="25.15" customHeight="true" x14ac:dyDescent="0.2">
      <c r="C824" s="538"/>
      <c r="D824" s="538"/>
      <c r="E824" s="538"/>
      <c r="F824" s="538"/>
      <c r="G824" s="538"/>
      <c r="H824" s="538"/>
      <c r="I824" s="538"/>
      <c r="J824" s="538"/>
      <c r="K824" s="538"/>
      <c r="L824" s="538"/>
      <c r="M824" s="538"/>
      <c r="N824" s="538"/>
      <c r="O824" s="538"/>
      <c r="P824" s="538"/>
      <c r="Q824" s="538"/>
    </row>
    <row r="825" ht="25.15" customHeight="true" x14ac:dyDescent="0.2">
      <c r="C825" s="538"/>
      <c r="D825" s="538"/>
      <c r="E825" s="538"/>
      <c r="F825" s="538"/>
      <c r="G825" s="538"/>
      <c r="H825" s="538"/>
      <c r="I825" s="538"/>
      <c r="J825" s="538"/>
      <c r="K825" s="538"/>
      <c r="L825" s="538"/>
      <c r="M825" s="538"/>
      <c r="N825" s="538"/>
      <c r="O825" s="538"/>
      <c r="P825" s="538"/>
      <c r="Q825" s="538"/>
    </row>
    <row r="826" ht="25.15" customHeight="true" x14ac:dyDescent="0.2">
      <c r="C826" s="538"/>
      <c r="D826" s="538"/>
      <c r="E826" s="538"/>
      <c r="F826" s="538"/>
      <c r="G826" s="538"/>
      <c r="H826" s="538"/>
      <c r="I826" s="538"/>
      <c r="J826" s="538"/>
      <c r="K826" s="538"/>
      <c r="L826" s="538"/>
      <c r="M826" s="538"/>
      <c r="N826" s="538"/>
      <c r="O826" s="538"/>
      <c r="P826" s="538"/>
      <c r="Q826" s="538"/>
    </row>
    <row r="827" ht="25.15" customHeight="true" x14ac:dyDescent="0.2">
      <c r="C827" s="538"/>
      <c r="D827" s="538"/>
      <c r="E827" s="538"/>
      <c r="F827" s="538"/>
      <c r="G827" s="538"/>
      <c r="H827" s="538"/>
      <c r="I827" s="538"/>
      <c r="J827" s="538"/>
      <c r="K827" s="538"/>
      <c r="L827" s="538"/>
      <c r="M827" s="538"/>
      <c r="N827" s="538"/>
      <c r="O827" s="538"/>
      <c r="P827" s="538"/>
      <c r="Q827" s="538"/>
    </row>
    <row r="828" ht="25.15" customHeight="true" x14ac:dyDescent="0.2">
      <c r="C828" s="538"/>
      <c r="D828" s="538"/>
      <c r="E828" s="538"/>
      <c r="F828" s="538"/>
      <c r="G828" s="538"/>
      <c r="H828" s="538"/>
      <c r="I828" s="538"/>
      <c r="J828" s="538"/>
      <c r="K828" s="538"/>
      <c r="L828" s="538"/>
      <c r="M828" s="538"/>
      <c r="N828" s="538"/>
      <c r="O828" s="538"/>
      <c r="P828" s="538"/>
      <c r="Q828" s="538"/>
    </row>
    <row r="829" ht="25.15" customHeight="true" x14ac:dyDescent="0.2">
      <c r="C829" s="538"/>
      <c r="D829" s="538"/>
      <c r="E829" s="538"/>
      <c r="F829" s="538"/>
      <c r="G829" s="538"/>
      <c r="H829" s="538"/>
      <c r="I829" s="538"/>
      <c r="J829" s="538"/>
      <c r="K829" s="538"/>
      <c r="L829" s="538"/>
      <c r="M829" s="538"/>
      <c r="N829" s="538"/>
      <c r="O829" s="538"/>
      <c r="P829" s="538"/>
      <c r="Q829" s="538"/>
    </row>
    <row r="830" ht="25.15" customHeight="true" x14ac:dyDescent="0.2">
      <c r="C830" s="538"/>
      <c r="D830" s="538"/>
      <c r="E830" s="538"/>
      <c r="F830" s="538"/>
      <c r="G830" s="538"/>
      <c r="H830" s="538"/>
      <c r="I830" s="538"/>
      <c r="J830" s="538"/>
      <c r="K830" s="538"/>
      <c r="L830" s="538"/>
      <c r="M830" s="538"/>
      <c r="N830" s="538"/>
      <c r="O830" s="538"/>
      <c r="P830" s="538"/>
      <c r="Q830" s="538"/>
    </row>
    <row r="831" ht="25.15" customHeight="true" x14ac:dyDescent="0.2">
      <c r="C831" s="538"/>
      <c r="D831" s="538"/>
      <c r="E831" s="538"/>
      <c r="F831" s="538"/>
      <c r="G831" s="538"/>
      <c r="H831" s="538"/>
      <c r="I831" s="538"/>
      <c r="J831" s="538"/>
      <c r="K831" s="538"/>
      <c r="L831" s="538"/>
      <c r="M831" s="538"/>
      <c r="N831" s="538"/>
      <c r="O831" s="538"/>
      <c r="P831" s="538"/>
      <c r="Q831" s="538"/>
    </row>
    <row r="832" ht="25.15" customHeight="true" x14ac:dyDescent="0.2">
      <c r="C832" s="538"/>
      <c r="D832" s="538"/>
      <c r="E832" s="538"/>
      <c r="F832" s="538"/>
      <c r="G832" s="538"/>
      <c r="H832" s="538"/>
      <c r="I832" s="538"/>
      <c r="J832" s="538"/>
      <c r="K832" s="538"/>
      <c r="L832" s="538"/>
      <c r="M832" s="538"/>
      <c r="N832" s="538"/>
      <c r="O832" s="538"/>
      <c r="P832" s="538"/>
      <c r="Q832" s="538"/>
    </row>
    <row r="833" ht="25.15" customHeight="true" x14ac:dyDescent="0.2">
      <c r="C833" s="538"/>
      <c r="D833" s="538"/>
      <c r="E833" s="538"/>
      <c r="F833" s="538"/>
      <c r="G833" s="538"/>
      <c r="H833" s="538"/>
      <c r="I833" s="538"/>
      <c r="J833" s="538"/>
      <c r="K833" s="538"/>
      <c r="L833" s="538"/>
      <c r="M833" s="538"/>
      <c r="N833" s="538"/>
      <c r="O833" s="538"/>
      <c r="P833" s="538"/>
      <c r="Q833" s="538"/>
    </row>
    <row r="834" ht="25.15" customHeight="true" x14ac:dyDescent="0.2">
      <c r="C834" s="538"/>
      <c r="D834" s="538"/>
      <c r="E834" s="538"/>
      <c r="F834" s="538"/>
      <c r="G834" s="538"/>
      <c r="H834" s="538"/>
      <c r="I834" s="538"/>
      <c r="J834" s="538"/>
      <c r="K834" s="538"/>
      <c r="L834" s="538"/>
      <c r="M834" s="538"/>
      <c r="N834" s="538"/>
      <c r="O834" s="538"/>
      <c r="P834" s="538"/>
      <c r="Q834" s="538"/>
    </row>
    <row r="835" ht="25.15" customHeight="true" x14ac:dyDescent="0.2">
      <c r="C835" s="538"/>
      <c r="D835" s="538"/>
      <c r="E835" s="538"/>
      <c r="F835" s="538"/>
      <c r="G835" s="538"/>
      <c r="H835" s="538"/>
      <c r="I835" s="538"/>
      <c r="J835" s="538"/>
      <c r="K835" s="538"/>
      <c r="L835" s="538"/>
      <c r="M835" s="538"/>
      <c r="N835" s="538"/>
      <c r="O835" s="538"/>
      <c r="P835" s="538"/>
      <c r="Q835" s="538"/>
    </row>
    <row r="836" ht="25.15" customHeight="true" x14ac:dyDescent="0.2">
      <c r="C836" s="538"/>
      <c r="D836" s="538"/>
      <c r="E836" s="538"/>
      <c r="F836" s="538"/>
      <c r="G836" s="538"/>
      <c r="H836" s="538"/>
      <c r="I836" s="538"/>
      <c r="J836" s="538"/>
      <c r="K836" s="538"/>
      <c r="L836" s="538"/>
      <c r="M836" s="538"/>
      <c r="N836" s="538"/>
      <c r="O836" s="538"/>
      <c r="P836" s="538"/>
      <c r="Q836" s="538"/>
    </row>
    <row r="837" ht="25.15" customHeight="true" x14ac:dyDescent="0.2">
      <c r="C837" s="538"/>
      <c r="D837" s="538"/>
      <c r="E837" s="538"/>
      <c r="F837" s="538"/>
      <c r="G837" s="538"/>
      <c r="H837" s="538"/>
      <c r="I837" s="538"/>
      <c r="J837" s="538"/>
      <c r="K837" s="538"/>
      <c r="L837" s="538"/>
      <c r="M837" s="538"/>
      <c r="N837" s="538"/>
      <c r="O837" s="538"/>
      <c r="P837" s="538"/>
      <c r="Q837" s="538"/>
    </row>
    <row r="838" ht="25.15" customHeight="true" x14ac:dyDescent="0.2">
      <c r="C838" s="538"/>
      <c r="D838" s="538"/>
      <c r="E838" s="538"/>
      <c r="F838" s="538"/>
      <c r="G838" s="538"/>
      <c r="H838" s="538"/>
      <c r="I838" s="538"/>
      <c r="J838" s="538"/>
      <c r="K838" s="538"/>
      <c r="L838" s="538"/>
      <c r="M838" s="538"/>
      <c r="N838" s="538"/>
      <c r="O838" s="538"/>
      <c r="P838" s="538"/>
      <c r="Q838" s="538"/>
    </row>
    <row r="839" ht="25.15" customHeight="true" x14ac:dyDescent="0.2">
      <c r="C839" s="538"/>
      <c r="D839" s="538"/>
      <c r="E839" s="538"/>
      <c r="F839" s="538"/>
      <c r="G839" s="538"/>
      <c r="H839" s="538"/>
      <c r="I839" s="538"/>
      <c r="J839" s="538"/>
      <c r="K839" s="538"/>
      <c r="L839" s="538"/>
      <c r="M839" s="538"/>
      <c r="N839" s="538"/>
      <c r="O839" s="538"/>
      <c r="P839" s="538"/>
      <c r="Q839" s="538"/>
    </row>
    <row r="840" ht="25.15" customHeight="true" x14ac:dyDescent="0.2">
      <c r="C840" s="538"/>
      <c r="D840" s="538"/>
      <c r="E840" s="538"/>
      <c r="F840" s="538"/>
      <c r="G840" s="538"/>
      <c r="H840" s="538"/>
      <c r="I840" s="538"/>
      <c r="J840" s="538"/>
      <c r="K840" s="538"/>
      <c r="L840" s="538"/>
      <c r="M840" s="538"/>
      <c r="N840" s="538"/>
      <c r="O840" s="538"/>
      <c r="P840" s="538"/>
      <c r="Q840" s="538"/>
    </row>
    <row r="841" ht="25.15" customHeight="true" x14ac:dyDescent="0.2">
      <c r="C841" s="538"/>
      <c r="D841" s="538"/>
      <c r="E841" s="538"/>
      <c r="F841" s="538"/>
      <c r="G841" s="538"/>
      <c r="H841" s="538"/>
      <c r="I841" s="538"/>
      <c r="J841" s="538"/>
      <c r="K841" s="538"/>
      <c r="L841" s="538"/>
      <c r="M841" s="538"/>
      <c r="N841" s="538"/>
      <c r="O841" s="538"/>
      <c r="P841" s="538"/>
      <c r="Q841" s="538"/>
    </row>
    <row r="842" ht="25.15" customHeight="true" x14ac:dyDescent="0.2">
      <c r="C842" s="538"/>
      <c r="D842" s="538"/>
      <c r="E842" s="538"/>
      <c r="F842" s="538"/>
      <c r="G842" s="538"/>
      <c r="H842" s="538"/>
      <c r="I842" s="538"/>
      <c r="J842" s="538"/>
      <c r="K842" s="538"/>
      <c r="L842" s="538"/>
      <c r="M842" s="538"/>
      <c r="N842" s="538"/>
      <c r="O842" s="538"/>
      <c r="P842" s="538"/>
      <c r="Q842" s="538"/>
    </row>
    <row r="843" ht="25.15" customHeight="true" x14ac:dyDescent="0.2">
      <c r="C843" s="538"/>
      <c r="D843" s="538"/>
      <c r="E843" s="538"/>
      <c r="F843" s="538"/>
      <c r="G843" s="538"/>
      <c r="H843" s="538"/>
      <c r="I843" s="538"/>
      <c r="J843" s="538"/>
      <c r="K843" s="538"/>
      <c r="L843" s="538"/>
      <c r="M843" s="538"/>
      <c r="N843" s="538"/>
      <c r="O843" s="538"/>
      <c r="P843" s="538"/>
      <c r="Q843" s="538"/>
    </row>
    <row r="844" ht="25.15" customHeight="true" x14ac:dyDescent="0.2">
      <c r="C844" s="538"/>
      <c r="D844" s="538"/>
      <c r="E844" s="538"/>
      <c r="F844" s="538"/>
      <c r="G844" s="538"/>
      <c r="H844" s="538"/>
      <c r="I844" s="538"/>
      <c r="J844" s="538"/>
      <c r="K844" s="538"/>
      <c r="L844" s="538"/>
      <c r="M844" s="538"/>
      <c r="N844" s="538"/>
      <c r="O844" s="538"/>
      <c r="P844" s="538"/>
      <c r="Q844" s="538"/>
    </row>
    <row r="845" ht="25.15" customHeight="true" x14ac:dyDescent="0.2">
      <c r="C845" s="538"/>
      <c r="D845" s="538"/>
      <c r="E845" s="538"/>
      <c r="F845" s="538"/>
      <c r="G845" s="538"/>
      <c r="H845" s="538"/>
      <c r="I845" s="538"/>
      <c r="J845" s="538"/>
      <c r="K845" s="538"/>
      <c r="L845" s="538"/>
      <c r="M845" s="538"/>
      <c r="N845" s="538"/>
      <c r="O845" s="538"/>
      <c r="P845" s="538"/>
      <c r="Q845" s="538"/>
    </row>
    <row r="846" ht="25.15" customHeight="true" x14ac:dyDescent="0.2">
      <c r="C846" s="538"/>
      <c r="D846" s="538"/>
      <c r="E846" s="538"/>
      <c r="F846" s="538"/>
      <c r="G846" s="538"/>
      <c r="H846" s="538"/>
      <c r="I846" s="538"/>
      <c r="J846" s="538"/>
      <c r="K846" s="538"/>
      <c r="L846" s="538"/>
      <c r="M846" s="538"/>
      <c r="N846" s="538"/>
      <c r="O846" s="538"/>
      <c r="P846" s="538"/>
      <c r="Q846" s="538"/>
    </row>
    <row r="847" ht="25.15" customHeight="true" x14ac:dyDescent="0.2">
      <c r="C847" s="538"/>
      <c r="D847" s="538"/>
      <c r="E847" s="538"/>
      <c r="F847" s="538"/>
      <c r="G847" s="538"/>
      <c r="H847" s="538"/>
      <c r="I847" s="538"/>
      <c r="J847" s="538"/>
      <c r="K847" s="538"/>
      <c r="L847" s="538"/>
      <c r="M847" s="538"/>
      <c r="N847" s="538"/>
      <c r="O847" s="538"/>
      <c r="P847" s="538"/>
      <c r="Q847" s="538"/>
    </row>
    <row r="848" ht="25.15" customHeight="true" x14ac:dyDescent="0.2">
      <c r="C848" s="538"/>
      <c r="D848" s="538"/>
      <c r="E848" s="538"/>
      <c r="F848" s="538"/>
      <c r="G848" s="538"/>
      <c r="H848" s="538"/>
      <c r="I848" s="538"/>
      <c r="J848" s="538"/>
      <c r="K848" s="538"/>
      <c r="L848" s="538"/>
      <c r="M848" s="538"/>
      <c r="N848" s="538"/>
      <c r="O848" s="538"/>
      <c r="P848" s="538"/>
      <c r="Q848" s="538"/>
    </row>
    <row r="849" ht="25.15" customHeight="true" x14ac:dyDescent="0.2">
      <c r="C849" s="538"/>
      <c r="D849" s="538"/>
      <c r="E849" s="538"/>
      <c r="F849" s="538"/>
      <c r="G849" s="538"/>
      <c r="H849" s="538"/>
      <c r="I849" s="538"/>
      <c r="J849" s="538"/>
      <c r="K849" s="538"/>
      <c r="L849" s="538"/>
      <c r="M849" s="538"/>
      <c r="N849" s="538"/>
      <c r="O849" s="538"/>
      <c r="P849" s="538"/>
      <c r="Q849" s="538"/>
    </row>
    <row r="850" ht="25.15" customHeight="true" x14ac:dyDescent="0.2">
      <c r="C850" s="538"/>
      <c r="D850" s="538"/>
      <c r="E850" s="538"/>
      <c r="F850" s="538"/>
      <c r="G850" s="538"/>
      <c r="H850" s="538"/>
      <c r="I850" s="538"/>
      <c r="J850" s="538"/>
      <c r="K850" s="538"/>
      <c r="L850" s="538"/>
      <c r="M850" s="538"/>
      <c r="N850" s="538"/>
      <c r="O850" s="538"/>
      <c r="P850" s="538"/>
      <c r="Q850" s="538"/>
    </row>
    <row r="851" ht="25.15" customHeight="true" x14ac:dyDescent="0.2">
      <c r="C851" s="538"/>
      <c r="D851" s="538"/>
      <c r="E851" s="538"/>
      <c r="F851" s="538"/>
      <c r="G851" s="538"/>
      <c r="H851" s="538"/>
      <c r="I851" s="538"/>
      <c r="J851" s="538"/>
      <c r="K851" s="538"/>
      <c r="L851" s="538"/>
      <c r="M851" s="538"/>
      <c r="N851" s="538"/>
      <c r="O851" s="538"/>
      <c r="P851" s="538"/>
      <c r="Q851" s="538"/>
    </row>
    <row r="852" ht="25.15" customHeight="true" x14ac:dyDescent="0.2">
      <c r="C852" s="538"/>
      <c r="D852" s="538"/>
      <c r="E852" s="538"/>
      <c r="F852" s="538"/>
      <c r="G852" s="538"/>
      <c r="H852" s="538"/>
      <c r="I852" s="538"/>
      <c r="J852" s="538"/>
      <c r="K852" s="538"/>
      <c r="L852" s="538"/>
      <c r="M852" s="538"/>
      <c r="N852" s="538"/>
      <c r="O852" s="538"/>
      <c r="P852" s="538"/>
      <c r="Q852" s="538"/>
    </row>
    <row r="853" ht="25.15" customHeight="true" x14ac:dyDescent="0.2">
      <c r="C853" s="538"/>
      <c r="D853" s="538"/>
      <c r="E853" s="538"/>
      <c r="F853" s="538"/>
      <c r="G853" s="538"/>
      <c r="H853" s="538"/>
      <c r="I853" s="538"/>
      <c r="J853" s="538"/>
      <c r="K853" s="538"/>
      <c r="L853" s="538"/>
      <c r="M853" s="538"/>
      <c r="N853" s="538"/>
      <c r="O853" s="538"/>
      <c r="P853" s="538"/>
      <c r="Q853" s="538"/>
    </row>
    <row r="854" ht="25.15" customHeight="true" x14ac:dyDescent="0.2">
      <c r="C854" s="538"/>
      <c r="D854" s="538"/>
      <c r="E854" s="538"/>
      <c r="F854" s="538"/>
      <c r="G854" s="538"/>
      <c r="H854" s="538"/>
      <c r="I854" s="538"/>
      <c r="J854" s="538"/>
      <c r="K854" s="538"/>
      <c r="L854" s="538"/>
      <c r="M854" s="538"/>
      <c r="N854" s="538"/>
      <c r="O854" s="538"/>
      <c r="P854" s="538"/>
      <c r="Q854" s="538"/>
    </row>
    <row r="855" ht="25.15" customHeight="true" x14ac:dyDescent="0.2">
      <c r="C855" s="538"/>
      <c r="D855" s="538"/>
      <c r="E855" s="538"/>
      <c r="F855" s="538"/>
      <c r="G855" s="538"/>
      <c r="H855" s="538"/>
      <c r="I855" s="538"/>
      <c r="J855" s="538"/>
      <c r="K855" s="538"/>
      <c r="L855" s="538"/>
      <c r="M855" s="538"/>
      <c r="N855" s="538"/>
      <c r="O855" s="538"/>
      <c r="P855" s="538"/>
      <c r="Q855" s="538"/>
    </row>
    <row r="856" ht="25.15" customHeight="true" x14ac:dyDescent="0.2">
      <c r="C856" s="538"/>
      <c r="D856" s="538"/>
      <c r="E856" s="538"/>
      <c r="F856" s="538"/>
      <c r="G856" s="538"/>
      <c r="H856" s="538"/>
      <c r="I856" s="538"/>
      <c r="J856" s="538"/>
      <c r="K856" s="538"/>
      <c r="L856" s="538"/>
      <c r="M856" s="538"/>
      <c r="N856" s="538"/>
      <c r="O856" s="538"/>
      <c r="P856" s="538"/>
      <c r="Q856" s="538"/>
    </row>
    <row r="857" ht="25.15" customHeight="true" x14ac:dyDescent="0.2">
      <c r="C857" s="538"/>
      <c r="D857" s="538"/>
      <c r="E857" s="538"/>
      <c r="F857" s="538"/>
      <c r="G857" s="538"/>
      <c r="H857" s="538"/>
      <c r="I857" s="538"/>
      <c r="J857" s="538"/>
      <c r="K857" s="538"/>
      <c r="L857" s="538"/>
      <c r="M857" s="538"/>
      <c r="N857" s="538"/>
      <c r="O857" s="538"/>
      <c r="P857" s="538"/>
      <c r="Q857" s="538"/>
    </row>
    <row r="858" ht="25.15" customHeight="true" x14ac:dyDescent="0.2">
      <c r="C858" s="538"/>
      <c r="D858" s="538"/>
      <c r="E858" s="538"/>
      <c r="F858" s="538"/>
      <c r="G858" s="538"/>
      <c r="H858" s="538"/>
      <c r="I858" s="538"/>
      <c r="J858" s="538"/>
      <c r="K858" s="538"/>
      <c r="L858" s="538"/>
      <c r="M858" s="538"/>
      <c r="N858" s="538"/>
      <c r="O858" s="538"/>
      <c r="P858" s="538"/>
      <c r="Q858" s="538"/>
    </row>
    <row r="859" ht="25.15" customHeight="true" x14ac:dyDescent="0.2">
      <c r="C859" s="538"/>
      <c r="D859" s="538"/>
      <c r="E859" s="538"/>
      <c r="F859" s="538"/>
      <c r="G859" s="538"/>
      <c r="H859" s="538"/>
      <c r="I859" s="538"/>
      <c r="J859" s="538"/>
      <c r="K859" s="538"/>
      <c r="L859" s="538"/>
      <c r="M859" s="538"/>
      <c r="N859" s="538"/>
      <c r="O859" s="538"/>
      <c r="P859" s="538"/>
      <c r="Q859" s="538"/>
    </row>
    <row r="860" ht="25.15" customHeight="true" x14ac:dyDescent="0.2">
      <c r="C860" s="538"/>
      <c r="D860" s="538"/>
      <c r="E860" s="538"/>
      <c r="F860" s="538"/>
      <c r="G860" s="538"/>
      <c r="H860" s="538"/>
      <c r="I860" s="538"/>
      <c r="J860" s="538"/>
      <c r="K860" s="538"/>
      <c r="L860" s="538"/>
      <c r="M860" s="538"/>
      <c r="N860" s="538"/>
      <c r="O860" s="538"/>
      <c r="P860" s="538"/>
      <c r="Q860" s="538"/>
    </row>
    <row r="861" ht="25.15" customHeight="true" x14ac:dyDescent="0.2">
      <c r="C861" s="538"/>
      <c r="D861" s="538"/>
      <c r="E861" s="538"/>
      <c r="F861" s="538"/>
      <c r="G861" s="538"/>
      <c r="H861" s="538"/>
      <c r="I861" s="538"/>
      <c r="J861" s="538"/>
      <c r="K861" s="538"/>
      <c r="L861" s="538"/>
      <c r="M861" s="538"/>
      <c r="N861" s="538"/>
      <c r="O861" s="538"/>
      <c r="P861" s="538"/>
      <c r="Q861" s="538"/>
    </row>
    <row r="862" ht="25.15" customHeight="true" x14ac:dyDescent="0.2">
      <c r="C862" s="538"/>
      <c r="D862" s="538"/>
      <c r="E862" s="538"/>
      <c r="F862" s="538"/>
      <c r="G862" s="538"/>
      <c r="H862" s="538"/>
      <c r="I862" s="538"/>
      <c r="J862" s="538"/>
      <c r="K862" s="538"/>
      <c r="L862" s="538"/>
      <c r="M862" s="538"/>
      <c r="N862" s="538"/>
      <c r="O862" s="538"/>
      <c r="P862" s="538"/>
      <c r="Q862" s="538"/>
    </row>
    <row r="863" ht="25.15" customHeight="true" x14ac:dyDescent="0.2">
      <c r="C863" s="538"/>
      <c r="D863" s="538"/>
      <c r="E863" s="538"/>
      <c r="F863" s="538"/>
      <c r="G863" s="538"/>
      <c r="H863" s="538"/>
      <c r="I863" s="538"/>
      <c r="J863" s="538"/>
      <c r="K863" s="538"/>
      <c r="L863" s="538"/>
      <c r="M863" s="538"/>
      <c r="N863" s="538"/>
      <c r="O863" s="538"/>
      <c r="P863" s="538"/>
      <c r="Q863" s="538"/>
    </row>
    <row r="864" ht="25.15" customHeight="true" x14ac:dyDescent="0.2">
      <c r="C864" s="538"/>
      <c r="D864" s="538"/>
      <c r="E864" s="538"/>
      <c r="F864" s="538"/>
      <c r="G864" s="538"/>
      <c r="H864" s="538"/>
      <c r="I864" s="538"/>
      <c r="J864" s="538"/>
      <c r="K864" s="538"/>
      <c r="L864" s="538"/>
      <c r="M864" s="538"/>
      <c r="N864" s="538"/>
      <c r="O864" s="538"/>
      <c r="P864" s="538"/>
      <c r="Q864" s="538"/>
    </row>
    <row r="865" ht="25.15" customHeight="true" x14ac:dyDescent="0.2">
      <c r="C865" s="538"/>
      <c r="D865" s="538"/>
      <c r="E865" s="538"/>
      <c r="F865" s="538"/>
      <c r="G865" s="538"/>
      <c r="H865" s="538"/>
      <c r="I865" s="538"/>
      <c r="J865" s="538"/>
      <c r="K865" s="538"/>
      <c r="L865" s="538"/>
      <c r="M865" s="538"/>
      <c r="N865" s="538"/>
      <c r="O865" s="538"/>
      <c r="P865" s="538"/>
      <c r="Q865" s="538"/>
    </row>
    <row r="866" ht="25.15" customHeight="true" x14ac:dyDescent="0.2">
      <c r="C866" s="538"/>
      <c r="D866" s="538"/>
      <c r="E866" s="538"/>
      <c r="F866" s="538"/>
      <c r="G866" s="538"/>
      <c r="H866" s="538"/>
      <c r="I866" s="538"/>
      <c r="J866" s="538"/>
      <c r="K866" s="538"/>
      <c r="L866" s="538"/>
      <c r="M866" s="538"/>
      <c r="N866" s="538"/>
      <c r="O866" s="538"/>
      <c r="P866" s="538"/>
      <c r="Q866" s="538"/>
    </row>
    <row r="867" ht="25.15" customHeight="true" x14ac:dyDescent="0.2">
      <c r="C867" s="538"/>
      <c r="D867" s="538"/>
      <c r="E867" s="538"/>
      <c r="F867" s="538"/>
      <c r="G867" s="538"/>
      <c r="H867" s="538"/>
      <c r="I867" s="538"/>
      <c r="J867" s="538"/>
      <c r="K867" s="538"/>
      <c r="L867" s="538"/>
      <c r="M867" s="538"/>
      <c r="N867" s="538"/>
      <c r="O867" s="538"/>
      <c r="P867" s="538"/>
      <c r="Q867" s="538"/>
    </row>
    <row r="868" ht="25.15" customHeight="true" x14ac:dyDescent="0.2">
      <c r="C868" s="538"/>
      <c r="D868" s="538"/>
      <c r="E868" s="538"/>
      <c r="F868" s="538"/>
      <c r="G868" s="538"/>
      <c r="H868" s="538"/>
      <c r="I868" s="538"/>
      <c r="J868" s="538"/>
      <c r="K868" s="538"/>
      <c r="L868" s="538"/>
      <c r="M868" s="538"/>
      <c r="N868" s="538"/>
      <c r="O868" s="538"/>
      <c r="P868" s="538"/>
      <c r="Q868" s="538"/>
    </row>
    <row r="869" ht="25.15" customHeight="true" x14ac:dyDescent="0.2">
      <c r="C869" s="538"/>
      <c r="D869" s="538"/>
      <c r="E869" s="538"/>
      <c r="F869" s="538"/>
      <c r="G869" s="538"/>
      <c r="H869" s="538"/>
      <c r="I869" s="538"/>
      <c r="J869" s="538"/>
      <c r="K869" s="538"/>
      <c r="L869" s="538"/>
      <c r="M869" s="538"/>
      <c r="N869" s="538"/>
      <c r="O869" s="538"/>
      <c r="P869" s="538"/>
      <c r="Q869" s="538"/>
    </row>
    <row r="870" ht="25.15" customHeight="true" x14ac:dyDescent="0.2">
      <c r="C870" s="538"/>
      <c r="D870" s="538"/>
      <c r="E870" s="538"/>
      <c r="F870" s="538"/>
      <c r="G870" s="538"/>
      <c r="H870" s="538"/>
      <c r="I870" s="538"/>
      <c r="J870" s="538"/>
      <c r="K870" s="538"/>
      <c r="L870" s="538"/>
      <c r="M870" s="538"/>
      <c r="N870" s="538"/>
      <c r="O870" s="538"/>
      <c r="P870" s="538"/>
      <c r="Q870" s="538"/>
    </row>
    <row r="871" ht="25.15" customHeight="true" x14ac:dyDescent="0.2">
      <c r="C871" s="538"/>
      <c r="D871" s="538"/>
      <c r="E871" s="538"/>
      <c r="F871" s="538"/>
      <c r="G871" s="538"/>
      <c r="H871" s="538"/>
      <c r="I871" s="538"/>
      <c r="J871" s="538"/>
      <c r="K871" s="538"/>
      <c r="L871" s="538"/>
      <c r="M871" s="538"/>
      <c r="N871" s="538"/>
      <c r="O871" s="538"/>
      <c r="P871" s="538"/>
      <c r="Q871" s="538"/>
    </row>
    <row r="872" ht="25.15" customHeight="true" x14ac:dyDescent="0.2">
      <c r="C872" s="538"/>
      <c r="D872" s="538"/>
      <c r="E872" s="538"/>
      <c r="F872" s="538"/>
      <c r="G872" s="538"/>
      <c r="H872" s="538"/>
      <c r="I872" s="538"/>
      <c r="J872" s="538"/>
      <c r="K872" s="538"/>
      <c r="L872" s="538"/>
      <c r="M872" s="538"/>
      <c r="N872" s="538"/>
      <c r="O872" s="538"/>
      <c r="P872" s="538"/>
      <c r="Q872" s="538"/>
    </row>
    <row r="873" ht="25.15" customHeight="true" x14ac:dyDescent="0.2">
      <c r="C873" s="538"/>
      <c r="D873" s="538"/>
      <c r="E873" s="538"/>
      <c r="F873" s="538"/>
      <c r="G873" s="538"/>
      <c r="H873" s="538"/>
      <c r="I873" s="538"/>
      <c r="J873" s="538"/>
      <c r="K873" s="538"/>
      <c r="L873" s="538"/>
      <c r="M873" s="538"/>
      <c r="N873" s="538"/>
      <c r="O873" s="538"/>
      <c r="P873" s="538"/>
      <c r="Q873" s="538"/>
    </row>
    <row r="874" ht="25.15" customHeight="true" x14ac:dyDescent="0.2">
      <c r="C874" s="538"/>
      <c r="D874" s="538"/>
      <c r="E874" s="538"/>
      <c r="F874" s="538"/>
      <c r="G874" s="538"/>
      <c r="H874" s="538"/>
      <c r="I874" s="538"/>
      <c r="J874" s="538"/>
      <c r="K874" s="538"/>
      <c r="L874" s="538"/>
      <c r="M874" s="538"/>
      <c r="N874" s="538"/>
      <c r="O874" s="538"/>
      <c r="P874" s="538"/>
      <c r="Q874" s="538"/>
    </row>
    <row r="875" ht="25.15" customHeight="true" x14ac:dyDescent="0.2">
      <c r="C875" s="538"/>
      <c r="D875" s="538"/>
      <c r="E875" s="538"/>
      <c r="F875" s="538"/>
      <c r="G875" s="538"/>
      <c r="H875" s="538"/>
      <c r="I875" s="538"/>
      <c r="J875" s="538"/>
      <c r="K875" s="538"/>
      <c r="L875" s="538"/>
      <c r="M875" s="538"/>
      <c r="N875" s="538"/>
      <c r="O875" s="538"/>
      <c r="P875" s="538"/>
      <c r="Q875" s="538"/>
    </row>
    <row r="876" ht="25.15" customHeight="true" x14ac:dyDescent="0.2">
      <c r="C876" s="538"/>
      <c r="D876" s="538"/>
      <c r="E876" s="538"/>
      <c r="F876" s="538"/>
      <c r="G876" s="538"/>
      <c r="H876" s="538"/>
      <c r="I876" s="538"/>
      <c r="J876" s="538"/>
      <c r="K876" s="538"/>
      <c r="L876" s="538"/>
      <c r="M876" s="538"/>
      <c r="N876" s="538"/>
      <c r="O876" s="538"/>
      <c r="P876" s="538"/>
      <c r="Q876" s="538"/>
    </row>
    <row r="877" ht="25.15" customHeight="true" x14ac:dyDescent="0.2">
      <c r="C877" s="538"/>
      <c r="D877" s="538"/>
      <c r="E877" s="538"/>
      <c r="F877" s="538"/>
      <c r="G877" s="538"/>
      <c r="H877" s="538"/>
      <c r="I877" s="538"/>
      <c r="J877" s="538"/>
      <c r="K877" s="538"/>
      <c r="L877" s="538"/>
      <c r="M877" s="538"/>
      <c r="N877" s="538"/>
      <c r="O877" s="538"/>
      <c r="P877" s="538"/>
      <c r="Q877" s="538"/>
    </row>
    <row r="878" ht="25.15" customHeight="true" x14ac:dyDescent="0.2">
      <c r="C878" s="538"/>
      <c r="D878" s="538"/>
      <c r="E878" s="538"/>
      <c r="F878" s="538"/>
      <c r="G878" s="538"/>
      <c r="H878" s="538"/>
      <c r="I878" s="538"/>
      <c r="J878" s="538"/>
      <c r="K878" s="538"/>
      <c r="L878" s="538"/>
      <c r="M878" s="538"/>
      <c r="N878" s="538"/>
      <c r="O878" s="538"/>
      <c r="P878" s="538"/>
      <c r="Q878" s="538"/>
    </row>
    <row r="879" ht="25.15" customHeight="true" x14ac:dyDescent="0.2">
      <c r="C879" s="538"/>
      <c r="D879" s="538"/>
      <c r="E879" s="538"/>
      <c r="F879" s="538"/>
      <c r="G879" s="538"/>
      <c r="H879" s="538"/>
      <c r="I879" s="538"/>
      <c r="J879" s="538"/>
      <c r="K879" s="538"/>
      <c r="L879" s="538"/>
      <c r="M879" s="538"/>
      <c r="N879" s="538"/>
      <c r="O879" s="538"/>
      <c r="P879" s="538"/>
      <c r="Q879" s="538"/>
    </row>
    <row r="880" ht="25.15" customHeight="true" x14ac:dyDescent="0.2">
      <c r="C880" s="538"/>
      <c r="D880" s="538"/>
      <c r="E880" s="538"/>
      <c r="F880" s="538"/>
      <c r="G880" s="538"/>
      <c r="H880" s="538"/>
      <c r="I880" s="538"/>
      <c r="J880" s="538"/>
      <c r="K880" s="538"/>
      <c r="L880" s="538"/>
      <c r="M880" s="538"/>
      <c r="N880" s="538"/>
      <c r="O880" s="538"/>
      <c r="P880" s="538"/>
      <c r="Q880" s="538"/>
    </row>
    <row r="881" ht="25.15" customHeight="true" x14ac:dyDescent="0.2">
      <c r="C881" s="538"/>
      <c r="D881" s="538"/>
      <c r="E881" s="538"/>
      <c r="F881" s="538"/>
      <c r="G881" s="538"/>
      <c r="H881" s="538"/>
      <c r="I881" s="538"/>
      <c r="J881" s="538"/>
      <c r="K881" s="538"/>
      <c r="L881" s="538"/>
      <c r="M881" s="538"/>
      <c r="N881" s="538"/>
      <c r="O881" s="538"/>
      <c r="P881" s="538"/>
      <c r="Q881" s="538"/>
    </row>
    <row r="882" ht="25.15" customHeight="true" x14ac:dyDescent="0.2">
      <c r="C882" s="538"/>
      <c r="D882" s="538"/>
      <c r="E882" s="538"/>
      <c r="F882" s="538"/>
      <c r="G882" s="538"/>
      <c r="H882" s="538"/>
      <c r="I882" s="538"/>
      <c r="J882" s="538"/>
      <c r="K882" s="538"/>
      <c r="L882" s="538"/>
      <c r="M882" s="538"/>
      <c r="N882" s="538"/>
      <c r="O882" s="538"/>
      <c r="P882" s="538"/>
      <c r="Q882" s="538"/>
    </row>
    <row r="883" ht="25.15" customHeight="true" x14ac:dyDescent="0.2">
      <c r="C883" s="538"/>
      <c r="D883" s="538"/>
      <c r="E883" s="538"/>
      <c r="F883" s="538"/>
      <c r="G883" s="538"/>
      <c r="H883" s="538"/>
      <c r="I883" s="538"/>
      <c r="J883" s="538"/>
      <c r="K883" s="538"/>
      <c r="L883" s="538"/>
      <c r="M883" s="538"/>
      <c r="N883" s="538"/>
      <c r="O883" s="538"/>
      <c r="P883" s="538"/>
      <c r="Q883" s="538"/>
    </row>
    <row r="884" ht="25.15" customHeight="true" x14ac:dyDescent="0.2">
      <c r="C884" s="538"/>
      <c r="D884" s="538"/>
      <c r="E884" s="538"/>
      <c r="F884" s="538"/>
      <c r="G884" s="538"/>
      <c r="H884" s="538"/>
      <c r="I884" s="538"/>
      <c r="J884" s="538"/>
      <c r="K884" s="538"/>
      <c r="L884" s="538"/>
      <c r="M884" s="538"/>
      <c r="N884" s="538"/>
      <c r="O884" s="538"/>
      <c r="P884" s="538"/>
      <c r="Q884" s="538"/>
    </row>
    <row r="885" ht="25.15" customHeight="true" x14ac:dyDescent="0.2">
      <c r="C885" s="538"/>
      <c r="D885" s="538"/>
      <c r="E885" s="538"/>
      <c r="F885" s="538"/>
      <c r="G885" s="538"/>
      <c r="H885" s="538"/>
      <c r="I885" s="538"/>
      <c r="J885" s="538"/>
      <c r="K885" s="538"/>
      <c r="L885" s="538"/>
      <c r="M885" s="538"/>
      <c r="N885" s="538"/>
      <c r="O885" s="538"/>
      <c r="P885" s="538"/>
      <c r="Q885" s="538"/>
    </row>
    <row r="886" ht="25.15" customHeight="true" x14ac:dyDescent="0.2">
      <c r="C886" s="538"/>
      <c r="D886" s="538"/>
      <c r="E886" s="538"/>
      <c r="F886" s="538"/>
      <c r="G886" s="538"/>
      <c r="H886" s="538"/>
      <c r="I886" s="538"/>
      <c r="J886" s="538"/>
      <c r="K886" s="538"/>
      <c r="L886" s="538"/>
      <c r="M886" s="538"/>
      <c r="N886" s="538"/>
      <c r="O886" s="538"/>
      <c r="P886" s="538"/>
      <c r="Q886" s="538"/>
    </row>
    <row r="887" ht="25.15" customHeight="true" x14ac:dyDescent="0.2">
      <c r="C887" s="538"/>
      <c r="D887" s="538"/>
      <c r="E887" s="538"/>
      <c r="F887" s="538"/>
      <c r="G887" s="538"/>
      <c r="H887" s="538"/>
      <c r="I887" s="538"/>
      <c r="J887" s="538"/>
      <c r="K887" s="538"/>
      <c r="L887" s="538"/>
      <c r="M887" s="538"/>
      <c r="N887" s="538"/>
      <c r="O887" s="538"/>
      <c r="P887" s="538"/>
      <c r="Q887" s="538"/>
    </row>
    <row r="888" ht="25.15" customHeight="true" x14ac:dyDescent="0.2">
      <c r="C888" s="538"/>
      <c r="D888" s="538"/>
      <c r="E888" s="538"/>
      <c r="F888" s="538"/>
      <c r="G888" s="538"/>
      <c r="H888" s="538"/>
      <c r="I888" s="538"/>
      <c r="J888" s="538"/>
      <c r="K888" s="538"/>
      <c r="L888" s="538"/>
      <c r="M888" s="538"/>
      <c r="N888" s="538"/>
      <c r="O888" s="538"/>
      <c r="P888" s="538"/>
      <c r="Q888" s="538"/>
    </row>
    <row r="889" ht="25.15" customHeight="true" x14ac:dyDescent="0.2">
      <c r="C889" s="538"/>
      <c r="D889" s="538"/>
      <c r="E889" s="538"/>
      <c r="F889" s="538"/>
      <c r="G889" s="538"/>
      <c r="H889" s="538"/>
      <c r="I889" s="538"/>
      <c r="J889" s="538"/>
      <c r="K889" s="538"/>
      <c r="L889" s="538"/>
      <c r="M889" s="538"/>
      <c r="N889" s="538"/>
      <c r="O889" s="538"/>
      <c r="P889" s="538"/>
      <c r="Q889" s="538"/>
    </row>
    <row r="890" ht="25.15" customHeight="true" x14ac:dyDescent="0.2">
      <c r="C890" s="538"/>
      <c r="D890" s="538"/>
      <c r="E890" s="538"/>
      <c r="F890" s="538"/>
      <c r="G890" s="538"/>
      <c r="H890" s="538"/>
      <c r="I890" s="538"/>
      <c r="J890" s="538"/>
      <c r="K890" s="538"/>
      <c r="L890" s="538"/>
      <c r="M890" s="538"/>
      <c r="N890" s="538"/>
      <c r="O890" s="538"/>
      <c r="P890" s="538"/>
      <c r="Q890" s="538"/>
    </row>
    <row r="891" ht="25.15" customHeight="true" x14ac:dyDescent="0.2">
      <c r="C891" s="538"/>
      <c r="D891" s="538"/>
      <c r="E891" s="538"/>
      <c r="F891" s="538"/>
      <c r="G891" s="538"/>
      <c r="H891" s="538"/>
      <c r="I891" s="538"/>
      <c r="J891" s="538"/>
      <c r="K891" s="538"/>
      <c r="L891" s="538"/>
      <c r="M891" s="538"/>
      <c r="N891" s="538"/>
      <c r="O891" s="538"/>
      <c r="P891" s="538"/>
      <c r="Q891" s="538"/>
    </row>
    <row r="892" ht="25.15" customHeight="true" x14ac:dyDescent="0.2">
      <c r="C892" s="538"/>
      <c r="D892" s="538"/>
      <c r="E892" s="538"/>
      <c r="F892" s="538"/>
      <c r="G892" s="538"/>
      <c r="H892" s="538"/>
      <c r="I892" s="538"/>
      <c r="J892" s="538"/>
      <c r="K892" s="538"/>
      <c r="L892" s="538"/>
      <c r="M892" s="538"/>
      <c r="N892" s="538"/>
      <c r="O892" s="538"/>
      <c r="P892" s="538"/>
      <c r="Q892" s="538"/>
    </row>
    <row r="893" ht="25.15" customHeight="true" x14ac:dyDescent="0.2">
      <c r="C893" s="538"/>
      <c r="D893" s="538"/>
      <c r="E893" s="538"/>
      <c r="F893" s="538"/>
      <c r="G893" s="538"/>
      <c r="H893" s="538"/>
      <c r="I893" s="538"/>
      <c r="J893" s="538"/>
      <c r="K893" s="538"/>
      <c r="L893" s="538"/>
      <c r="M893" s="538"/>
      <c r="N893" s="538"/>
      <c r="O893" s="538"/>
      <c r="P893" s="538"/>
      <c r="Q893" s="538"/>
    </row>
    <row r="894" ht="25.15" customHeight="true" x14ac:dyDescent="0.2">
      <c r="C894" s="538"/>
      <c r="D894" s="538"/>
      <c r="E894" s="538"/>
      <c r="F894" s="538"/>
      <c r="G894" s="538"/>
      <c r="H894" s="538"/>
      <c r="I894" s="538"/>
      <c r="J894" s="538"/>
      <c r="K894" s="538"/>
      <c r="L894" s="538"/>
      <c r="M894" s="538"/>
      <c r="N894" s="538"/>
      <c r="O894" s="538"/>
      <c r="P894" s="538"/>
      <c r="Q894" s="538"/>
    </row>
    <row r="895" ht="25.15" customHeight="true" x14ac:dyDescent="0.2">
      <c r="C895" s="538"/>
      <c r="D895" s="538"/>
      <c r="E895" s="538"/>
      <c r="F895" s="538"/>
      <c r="G895" s="538"/>
      <c r="H895" s="538"/>
      <c r="I895" s="538"/>
      <c r="J895" s="538"/>
      <c r="K895" s="538"/>
      <c r="L895" s="538"/>
      <c r="M895" s="538"/>
      <c r="N895" s="538"/>
      <c r="O895" s="538"/>
      <c r="P895" s="538"/>
      <c r="Q895" s="538"/>
    </row>
    <row r="896" ht="25.15" customHeight="true" x14ac:dyDescent="0.2">
      <c r="C896" s="538"/>
      <c r="D896" s="538"/>
      <c r="E896" s="538"/>
      <c r="F896" s="538"/>
      <c r="G896" s="538"/>
      <c r="H896" s="538"/>
      <c r="I896" s="538"/>
      <c r="J896" s="538"/>
      <c r="K896" s="538"/>
      <c r="L896" s="538"/>
      <c r="M896" s="538"/>
      <c r="N896" s="538"/>
      <c r="O896" s="538"/>
      <c r="P896" s="538"/>
      <c r="Q896" s="538"/>
    </row>
    <row r="897" ht="25.15" customHeight="true" x14ac:dyDescent="0.2">
      <c r="C897" s="538"/>
      <c r="D897" s="538"/>
      <c r="E897" s="538"/>
      <c r="F897" s="538"/>
      <c r="G897" s="538"/>
      <c r="H897" s="538"/>
      <c r="I897" s="538"/>
      <c r="J897" s="538"/>
      <c r="K897" s="538"/>
      <c r="L897" s="538"/>
      <c r="M897" s="538"/>
      <c r="N897" s="538"/>
      <c r="O897" s="538"/>
      <c r="P897" s="538"/>
      <c r="Q897" s="538"/>
    </row>
    <row r="898" ht="25.15" customHeight="true" x14ac:dyDescent="0.2">
      <c r="C898" s="538"/>
      <c r="D898" s="538"/>
      <c r="E898" s="538"/>
      <c r="F898" s="538"/>
      <c r="G898" s="538"/>
      <c r="H898" s="538"/>
      <c r="I898" s="538"/>
      <c r="J898" s="538"/>
      <c r="K898" s="538"/>
      <c r="L898" s="538"/>
      <c r="M898" s="538"/>
      <c r="N898" s="538"/>
      <c r="O898" s="538"/>
      <c r="P898" s="538"/>
      <c r="Q898" s="538"/>
    </row>
    <row r="899" ht="25.15" customHeight="true" x14ac:dyDescent="0.2">
      <c r="C899" s="538"/>
      <c r="D899" s="538"/>
      <c r="E899" s="538"/>
      <c r="F899" s="538"/>
      <c r="G899" s="538"/>
      <c r="H899" s="538"/>
      <c r="I899" s="538"/>
      <c r="J899" s="538"/>
      <c r="K899" s="538"/>
      <c r="L899" s="538"/>
      <c r="M899" s="538"/>
      <c r="N899" s="538"/>
      <c r="O899" s="538"/>
      <c r="P899" s="538"/>
      <c r="Q899" s="538"/>
    </row>
    <row r="900" ht="25.15" customHeight="true" x14ac:dyDescent="0.2">
      <c r="C900" s="538"/>
      <c r="D900" s="538"/>
      <c r="E900" s="538"/>
      <c r="F900" s="538"/>
      <c r="G900" s="538"/>
      <c r="H900" s="538"/>
      <c r="I900" s="538"/>
      <c r="J900" s="538"/>
      <c r="K900" s="538"/>
      <c r="L900" s="538"/>
      <c r="M900" s="538"/>
      <c r="N900" s="538"/>
      <c r="O900" s="538"/>
      <c r="P900" s="538"/>
      <c r="Q900" s="538"/>
    </row>
    <row r="901" ht="25.15" customHeight="true" x14ac:dyDescent="0.2">
      <c r="C901" s="538"/>
      <c r="D901" s="538"/>
      <c r="E901" s="538"/>
      <c r="F901" s="538"/>
      <c r="G901" s="538"/>
      <c r="H901" s="538"/>
      <c r="I901" s="538"/>
      <c r="J901" s="538"/>
      <c r="K901" s="538"/>
      <c r="L901" s="538"/>
      <c r="M901" s="538"/>
      <c r="N901" s="538"/>
      <c r="O901" s="538"/>
      <c r="P901" s="538"/>
      <c r="Q901" s="538"/>
    </row>
    <row r="902" ht="25.15" customHeight="true" x14ac:dyDescent="0.2">
      <c r="C902" s="538"/>
      <c r="D902" s="538"/>
      <c r="E902" s="538"/>
      <c r="F902" s="538"/>
      <c r="G902" s="538"/>
      <c r="H902" s="538"/>
      <c r="I902" s="538"/>
      <c r="J902" s="538"/>
      <c r="K902" s="538"/>
      <c r="L902" s="538"/>
      <c r="M902" s="538"/>
      <c r="N902" s="538"/>
      <c r="O902" s="538"/>
      <c r="P902" s="538"/>
      <c r="Q902" s="538"/>
    </row>
    <row r="903" ht="25.15" customHeight="true" x14ac:dyDescent="0.2">
      <c r="C903" s="538"/>
      <c r="D903" s="538"/>
      <c r="E903" s="538"/>
      <c r="F903" s="538"/>
      <c r="G903" s="538"/>
      <c r="H903" s="538"/>
      <c r="I903" s="538"/>
      <c r="J903" s="538"/>
      <c r="K903" s="538"/>
      <c r="L903" s="538"/>
      <c r="M903" s="538"/>
      <c r="N903" s="538"/>
      <c r="O903" s="538"/>
      <c r="P903" s="538"/>
      <c r="Q903" s="538"/>
    </row>
    <row r="904" ht="25.15" customHeight="true" x14ac:dyDescent="0.2">
      <c r="C904" s="538"/>
      <c r="D904" s="538"/>
      <c r="E904" s="538"/>
      <c r="F904" s="538"/>
      <c r="G904" s="538"/>
      <c r="H904" s="538"/>
      <c r="I904" s="538"/>
      <c r="J904" s="538"/>
      <c r="K904" s="538"/>
      <c r="L904" s="538"/>
      <c r="M904" s="538"/>
      <c r="N904" s="538"/>
      <c r="O904" s="538"/>
      <c r="P904" s="538"/>
      <c r="Q904" s="538"/>
    </row>
    <row r="905" ht="25.15" customHeight="true" x14ac:dyDescent="0.2">
      <c r="C905" s="538"/>
      <c r="D905" s="538"/>
      <c r="E905" s="538"/>
      <c r="F905" s="538"/>
      <c r="G905" s="538"/>
      <c r="H905" s="538"/>
      <c r="I905" s="538"/>
      <c r="J905" s="538"/>
      <c r="K905" s="538"/>
      <c r="L905" s="538"/>
      <c r="M905" s="538"/>
      <c r="N905" s="538"/>
      <c r="O905" s="538"/>
      <c r="P905" s="538"/>
      <c r="Q905" s="538"/>
    </row>
    <row r="906" ht="25.15" customHeight="true" x14ac:dyDescent="0.2">
      <c r="C906" s="538"/>
      <c r="D906" s="538"/>
      <c r="E906" s="538"/>
      <c r="F906" s="538"/>
      <c r="G906" s="538"/>
      <c r="H906" s="538"/>
      <c r="I906" s="538"/>
      <c r="J906" s="538"/>
      <c r="K906" s="538"/>
      <c r="L906" s="538"/>
      <c r="M906" s="538"/>
      <c r="N906" s="538"/>
      <c r="O906" s="538"/>
      <c r="P906" s="538"/>
      <c r="Q906" s="538"/>
    </row>
    <row r="907" ht="25.15" customHeight="true" x14ac:dyDescent="0.2">
      <c r="C907" s="538"/>
      <c r="D907" s="538"/>
      <c r="E907" s="538"/>
      <c r="F907" s="538"/>
      <c r="G907" s="538"/>
      <c r="H907" s="538"/>
      <c r="I907" s="538"/>
      <c r="J907" s="538"/>
      <c r="K907" s="538"/>
      <c r="L907" s="538"/>
      <c r="M907" s="538"/>
      <c r="N907" s="538"/>
      <c r="O907" s="538"/>
      <c r="P907" s="538"/>
      <c r="Q907" s="538"/>
    </row>
    <row r="908" ht="25.15" customHeight="true" x14ac:dyDescent="0.2">
      <c r="C908" s="538"/>
      <c r="D908" s="538"/>
      <c r="E908" s="538"/>
      <c r="F908" s="538"/>
      <c r="G908" s="538"/>
      <c r="H908" s="538"/>
      <c r="I908" s="538"/>
      <c r="J908" s="538"/>
      <c r="K908" s="538"/>
      <c r="L908" s="538"/>
      <c r="M908" s="538"/>
      <c r="N908" s="538"/>
      <c r="O908" s="538"/>
      <c r="P908" s="538"/>
      <c r="Q908" s="538"/>
    </row>
    <row r="909" ht="25.15" customHeight="true" x14ac:dyDescent="0.2">
      <c r="C909" s="538"/>
      <c r="D909" s="538"/>
      <c r="E909" s="538"/>
      <c r="F909" s="538"/>
      <c r="G909" s="538"/>
      <c r="H909" s="538"/>
      <c r="I909" s="538"/>
      <c r="J909" s="538"/>
      <c r="K909" s="538"/>
      <c r="L909" s="538"/>
      <c r="M909" s="538"/>
      <c r="N909" s="538"/>
      <c r="O909" s="538"/>
      <c r="P909" s="538"/>
      <c r="Q909" s="538"/>
    </row>
    <row r="910" ht="25.15" customHeight="true" x14ac:dyDescent="0.2">
      <c r="C910" s="538"/>
      <c r="D910" s="538"/>
      <c r="E910" s="538"/>
      <c r="F910" s="538"/>
      <c r="G910" s="538"/>
      <c r="H910" s="538"/>
      <c r="I910" s="538"/>
      <c r="J910" s="538"/>
      <c r="K910" s="538"/>
      <c r="L910" s="538"/>
      <c r="M910" s="538"/>
      <c r="N910" s="538"/>
      <c r="O910" s="538"/>
      <c r="P910" s="538"/>
      <c r="Q910" s="538"/>
    </row>
    <row r="911" ht="25.15" customHeight="true" x14ac:dyDescent="0.2">
      <c r="C911" s="538"/>
      <c r="D911" s="538"/>
      <c r="E911" s="538"/>
      <c r="F911" s="538"/>
      <c r="G911" s="538"/>
      <c r="H911" s="538"/>
      <c r="I911" s="538"/>
      <c r="J911" s="538"/>
      <c r="K911" s="538"/>
      <c r="L911" s="538"/>
      <c r="M911" s="538"/>
      <c r="N911" s="538"/>
      <c r="O911" s="538"/>
      <c r="P911" s="538"/>
      <c r="Q911" s="538"/>
    </row>
    <row r="912" ht="25.15" customHeight="true" x14ac:dyDescent="0.2">
      <c r="C912" s="538"/>
      <c r="D912" s="538"/>
      <c r="E912" s="538"/>
      <c r="F912" s="538"/>
      <c r="G912" s="538"/>
      <c r="H912" s="538"/>
      <c r="I912" s="538"/>
      <c r="J912" s="538"/>
      <c r="K912" s="538"/>
      <c r="L912" s="538"/>
      <c r="M912" s="538"/>
      <c r="N912" s="538"/>
      <c r="O912" s="538"/>
      <c r="P912" s="538"/>
      <c r="Q912" s="538"/>
    </row>
    <row r="913" ht="25.15" customHeight="true" x14ac:dyDescent="0.2">
      <c r="C913" s="538"/>
      <c r="D913" s="538"/>
      <c r="E913" s="538"/>
      <c r="F913" s="538"/>
      <c r="G913" s="538"/>
      <c r="H913" s="538"/>
      <c r="I913" s="538"/>
      <c r="J913" s="538"/>
      <c r="K913" s="538"/>
      <c r="L913" s="538"/>
      <c r="M913" s="538"/>
      <c r="N913" s="538"/>
      <c r="O913" s="538"/>
      <c r="P913" s="538"/>
      <c r="Q913" s="538"/>
    </row>
    <row r="914" ht="25.15" customHeight="true" x14ac:dyDescent="0.2">
      <c r="C914" s="538"/>
      <c r="D914" s="538"/>
      <c r="E914" s="538"/>
      <c r="F914" s="538"/>
      <c r="G914" s="538"/>
      <c r="H914" s="538"/>
      <c r="I914" s="538"/>
      <c r="J914" s="538"/>
      <c r="K914" s="538"/>
      <c r="L914" s="538"/>
      <c r="M914" s="538"/>
      <c r="N914" s="538"/>
      <c r="O914" s="538"/>
      <c r="P914" s="538"/>
      <c r="Q914" s="538"/>
    </row>
    <row r="915" ht="25.15" customHeight="true" x14ac:dyDescent="0.2">
      <c r="C915" s="538"/>
      <c r="D915" s="538"/>
      <c r="E915" s="538"/>
      <c r="F915" s="538"/>
      <c r="G915" s="538"/>
      <c r="H915" s="538"/>
      <c r="I915" s="538"/>
      <c r="J915" s="538"/>
      <c r="K915" s="538"/>
      <c r="L915" s="538"/>
      <c r="M915" s="538"/>
      <c r="N915" s="538"/>
      <c r="O915" s="538"/>
      <c r="P915" s="538"/>
      <c r="Q915" s="538"/>
    </row>
    <row r="916" ht="25.15" customHeight="true" x14ac:dyDescent="0.2">
      <c r="C916" s="538"/>
      <c r="D916" s="538"/>
      <c r="E916" s="538"/>
      <c r="F916" s="538"/>
      <c r="G916" s="538"/>
      <c r="H916" s="538"/>
      <c r="I916" s="538"/>
      <c r="J916" s="538"/>
      <c r="K916" s="538"/>
      <c r="L916" s="538"/>
      <c r="M916" s="538"/>
      <c r="N916" s="538"/>
      <c r="O916" s="538"/>
      <c r="P916" s="538"/>
      <c r="Q916" s="538"/>
    </row>
    <row r="917" ht="25.15" customHeight="true" x14ac:dyDescent="0.2">
      <c r="C917" s="538"/>
      <c r="D917" s="538"/>
      <c r="E917" s="538"/>
      <c r="F917" s="538"/>
      <c r="G917" s="538"/>
      <c r="H917" s="538"/>
      <c r="I917" s="538"/>
      <c r="J917" s="538"/>
      <c r="K917" s="538"/>
      <c r="L917" s="538"/>
      <c r="M917" s="538"/>
      <c r="N917" s="538"/>
      <c r="O917" s="538"/>
      <c r="P917" s="538"/>
      <c r="Q917" s="538"/>
    </row>
    <row r="918" ht="25.15" customHeight="true" x14ac:dyDescent="0.2">
      <c r="C918" s="538"/>
      <c r="D918" s="538"/>
      <c r="E918" s="538"/>
      <c r="F918" s="538"/>
      <c r="G918" s="538"/>
      <c r="H918" s="538"/>
      <c r="I918" s="538"/>
      <c r="J918" s="538"/>
      <c r="K918" s="538"/>
      <c r="L918" s="538"/>
      <c r="M918" s="538"/>
      <c r="N918" s="538"/>
      <c r="O918" s="538"/>
      <c r="P918" s="538"/>
      <c r="Q918" s="538"/>
    </row>
    <row r="919" ht="25.15" customHeight="true" x14ac:dyDescent="0.2">
      <c r="C919" s="538"/>
      <c r="D919" s="538"/>
      <c r="E919" s="538"/>
      <c r="F919" s="538"/>
      <c r="G919" s="538"/>
      <c r="H919" s="538"/>
      <c r="I919" s="538"/>
      <c r="J919" s="538"/>
      <c r="K919" s="538"/>
      <c r="L919" s="538"/>
      <c r="M919" s="538"/>
      <c r="N919" s="538"/>
      <c r="O919" s="538"/>
      <c r="P919" s="538"/>
      <c r="Q919" s="538"/>
    </row>
    <row r="920" ht="25.15" customHeight="true" x14ac:dyDescent="0.2">
      <c r="C920" s="538"/>
      <c r="D920" s="538"/>
      <c r="E920" s="538"/>
      <c r="F920" s="538"/>
      <c r="G920" s="538"/>
      <c r="H920" s="538"/>
      <c r="I920" s="538"/>
      <c r="J920" s="538"/>
      <c r="K920" s="538"/>
      <c r="L920" s="538"/>
      <c r="M920" s="538"/>
      <c r="N920" s="538"/>
      <c r="O920" s="538"/>
      <c r="P920" s="538"/>
      <c r="Q920" s="538"/>
    </row>
    <row r="921" ht="25.15" customHeight="true" x14ac:dyDescent="0.2">
      <c r="C921" s="538"/>
      <c r="D921" s="538"/>
      <c r="E921" s="538"/>
      <c r="F921" s="538"/>
      <c r="G921" s="538"/>
      <c r="H921" s="538"/>
      <c r="I921" s="538"/>
      <c r="J921" s="538"/>
      <c r="K921" s="538"/>
      <c r="L921" s="538"/>
      <c r="M921" s="538"/>
      <c r="N921" s="538"/>
      <c r="O921" s="538"/>
      <c r="P921" s="538"/>
      <c r="Q921" s="538"/>
    </row>
    <row r="922" ht="25.15" customHeight="true" x14ac:dyDescent="0.2">
      <c r="C922" s="538"/>
      <c r="D922" s="538"/>
      <c r="E922" s="538"/>
      <c r="F922" s="538"/>
      <c r="G922" s="538"/>
      <c r="H922" s="538"/>
      <c r="I922" s="538"/>
      <c r="J922" s="538"/>
      <c r="K922" s="538"/>
      <c r="L922" s="538"/>
      <c r="M922" s="538"/>
      <c r="N922" s="538"/>
      <c r="O922" s="538"/>
      <c r="P922" s="538"/>
      <c r="Q922" s="538"/>
    </row>
    <row r="923" ht="25.15" customHeight="true" x14ac:dyDescent="0.2">
      <c r="C923" s="538"/>
      <c r="D923" s="538"/>
      <c r="E923" s="538"/>
      <c r="F923" s="538"/>
      <c r="G923" s="538"/>
      <c r="H923" s="538"/>
      <c r="I923" s="538"/>
      <c r="J923" s="538"/>
      <c r="K923" s="538"/>
      <c r="L923" s="538"/>
      <c r="M923" s="538"/>
      <c r="N923" s="538"/>
      <c r="O923" s="538"/>
      <c r="P923" s="538"/>
      <c r="Q923" s="538"/>
    </row>
    <row r="924" ht="25.15" customHeight="true" x14ac:dyDescent="0.2">
      <c r="C924" s="538"/>
      <c r="D924" s="538"/>
      <c r="E924" s="538"/>
      <c r="F924" s="538"/>
      <c r="G924" s="538"/>
      <c r="H924" s="538"/>
      <c r="I924" s="538"/>
      <c r="J924" s="538"/>
      <c r="K924" s="538"/>
      <c r="L924" s="538"/>
      <c r="M924" s="538"/>
      <c r="N924" s="538"/>
      <c r="O924" s="538"/>
      <c r="P924" s="538"/>
      <c r="Q924" s="538"/>
    </row>
    <row r="925" ht="25.15" customHeight="true" x14ac:dyDescent="0.2">
      <c r="C925" s="538"/>
      <c r="D925" s="538"/>
      <c r="E925" s="538"/>
      <c r="F925" s="538"/>
      <c r="G925" s="538"/>
      <c r="H925" s="538"/>
      <c r="I925" s="538"/>
      <c r="J925" s="538"/>
      <c r="K925" s="538"/>
      <c r="L925" s="538"/>
      <c r="M925" s="538"/>
      <c r="N925" s="538"/>
      <c r="O925" s="538"/>
      <c r="P925" s="538"/>
      <c r="Q925" s="538"/>
    </row>
    <row r="926" ht="25.15" customHeight="true" x14ac:dyDescent="0.2">
      <c r="C926" s="538"/>
      <c r="D926" s="538"/>
      <c r="E926" s="538"/>
      <c r="F926" s="538"/>
      <c r="G926" s="538"/>
      <c r="H926" s="538"/>
      <c r="I926" s="538"/>
      <c r="J926" s="538"/>
      <c r="K926" s="538"/>
      <c r="L926" s="538"/>
      <c r="M926" s="538"/>
      <c r="N926" s="538"/>
      <c r="O926" s="538"/>
      <c r="P926" s="538"/>
      <c r="Q926" s="538"/>
    </row>
    <row r="927" ht="25.15" customHeight="true" x14ac:dyDescent="0.2">
      <c r="C927" s="538"/>
      <c r="D927" s="538"/>
      <c r="E927" s="538"/>
      <c r="F927" s="538"/>
      <c r="G927" s="538"/>
      <c r="H927" s="538"/>
      <c r="I927" s="538"/>
      <c r="J927" s="538"/>
      <c r="K927" s="538"/>
      <c r="L927" s="538"/>
      <c r="M927" s="538"/>
      <c r="N927" s="538"/>
      <c r="O927" s="538"/>
      <c r="P927" s="538"/>
      <c r="Q927" s="538"/>
    </row>
    <row r="928" ht="25.15" customHeight="true" x14ac:dyDescent="0.2">
      <c r="C928" s="538"/>
      <c r="D928" s="538"/>
      <c r="E928" s="538"/>
      <c r="F928" s="538"/>
      <c r="G928" s="538"/>
      <c r="H928" s="538"/>
      <c r="I928" s="538"/>
      <c r="J928" s="538"/>
      <c r="K928" s="538"/>
      <c r="L928" s="538"/>
      <c r="M928" s="538"/>
      <c r="N928" s="538"/>
      <c r="O928" s="538"/>
      <c r="P928" s="538"/>
      <c r="Q928" s="538"/>
    </row>
    <row r="929" ht="25.15" customHeight="true" x14ac:dyDescent="0.2">
      <c r="C929" s="538"/>
      <c r="D929" s="538"/>
      <c r="E929" s="538"/>
      <c r="F929" s="538"/>
      <c r="G929" s="538"/>
      <c r="H929" s="538"/>
      <c r="I929" s="538"/>
      <c r="J929" s="538"/>
      <c r="K929" s="538"/>
      <c r="L929" s="538"/>
      <c r="M929" s="538"/>
      <c r="N929" s="538"/>
      <c r="O929" s="538"/>
      <c r="P929" s="538"/>
      <c r="Q929" s="538"/>
    </row>
    <row r="930" ht="25.15" customHeight="true" x14ac:dyDescent="0.2">
      <c r="C930" s="538"/>
      <c r="D930" s="538"/>
      <c r="E930" s="538"/>
      <c r="F930" s="538"/>
      <c r="G930" s="538"/>
      <c r="H930" s="538"/>
      <c r="I930" s="538"/>
      <c r="J930" s="538"/>
      <c r="K930" s="538"/>
      <c r="L930" s="538"/>
      <c r="M930" s="538"/>
      <c r="N930" s="538"/>
      <c r="O930" s="538"/>
      <c r="P930" s="538"/>
      <c r="Q930" s="538"/>
    </row>
    <row r="931" ht="25.15" customHeight="true" x14ac:dyDescent="0.2">
      <c r="C931" s="538"/>
      <c r="D931" s="538"/>
      <c r="E931" s="538"/>
      <c r="F931" s="538"/>
      <c r="G931" s="538"/>
      <c r="H931" s="538"/>
      <c r="I931" s="538"/>
      <c r="J931" s="538"/>
      <c r="K931" s="538"/>
      <c r="L931" s="538"/>
      <c r="M931" s="538"/>
      <c r="N931" s="538"/>
      <c r="O931" s="538"/>
      <c r="P931" s="538"/>
      <c r="Q931" s="538"/>
    </row>
    <row r="932" ht="25.15" customHeight="true" x14ac:dyDescent="0.2">
      <c r="C932" s="538"/>
      <c r="D932" s="538"/>
      <c r="E932" s="538"/>
      <c r="F932" s="538"/>
      <c r="G932" s="538"/>
      <c r="H932" s="538"/>
      <c r="I932" s="538"/>
      <c r="J932" s="538"/>
      <c r="K932" s="538"/>
      <c r="L932" s="538"/>
      <c r="M932" s="538"/>
      <c r="N932" s="538"/>
      <c r="O932" s="538"/>
      <c r="P932" s="538"/>
      <c r="Q932" s="538"/>
    </row>
    <row r="933" ht="25.15" customHeight="true" x14ac:dyDescent="0.2">
      <c r="C933" s="538"/>
      <c r="D933" s="538"/>
      <c r="E933" s="538"/>
      <c r="F933" s="538"/>
      <c r="G933" s="538"/>
      <c r="H933" s="538"/>
      <c r="I933" s="538"/>
      <c r="J933" s="538"/>
      <c r="K933" s="538"/>
      <c r="L933" s="538"/>
      <c r="M933" s="538"/>
      <c r="N933" s="538"/>
      <c r="O933" s="538"/>
      <c r="P933" s="538"/>
      <c r="Q933" s="538"/>
    </row>
    <row r="934" ht="25.15" customHeight="true" x14ac:dyDescent="0.2">
      <c r="C934" s="538"/>
      <c r="D934" s="538"/>
      <c r="E934" s="538"/>
      <c r="F934" s="538"/>
      <c r="G934" s="538"/>
      <c r="H934" s="538"/>
      <c r="I934" s="538"/>
      <c r="J934" s="538"/>
      <c r="K934" s="538"/>
      <c r="L934" s="538"/>
      <c r="M934" s="538"/>
      <c r="N934" s="538"/>
      <c r="O934" s="538"/>
      <c r="P934" s="538"/>
      <c r="Q934" s="538"/>
    </row>
    <row r="935" ht="25.15" customHeight="true" x14ac:dyDescent="0.2">
      <c r="C935" s="538"/>
      <c r="D935" s="538"/>
      <c r="E935" s="538"/>
      <c r="F935" s="538"/>
      <c r="G935" s="538"/>
      <c r="H935" s="538"/>
      <c r="I935" s="538"/>
      <c r="J935" s="538"/>
      <c r="K935" s="538"/>
      <c r="L935" s="538"/>
      <c r="M935" s="538"/>
      <c r="N935" s="538"/>
      <c r="O935" s="538"/>
      <c r="P935" s="538"/>
      <c r="Q935" s="538"/>
    </row>
    <row r="936" ht="25.15" customHeight="true" x14ac:dyDescent="0.2">
      <c r="C936" s="538"/>
      <c r="D936" s="538"/>
      <c r="E936" s="538"/>
      <c r="F936" s="538"/>
      <c r="G936" s="538"/>
      <c r="H936" s="538"/>
      <c r="I936" s="538"/>
      <c r="J936" s="538"/>
      <c r="K936" s="538"/>
      <c r="L936" s="538"/>
      <c r="M936" s="538"/>
      <c r="N936" s="538"/>
      <c r="O936" s="538"/>
      <c r="P936" s="538"/>
      <c r="Q936" s="538"/>
    </row>
    <row r="937" ht="25.15" customHeight="true" x14ac:dyDescent="0.2">
      <c r="C937" s="538"/>
      <c r="D937" s="538"/>
      <c r="E937" s="538"/>
      <c r="F937" s="538"/>
      <c r="G937" s="538"/>
      <c r="H937" s="538"/>
      <c r="I937" s="538"/>
      <c r="J937" s="538"/>
      <c r="K937" s="538"/>
      <c r="L937" s="538"/>
      <c r="M937" s="538"/>
      <c r="N937" s="538"/>
      <c r="O937" s="538"/>
      <c r="P937" s="538"/>
      <c r="Q937" s="538"/>
    </row>
    <row r="938" ht="25.15" customHeight="true" x14ac:dyDescent="0.2">
      <c r="C938" s="538"/>
      <c r="D938" s="538"/>
      <c r="E938" s="538"/>
      <c r="F938" s="538"/>
      <c r="G938" s="538"/>
      <c r="H938" s="538"/>
      <c r="I938" s="538"/>
      <c r="J938" s="538"/>
      <c r="K938" s="538"/>
      <c r="L938" s="538"/>
      <c r="M938" s="538"/>
      <c r="N938" s="538"/>
      <c r="O938" s="538"/>
      <c r="P938" s="538"/>
      <c r="Q938" s="538"/>
    </row>
    <row r="939" ht="25.15" customHeight="true" x14ac:dyDescent="0.2">
      <c r="C939" s="538"/>
      <c r="D939" s="538"/>
      <c r="E939" s="538"/>
      <c r="F939" s="538"/>
      <c r="G939" s="538"/>
      <c r="H939" s="538"/>
      <c r="I939" s="538"/>
      <c r="J939" s="538"/>
      <c r="K939" s="538"/>
      <c r="L939" s="538"/>
      <c r="M939" s="538"/>
      <c r="N939" s="538"/>
      <c r="O939" s="538"/>
      <c r="P939" s="538"/>
      <c r="Q939" s="538"/>
    </row>
    <row r="940" ht="25.15" customHeight="true" x14ac:dyDescent="0.2">
      <c r="C940" s="538"/>
      <c r="D940" s="538"/>
      <c r="E940" s="538"/>
      <c r="F940" s="538"/>
      <c r="G940" s="538"/>
      <c r="H940" s="538"/>
      <c r="I940" s="538"/>
      <c r="J940" s="538"/>
      <c r="K940" s="538"/>
      <c r="L940" s="538"/>
      <c r="M940" s="538"/>
      <c r="N940" s="538"/>
      <c r="O940" s="538"/>
      <c r="P940" s="538"/>
      <c r="Q940" s="538"/>
    </row>
    <row r="941" ht="25.15" customHeight="true" x14ac:dyDescent="0.2">
      <c r="C941" s="538"/>
      <c r="D941" s="538"/>
      <c r="E941" s="538"/>
      <c r="F941" s="538"/>
      <c r="G941" s="538"/>
      <c r="H941" s="538"/>
      <c r="I941" s="538"/>
      <c r="J941" s="538"/>
      <c r="K941" s="538"/>
      <c r="L941" s="538"/>
      <c r="M941" s="538"/>
      <c r="N941" s="538"/>
      <c r="O941" s="538"/>
      <c r="P941" s="538"/>
      <c r="Q941" s="538"/>
    </row>
    <row r="942" ht="25.15" customHeight="true" x14ac:dyDescent="0.2">
      <c r="C942" s="538"/>
      <c r="D942" s="538"/>
      <c r="E942" s="538"/>
      <c r="F942" s="538"/>
      <c r="G942" s="538"/>
      <c r="H942" s="538"/>
      <c r="I942" s="538"/>
      <c r="J942" s="538"/>
      <c r="K942" s="538"/>
      <c r="L942" s="538"/>
      <c r="M942" s="538"/>
      <c r="N942" s="538"/>
      <c r="O942" s="538"/>
      <c r="P942" s="538"/>
      <c r="Q942" s="538"/>
    </row>
    <row r="943" ht="25.15" customHeight="true" x14ac:dyDescent="0.2">
      <c r="C943" s="538"/>
      <c r="D943" s="538"/>
      <c r="E943" s="538"/>
      <c r="F943" s="538"/>
      <c r="G943" s="538"/>
      <c r="H943" s="538"/>
      <c r="I943" s="538"/>
      <c r="J943" s="538"/>
      <c r="K943" s="538"/>
      <c r="L943" s="538"/>
      <c r="M943" s="538"/>
      <c r="N943" s="538"/>
      <c r="O943" s="538"/>
      <c r="P943" s="538"/>
      <c r="Q943" s="538"/>
    </row>
    <row r="944" ht="25.15" customHeight="true" x14ac:dyDescent="0.2">
      <c r="C944" s="538"/>
      <c r="D944" s="538"/>
      <c r="E944" s="538"/>
      <c r="F944" s="538"/>
      <c r="G944" s="538"/>
      <c r="H944" s="538"/>
      <c r="I944" s="538"/>
      <c r="J944" s="538"/>
      <c r="K944" s="538"/>
      <c r="L944" s="538"/>
      <c r="M944" s="538"/>
      <c r="N944" s="538"/>
      <c r="O944" s="538"/>
      <c r="P944" s="538"/>
      <c r="Q944" s="538"/>
    </row>
    <row r="945" ht="25.15" customHeight="true" x14ac:dyDescent="0.2">
      <c r="C945" s="538"/>
      <c r="D945" s="538"/>
      <c r="E945" s="538"/>
      <c r="F945" s="538"/>
      <c r="G945" s="538"/>
      <c r="H945" s="538"/>
      <c r="I945" s="538"/>
      <c r="J945" s="538"/>
      <c r="K945" s="538"/>
      <c r="L945" s="538"/>
      <c r="M945" s="538"/>
      <c r="N945" s="538"/>
      <c r="O945" s="538"/>
      <c r="P945" s="538"/>
      <c r="Q945" s="538"/>
    </row>
    <row r="946" ht="25.15" customHeight="true" x14ac:dyDescent="0.2">
      <c r="C946" s="538"/>
      <c r="D946" s="538"/>
      <c r="E946" s="538"/>
      <c r="F946" s="538"/>
      <c r="G946" s="538"/>
      <c r="H946" s="538"/>
      <c r="I946" s="538"/>
      <c r="J946" s="538"/>
      <c r="K946" s="538"/>
      <c r="L946" s="538"/>
      <c r="M946" s="538"/>
      <c r="N946" s="538"/>
      <c r="O946" s="538"/>
      <c r="P946" s="538"/>
      <c r="Q946" s="538"/>
    </row>
    <row r="947" ht="25.15" customHeight="true" x14ac:dyDescent="0.2">
      <c r="C947" s="538"/>
      <c r="D947" s="538"/>
      <c r="E947" s="538"/>
      <c r="F947" s="538"/>
      <c r="G947" s="538"/>
      <c r="H947" s="538"/>
      <c r="I947" s="538"/>
      <c r="J947" s="538"/>
      <c r="K947" s="538"/>
      <c r="L947" s="538"/>
      <c r="M947" s="538"/>
      <c r="N947" s="538"/>
      <c r="O947" s="538"/>
      <c r="P947" s="538"/>
      <c r="Q947" s="538"/>
    </row>
    <row r="948" ht="25.15" customHeight="true" x14ac:dyDescent="0.2">
      <c r="C948" s="538"/>
      <c r="D948" s="538"/>
      <c r="E948" s="538"/>
      <c r="F948" s="538"/>
      <c r="G948" s="538"/>
      <c r="H948" s="538"/>
      <c r="I948" s="538"/>
      <c r="J948" s="538"/>
      <c r="K948" s="538"/>
      <c r="L948" s="538"/>
      <c r="M948" s="538"/>
      <c r="N948" s="538"/>
      <c r="O948" s="538"/>
      <c r="P948" s="538"/>
      <c r="Q948" s="538"/>
    </row>
    <row r="949" ht="25.15" customHeight="true" x14ac:dyDescent="0.2">
      <c r="C949" s="538"/>
      <c r="D949" s="538"/>
      <c r="E949" s="538"/>
      <c r="F949" s="538"/>
      <c r="G949" s="538"/>
      <c r="H949" s="538"/>
      <c r="I949" s="538"/>
      <c r="J949" s="538"/>
      <c r="K949" s="538"/>
      <c r="L949" s="538"/>
      <c r="M949" s="538"/>
      <c r="N949" s="538"/>
      <c r="O949" s="538"/>
      <c r="P949" s="538"/>
      <c r="Q949" s="538"/>
    </row>
    <row r="950" ht="25.15" customHeight="true" x14ac:dyDescent="0.2">
      <c r="C950" s="538"/>
      <c r="D950" s="538"/>
      <c r="E950" s="538"/>
      <c r="F950" s="538"/>
      <c r="G950" s="538"/>
      <c r="H950" s="538"/>
      <c r="I950" s="538"/>
      <c r="J950" s="538"/>
      <c r="K950" s="538"/>
      <c r="L950" s="538"/>
      <c r="M950" s="538"/>
      <c r="N950" s="538"/>
      <c r="O950" s="538"/>
      <c r="P950" s="538"/>
      <c r="Q950" s="538"/>
    </row>
    <row r="951" ht="25.15" customHeight="true" x14ac:dyDescent="0.2">
      <c r="C951" s="538"/>
      <c r="D951" s="538"/>
      <c r="E951" s="538"/>
      <c r="F951" s="538"/>
      <c r="G951" s="538"/>
      <c r="H951" s="538"/>
      <c r="I951" s="538"/>
      <c r="J951" s="538"/>
      <c r="K951" s="538"/>
      <c r="L951" s="538"/>
      <c r="M951" s="538"/>
      <c r="N951" s="538"/>
      <c r="O951" s="538"/>
      <c r="P951" s="538"/>
      <c r="Q951" s="538"/>
    </row>
    <row r="952" ht="25.15" customHeight="true" x14ac:dyDescent="0.2">
      <c r="C952" s="538"/>
      <c r="D952" s="538"/>
      <c r="E952" s="538"/>
      <c r="F952" s="538"/>
      <c r="G952" s="538"/>
      <c r="H952" s="538"/>
      <c r="I952" s="538"/>
      <c r="J952" s="538"/>
      <c r="K952" s="538"/>
      <c r="L952" s="538"/>
      <c r="M952" s="538"/>
      <c r="N952" s="538"/>
      <c r="O952" s="538"/>
      <c r="P952" s="538"/>
      <c r="Q952" s="538"/>
    </row>
    <row r="953" ht="25.15" customHeight="true" x14ac:dyDescent="0.2">
      <c r="C953" s="538"/>
      <c r="D953" s="538"/>
      <c r="E953" s="538"/>
      <c r="F953" s="538"/>
      <c r="G953" s="538"/>
      <c r="H953" s="538"/>
      <c r="I953" s="538"/>
      <c r="J953" s="538"/>
      <c r="K953" s="538"/>
      <c r="L953" s="538"/>
      <c r="M953" s="538"/>
      <c r="N953" s="538"/>
      <c r="O953" s="538"/>
      <c r="P953" s="538"/>
      <c r="Q953" s="538"/>
    </row>
    <row r="954" ht="25.15" customHeight="true" x14ac:dyDescent="0.2">
      <c r="C954" s="538"/>
      <c r="D954" s="538"/>
      <c r="E954" s="538"/>
      <c r="F954" s="538"/>
      <c r="G954" s="538"/>
      <c r="H954" s="538"/>
      <c r="I954" s="538"/>
      <c r="J954" s="538"/>
      <c r="K954" s="538"/>
      <c r="L954" s="538"/>
      <c r="M954" s="538"/>
      <c r="N954" s="538"/>
      <c r="O954" s="538"/>
      <c r="P954" s="538"/>
      <c r="Q954" s="538"/>
    </row>
    <row r="955" ht="25.15" customHeight="true" x14ac:dyDescent="0.2">
      <c r="C955" s="538"/>
      <c r="D955" s="538"/>
      <c r="E955" s="538"/>
      <c r="F955" s="538"/>
      <c r="G955" s="538"/>
      <c r="H955" s="538"/>
      <c r="I955" s="538"/>
      <c r="J955" s="538"/>
      <c r="K955" s="538"/>
      <c r="L955" s="538"/>
      <c r="M955" s="538"/>
      <c r="N955" s="538"/>
      <c r="O955" s="538"/>
      <c r="P955" s="538"/>
      <c r="Q955" s="538"/>
    </row>
    <row r="956" ht="25.15" customHeight="true" x14ac:dyDescent="0.2">
      <c r="C956" s="538"/>
      <c r="D956" s="538"/>
      <c r="E956" s="538"/>
      <c r="F956" s="538"/>
      <c r="G956" s="538"/>
      <c r="H956" s="538"/>
      <c r="I956" s="538"/>
      <c r="J956" s="538"/>
      <c r="K956" s="538"/>
      <c r="L956" s="538"/>
      <c r="M956" s="538"/>
      <c r="N956" s="538"/>
      <c r="O956" s="538"/>
      <c r="P956" s="538"/>
      <c r="Q956" s="538"/>
    </row>
    <row r="957" ht="25.15" customHeight="true" x14ac:dyDescent="0.2">
      <c r="C957" s="538"/>
      <c r="D957" s="538"/>
      <c r="E957" s="538"/>
      <c r="F957" s="538"/>
      <c r="G957" s="538"/>
      <c r="H957" s="538"/>
      <c r="I957" s="538"/>
      <c r="J957" s="538"/>
      <c r="K957" s="538"/>
      <c r="L957" s="538"/>
      <c r="M957" s="538"/>
      <c r="N957" s="538"/>
      <c r="O957" s="538"/>
      <c r="P957" s="538"/>
      <c r="Q957" s="538"/>
    </row>
    <row r="958" ht="25.15" customHeight="true" x14ac:dyDescent="0.2">
      <c r="C958" s="538"/>
      <c r="D958" s="538"/>
      <c r="E958" s="538"/>
      <c r="F958" s="538"/>
      <c r="G958" s="538"/>
      <c r="H958" s="538"/>
      <c r="I958" s="538"/>
      <c r="J958" s="538"/>
      <c r="K958" s="538"/>
      <c r="L958" s="538"/>
      <c r="M958" s="538"/>
      <c r="N958" s="538"/>
      <c r="O958" s="538"/>
      <c r="P958" s="538"/>
      <c r="Q958" s="538"/>
    </row>
    <row r="959" ht="25.15" customHeight="true" x14ac:dyDescent="0.2">
      <c r="C959" s="538"/>
      <c r="D959" s="538"/>
      <c r="E959" s="538"/>
      <c r="F959" s="538"/>
      <c r="G959" s="538"/>
      <c r="H959" s="538"/>
      <c r="I959" s="538"/>
      <c r="J959" s="538"/>
      <c r="K959" s="538"/>
      <c r="L959" s="538"/>
      <c r="M959" s="538"/>
      <c r="N959" s="538"/>
      <c r="O959" s="538"/>
      <c r="P959" s="538"/>
      <c r="Q959" s="538"/>
    </row>
    <row r="960" ht="25.15" customHeight="true" x14ac:dyDescent="0.2">
      <c r="C960" s="538"/>
      <c r="D960" s="538"/>
      <c r="E960" s="538"/>
      <c r="F960" s="538"/>
      <c r="G960" s="538"/>
      <c r="H960" s="538"/>
      <c r="I960" s="538"/>
      <c r="J960" s="538"/>
      <c r="K960" s="538"/>
      <c r="L960" s="538"/>
      <c r="M960" s="538"/>
      <c r="N960" s="538"/>
      <c r="O960" s="538"/>
      <c r="P960" s="538"/>
      <c r="Q960" s="538"/>
    </row>
    <row r="961" ht="25.15" customHeight="true" x14ac:dyDescent="0.2">
      <c r="C961" s="538"/>
      <c r="D961" s="538"/>
      <c r="E961" s="538"/>
      <c r="F961" s="538"/>
      <c r="G961" s="538"/>
      <c r="H961" s="538"/>
      <c r="I961" s="538"/>
      <c r="J961" s="538"/>
      <c r="K961" s="538"/>
      <c r="L961" s="538"/>
      <c r="M961" s="538"/>
      <c r="N961" s="538"/>
      <c r="O961" s="538"/>
      <c r="P961" s="538"/>
      <c r="Q961" s="538"/>
    </row>
    <row r="962" ht="25.15" customHeight="true" x14ac:dyDescent="0.2">
      <c r="C962" s="538"/>
      <c r="D962" s="538"/>
      <c r="E962" s="538"/>
      <c r="F962" s="538"/>
      <c r="G962" s="538"/>
      <c r="H962" s="538"/>
      <c r="I962" s="538"/>
      <c r="J962" s="538"/>
      <c r="K962" s="538"/>
      <c r="L962" s="538"/>
      <c r="M962" s="538"/>
      <c r="N962" s="538"/>
      <c r="O962" s="538"/>
      <c r="P962" s="538"/>
      <c r="Q962" s="538"/>
    </row>
    <row r="963" ht="25.15" customHeight="true" x14ac:dyDescent="0.2">
      <c r="C963" s="538"/>
      <c r="D963" s="538"/>
      <c r="E963" s="538"/>
      <c r="F963" s="538"/>
      <c r="G963" s="538"/>
      <c r="H963" s="538"/>
      <c r="I963" s="538"/>
      <c r="J963" s="538"/>
      <c r="K963" s="538"/>
      <c r="L963" s="538"/>
      <c r="M963" s="538"/>
      <c r="N963" s="538"/>
      <c r="O963" s="538"/>
      <c r="P963" s="538"/>
      <c r="Q963" s="538"/>
    </row>
    <row r="964" ht="25.15" customHeight="true" x14ac:dyDescent="0.2">
      <c r="C964" s="538"/>
      <c r="D964" s="538"/>
      <c r="E964" s="538"/>
      <c r="F964" s="538"/>
      <c r="G964" s="538"/>
      <c r="H964" s="538"/>
      <c r="I964" s="538"/>
      <c r="J964" s="538"/>
      <c r="K964" s="538"/>
      <c r="L964" s="538"/>
      <c r="M964" s="538"/>
      <c r="N964" s="538"/>
      <c r="O964" s="538"/>
      <c r="P964" s="538"/>
      <c r="Q964" s="538"/>
    </row>
    <row r="965" ht="25.15" customHeight="true" x14ac:dyDescent="0.2">
      <c r="C965" s="538"/>
      <c r="D965" s="538"/>
      <c r="E965" s="538"/>
      <c r="F965" s="538"/>
      <c r="G965" s="538"/>
      <c r="H965" s="538"/>
      <c r="I965" s="538"/>
      <c r="J965" s="538"/>
      <c r="K965" s="538"/>
      <c r="L965" s="538"/>
      <c r="M965" s="538"/>
      <c r="N965" s="538"/>
      <c r="O965" s="538"/>
      <c r="P965" s="538"/>
      <c r="Q965" s="538"/>
    </row>
    <row r="966" ht="25.15" customHeight="true" x14ac:dyDescent="0.2">
      <c r="C966" s="538"/>
      <c r="D966" s="538"/>
      <c r="E966" s="538"/>
      <c r="F966" s="538"/>
      <c r="G966" s="538"/>
      <c r="H966" s="538"/>
      <c r="I966" s="538"/>
      <c r="J966" s="538"/>
      <c r="K966" s="538"/>
      <c r="L966" s="538"/>
      <c r="M966" s="538"/>
      <c r="N966" s="538"/>
      <c r="O966" s="538"/>
      <c r="P966" s="538"/>
      <c r="Q966" s="538"/>
    </row>
    <row r="967" ht="25.15" customHeight="true" x14ac:dyDescent="0.2">
      <c r="C967" s="538"/>
      <c r="D967" s="538"/>
      <c r="E967" s="538"/>
      <c r="F967" s="538"/>
      <c r="G967" s="538"/>
      <c r="H967" s="538"/>
      <c r="I967" s="538"/>
      <c r="J967" s="538"/>
      <c r="K967" s="538"/>
      <c r="L967" s="538"/>
      <c r="M967" s="538"/>
      <c r="N967" s="538"/>
      <c r="O967" s="538"/>
      <c r="P967" s="538"/>
      <c r="Q967" s="538"/>
    </row>
    <row r="968" ht="25.15" customHeight="true" x14ac:dyDescent="0.2">
      <c r="C968" s="538"/>
      <c r="D968" s="538"/>
      <c r="E968" s="538"/>
      <c r="F968" s="538"/>
      <c r="G968" s="538"/>
      <c r="H968" s="538"/>
      <c r="I968" s="538"/>
      <c r="J968" s="538"/>
      <c r="K968" s="538"/>
      <c r="L968" s="538"/>
      <c r="M968" s="538"/>
      <c r="N968" s="538"/>
      <c r="O968" s="538"/>
      <c r="P968" s="538"/>
      <c r="Q968" s="538"/>
    </row>
    <row r="969" ht="25.15" customHeight="true" x14ac:dyDescent="0.2">
      <c r="C969" s="538"/>
      <c r="D969" s="538"/>
      <c r="E969" s="538"/>
      <c r="F969" s="538"/>
      <c r="G969" s="538"/>
      <c r="H969" s="538"/>
      <c r="I969" s="538"/>
      <c r="J969" s="538"/>
      <c r="K969" s="538"/>
      <c r="L969" s="538"/>
      <c r="M969" s="538"/>
      <c r="N969" s="538"/>
      <c r="O969" s="538"/>
      <c r="P969" s="538"/>
      <c r="Q969" s="538"/>
    </row>
    <row r="970" ht="25.15" customHeight="true" x14ac:dyDescent="0.2">
      <c r="C970" s="538"/>
      <c r="D970" s="538"/>
      <c r="E970" s="538"/>
      <c r="F970" s="538"/>
      <c r="G970" s="538"/>
      <c r="H970" s="538"/>
      <c r="I970" s="538"/>
      <c r="J970" s="538"/>
      <c r="K970" s="538"/>
      <c r="L970" s="538"/>
      <c r="M970" s="538"/>
      <c r="N970" s="538"/>
      <c r="O970" s="538"/>
      <c r="P970" s="538"/>
      <c r="Q970" s="538"/>
    </row>
    <row r="971" ht="25.15" customHeight="true" x14ac:dyDescent="0.2">
      <c r="C971" s="538"/>
      <c r="D971" s="538"/>
      <c r="E971" s="538"/>
      <c r="F971" s="538"/>
      <c r="G971" s="538"/>
      <c r="H971" s="538"/>
      <c r="I971" s="538"/>
      <c r="J971" s="538"/>
      <c r="K971" s="538"/>
      <c r="L971" s="538"/>
      <c r="M971" s="538"/>
      <c r="N971" s="538"/>
      <c r="O971" s="538"/>
      <c r="P971" s="538"/>
      <c r="Q971" s="538"/>
    </row>
    <row r="972" ht="25.15" customHeight="true" x14ac:dyDescent="0.2">
      <c r="C972" s="538"/>
      <c r="D972" s="538"/>
      <c r="E972" s="538"/>
      <c r="F972" s="538"/>
      <c r="G972" s="538"/>
      <c r="H972" s="538"/>
      <c r="I972" s="538"/>
      <c r="J972" s="538"/>
      <c r="K972" s="538"/>
      <c r="L972" s="538"/>
      <c r="M972" s="538"/>
      <c r="N972" s="538"/>
      <c r="O972" s="538"/>
      <c r="P972" s="538"/>
      <c r="Q972" s="538"/>
    </row>
    <row r="973" ht="25.15" customHeight="true" x14ac:dyDescent="0.2">
      <c r="C973" s="538"/>
      <c r="D973" s="538"/>
      <c r="E973" s="538"/>
      <c r="F973" s="538"/>
      <c r="G973" s="538"/>
      <c r="H973" s="538"/>
      <c r="I973" s="538"/>
      <c r="J973" s="538"/>
      <c r="K973" s="538"/>
      <c r="L973" s="538"/>
      <c r="M973" s="538"/>
      <c r="N973" s="538"/>
      <c r="O973" s="538"/>
      <c r="P973" s="538"/>
      <c r="Q973" s="538"/>
    </row>
    <row r="974" ht="25.15" customHeight="true" x14ac:dyDescent="0.2">
      <c r="C974" s="538"/>
      <c r="D974" s="538"/>
      <c r="E974" s="538"/>
      <c r="F974" s="538"/>
      <c r="G974" s="538"/>
      <c r="H974" s="538"/>
      <c r="I974" s="538"/>
      <c r="J974" s="538"/>
      <c r="K974" s="538"/>
      <c r="L974" s="538"/>
      <c r="M974" s="538"/>
      <c r="N974" s="538"/>
      <c r="O974" s="538"/>
      <c r="P974" s="538"/>
      <c r="Q974" s="538"/>
    </row>
    <row r="975" ht="25.15" customHeight="true" x14ac:dyDescent="0.2">
      <c r="C975" s="538"/>
      <c r="D975" s="538"/>
      <c r="E975" s="538"/>
      <c r="F975" s="538"/>
      <c r="G975" s="538"/>
      <c r="H975" s="538"/>
      <c r="I975" s="538"/>
      <c r="J975" s="538"/>
      <c r="K975" s="538"/>
      <c r="L975" s="538"/>
      <c r="M975" s="538"/>
      <c r="N975" s="538"/>
      <c r="O975" s="538"/>
      <c r="P975" s="538"/>
      <c r="Q975" s="538"/>
    </row>
    <row r="976" ht="25.15" customHeight="true" x14ac:dyDescent="0.2">
      <c r="C976" s="538"/>
      <c r="D976" s="538"/>
      <c r="E976" s="538"/>
      <c r="F976" s="538"/>
      <c r="G976" s="538"/>
      <c r="H976" s="538"/>
      <c r="I976" s="538"/>
      <c r="J976" s="538"/>
      <c r="K976" s="538"/>
      <c r="L976" s="538"/>
      <c r="M976" s="538"/>
      <c r="N976" s="538"/>
      <c r="O976" s="538"/>
      <c r="P976" s="538"/>
      <c r="Q976" s="538"/>
    </row>
    <row r="977" ht="25.15" customHeight="true" x14ac:dyDescent="0.2">
      <c r="C977" s="538"/>
      <c r="D977" s="538"/>
      <c r="E977" s="538"/>
      <c r="F977" s="538"/>
      <c r="G977" s="538"/>
      <c r="H977" s="538"/>
      <c r="I977" s="538"/>
      <c r="J977" s="538"/>
      <c r="K977" s="538"/>
      <c r="L977" s="538"/>
      <c r="M977" s="538"/>
      <c r="N977" s="538"/>
      <c r="O977" s="538"/>
      <c r="P977" s="538"/>
      <c r="Q977" s="538"/>
    </row>
    <row r="978" ht="25.15" customHeight="true" x14ac:dyDescent="0.2">
      <c r="C978" s="538"/>
      <c r="D978" s="538"/>
      <c r="E978" s="538"/>
      <c r="F978" s="538"/>
      <c r="G978" s="538"/>
      <c r="H978" s="538"/>
      <c r="I978" s="538"/>
      <c r="J978" s="538"/>
      <c r="K978" s="538"/>
      <c r="L978" s="538"/>
      <c r="M978" s="538"/>
      <c r="N978" s="538"/>
      <c r="O978" s="538"/>
      <c r="P978" s="538"/>
      <c r="Q978" s="538"/>
    </row>
    <row r="979" ht="25.15" customHeight="true" x14ac:dyDescent="0.2">
      <c r="C979" s="538"/>
      <c r="D979" s="538"/>
      <c r="E979" s="538"/>
      <c r="F979" s="538"/>
      <c r="G979" s="538"/>
      <c r="H979" s="538"/>
      <c r="I979" s="538"/>
      <c r="J979" s="538"/>
      <c r="K979" s="538"/>
      <c r="L979" s="538"/>
      <c r="M979" s="538"/>
      <c r="N979" s="538"/>
      <c r="O979" s="538"/>
      <c r="P979" s="538"/>
      <c r="Q979" s="538"/>
    </row>
    <row r="980" ht="25.15" customHeight="true" x14ac:dyDescent="0.2">
      <c r="C980" s="538"/>
      <c r="D980" s="538"/>
      <c r="E980" s="538"/>
      <c r="F980" s="538"/>
      <c r="G980" s="538"/>
      <c r="H980" s="538"/>
      <c r="I980" s="538"/>
      <c r="J980" s="538"/>
      <c r="K980" s="538"/>
      <c r="L980" s="538"/>
      <c r="M980" s="538"/>
      <c r="N980" s="538"/>
      <c r="O980" s="538"/>
      <c r="P980" s="538"/>
      <c r="Q980" s="538"/>
    </row>
    <row r="981" ht="25.15" customHeight="true" x14ac:dyDescent="0.2">
      <c r="C981" s="538"/>
      <c r="D981" s="538"/>
      <c r="E981" s="538"/>
      <c r="F981" s="538"/>
      <c r="G981" s="538"/>
      <c r="H981" s="538"/>
      <c r="I981" s="538"/>
      <c r="J981" s="538"/>
      <c r="K981" s="538"/>
      <c r="L981" s="538"/>
      <c r="M981" s="538"/>
      <c r="N981" s="538"/>
      <c r="O981" s="538"/>
      <c r="P981" s="538"/>
      <c r="Q981" s="538"/>
    </row>
    <row r="982" ht="25.15" customHeight="true" x14ac:dyDescent="0.2">
      <c r="C982" s="538"/>
      <c r="D982" s="538"/>
      <c r="E982" s="538"/>
      <c r="F982" s="538"/>
      <c r="G982" s="538"/>
      <c r="H982" s="538"/>
      <c r="I982" s="538"/>
      <c r="J982" s="538"/>
      <c r="K982" s="538"/>
      <c r="L982" s="538"/>
      <c r="M982" s="538"/>
      <c r="N982" s="538"/>
      <c r="O982" s="538"/>
      <c r="P982" s="538"/>
      <c r="Q982" s="538"/>
    </row>
    <row r="983" ht="25.15" customHeight="true" x14ac:dyDescent="0.2">
      <c r="C983" s="538"/>
      <c r="D983" s="538"/>
      <c r="E983" s="538"/>
      <c r="F983" s="538"/>
      <c r="G983" s="538"/>
      <c r="H983" s="538"/>
      <c r="I983" s="538"/>
      <c r="J983" s="538"/>
      <c r="K983" s="538"/>
      <c r="L983" s="538"/>
      <c r="M983" s="538"/>
      <c r="N983" s="538"/>
      <c r="O983" s="538"/>
      <c r="P983" s="538"/>
      <c r="Q983" s="538"/>
    </row>
    <row r="984" ht="25.15" customHeight="true" x14ac:dyDescent="0.2">
      <c r="C984" s="538"/>
      <c r="D984" s="538"/>
      <c r="E984" s="538"/>
      <c r="F984" s="538"/>
      <c r="G984" s="538"/>
      <c r="H984" s="538"/>
      <c r="I984" s="538"/>
      <c r="J984" s="538"/>
      <c r="K984" s="538"/>
      <c r="L984" s="538"/>
      <c r="M984" s="538"/>
      <c r="N984" s="538"/>
      <c r="O984" s="538"/>
      <c r="P984" s="538"/>
      <c r="Q984" s="538"/>
    </row>
    <row r="985" ht="25.15" customHeight="true" x14ac:dyDescent="0.2">
      <c r="C985" s="538"/>
      <c r="D985" s="538"/>
      <c r="E985" s="538"/>
      <c r="F985" s="538"/>
      <c r="G985" s="538"/>
      <c r="H985" s="538"/>
      <c r="I985" s="538"/>
      <c r="J985" s="538"/>
      <c r="K985" s="538"/>
      <c r="L985" s="538"/>
      <c r="M985" s="538"/>
      <c r="N985" s="538"/>
      <c r="O985" s="538"/>
      <c r="P985" s="538"/>
      <c r="Q985" s="538"/>
    </row>
    <row r="986" ht="25.15" customHeight="true" x14ac:dyDescent="0.2">
      <c r="C986" s="538"/>
      <c r="D986" s="538"/>
      <c r="E986" s="538"/>
      <c r="F986" s="538"/>
      <c r="G986" s="538"/>
      <c r="H986" s="538"/>
      <c r="I986" s="538"/>
      <c r="J986" s="538"/>
      <c r="K986" s="538"/>
      <c r="L986" s="538"/>
      <c r="M986" s="538"/>
      <c r="N986" s="538"/>
      <c r="O986" s="538"/>
      <c r="P986" s="538"/>
      <c r="Q986" s="538"/>
    </row>
    <row r="987" ht="25.15" customHeight="true" x14ac:dyDescent="0.2">
      <c r="C987" s="538"/>
      <c r="D987" s="538"/>
      <c r="E987" s="538"/>
      <c r="F987" s="538"/>
      <c r="G987" s="538"/>
      <c r="H987" s="538"/>
      <c r="I987" s="538"/>
      <c r="J987" s="538"/>
      <c r="K987" s="538"/>
      <c r="L987" s="538"/>
      <c r="M987" s="538"/>
      <c r="N987" s="538"/>
      <c r="O987" s="538"/>
      <c r="P987" s="538"/>
      <c r="Q987" s="538"/>
    </row>
    <row r="988" ht="25.15" customHeight="true" x14ac:dyDescent="0.2">
      <c r="C988" s="538"/>
      <c r="D988" s="538"/>
      <c r="E988" s="538"/>
      <c r="F988" s="538"/>
      <c r="G988" s="538"/>
      <c r="H988" s="538"/>
      <c r="I988" s="538"/>
      <c r="J988" s="538"/>
      <c r="K988" s="538"/>
      <c r="L988" s="538"/>
      <c r="M988" s="538"/>
      <c r="N988" s="538"/>
      <c r="O988" s="538"/>
      <c r="P988" s="538"/>
      <c r="Q988" s="538"/>
    </row>
    <row r="989" ht="25.15" customHeight="true" x14ac:dyDescent="0.2">
      <c r="C989" s="538"/>
      <c r="D989" s="538"/>
      <c r="E989" s="538"/>
      <c r="F989" s="538"/>
      <c r="G989" s="538"/>
      <c r="H989" s="538"/>
      <c r="I989" s="538"/>
      <c r="J989" s="538"/>
      <c r="K989" s="538"/>
      <c r="L989" s="538"/>
      <c r="M989" s="538"/>
      <c r="N989" s="538"/>
      <c r="O989" s="538"/>
      <c r="P989" s="538"/>
      <c r="Q989" s="538"/>
    </row>
    <row r="990" ht="25.15" customHeight="true" x14ac:dyDescent="0.2">
      <c r="C990" s="538"/>
      <c r="D990" s="538"/>
      <c r="E990" s="538"/>
      <c r="F990" s="538"/>
      <c r="G990" s="538"/>
      <c r="H990" s="538"/>
      <c r="I990" s="538"/>
      <c r="J990" s="538"/>
      <c r="K990" s="538"/>
      <c r="L990" s="538"/>
      <c r="M990" s="538"/>
      <c r="N990" s="538"/>
      <c r="O990" s="538"/>
      <c r="P990" s="538"/>
      <c r="Q990" s="538"/>
    </row>
    <row r="991" ht="25.15" customHeight="true" x14ac:dyDescent="0.2">
      <c r="C991" s="538"/>
      <c r="D991" s="538"/>
      <c r="E991" s="538"/>
      <c r="F991" s="538"/>
      <c r="G991" s="538"/>
      <c r="H991" s="538"/>
      <c r="I991" s="538"/>
      <c r="J991" s="538"/>
      <c r="K991" s="538"/>
      <c r="L991" s="538"/>
      <c r="M991" s="538"/>
      <c r="N991" s="538"/>
      <c r="O991" s="538"/>
      <c r="P991" s="538"/>
      <c r="Q991" s="538"/>
    </row>
    <row r="992" ht="25.15" customHeight="true" x14ac:dyDescent="0.2">
      <c r="C992" s="538"/>
      <c r="D992" s="538"/>
      <c r="E992" s="538"/>
      <c r="F992" s="538"/>
      <c r="G992" s="538"/>
      <c r="H992" s="538"/>
      <c r="I992" s="538"/>
      <c r="J992" s="538"/>
      <c r="K992" s="538"/>
      <c r="L992" s="538"/>
      <c r="M992" s="538"/>
      <c r="N992" s="538"/>
      <c r="O992" s="538"/>
      <c r="P992" s="538"/>
      <c r="Q992" s="538"/>
    </row>
    <row r="993" ht="25.15" customHeight="true" x14ac:dyDescent="0.2">
      <c r="C993" s="538"/>
      <c r="D993" s="538"/>
      <c r="E993" s="538"/>
      <c r="F993" s="538"/>
      <c r="G993" s="538"/>
      <c r="H993" s="538"/>
      <c r="I993" s="538"/>
      <c r="J993" s="538"/>
      <c r="K993" s="538"/>
      <c r="L993" s="538"/>
      <c r="M993" s="538"/>
      <c r="N993" s="538"/>
      <c r="O993" s="538"/>
      <c r="P993" s="538"/>
      <c r="Q993" s="538"/>
    </row>
    <row r="994" ht="25.15" customHeight="true" x14ac:dyDescent="0.2">
      <c r="C994" s="538"/>
      <c r="D994" s="538"/>
      <c r="E994" s="538"/>
      <c r="F994" s="538"/>
      <c r="G994" s="538"/>
      <c r="H994" s="538"/>
      <c r="I994" s="538"/>
      <c r="J994" s="538"/>
      <c r="K994" s="538"/>
      <c r="L994" s="538"/>
      <c r="M994" s="538"/>
      <c r="N994" s="538"/>
      <c r="O994" s="538"/>
      <c r="P994" s="538"/>
      <c r="Q994" s="538"/>
    </row>
    <row r="995" ht="25.15" customHeight="true" x14ac:dyDescent="0.2">
      <c r="C995" s="538"/>
      <c r="D995" s="538"/>
      <c r="E995" s="538"/>
      <c r="F995" s="538"/>
      <c r="G995" s="538"/>
      <c r="H995" s="538"/>
      <c r="I995" s="538"/>
      <c r="J995" s="538"/>
      <c r="K995" s="538"/>
      <c r="L995" s="538"/>
      <c r="M995" s="538"/>
      <c r="N995" s="538"/>
      <c r="O995" s="538"/>
      <c r="P995" s="538"/>
      <c r="Q995" s="538"/>
    </row>
    <row r="996" ht="25.15" customHeight="true" x14ac:dyDescent="0.2">
      <c r="C996" s="538"/>
      <c r="D996" s="538"/>
      <c r="E996" s="538"/>
      <c r="F996" s="538"/>
      <c r="G996" s="538"/>
      <c r="H996" s="538"/>
      <c r="I996" s="538"/>
      <c r="J996" s="538"/>
      <c r="K996" s="538"/>
      <c r="L996" s="538"/>
      <c r="M996" s="538"/>
      <c r="N996" s="538"/>
      <c r="O996" s="538"/>
      <c r="P996" s="538"/>
      <c r="Q996" s="538"/>
    </row>
    <row r="997" ht="25.15" customHeight="true" x14ac:dyDescent="0.2">
      <c r="C997" s="538"/>
      <c r="D997" s="538"/>
      <c r="E997" s="538"/>
      <c r="F997" s="538"/>
      <c r="G997" s="538"/>
      <c r="H997" s="538"/>
      <c r="I997" s="538"/>
      <c r="J997" s="538"/>
      <c r="K997" s="538"/>
      <c r="L997" s="538"/>
      <c r="M997" s="538"/>
      <c r="N997" s="538"/>
      <c r="O997" s="538"/>
      <c r="P997" s="538"/>
      <c r="Q997" s="538"/>
    </row>
    <row r="998" ht="25.15" customHeight="true" x14ac:dyDescent="0.2">
      <c r="C998" s="538"/>
      <c r="D998" s="538"/>
      <c r="E998" s="538"/>
      <c r="F998" s="538"/>
      <c r="G998" s="538"/>
      <c r="H998" s="538"/>
      <c r="I998" s="538"/>
      <c r="J998" s="538"/>
      <c r="K998" s="538"/>
      <c r="L998" s="538"/>
      <c r="M998" s="538"/>
      <c r="N998" s="538"/>
      <c r="O998" s="538"/>
      <c r="P998" s="538"/>
      <c r="Q998" s="538"/>
    </row>
    <row r="999" ht="25.15" customHeight="true" x14ac:dyDescent="0.2">
      <c r="C999" s="538"/>
      <c r="D999" s="538"/>
      <c r="E999" s="538"/>
      <c r="F999" s="538"/>
      <c r="G999" s="538"/>
      <c r="H999" s="538"/>
      <c r="I999" s="538"/>
      <c r="J999" s="538"/>
      <c r="K999" s="538"/>
      <c r="L999" s="538"/>
      <c r="M999" s="538"/>
      <c r="N999" s="538"/>
      <c r="O999" s="538"/>
      <c r="P999" s="538"/>
      <c r="Q999" s="538"/>
    </row>
    <row r="1000" ht="25.15" customHeight="true" x14ac:dyDescent="0.2">
      <c r="C1000" s="538"/>
      <c r="D1000" s="538"/>
      <c r="E1000" s="538"/>
      <c r="F1000" s="538"/>
      <c r="G1000" s="538"/>
      <c r="H1000" s="538"/>
      <c r="I1000" s="538"/>
      <c r="J1000" s="538"/>
      <c r="K1000" s="538"/>
      <c r="L1000" s="538"/>
      <c r="M1000" s="538"/>
      <c r="N1000" s="538"/>
      <c r="O1000" s="538"/>
      <c r="P1000" s="538"/>
      <c r="Q1000" s="538"/>
    </row>
    <row r="1001" ht="25.15" customHeight="true" x14ac:dyDescent="0.2">
      <c r="C1001" s="538"/>
      <c r="D1001" s="538"/>
      <c r="E1001" s="538"/>
      <c r="F1001" s="538"/>
      <c r="G1001" s="538"/>
      <c r="H1001" s="538"/>
      <c r="I1001" s="538"/>
      <c r="J1001" s="538"/>
      <c r="K1001" s="538"/>
      <c r="L1001" s="538"/>
      <c r="M1001" s="538"/>
      <c r="N1001" s="538"/>
      <c r="O1001" s="538"/>
      <c r="P1001" s="538"/>
      <c r="Q1001" s="538"/>
    </row>
    <row r="1002" ht="25.15" customHeight="true" x14ac:dyDescent="0.2">
      <c r="C1002" s="538"/>
      <c r="D1002" s="538"/>
      <c r="E1002" s="538"/>
      <c r="F1002" s="538"/>
      <c r="G1002" s="538"/>
      <c r="H1002" s="538"/>
      <c r="I1002" s="538"/>
      <c r="J1002" s="538"/>
      <c r="K1002" s="538"/>
      <c r="L1002" s="538"/>
      <c r="M1002" s="538"/>
      <c r="N1002" s="538"/>
      <c r="O1002" s="538"/>
      <c r="P1002" s="538"/>
      <c r="Q1002" s="538"/>
    </row>
    <row r="1003" ht="25.15" customHeight="true" x14ac:dyDescent="0.2">
      <c r="C1003" s="538"/>
      <c r="D1003" s="538"/>
      <c r="E1003" s="538"/>
      <c r="F1003" s="538"/>
      <c r="G1003" s="538"/>
      <c r="H1003" s="538"/>
      <c r="I1003" s="538"/>
      <c r="J1003" s="538"/>
      <c r="K1003" s="538"/>
      <c r="L1003" s="538"/>
      <c r="M1003" s="538"/>
      <c r="N1003" s="538"/>
      <c r="O1003" s="538"/>
      <c r="P1003" s="538"/>
      <c r="Q1003" s="538"/>
    </row>
    <row r="1004" ht="25.15" customHeight="true" x14ac:dyDescent="0.2">
      <c r="C1004" s="538"/>
      <c r="D1004" s="538"/>
      <c r="E1004" s="538"/>
      <c r="F1004" s="538"/>
      <c r="G1004" s="538"/>
      <c r="H1004" s="538"/>
      <c r="I1004" s="538"/>
      <c r="J1004" s="538"/>
      <c r="K1004" s="538"/>
      <c r="L1004" s="538"/>
      <c r="M1004" s="538"/>
      <c r="N1004" s="538"/>
      <c r="O1004" s="538"/>
      <c r="P1004" s="538"/>
      <c r="Q1004" s="538"/>
    </row>
    <row r="1005" ht="25.15" customHeight="true" x14ac:dyDescent="0.2">
      <c r="C1005" s="538"/>
      <c r="D1005" s="538"/>
      <c r="E1005" s="538"/>
      <c r="F1005" s="538"/>
      <c r="G1005" s="538"/>
      <c r="H1005" s="538"/>
      <c r="I1005" s="538"/>
      <c r="J1005" s="538"/>
      <c r="K1005" s="538"/>
      <c r="L1005" s="538"/>
      <c r="M1005" s="538"/>
      <c r="N1005" s="538"/>
      <c r="O1005" s="538"/>
      <c r="P1005" s="538"/>
      <c r="Q1005" s="538"/>
    </row>
    <row r="1006" ht="25.15" customHeight="true" x14ac:dyDescent="0.2">
      <c r="C1006" s="538"/>
      <c r="D1006" s="538"/>
      <c r="E1006" s="538"/>
      <c r="F1006" s="538"/>
      <c r="G1006" s="538"/>
      <c r="H1006" s="538"/>
      <c r="I1006" s="538"/>
      <c r="J1006" s="538"/>
      <c r="K1006" s="538"/>
      <c r="L1006" s="538"/>
      <c r="M1006" s="538"/>
      <c r="N1006" s="538"/>
      <c r="O1006" s="538"/>
      <c r="P1006" s="538"/>
      <c r="Q1006" s="538"/>
    </row>
    <row r="1007" ht="25.15" customHeight="true" x14ac:dyDescent="0.2">
      <c r="C1007" s="538"/>
      <c r="D1007" s="538"/>
      <c r="E1007" s="538"/>
      <c r="F1007" s="538"/>
      <c r="G1007" s="538"/>
      <c r="H1007" s="538"/>
      <c r="I1007" s="538"/>
      <c r="J1007" s="538"/>
      <c r="K1007" s="538"/>
      <c r="L1007" s="538"/>
      <c r="M1007" s="538"/>
      <c r="N1007" s="538"/>
      <c r="O1007" s="538"/>
      <c r="P1007" s="538"/>
      <c r="Q1007" s="538"/>
    </row>
    <row r="1008" ht="25.15" customHeight="true" x14ac:dyDescent="0.2">
      <c r="C1008" s="538"/>
      <c r="D1008" s="538"/>
      <c r="E1008" s="538"/>
      <c r="F1008" s="538"/>
      <c r="G1008" s="538"/>
      <c r="H1008" s="538"/>
      <c r="I1008" s="538"/>
      <c r="J1008" s="538"/>
      <c r="K1008" s="538"/>
      <c r="L1008" s="538"/>
      <c r="M1008" s="538"/>
      <c r="N1008" s="538"/>
      <c r="O1008" s="538"/>
      <c r="P1008" s="538"/>
      <c r="Q1008" s="538"/>
    </row>
    <row r="1009" ht="25.15" customHeight="true" x14ac:dyDescent="0.2">
      <c r="C1009" s="538"/>
      <c r="D1009" s="538"/>
      <c r="E1009" s="538"/>
      <c r="F1009" s="538"/>
      <c r="G1009" s="538"/>
      <c r="H1009" s="538"/>
      <c r="I1009" s="538"/>
      <c r="J1009" s="538"/>
      <c r="K1009" s="538"/>
      <c r="L1009" s="538"/>
      <c r="M1009" s="538"/>
      <c r="N1009" s="538"/>
      <c r="O1009" s="538"/>
      <c r="P1009" s="538"/>
      <c r="Q1009" s="538"/>
    </row>
    <row r="1010" ht="25.15" customHeight="true" x14ac:dyDescent="0.2">
      <c r="C1010" s="538"/>
      <c r="D1010" s="538"/>
      <c r="E1010" s="538"/>
      <c r="F1010" s="538"/>
      <c r="G1010" s="538"/>
      <c r="H1010" s="538"/>
      <c r="I1010" s="538"/>
      <c r="J1010" s="538"/>
      <c r="K1010" s="538"/>
      <c r="L1010" s="538"/>
      <c r="M1010" s="538"/>
      <c r="N1010" s="538"/>
      <c r="O1010" s="538"/>
      <c r="P1010" s="538"/>
      <c r="Q1010" s="538"/>
    </row>
    <row r="1011" ht="25.15" customHeight="true" x14ac:dyDescent="0.2">
      <c r="C1011" s="538"/>
      <c r="D1011" s="538"/>
      <c r="E1011" s="538"/>
      <c r="F1011" s="538"/>
      <c r="G1011" s="538"/>
      <c r="H1011" s="538"/>
      <c r="I1011" s="538"/>
      <c r="J1011" s="538"/>
      <c r="K1011" s="538"/>
      <c r="L1011" s="538"/>
      <c r="M1011" s="538"/>
      <c r="N1011" s="538"/>
      <c r="O1011" s="538"/>
      <c r="P1011" s="538"/>
      <c r="Q1011" s="538"/>
    </row>
    <row r="1012" ht="25.15" customHeight="true" x14ac:dyDescent="0.2">
      <c r="C1012" s="538"/>
      <c r="D1012" s="538"/>
      <c r="E1012" s="538"/>
      <c r="F1012" s="538"/>
      <c r="G1012" s="538"/>
      <c r="H1012" s="538"/>
      <c r="I1012" s="538"/>
      <c r="J1012" s="538"/>
      <c r="K1012" s="538"/>
      <c r="L1012" s="538"/>
      <c r="M1012" s="538"/>
      <c r="N1012" s="538"/>
      <c r="O1012" s="538"/>
      <c r="P1012" s="538"/>
      <c r="Q1012" s="538"/>
    </row>
    <row r="1013" ht="25.15" customHeight="true" x14ac:dyDescent="0.2">
      <c r="C1013" s="538"/>
      <c r="D1013" s="538"/>
      <c r="E1013" s="538"/>
      <c r="F1013" s="538"/>
      <c r="G1013" s="538"/>
      <c r="H1013" s="538"/>
      <c r="I1013" s="538"/>
      <c r="J1013" s="538"/>
      <c r="K1013" s="538"/>
      <c r="L1013" s="538"/>
      <c r="M1013" s="538"/>
      <c r="N1013" s="538"/>
      <c r="O1013" s="538"/>
      <c r="P1013" s="538"/>
      <c r="Q1013" s="538"/>
    </row>
    <row r="1014" ht="25.15" customHeight="true" x14ac:dyDescent="0.2">
      <c r="C1014" s="538"/>
      <c r="D1014" s="538"/>
      <c r="E1014" s="538"/>
      <c r="F1014" s="538"/>
      <c r="G1014" s="538"/>
      <c r="H1014" s="538"/>
      <c r="I1014" s="538"/>
      <c r="J1014" s="538"/>
      <c r="K1014" s="538"/>
      <c r="L1014" s="538"/>
      <c r="M1014" s="538"/>
      <c r="N1014" s="538"/>
      <c r="O1014" s="538"/>
      <c r="P1014" s="538"/>
      <c r="Q1014" s="538"/>
    </row>
    <row r="1015" ht="25.15" customHeight="true" x14ac:dyDescent="0.2">
      <c r="C1015" s="538"/>
      <c r="D1015" s="538"/>
      <c r="E1015" s="538"/>
      <c r="F1015" s="538"/>
      <c r="G1015" s="538"/>
      <c r="H1015" s="538"/>
      <c r="I1015" s="538"/>
      <c r="J1015" s="538"/>
      <c r="K1015" s="538"/>
      <c r="L1015" s="538"/>
      <c r="M1015" s="538"/>
      <c r="N1015" s="538"/>
      <c r="O1015" s="538"/>
      <c r="P1015" s="538"/>
      <c r="Q1015" s="538"/>
    </row>
    <row r="1016" ht="25.15" customHeight="true" x14ac:dyDescent="0.2">
      <c r="C1016" s="538"/>
      <c r="D1016" s="538"/>
      <c r="E1016" s="538"/>
      <c r="F1016" s="538"/>
      <c r="G1016" s="538"/>
      <c r="H1016" s="538"/>
      <c r="I1016" s="538"/>
      <c r="J1016" s="538"/>
      <c r="K1016" s="538"/>
      <c r="L1016" s="538"/>
      <c r="M1016" s="538"/>
      <c r="N1016" s="538"/>
      <c r="O1016" s="538"/>
      <c r="P1016" s="538"/>
      <c r="Q1016" s="538"/>
    </row>
    <row r="1017" ht="25.15" customHeight="true" x14ac:dyDescent="0.2">
      <c r="C1017" s="538"/>
      <c r="D1017" s="538"/>
      <c r="E1017" s="538"/>
      <c r="F1017" s="538"/>
      <c r="G1017" s="538"/>
      <c r="H1017" s="538"/>
      <c r="I1017" s="538"/>
      <c r="J1017" s="538"/>
      <c r="K1017" s="538"/>
      <c r="L1017" s="538"/>
      <c r="M1017" s="538"/>
      <c r="N1017" s="538"/>
      <c r="O1017" s="538"/>
      <c r="P1017" s="538"/>
      <c r="Q1017" s="538"/>
    </row>
    <row r="1018" ht="25.15" customHeight="true" x14ac:dyDescent="0.2">
      <c r="C1018" s="538"/>
      <c r="D1018" s="538"/>
      <c r="E1018" s="538"/>
      <c r="F1018" s="538"/>
      <c r="G1018" s="538"/>
      <c r="H1018" s="538"/>
      <c r="I1018" s="538"/>
      <c r="J1018" s="538"/>
      <c r="K1018" s="538"/>
      <c r="L1018" s="538"/>
      <c r="M1018" s="538"/>
      <c r="N1018" s="538"/>
      <c r="O1018" s="538"/>
      <c r="P1018" s="538"/>
      <c r="Q1018" s="538"/>
    </row>
    <row r="1019" ht="25.15" customHeight="true" x14ac:dyDescent="0.2">
      <c r="C1019" s="538"/>
      <c r="D1019" s="538"/>
      <c r="E1019" s="538"/>
      <c r="F1019" s="538"/>
      <c r="G1019" s="538"/>
      <c r="H1019" s="538"/>
      <c r="I1019" s="538"/>
      <c r="J1019" s="538"/>
      <c r="K1019" s="538"/>
      <c r="L1019" s="538"/>
      <c r="M1019" s="538"/>
      <c r="N1019" s="538"/>
      <c r="O1019" s="538"/>
      <c r="P1019" s="538"/>
      <c r="Q1019" s="538"/>
    </row>
    <row r="1020" ht="25.15" customHeight="true" x14ac:dyDescent="0.2">
      <c r="C1020" s="538"/>
      <c r="D1020" s="538"/>
      <c r="E1020" s="538"/>
      <c r="F1020" s="538"/>
      <c r="G1020" s="538"/>
      <c r="H1020" s="538"/>
      <c r="I1020" s="538"/>
      <c r="J1020" s="538"/>
      <c r="K1020" s="538"/>
      <c r="L1020" s="538"/>
      <c r="M1020" s="538"/>
      <c r="N1020" s="538"/>
      <c r="O1020" s="538"/>
      <c r="P1020" s="538"/>
      <c r="Q1020" s="538"/>
    </row>
    <row r="1021" ht="25.15" customHeight="true" x14ac:dyDescent="0.2">
      <c r="C1021" s="538"/>
      <c r="D1021" s="538"/>
      <c r="E1021" s="538"/>
      <c r="F1021" s="538"/>
      <c r="G1021" s="538"/>
      <c r="H1021" s="538"/>
      <c r="I1021" s="538"/>
      <c r="J1021" s="538"/>
      <c r="K1021" s="538"/>
      <c r="L1021" s="538"/>
      <c r="M1021" s="538"/>
      <c r="N1021" s="538"/>
      <c r="O1021" s="538"/>
      <c r="P1021" s="538"/>
      <c r="Q1021" s="538"/>
    </row>
    <row r="1022" ht="25.15" customHeight="true" x14ac:dyDescent="0.2">
      <c r="C1022" s="538"/>
      <c r="D1022" s="538"/>
      <c r="E1022" s="538"/>
      <c r="F1022" s="538"/>
      <c r="G1022" s="538"/>
      <c r="H1022" s="538"/>
      <c r="I1022" s="538"/>
      <c r="J1022" s="538"/>
      <c r="K1022" s="538"/>
      <c r="L1022" s="538"/>
      <c r="M1022" s="538"/>
      <c r="N1022" s="538"/>
      <c r="O1022" s="538"/>
      <c r="P1022" s="538"/>
      <c r="Q1022" s="538"/>
    </row>
    <row r="1023" ht="25.15" customHeight="true" x14ac:dyDescent="0.2">
      <c r="C1023" s="538"/>
      <c r="D1023" s="538"/>
      <c r="E1023" s="538"/>
      <c r="F1023" s="538"/>
      <c r="G1023" s="538"/>
      <c r="H1023" s="538"/>
      <c r="I1023" s="538"/>
      <c r="J1023" s="538"/>
      <c r="K1023" s="538"/>
      <c r="L1023" s="538"/>
      <c r="M1023" s="538"/>
      <c r="N1023" s="538"/>
      <c r="O1023" s="538"/>
      <c r="P1023" s="538"/>
      <c r="Q1023" s="538"/>
    </row>
    <row r="1024" ht="25.15" customHeight="true" x14ac:dyDescent="0.2">
      <c r="C1024" s="538"/>
      <c r="D1024" s="538"/>
      <c r="E1024" s="538"/>
      <c r="F1024" s="538"/>
      <c r="G1024" s="538"/>
      <c r="H1024" s="538"/>
      <c r="I1024" s="538"/>
      <c r="J1024" s="538"/>
      <c r="K1024" s="538"/>
      <c r="L1024" s="538"/>
      <c r="M1024" s="538"/>
      <c r="N1024" s="538"/>
      <c r="O1024" s="538"/>
      <c r="P1024" s="538"/>
      <c r="Q1024" s="538"/>
    </row>
    <row r="1025" s="218" customFormat="true" ht="21" customHeight="true" x14ac:dyDescent="0.2">
      <c r="A1025" s="2796" t="s">
        <v>437</v>
      </c>
      <c r="B1025" s="2797"/>
      <c r="C1025" s="2798"/>
      <c r="BA1025" s="223"/>
      <c r="BB1025" s="290"/>
      <c r="BC1025"/>
      <c r="BD1025"/>
      <c r="BE1025"/>
      <c r="BF1025"/>
      <c r="BG1025"/>
      <c r="BH1025"/>
      <c r="BI1025"/>
      <c r="BJ1025"/>
      <c r="BK1025"/>
      <c r="BL1025"/>
      <c r="BM1025"/>
      <c r="BN1025"/>
      <c r="BO1025"/>
      <c r="BP1025"/>
      <c r="BQ1025"/>
      <c r="BR1025"/>
      <c r="BS1025"/>
      <c r="BT1025"/>
      <c r="BU1025"/>
      <c r="BV1025"/>
      <c r="BW1025"/>
      <c r="BX1025"/>
      <c r="BY1025" s="223"/>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218" customFormat="true" ht="15.95" customHeight="true" x14ac:dyDescent="0.2">
      <c r="A1026" s="2799" t="s">
        <v>210</v>
      </c>
      <c r="B1026" s="2800"/>
      <c r="C1026" s="495" t="s">
        <v>438</v>
      </c>
      <c r="BA1026" s="223"/>
      <c r="BB1026" s="290"/>
      <c r="BC1026"/>
      <c r="BD1026"/>
      <c r="BE1026"/>
      <c r="BF1026"/>
      <c r="BG1026"/>
      <c r="BH1026"/>
      <c r="BI1026"/>
      <c r="BJ1026"/>
      <c r="BK1026"/>
      <c r="BL1026"/>
      <c r="BM1026"/>
      <c r="BN1026"/>
      <c r="BO1026"/>
      <c r="BP1026"/>
      <c r="BQ1026"/>
      <c r="BR1026"/>
      <c r="BS1026"/>
      <c r="BT1026"/>
      <c r="BU1026"/>
      <c r="BV1026"/>
      <c r="BW1026"/>
      <c r="BX1026"/>
      <c r="BY1026" s="223"/>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218" customFormat="true" ht="17.1" hidden="true" customHeight="true" x14ac:dyDescent="0.2">
      <c r="A1027" s="496" t="s">
        <v>212</v>
      </c>
      <c r="B1027" s="497" t="s">
        <v>213</v>
      </c>
      <c r="C1027" s="498">
        <v>47963</v>
      </c>
      <c r="BA1027" s="223"/>
      <c r="BB1027" s="290"/>
      <c r="BC1027"/>
      <c r="BD1027"/>
      <c r="BE1027"/>
      <c r="BF1027"/>
      <c r="BG1027"/>
      <c r="BH1027"/>
      <c r="BI1027"/>
      <c r="BJ1027"/>
      <c r="BK1027"/>
      <c r="BL1027"/>
      <c r="BM1027"/>
      <c r="BN1027"/>
      <c r="BO1027"/>
      <c r="BP1027"/>
      <c r="BQ1027"/>
      <c r="BR1027"/>
      <c r="BS1027"/>
      <c r="BT1027"/>
      <c r="BU1027"/>
      <c r="BV1027"/>
      <c r="BW1027"/>
      <c r="BX1027"/>
      <c r="BY1027" s="223"/>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218" customFormat="true" ht="17.1" hidden="true" customHeight="true" x14ac:dyDescent="0.2">
      <c r="A1028" s="499" t="s">
        <v>214</v>
      </c>
      <c r="B1028" s="500" t="s">
        <v>213</v>
      </c>
      <c r="C1028" s="501">
        <v>47963</v>
      </c>
      <c r="BA1028" s="223"/>
      <c r="BB1028" s="290"/>
      <c r="BC1028"/>
      <c r="BD1028"/>
      <c r="BE1028"/>
      <c r="BF1028"/>
      <c r="BG1028"/>
      <c r="BH1028"/>
      <c r="BI1028"/>
      <c r="BJ1028"/>
      <c r="BK1028"/>
      <c r="BL1028"/>
      <c r="BM1028"/>
      <c r="BN1028"/>
      <c r="BO1028"/>
      <c r="BP1028"/>
      <c r="BQ1028"/>
      <c r="BR1028"/>
      <c r="BS1028"/>
      <c r="BT1028"/>
      <c r="BU1028"/>
      <c r="BV1028"/>
      <c r="BW1028"/>
      <c r="BX1028"/>
      <c r="BY1028" s="223"/>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218" customFormat="true" ht="30" hidden="true" customHeight="true" x14ac:dyDescent="0.2">
      <c r="A1029" s="499" t="s">
        <v>215</v>
      </c>
      <c r="B1029" s="500" t="s">
        <v>216</v>
      </c>
      <c r="C1029" s="501">
        <v>47963</v>
      </c>
      <c r="BA1029" s="223"/>
      <c r="BB1029" s="290"/>
      <c r="BC1029"/>
      <c r="BD1029"/>
      <c r="BE1029"/>
      <c r="BF1029"/>
      <c r="BG1029"/>
      <c r="BH1029"/>
      <c r="BI1029"/>
      <c r="BJ1029"/>
      <c r="BK1029"/>
      <c r="BL1029"/>
      <c r="BM1029"/>
      <c r="BN1029"/>
      <c r="BO1029"/>
      <c r="BP1029"/>
      <c r="BQ1029"/>
      <c r="BR1029"/>
      <c r="BS1029"/>
      <c r="BT1029"/>
      <c r="BU1029"/>
      <c r="BV1029"/>
      <c r="BW1029"/>
      <c r="BX1029"/>
      <c r="BY1029" s="223"/>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218" customFormat="true" ht="17.1" hidden="true" customHeight="true" x14ac:dyDescent="0.2">
      <c r="A1030" s="499" t="s">
        <v>217</v>
      </c>
      <c r="B1030" s="500" t="s">
        <v>213</v>
      </c>
      <c r="C1030" s="501">
        <v>47963</v>
      </c>
      <c r="BA1030" s="223"/>
      <c r="BB1030" s="290"/>
      <c r="BC1030"/>
      <c r="BD1030"/>
      <c r="BE1030"/>
      <c r="BF1030"/>
      <c r="BG1030"/>
      <c r="BH1030"/>
      <c r="BI1030"/>
      <c r="BJ1030"/>
      <c r="BK1030"/>
      <c r="BL1030"/>
      <c r="BM1030"/>
      <c r="BN1030"/>
      <c r="BO1030"/>
      <c r="BP1030"/>
      <c r="BQ1030"/>
      <c r="BR1030"/>
      <c r="BS1030"/>
      <c r="BT1030"/>
      <c r="BU1030"/>
      <c r="BV1030"/>
      <c r="BW1030"/>
      <c r="BX1030"/>
      <c r="BY1030" s="223"/>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218" customFormat="true" ht="17.1" customHeight="true" x14ac:dyDescent="0.2">
      <c r="A1031" s="2801" t="s">
        <v>219</v>
      </c>
      <c r="B1031" s="500" t="s">
        <v>439</v>
      </c>
      <c r="C1031" s="501">
        <v>24560</v>
      </c>
      <c r="BA1031" s="223"/>
      <c r="BB1031" s="290"/>
      <c r="BC1031"/>
      <c r="BD1031"/>
      <c r="BE1031"/>
      <c r="BF1031"/>
      <c r="BG1031"/>
      <c r="BH1031"/>
      <c r="BI1031"/>
      <c r="BJ1031"/>
      <c r="BK1031"/>
      <c r="BL1031"/>
      <c r="BM1031"/>
      <c r="BN1031"/>
      <c r="BO1031"/>
      <c r="BP1031"/>
      <c r="BQ1031"/>
      <c r="BR1031"/>
      <c r="BS1031"/>
      <c r="BT1031"/>
      <c r="BU1031"/>
      <c r="BV1031"/>
      <c r="BW1031"/>
      <c r="BX1031"/>
      <c r="BY1031" s="223"/>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218" customFormat="true" ht="17.1" customHeight="true" x14ac:dyDescent="0.2">
      <c r="A1032" s="2801"/>
      <c r="B1032" s="500" t="s">
        <v>440</v>
      </c>
      <c r="C1032" s="501">
        <v>23403</v>
      </c>
      <c r="BA1032" s="223"/>
      <c r="BB1032" s="290"/>
      <c r="BC1032"/>
      <c r="BD1032"/>
      <c r="BE1032"/>
      <c r="BF1032"/>
      <c r="BG1032"/>
      <c r="BH1032"/>
      <c r="BI1032"/>
      <c r="BJ1032"/>
      <c r="BK1032"/>
      <c r="BL1032"/>
      <c r="BM1032"/>
      <c r="BN1032"/>
      <c r="BO1032"/>
      <c r="BP1032"/>
      <c r="BQ1032"/>
      <c r="BR1032"/>
      <c r="BS1032"/>
      <c r="BT1032"/>
      <c r="BU1032"/>
      <c r="BV1032"/>
      <c r="BW1032"/>
      <c r="BX1032"/>
      <c r="BY1032" s="223"/>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218" customFormat="true" ht="17.1" customHeight="true" x14ac:dyDescent="0.2">
      <c r="A1033" s="2802"/>
      <c r="B1033" s="502" t="s">
        <v>441</v>
      </c>
      <c r="C1033" s="503">
        <v>0</v>
      </c>
      <c r="BA1033" s="521"/>
      <c r="BB1033" s="136"/>
      <c r="BC1033" s="521"/>
      <c r="BD1033" s="521"/>
      <c r="BE1033" s="521"/>
      <c r="BF1033" s="521"/>
      <c r="BG1033" s="521"/>
      <c r="BH1033" s="521"/>
      <c r="BI1033" s="521"/>
      <c r="BJ1033" s="521"/>
      <c r="BK1033" s="521"/>
      <c r="BL1033" s="521"/>
      <c r="BM1033" s="521"/>
      <c r="BN1033" s="521"/>
      <c r="BO1033" s="521"/>
      <c r="BP1033" s="521"/>
      <c r="BQ1033" s="521"/>
      <c r="BR1033" s="521"/>
      <c r="BS1033" s="521"/>
      <c r="BT1033" s="521"/>
      <c r="BU1033" s="521"/>
      <c r="BV1033" s="521"/>
      <c r="BW1033" s="521"/>
      <c r="BX1033" s="521"/>
      <c r="BY1033" s="521"/>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218" customFormat="true" ht="12.95" customHeight="true" x14ac:dyDescent="0.2">
      <c r="A1034" s="2803" t="s">
        <v>442</v>
      </c>
      <c r="B1034" s="2804"/>
      <c r="C1034" s="2805"/>
      <c r="BA1034" s="223"/>
      <c r="BB1034" s="290"/>
      <c r="BC1034"/>
      <c r="BD1034"/>
      <c r="BE1034"/>
      <c r="BF1034"/>
      <c r="BG1034"/>
      <c r="BH1034"/>
      <c r="BI1034"/>
      <c r="BJ1034"/>
      <c r="BK1034"/>
      <c r="BL1034"/>
      <c r="BM1034"/>
      <c r="BN1034"/>
      <c r="BO1034"/>
      <c r="BP1034"/>
      <c r="BQ1034"/>
      <c r="BR1034"/>
      <c r="BS1034"/>
      <c r="BT1034"/>
      <c r="BU1034"/>
      <c r="BV1034"/>
      <c r="BW1034"/>
      <c r="BX1034"/>
      <c r="BY1034" s="223"/>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B1035" s="432"/>
      <c r="BA1035" s="520"/>
      <c r="BB1035" s="237"/>
      <c r="BC1035" s="520"/>
      <c r="BD1035" s="520"/>
      <c r="BE1035" s="520"/>
      <c r="BF1035" s="520"/>
      <c r="BG1035" s="520"/>
      <c r="BH1035" s="520"/>
      <c r="BI1035" s="520"/>
      <c r="BJ1035" s="520"/>
      <c r="BK1035" s="520"/>
      <c r="BL1035" s="520"/>
      <c r="BM1035" s="520"/>
      <c r="BN1035" s="520"/>
      <c r="BO1035" s="520"/>
      <c r="BP1035" s="520"/>
      <c r="BQ1035" s="520"/>
      <c r="BR1035" s="520"/>
      <c r="BS1035" s="520"/>
      <c r="BT1035" s="520"/>
      <c r="BU1035" s="520"/>
      <c r="BV1035" s="520"/>
      <c r="BW1035" s="520"/>
      <c r="BX1035" s="520"/>
      <c r="BY1035" s="520"/>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1" t="s">
        <v>120</v>
      </c>
      <c r="B1036" s="118" t="s">
        <v>121</v>
      </c>
    </row>
    <row r="1037" ht="15" customHeight="true" x14ac:dyDescent="0.2">
      <c r="A1037" s="292" t="str">
        <f>R15</f>
        <v>11 Aceh</v>
      </c>
      <c r="B1037" s="292">
        <f>BR122+BR123</f>
        <v>3500.2150060000049</v>
      </c>
    </row>
    <row r="1038" ht="15" customHeight="true" x14ac:dyDescent="0.2">
      <c r="A1038" s="292" t="str">
        <f>S15</f>
        <v>51 Bali</v>
      </c>
      <c r="B1038" s="292">
        <f>BS122+BS123</f>
        <v>3522.9986250000038</v>
      </c>
    </row>
    <row r="1039" ht="15" customHeight="true" x14ac:dyDescent="0.2">
      <c r="A1039" s="292" t="str">
        <f>T15</f>
        <v>19 Bangka Belitung</v>
      </c>
      <c r="B1039" s="292">
        <f>BT122+BT123</f>
        <v>1044.2836650000017</v>
      </c>
    </row>
    <row r="1040" ht="15" customHeight="true" x14ac:dyDescent="0.2">
      <c r="A1040" s="292" t="str">
        <f>U15</f>
        <v>36 Banten</v>
      </c>
      <c r="B1040" s="292">
        <f>BU122+BU123</f>
        <v>8068.5660370000132</v>
      </c>
    </row>
    <row r="1041" ht="15" customHeight="true" x14ac:dyDescent="0.2">
      <c r="A1041" s="292" t="str">
        <f>V15</f>
        <v>17 Bengkulu</v>
      </c>
      <c r="B1041" s="292">
        <f>BV122+BV123</f>
        <v>1393.2448270000009</v>
      </c>
    </row>
    <row r="1042" ht="15" customHeight="true" x14ac:dyDescent="0.2">
      <c r="A1042" s="292" t="str">
        <f>W15</f>
        <v>33 Central Java</v>
      </c>
      <c r="B1042" s="292">
        <f>BW122+BW123</f>
        <v>25444.645028999952</v>
      </c>
    </row>
    <row r="1043" ht="15" customHeight="true" x14ac:dyDescent="0.2">
      <c r="A1043" s="292" t="str">
        <f>X15</f>
        <v>62 Central Kalimantan</v>
      </c>
      <c r="B1043" s="292">
        <f>BX122+XR123</f>
        <v>1115.5408330000002</v>
      </c>
    </row>
    <row r="1044" ht="15" customHeight="true" x14ac:dyDescent="0.2">
      <c r="A1044" s="292" t="str">
        <f>Y15</f>
        <v>72 Central Sulawesi</v>
      </c>
      <c r="B1044" s="292">
        <f>BY122+BY123</f>
        <v>2115.8257410000042</v>
      </c>
    </row>
    <row r="1045" ht="15" customHeight="true" x14ac:dyDescent="0.2">
      <c r="A1045" s="292" t="str">
        <f>Z15</f>
        <v>35 East Java</v>
      </c>
      <c r="B1045" s="292">
        <f>BZ122+BZ123</f>
        <v>28780.773046000038</v>
      </c>
    </row>
    <row r="1046" ht="15" customHeight="true" x14ac:dyDescent="0.2">
      <c r="A1046" s="237" t="str">
        <f>AA15</f>
        <v>64 East Kalimantan</v>
      </c>
      <c r="B1046" s="292">
        <f>CA122+CA123</f>
        <v>2268.1913739999954</v>
      </c>
    </row>
    <row r="1047" ht="15" customHeight="true" x14ac:dyDescent="0.2">
      <c r="A1047" s="237" t="str">
        <f>AB15</f>
        <v>53 East Nusa Tenggara</v>
      </c>
      <c r="B1047" s="292">
        <f>CB122+CB123</f>
        <v>3816.3764449999926</v>
      </c>
    </row>
    <row r="1048" ht="15" customHeight="true" x14ac:dyDescent="0.2">
      <c r="A1048" s="237" t="str">
        <f>AC15</f>
        <v>75 Gorontalo</v>
      </c>
      <c r="B1048" s="292">
        <f>CC122+CC123</f>
        <v>851.10184200000037</v>
      </c>
    </row>
    <row r="1049" ht="15" customHeight="true" x14ac:dyDescent="0.2">
      <c r="A1049" s="237" t="str">
        <f>AD15</f>
        <v>31 Jakarta</v>
      </c>
      <c r="B1049" s="292">
        <f>CD122+CD123</f>
        <v>6861.6672060000155</v>
      </c>
    </row>
    <row r="1050" ht="15" customHeight="true" x14ac:dyDescent="0.2">
      <c r="A1050" s="237" t="str">
        <f>AE15</f>
        <v>15 Jambi</v>
      </c>
      <c r="B1050" s="292">
        <f>CE122+CE123</f>
        <v>2470.7243640000038</v>
      </c>
    </row>
    <row r="1051" ht="15" customHeight="true" x14ac:dyDescent="0.2">
      <c r="A1051" s="237" t="str">
        <f>AF15</f>
        <v>18 Lampung</v>
      </c>
      <c r="B1051" s="292">
        <f>CF122+CF123</f>
        <v>5837.04949699998</v>
      </c>
    </row>
    <row r="1052" ht="15" customHeight="true" x14ac:dyDescent="0.2">
      <c r="A1052" s="237" t="str">
        <f>AG15</f>
        <v>81 Maluku</v>
      </c>
      <c r="B1052" s="292">
        <f>CG122+CG123</f>
        <v>1257.3538800000003</v>
      </c>
    </row>
    <row r="1053" ht="15" customHeight="true" x14ac:dyDescent="0.2">
      <c r="A1053" s="237" t="str">
        <f>AH15</f>
        <v>65 North Kalimantan</v>
      </c>
      <c r="B1053" s="292">
        <f>CH122+CH123</f>
        <v>404.14112600000072</v>
      </c>
    </row>
    <row r="1054" ht="15" customHeight="true" x14ac:dyDescent="0.2">
      <c r="A1054" s="237" t="str">
        <f>AI15</f>
        <v>82 North Maluku</v>
      </c>
      <c r="B1054" s="292">
        <f>CI122+CI123</f>
        <v>836.13023799999803</v>
      </c>
    </row>
    <row r="1055" ht="15" customHeight="true" x14ac:dyDescent="0.2">
      <c r="A1055" s="237" t="str">
        <f>AJ15</f>
        <v>71 North Sulawesi</v>
      </c>
      <c r="B1055" s="292">
        <f>CJ122+CJ123</f>
        <v>1694.0289050000015</v>
      </c>
    </row>
    <row r="1056" ht="15" customHeight="true" x14ac:dyDescent="0.2">
      <c r="A1056" s="237" t="str">
        <f>AK15</f>
        <v>12 North Sumatera</v>
      </c>
      <c r="B1056" s="292">
        <f>CK122+CK123</f>
        <v>10124.500723999985</v>
      </c>
    </row>
    <row r="1057" ht="15" customHeight="true" x14ac:dyDescent="0.2">
      <c r="A1057" s="237" t="str">
        <f>AL15</f>
        <v>94 Papua</v>
      </c>
      <c r="B1057" s="292">
        <f>CL122+CL123</f>
        <v>2425.292201000002</v>
      </c>
    </row>
    <row r="1058" ht="15" customHeight="true" x14ac:dyDescent="0.2">
      <c r="A1058" s="237" t="str">
        <f>AM15</f>
        <v>14 Riau</v>
      </c>
      <c r="B1058" s="292">
        <f>CM122+CM123</f>
        <v>4723.9140909999942</v>
      </c>
    </row>
    <row r="1059" ht="15" customHeight="true" x14ac:dyDescent="0.2">
      <c r="A1059" s="237" t="str">
        <f>AN15</f>
        <v>21 Riau Islands</v>
      </c>
      <c r="B1059" s="292">
        <f>CN122+CN123</f>
        <v>1282.7349489999992</v>
      </c>
    </row>
    <row r="1060" ht="15" customHeight="true" x14ac:dyDescent="0.2">
      <c r="A1060" s="237" t="str">
        <f>AO15</f>
        <v>63 South Kalimantan</v>
      </c>
      <c r="B1060" s="292">
        <f>CO122+CO123</f>
        <v>2952.4822870000016</v>
      </c>
    </row>
    <row r="1061" ht="15" customHeight="true" x14ac:dyDescent="0.2">
      <c r="A1061" s="237" t="str">
        <f>AP15</f>
        <v>73 South Sulawesi</v>
      </c>
      <c r="B1061" s="292">
        <f>CP122+CP123</f>
        <v>5991.0596839999916</v>
      </c>
    </row>
    <row r="1062" ht="15" customHeight="true" x14ac:dyDescent="0.2">
      <c r="A1062" s="237" t="str">
        <f>AQ15</f>
        <v>16 South Sumatera</v>
      </c>
      <c r="B1062" s="292">
        <f>CQ122+CQ123</f>
        <v>5741.8798969999962</v>
      </c>
    </row>
    <row r="1063" ht="15" customHeight="true" x14ac:dyDescent="0.2">
      <c r="A1063" s="237" t="str">
        <f>AR15</f>
        <v>74 Southeast Sulawesi</v>
      </c>
      <c r="B1063" s="292">
        <f>CR122+CR123</f>
        <v>1823.6897290000038</v>
      </c>
    </row>
    <row r="1064" ht="15" customHeight="true" x14ac:dyDescent="0.2">
      <c r="A1064" s="237" t="str">
        <f>AS15</f>
        <v>32 West Java</v>
      </c>
      <c r="B1064" s="292">
        <f>CS122+CS123</f>
        <v>36158.704581000216</v>
      </c>
    </row>
    <row r="1065" ht="15" customHeight="true" x14ac:dyDescent="0.2">
      <c r="A1065" s="237" t="str">
        <f>AT15</f>
        <v>61 West Kalimantan</v>
      </c>
      <c r="B1065" s="292">
        <f>CT122+CT123</f>
        <v>3571.0696779999944</v>
      </c>
    </row>
    <row r="1066" ht="15" customHeight="true" x14ac:dyDescent="0.2">
      <c r="A1066" s="237" t="str">
        <f>AU15</f>
        <v>52 West Nusa Tenggara</v>
      </c>
      <c r="B1066" s="292">
        <f>CU122+CU123</f>
        <v>3736.934377000005</v>
      </c>
    </row>
    <row r="1067" ht="15" customHeight="true" x14ac:dyDescent="0.2">
      <c r="A1067" s="237" t="str">
        <f>AV15</f>
        <v>91 West Papua</v>
      </c>
      <c r="B1067" s="292">
        <f>CV122+CV123</f>
        <v>525.4606450000008</v>
      </c>
    </row>
    <row r="1068" ht="15" customHeight="true" x14ac:dyDescent="0.2">
      <c r="A1068" s="237" t="str">
        <f>AW15</f>
        <v>76 West Sulawesi</v>
      </c>
      <c r="B1068" s="292">
        <f>CW122+CW123</f>
        <v>931.56876800000032</v>
      </c>
    </row>
    <row r="1069" ht="15" customHeight="true" x14ac:dyDescent="0.2">
      <c r="A1069" s="237" t="str">
        <f>AX15</f>
        <v>13 West Sumatera</v>
      </c>
      <c r="B1069" s="292">
        <f>CX122+CX123</f>
        <v>3804.0357970000014</v>
      </c>
    </row>
    <row r="1070" ht="15" customHeight="true" x14ac:dyDescent="0.2">
      <c r="A1070" s="237" t="str">
        <f>AY15</f>
        <v>34 Yogyakarta</v>
      </c>
      <c r="B1070" s="292">
        <f>CY122+CY123</f>
        <v>2972.8424919999966</v>
      </c>
    </row>
    <row r="1071" ht="15" customHeight="true" x14ac:dyDescent="0.2">
      <c r="A1071" s="237"/>
      <c r="B1071" s="292"/>
    </row>
    <row r="1072" ht="15" customHeight="true" x14ac:dyDescent="0.2">
      <c r="A1072" s="292">
        <f>34-COUNTIF(A1037:A1071,"0")</f>
        <v>34</v>
      </c>
      <c r="B1072" s="237" t="s">
        <v>136</v>
      </c>
    </row>
    <row r="1100" s="211" customFormat="true" ht="17.1" customHeight="true" x14ac:dyDescent="0.2">
      <c r="A1100" s="740"/>
      <c r="B1100" s="729"/>
      <c r="BA1100" s="520"/>
      <c r="BB1100" s="237"/>
      <c r="BC1100" s="520"/>
      <c r="BD1100" s="520"/>
      <c r="BE1100" s="520"/>
      <c r="BF1100" s="520"/>
      <c r="BG1100" s="520"/>
      <c r="BH1100" s="520"/>
      <c r="BI1100" s="520"/>
      <c r="BJ1100" s="520"/>
      <c r="BK1100" s="520"/>
      <c r="BL1100" s="520"/>
      <c r="BM1100" s="520"/>
      <c r="BN1100" s="520"/>
      <c r="BO1100" s="520"/>
      <c r="BP1100" s="520"/>
      <c r="BQ1100" s="520"/>
      <c r="BR1100" s="520"/>
      <c r="BS1100" s="520"/>
      <c r="BT1100" s="520"/>
      <c r="BU1100" s="520"/>
      <c r="BV1100" s="520"/>
      <c r="BW1100" s="520"/>
      <c r="BX1100" s="520"/>
      <c r="BY1100" s="520"/>
    </row>
    <row r="1101" s="211" customFormat="true" ht="17.1" customHeight="true" x14ac:dyDescent="0.2">
      <c r="A1101" s="741"/>
      <c r="B1101" s="730"/>
      <c r="BA1101" s="520"/>
      <c r="BB1101" s="237"/>
      <c r="BC1101" s="520"/>
      <c r="BD1101" s="520"/>
      <c r="BE1101" s="520"/>
      <c r="BF1101" s="520"/>
      <c r="BG1101" s="520"/>
      <c r="BH1101" s="520"/>
      <c r="BI1101" s="520"/>
      <c r="BJ1101" s="520"/>
      <c r="BK1101" s="520"/>
      <c r="BL1101" s="520"/>
      <c r="BM1101" s="520"/>
      <c r="BN1101" s="520"/>
      <c r="BO1101" s="520"/>
      <c r="BP1101" s="520"/>
      <c r="BQ1101" s="520"/>
      <c r="BR1101" s="520"/>
      <c r="BS1101" s="520"/>
      <c r="BT1101" s="520"/>
      <c r="BU1101" s="520"/>
      <c r="BV1101" s="520"/>
      <c r="BW1101" s="520"/>
      <c r="BX1101" s="520"/>
      <c r="BY1101" s="520"/>
    </row>
    <row r="1102" s="211" customFormat="true" ht="15" customHeight="true" x14ac:dyDescent="0.2">
      <c r="BA1102" s="520"/>
      <c r="BB1102" s="237"/>
      <c r="BC1102" s="520"/>
      <c r="BD1102" s="520"/>
      <c r="BE1102" s="520"/>
      <c r="BF1102" s="520"/>
      <c r="BG1102" s="520"/>
      <c r="BH1102" s="520"/>
      <c r="BI1102" s="520"/>
      <c r="BJ1102" s="520"/>
      <c r="BK1102" s="520"/>
      <c r="BL1102" s="520"/>
      <c r="BM1102" s="520"/>
      <c r="BN1102" s="520"/>
      <c r="BO1102" s="520"/>
      <c r="BP1102" s="520"/>
      <c r="BQ1102" s="520"/>
      <c r="BR1102" s="520"/>
      <c r="BS1102" s="520"/>
      <c r="BT1102" s="520"/>
      <c r="BU1102" s="520"/>
      <c r="BV1102" s="520"/>
      <c r="BW1102" s="520"/>
      <c r="BX1102" s="520"/>
      <c r="BY1102" s="520"/>
    </row>
    <row r="1103" s="211" customFormat="true" ht="15" customHeight="true" x14ac:dyDescent="0.2">
      <c r="BA1103" s="520"/>
      <c r="BB1103" s="237"/>
      <c r="BC1103" s="520"/>
      <c r="BD1103" s="520"/>
      <c r="BE1103" s="520"/>
      <c r="BF1103" s="520"/>
      <c r="BG1103" s="520"/>
      <c r="BH1103" s="520"/>
      <c r="BI1103" s="520"/>
      <c r="BJ1103" s="520"/>
      <c r="BK1103" s="520"/>
      <c r="BL1103" s="520"/>
      <c r="BM1103" s="520"/>
      <c r="BN1103" s="520"/>
      <c r="BO1103" s="520"/>
      <c r="BP1103" s="520"/>
      <c r="BQ1103" s="520"/>
      <c r="BR1103" s="520"/>
      <c r="BS1103" s="520"/>
      <c r="BT1103" s="520"/>
      <c r="BU1103" s="520"/>
      <c r="BV1103" s="520"/>
      <c r="BW1103" s="520"/>
      <c r="BX1103" s="520"/>
      <c r="BY1103" s="520"/>
    </row>
    <row r="1104" s="211" customFormat="true" ht="15" customHeight="true" x14ac:dyDescent="0.2">
      <c r="BA1104" s="520"/>
      <c r="BB1104" s="237"/>
      <c r="BC1104" s="520"/>
      <c r="BD1104" s="520"/>
      <c r="BE1104" s="520"/>
      <c r="BF1104" s="520"/>
      <c r="BG1104" s="520"/>
      <c r="BH1104" s="520"/>
      <c r="BI1104" s="520"/>
      <c r="BJ1104" s="520"/>
      <c r="BK1104" s="520"/>
      <c r="BL1104" s="520"/>
      <c r="BM1104" s="520"/>
      <c r="BN1104" s="520"/>
      <c r="BO1104" s="520"/>
      <c r="BP1104" s="520"/>
      <c r="BQ1104" s="520"/>
      <c r="BR1104" s="520"/>
      <c r="BS1104" s="520"/>
      <c r="BT1104" s="520"/>
      <c r="BU1104" s="520"/>
      <c r="BV1104" s="520"/>
      <c r="BW1104" s="520"/>
      <c r="BX1104" s="520"/>
      <c r="BY1104" s="520"/>
    </row>
    <row r="1105" s="211" customFormat="true" ht="15" customHeight="true" x14ac:dyDescent="0.2">
      <c r="BA1105" s="520"/>
      <c r="BB1105" s="237"/>
      <c r="BC1105" s="520"/>
      <c r="BD1105" s="520"/>
      <c r="BE1105" s="520"/>
      <c r="BF1105" s="520"/>
      <c r="BG1105" s="520"/>
      <c r="BH1105" s="520"/>
      <c r="BI1105" s="520"/>
      <c r="BJ1105" s="520"/>
      <c r="BK1105" s="520"/>
      <c r="BL1105" s="520"/>
      <c r="BM1105" s="520"/>
      <c r="BN1105" s="520"/>
      <c r="BO1105" s="520"/>
      <c r="BP1105" s="520"/>
      <c r="BQ1105" s="520"/>
      <c r="BR1105" s="520"/>
      <c r="BS1105" s="520"/>
      <c r="BT1105" s="520"/>
      <c r="BU1105" s="520"/>
      <c r="BV1105" s="520"/>
      <c r="BW1105" s="520"/>
      <c r="BX1105" s="520"/>
      <c r="BY1105" s="520"/>
    </row>
    <row r="1106" s="211" customFormat="true" ht="15" customHeight="true" x14ac:dyDescent="0.2">
      <c r="BA1106" s="520"/>
      <c r="BB1106" s="237"/>
      <c r="BC1106" s="520"/>
      <c r="BD1106" s="520"/>
      <c r="BE1106" s="520"/>
      <c r="BF1106" s="520"/>
      <c r="BG1106" s="520"/>
      <c r="BH1106" s="520"/>
      <c r="BI1106" s="520"/>
      <c r="BJ1106" s="520"/>
      <c r="BK1106" s="520"/>
      <c r="BL1106" s="520"/>
      <c r="BM1106" s="520"/>
      <c r="BN1106" s="520"/>
      <c r="BO1106" s="520"/>
      <c r="BP1106" s="520"/>
      <c r="BQ1106" s="520"/>
      <c r="BR1106" s="520"/>
      <c r="BS1106" s="520"/>
      <c r="BT1106" s="520"/>
      <c r="BU1106" s="520"/>
      <c r="BV1106" s="520"/>
      <c r="BW1106" s="520"/>
      <c r="BX1106" s="520"/>
      <c r="BY1106" s="520"/>
    </row>
    <row r="1107" s="211" customFormat="true" ht="15" customHeight="true" x14ac:dyDescent="0.2">
      <c r="BA1107" s="520"/>
      <c r="BB1107" s="237"/>
      <c r="BC1107" s="520"/>
      <c r="BD1107" s="520"/>
      <c r="BE1107" s="520"/>
      <c r="BF1107" s="520"/>
      <c r="BG1107" s="520"/>
      <c r="BH1107" s="520"/>
      <c r="BI1107" s="520"/>
      <c r="BJ1107" s="520"/>
      <c r="BK1107" s="520"/>
      <c r="BL1107" s="520"/>
      <c r="BM1107" s="520"/>
      <c r="BN1107" s="520"/>
      <c r="BO1107" s="520"/>
      <c r="BP1107" s="520"/>
      <c r="BQ1107" s="520"/>
      <c r="BR1107" s="520"/>
      <c r="BS1107" s="520"/>
      <c r="BT1107" s="520"/>
      <c r="BU1107" s="520"/>
      <c r="BV1107" s="520"/>
      <c r="BW1107" s="520"/>
      <c r="BX1107" s="520"/>
      <c r="BY1107" s="520"/>
    </row>
    <row r="1108" s="211" customFormat="true" ht="15" customHeight="true" x14ac:dyDescent="0.2">
      <c r="BA1108" s="520"/>
      <c r="BB1108" s="237"/>
      <c r="BC1108" s="520"/>
      <c r="BD1108" s="520"/>
      <c r="BE1108" s="520"/>
      <c r="BF1108" s="520"/>
      <c r="BG1108" s="520"/>
      <c r="BH1108" s="520"/>
      <c r="BI1108" s="520"/>
      <c r="BJ1108" s="520"/>
      <c r="BK1108" s="520"/>
      <c r="BL1108" s="520"/>
      <c r="BM1108" s="520"/>
      <c r="BN1108" s="520"/>
      <c r="BO1108" s="520"/>
      <c r="BP1108" s="520"/>
      <c r="BQ1108" s="520"/>
      <c r="BR1108" s="520"/>
      <c r="BS1108" s="520"/>
      <c r="BT1108" s="520"/>
      <c r="BU1108" s="520"/>
      <c r="BV1108" s="520"/>
      <c r="BW1108" s="520"/>
      <c r="BX1108" s="520"/>
      <c r="BY1108" s="520"/>
    </row>
    <row r="1109" s="211" customFormat="true" ht="15" customHeight="true" x14ac:dyDescent="0.2">
      <c r="BA1109" s="520"/>
      <c r="BB1109" s="237"/>
      <c r="BC1109" s="520"/>
      <c r="BD1109" s="520"/>
      <c r="BE1109" s="520"/>
      <c r="BF1109" s="520"/>
      <c r="BG1109" s="520"/>
      <c r="BH1109" s="520"/>
      <c r="BI1109" s="520"/>
      <c r="BJ1109" s="520"/>
      <c r="BK1109" s="520"/>
      <c r="BL1109" s="520"/>
      <c r="BM1109" s="520"/>
      <c r="BN1109" s="520"/>
      <c r="BO1109" s="520"/>
      <c r="BP1109" s="520"/>
      <c r="BQ1109" s="520"/>
      <c r="BR1109" s="520"/>
      <c r="BS1109" s="520"/>
      <c r="BT1109" s="520"/>
      <c r="BU1109" s="520"/>
      <c r="BV1109" s="520"/>
      <c r="BW1109" s="520"/>
      <c r="BX1109" s="520"/>
      <c r="BY1109" s="520"/>
    </row>
    <row r="1110" s="211" customFormat="true" ht="15" customHeight="true" x14ac:dyDescent="0.2">
      <c r="BA1110" s="520"/>
      <c r="BB1110" s="237"/>
      <c r="BC1110" s="520"/>
      <c r="BD1110" s="520"/>
      <c r="BE1110" s="520"/>
      <c r="BF1110" s="520"/>
      <c r="BG1110" s="520"/>
      <c r="BH1110" s="520"/>
      <c r="BI1110" s="520"/>
      <c r="BJ1110" s="520"/>
      <c r="BK1110" s="520"/>
      <c r="BL1110" s="520"/>
      <c r="BM1110" s="520"/>
      <c r="BN1110" s="520"/>
      <c r="BO1110" s="520"/>
      <c r="BP1110" s="520"/>
      <c r="BQ1110" s="520"/>
      <c r="BR1110" s="520"/>
      <c r="BS1110" s="520"/>
      <c r="BT1110" s="520"/>
      <c r="BU1110" s="520"/>
      <c r="BV1110" s="520"/>
      <c r="BW1110" s="520"/>
      <c r="BX1110" s="520"/>
      <c r="BY1110" s="520"/>
    </row>
    <row r="1111" s="211" customFormat="true" ht="15" customHeight="true" x14ac:dyDescent="0.2">
      <c r="BA1111" s="520"/>
      <c r="BB1111" s="237"/>
      <c r="BC1111" s="520"/>
      <c r="BD1111" s="520"/>
      <c r="BE1111" s="520"/>
      <c r="BF1111" s="520"/>
      <c r="BG1111" s="520"/>
      <c r="BH1111" s="520"/>
      <c r="BI1111" s="520"/>
      <c r="BJ1111" s="520"/>
      <c r="BK1111" s="520"/>
      <c r="BL1111" s="520"/>
      <c r="BM1111" s="520"/>
      <c r="BN1111" s="520"/>
      <c r="BO1111" s="520"/>
      <c r="BP1111" s="520"/>
      <c r="BQ1111" s="520"/>
      <c r="BR1111" s="520"/>
      <c r="BS1111" s="520"/>
      <c r="BT1111" s="520"/>
      <c r="BU1111" s="520"/>
      <c r="BV1111" s="520"/>
      <c r="BW1111" s="520"/>
      <c r="BX1111" s="520"/>
      <c r="BY1111" s="520"/>
    </row>
    <row r="1112" s="211" customFormat="true" ht="15" customHeight="true" x14ac:dyDescent="0.2">
      <c r="BA1112" s="520"/>
      <c r="BB1112" s="237"/>
      <c r="BC1112" s="520"/>
      <c r="BD1112" s="520"/>
      <c r="BE1112" s="520"/>
      <c r="BF1112" s="520"/>
      <c r="BG1112" s="520"/>
      <c r="BH1112" s="520"/>
      <c r="BI1112" s="520"/>
      <c r="BJ1112" s="520"/>
      <c r="BK1112" s="520"/>
      <c r="BL1112" s="520"/>
      <c r="BM1112" s="520"/>
      <c r="BN1112" s="520"/>
      <c r="BO1112" s="520"/>
      <c r="BP1112" s="520"/>
      <c r="BQ1112" s="520"/>
      <c r="BR1112" s="520"/>
      <c r="BS1112" s="520"/>
      <c r="BT1112" s="520"/>
      <c r="BU1112" s="520"/>
      <c r="BV1112" s="520"/>
      <c r="BW1112" s="520"/>
      <c r="BX1112" s="520"/>
      <c r="BY1112" s="520"/>
    </row>
    <row r="1113" s="211" customFormat="true" ht="15" customHeight="true" x14ac:dyDescent="0.2">
      <c r="BA1113" s="520"/>
      <c r="BB1113" s="237"/>
      <c r="BC1113" s="520"/>
      <c r="BD1113" s="520"/>
      <c r="BE1113" s="520"/>
      <c r="BF1113" s="520"/>
      <c r="BG1113" s="520"/>
      <c r="BH1113" s="520"/>
      <c r="BI1113" s="520"/>
      <c r="BJ1113" s="520"/>
      <c r="BK1113" s="520"/>
      <c r="BL1113" s="520"/>
      <c r="BM1113" s="520"/>
      <c r="BN1113" s="520"/>
      <c r="BO1113" s="520"/>
      <c r="BP1113" s="520"/>
      <c r="BQ1113" s="520"/>
      <c r="BR1113" s="520"/>
      <c r="BS1113" s="520"/>
      <c r="BT1113" s="520"/>
      <c r="BU1113" s="520"/>
      <c r="BV1113" s="520"/>
      <c r="BW1113" s="520"/>
      <c r="BX1113" s="520"/>
      <c r="BY1113" s="520"/>
    </row>
    <row r="1114" s="211" customFormat="true" ht="17.1" customHeight="true" x14ac:dyDescent="0.2">
      <c r="A1114" s="741"/>
      <c r="B1114" s="730"/>
      <c r="C1114" s="731"/>
      <c r="D1114" s="732"/>
      <c r="E1114" s="732"/>
      <c r="F1114" s="732"/>
      <c r="G1114" s="733"/>
      <c r="H1114" s="732"/>
      <c r="I1114" s="732"/>
      <c r="J1114" s="732"/>
      <c r="K1114" s="732"/>
      <c r="L1114" s="733"/>
      <c r="M1114" s="732"/>
      <c r="N1114" s="732"/>
      <c r="O1114" s="732"/>
      <c r="P1114" s="732"/>
      <c r="Q1114" s="733"/>
      <c r="R1114" s="732"/>
      <c r="S1114" s="732"/>
      <c r="T1114" s="732"/>
      <c r="U1114" s="732"/>
      <c r="V1114" s="732"/>
      <c r="W1114" s="732"/>
      <c r="X1114" s="732"/>
      <c r="Y1114" s="732"/>
      <c r="Z1114" s="732"/>
      <c r="AA1114" s="732"/>
      <c r="AB1114" s="732"/>
      <c r="AC1114" s="732"/>
      <c r="AD1114" s="732"/>
      <c r="AE1114" s="732"/>
      <c r="AF1114" s="732"/>
      <c r="AG1114" s="732"/>
      <c r="AH1114" s="732"/>
      <c r="AI1114" s="732"/>
      <c r="AJ1114" s="732"/>
      <c r="AK1114" s="732"/>
      <c r="AL1114" s="732"/>
      <c r="AM1114" s="732"/>
      <c r="AN1114" s="732"/>
      <c r="AO1114" s="732"/>
      <c r="AP1114" s="732"/>
      <c r="AQ1114" s="732"/>
      <c r="AR1114" s="732"/>
      <c r="AS1114" s="732"/>
      <c r="AT1114" s="732"/>
      <c r="AU1114" s="732"/>
      <c r="AV1114" s="732"/>
      <c r="AW1114" s="732"/>
      <c r="AX1114" s="732"/>
      <c r="AY1114" s="734"/>
      <c r="BA1114" s="520"/>
      <c r="BB1114" s="237"/>
      <c r="BC1114" s="520"/>
      <c r="BD1114" s="520"/>
      <c r="BE1114" s="520"/>
      <c r="BF1114" s="520"/>
      <c r="BG1114" s="520"/>
      <c r="BH1114" s="520"/>
      <c r="BI1114" s="520"/>
      <c r="BJ1114" s="520"/>
      <c r="BK1114" s="520"/>
      <c r="BL1114" s="520"/>
      <c r="BM1114" s="520"/>
      <c r="BN1114" s="520"/>
      <c r="BO1114" s="520"/>
      <c r="BP1114" s="520"/>
      <c r="BQ1114" s="520"/>
      <c r="BR1114" s="520"/>
      <c r="BS1114" s="520"/>
      <c r="BT1114" s="520"/>
      <c r="BU1114" s="520"/>
      <c r="BV1114" s="520"/>
      <c r="BW1114" s="520"/>
      <c r="BX1114" s="520"/>
      <c r="BY1114" s="520"/>
    </row>
    <row r="1115" s="211" customFormat="true" ht="17.1" customHeight="true" x14ac:dyDescent="0.2">
      <c r="A1115" s="741"/>
      <c r="B1115" s="730"/>
      <c r="C1115" s="731"/>
      <c r="D1115" s="732"/>
      <c r="E1115" s="732"/>
      <c r="F1115" s="732"/>
      <c r="G1115" s="733"/>
      <c r="H1115" s="732"/>
      <c r="I1115" s="732"/>
      <c r="J1115" s="732"/>
      <c r="K1115" s="732"/>
      <c r="L1115" s="733"/>
      <c r="M1115" s="732"/>
      <c r="N1115" s="732"/>
      <c r="O1115" s="732"/>
      <c r="P1115" s="732"/>
      <c r="Q1115" s="733"/>
      <c r="R1115" s="732"/>
      <c r="S1115" s="732"/>
      <c r="T1115" s="732"/>
      <c r="U1115" s="732"/>
      <c r="V1115" s="732"/>
      <c r="W1115" s="732"/>
      <c r="X1115" s="732"/>
      <c r="Y1115" s="732"/>
      <c r="Z1115" s="732"/>
      <c r="AA1115" s="732"/>
      <c r="AB1115" s="732"/>
      <c r="AC1115" s="732"/>
      <c r="AD1115" s="732"/>
      <c r="AE1115" s="732"/>
      <c r="AF1115" s="732"/>
      <c r="AG1115" s="732"/>
      <c r="AH1115" s="732"/>
      <c r="AI1115" s="732"/>
      <c r="AJ1115" s="732"/>
      <c r="AK1115" s="732"/>
      <c r="AL1115" s="732"/>
      <c r="AM1115" s="732"/>
      <c r="AN1115" s="732"/>
      <c r="AO1115" s="732"/>
      <c r="AP1115" s="732"/>
      <c r="AQ1115" s="732"/>
      <c r="AR1115" s="732"/>
      <c r="AS1115" s="732"/>
      <c r="AT1115" s="732"/>
      <c r="AU1115" s="732"/>
      <c r="AV1115" s="732"/>
      <c r="AW1115" s="732"/>
      <c r="AX1115" s="732"/>
      <c r="AY1115" s="734"/>
      <c r="BA1115" s="520"/>
      <c r="BB1115" s="237"/>
      <c r="BC1115" s="520"/>
      <c r="BD1115" s="520"/>
      <c r="BE1115" s="520"/>
      <c r="BF1115" s="520"/>
      <c r="BG1115" s="520"/>
      <c r="BH1115" s="520"/>
      <c r="BI1115" s="520"/>
      <c r="BJ1115" s="520"/>
      <c r="BK1115" s="520"/>
      <c r="BL1115" s="520"/>
      <c r="BM1115" s="520"/>
      <c r="BN1115" s="520"/>
      <c r="BO1115" s="520"/>
      <c r="BP1115" s="520"/>
      <c r="BQ1115" s="520"/>
      <c r="BR1115" s="520"/>
      <c r="BS1115" s="520"/>
      <c r="BT1115" s="520"/>
      <c r="BU1115" s="520"/>
      <c r="BV1115" s="520"/>
      <c r="BW1115" s="520"/>
      <c r="BX1115" s="520"/>
      <c r="BY1115" s="520"/>
    </row>
    <row r="1116" s="211" customFormat="true" ht="17.1" customHeight="true" x14ac:dyDescent="0.2">
      <c r="A1116" s="741"/>
      <c r="B1116" s="730"/>
      <c r="C1116" s="731"/>
      <c r="D1116" s="732"/>
      <c r="E1116" s="732"/>
      <c r="F1116" s="732"/>
      <c r="G1116" s="733"/>
      <c r="H1116" s="732"/>
      <c r="I1116" s="732"/>
      <c r="J1116" s="732"/>
      <c r="K1116" s="732"/>
      <c r="L1116" s="733"/>
      <c r="M1116" s="732"/>
      <c r="N1116" s="732"/>
      <c r="O1116" s="732"/>
      <c r="P1116" s="732"/>
      <c r="Q1116" s="733"/>
      <c r="R1116" s="732"/>
      <c r="S1116" s="732"/>
      <c r="T1116" s="732"/>
      <c r="U1116" s="732"/>
      <c r="V1116" s="732"/>
      <c r="W1116" s="732"/>
      <c r="X1116" s="732"/>
      <c r="Y1116" s="732"/>
      <c r="Z1116" s="732"/>
      <c r="AA1116" s="732"/>
      <c r="AB1116" s="732"/>
      <c r="AC1116" s="732"/>
      <c r="AD1116" s="732"/>
      <c r="AE1116" s="732"/>
      <c r="AF1116" s="732"/>
      <c r="AG1116" s="732"/>
      <c r="AH1116" s="732"/>
      <c r="AI1116" s="732"/>
      <c r="AJ1116" s="732"/>
      <c r="AK1116" s="732"/>
      <c r="AL1116" s="732"/>
      <c r="AM1116" s="732"/>
      <c r="AN1116" s="732"/>
      <c r="AO1116" s="732"/>
      <c r="AP1116" s="732"/>
      <c r="AQ1116" s="732"/>
      <c r="AR1116" s="732"/>
      <c r="AS1116" s="732"/>
      <c r="AT1116" s="732"/>
      <c r="AU1116" s="732"/>
      <c r="AV1116" s="732"/>
      <c r="AW1116" s="732"/>
      <c r="AX1116" s="732"/>
      <c r="AY1116" s="734"/>
      <c r="BA1116" s="520"/>
      <c r="BB1116" s="237"/>
      <c r="BC1116" s="520"/>
      <c r="BD1116" s="520"/>
      <c r="BE1116" s="520"/>
      <c r="BF1116" s="520"/>
      <c r="BG1116" s="520"/>
      <c r="BH1116" s="520"/>
      <c r="BI1116" s="520"/>
      <c r="BJ1116" s="520"/>
      <c r="BK1116" s="520"/>
      <c r="BL1116" s="520"/>
      <c r="BM1116" s="520"/>
      <c r="BN1116" s="520"/>
      <c r="BO1116" s="520"/>
      <c r="BP1116" s="520"/>
      <c r="BQ1116" s="520"/>
      <c r="BR1116" s="520"/>
      <c r="BS1116" s="520"/>
      <c r="BT1116" s="520"/>
      <c r="BU1116" s="520"/>
      <c r="BV1116" s="520"/>
      <c r="BW1116" s="520"/>
      <c r="BX1116" s="520"/>
      <c r="BY1116" s="520"/>
    </row>
    <row r="1117" s="211" customFormat="true" ht="17.1" customHeight="true" x14ac:dyDescent="0.2">
      <c r="A1117" s="742"/>
      <c r="B1117" s="735"/>
      <c r="C1117" s="736"/>
      <c r="D1117" s="737"/>
      <c r="E1117" s="737"/>
      <c r="F1117" s="737"/>
      <c r="G1117" s="738"/>
      <c r="H1117" s="737"/>
      <c r="I1117" s="737"/>
      <c r="J1117" s="737"/>
      <c r="K1117" s="737"/>
      <c r="L1117" s="738"/>
      <c r="M1117" s="737"/>
      <c r="N1117" s="737"/>
      <c r="O1117" s="737"/>
      <c r="P1117" s="737"/>
      <c r="Q1117" s="738"/>
      <c r="R1117" s="737"/>
      <c r="S1117" s="737"/>
      <c r="T1117" s="737"/>
      <c r="U1117" s="737"/>
      <c r="V1117" s="737"/>
      <c r="W1117" s="737"/>
      <c r="X1117" s="737"/>
      <c r="Y1117" s="737"/>
      <c r="Z1117" s="737"/>
      <c r="AA1117" s="737"/>
      <c r="AB1117" s="737"/>
      <c r="AC1117" s="737"/>
      <c r="AD1117" s="737"/>
      <c r="AE1117" s="737"/>
      <c r="AF1117" s="737"/>
      <c r="AG1117" s="737"/>
      <c r="AH1117" s="737"/>
      <c r="AI1117" s="737"/>
      <c r="AJ1117" s="737"/>
      <c r="AK1117" s="737"/>
      <c r="AL1117" s="737"/>
      <c r="AM1117" s="737"/>
      <c r="AN1117" s="737"/>
      <c r="AO1117" s="737"/>
      <c r="AP1117" s="737"/>
      <c r="AQ1117" s="737"/>
      <c r="AR1117" s="737"/>
      <c r="AS1117" s="737"/>
      <c r="AT1117" s="737"/>
      <c r="AU1117" s="737"/>
      <c r="AV1117" s="737"/>
      <c r="AW1117" s="737"/>
      <c r="AX1117" s="737"/>
      <c r="AY1117" s="739"/>
      <c r="BA1117" s="520"/>
      <c r="BB1117" s="237"/>
      <c r="BC1117" s="520"/>
      <c r="BD1117" s="520"/>
      <c r="BE1117" s="520"/>
      <c r="BF1117" s="520"/>
      <c r="BG1117" s="520"/>
      <c r="BH1117" s="520"/>
      <c r="BI1117" s="520"/>
      <c r="BJ1117" s="520"/>
      <c r="BK1117" s="520"/>
      <c r="BL1117" s="520"/>
      <c r="BM1117" s="520"/>
      <c r="BN1117" s="520"/>
      <c r="BO1117" s="520"/>
      <c r="BP1117" s="520"/>
      <c r="BQ1117" s="520"/>
      <c r="BR1117" s="520"/>
      <c r="BS1117" s="520"/>
      <c r="BT1117" s="520"/>
      <c r="BU1117" s="520"/>
      <c r="BV1117" s="520"/>
      <c r="BW1117" s="520"/>
      <c r="BX1117" s="520"/>
      <c r="BY1117" s="520"/>
    </row>
    <row r="1118" s="211" customFormat="true" ht="15" customHeight="true" x14ac:dyDescent="0.2">
      <c r="BA1118" s="520"/>
      <c r="BB1118" s="237"/>
      <c r="BC1118" s="520"/>
      <c r="BD1118" s="520"/>
      <c r="BE1118" s="520"/>
      <c r="BF1118" s="520"/>
      <c r="BG1118" s="520"/>
      <c r="BH1118" s="520"/>
      <c r="BI1118" s="520"/>
      <c r="BJ1118" s="520"/>
      <c r="BK1118" s="520"/>
      <c r="BL1118" s="520"/>
      <c r="BM1118" s="520"/>
      <c r="BN1118" s="520"/>
      <c r="BO1118" s="520"/>
      <c r="BP1118" s="520"/>
      <c r="BQ1118" s="520"/>
      <c r="BR1118" s="520"/>
      <c r="BS1118" s="520"/>
      <c r="BT1118" s="520"/>
      <c r="BU1118" s="520"/>
      <c r="BV1118" s="520"/>
      <c r="BW1118" s="520"/>
      <c r="BX1118" s="520"/>
      <c r="BY1118" s="520"/>
    </row>
    <row r="1119" s="211" customFormat="true" ht="15" customHeight="true" x14ac:dyDescent="0.2">
      <c r="BA1119" s="520"/>
      <c r="BB1119" s="237"/>
      <c r="BC1119" s="520"/>
      <c r="BD1119" s="520"/>
      <c r="BE1119" s="520"/>
      <c r="BF1119" s="520"/>
      <c r="BG1119" s="520"/>
      <c r="BH1119" s="520"/>
      <c r="BI1119" s="520"/>
      <c r="BJ1119" s="520"/>
      <c r="BK1119" s="520"/>
      <c r="BL1119" s="520"/>
      <c r="BM1119" s="520"/>
      <c r="BN1119" s="520"/>
      <c r="BO1119" s="520"/>
      <c r="BP1119" s="520"/>
      <c r="BQ1119" s="520"/>
      <c r="BR1119" s="520"/>
      <c r="BS1119" s="520"/>
      <c r="BT1119" s="520"/>
      <c r="BU1119" s="520"/>
      <c r="BV1119" s="520"/>
      <c r="BW1119" s="520"/>
      <c r="BX1119" s="520"/>
      <c r="BY1119" s="520"/>
    </row>
    <row r="1120" s="211" customFormat="true" ht="15" customHeight="true" x14ac:dyDescent="0.2">
      <c r="BA1120" s="520"/>
      <c r="BB1120" s="237"/>
      <c r="BC1120" s="520"/>
      <c r="BD1120" s="520"/>
      <c r="BE1120" s="520"/>
      <c r="BF1120" s="520"/>
      <c r="BG1120" s="520"/>
      <c r="BH1120" s="520"/>
      <c r="BI1120" s="520"/>
      <c r="BJ1120" s="520"/>
      <c r="BK1120" s="520"/>
      <c r="BL1120" s="520"/>
      <c r="BM1120" s="520"/>
      <c r="BN1120" s="520"/>
      <c r="BO1120" s="520"/>
      <c r="BP1120" s="520"/>
      <c r="BQ1120" s="520"/>
      <c r="BR1120" s="520"/>
      <c r="BS1120" s="520"/>
      <c r="BT1120" s="520"/>
      <c r="BU1120" s="520"/>
      <c r="BV1120" s="520"/>
      <c r="BW1120" s="520"/>
      <c r="BX1120" s="520"/>
      <c r="BY1120" s="520"/>
    </row>
    <row r="1121" s="211" customFormat="true" ht="15" customHeight="true" x14ac:dyDescent="0.2">
      <c r="BA1121" s="520"/>
      <c r="BB1121" s="237"/>
      <c r="BC1121" s="520"/>
      <c r="BD1121" s="520"/>
      <c r="BE1121" s="520"/>
      <c r="BF1121" s="520"/>
      <c r="BG1121" s="520"/>
      <c r="BH1121" s="520"/>
      <c r="BI1121" s="520"/>
      <c r="BJ1121" s="520"/>
      <c r="BK1121" s="520"/>
      <c r="BL1121" s="520"/>
      <c r="BM1121" s="520"/>
      <c r="BN1121" s="520"/>
      <c r="BO1121" s="520"/>
      <c r="BP1121" s="520"/>
      <c r="BQ1121" s="520"/>
      <c r="BR1121" s="520"/>
      <c r="BS1121" s="520"/>
      <c r="BT1121" s="520"/>
      <c r="BU1121" s="520"/>
      <c r="BV1121" s="520"/>
      <c r="BW1121" s="520"/>
      <c r="BX1121" s="520"/>
      <c r="BY1121" s="520"/>
    </row>
    <row r="1122" s="211" customFormat="true" ht="15" customHeight="true" x14ac:dyDescent="0.2">
      <c r="BA1122" s="520"/>
      <c r="BB1122" s="237"/>
      <c r="BC1122" s="520"/>
      <c r="BD1122" s="520"/>
      <c r="BE1122" s="520"/>
      <c r="BF1122" s="520"/>
      <c r="BG1122" s="520"/>
      <c r="BH1122" s="520"/>
      <c r="BI1122" s="520"/>
      <c r="BJ1122" s="520"/>
      <c r="BK1122" s="520"/>
      <c r="BL1122" s="520"/>
      <c r="BM1122" s="520"/>
      <c r="BN1122" s="520"/>
      <c r="BO1122" s="520"/>
      <c r="BP1122" s="520"/>
      <c r="BQ1122" s="520"/>
      <c r="BR1122" s="520"/>
      <c r="BS1122" s="520"/>
      <c r="BT1122" s="520"/>
      <c r="BU1122" s="520"/>
      <c r="BV1122" s="520"/>
      <c r="BW1122" s="520"/>
      <c r="BX1122" s="520"/>
      <c r="BY1122" s="520"/>
    </row>
    <row r="1123" s="211" customFormat="true" ht="15" customHeight="true" x14ac:dyDescent="0.2">
      <c r="BA1123" s="520"/>
      <c r="BB1123" s="237"/>
      <c r="BC1123" s="520"/>
      <c r="BD1123" s="520"/>
      <c r="BE1123" s="520"/>
      <c r="BF1123" s="520"/>
      <c r="BG1123" s="520"/>
      <c r="BH1123" s="520"/>
      <c r="BI1123" s="520"/>
      <c r="BJ1123" s="520"/>
      <c r="BK1123" s="520"/>
      <c r="BL1123" s="520"/>
      <c r="BM1123" s="520"/>
      <c r="BN1123" s="520"/>
      <c r="BO1123" s="520"/>
      <c r="BP1123" s="520"/>
      <c r="BQ1123" s="520"/>
      <c r="BR1123" s="520"/>
      <c r="BS1123" s="520"/>
      <c r="BT1123" s="520"/>
      <c r="BU1123" s="520"/>
      <c r="BV1123" s="520"/>
      <c r="BW1123" s="520"/>
      <c r="BX1123" s="520"/>
      <c r="BY1123" s="520"/>
    </row>
    <row r="1124" s="211" customFormat="true" ht="15" customHeight="true" x14ac:dyDescent="0.2">
      <c r="BA1124" s="520"/>
      <c r="BB1124" s="237"/>
      <c r="BC1124" s="520"/>
      <c r="BD1124" s="520"/>
      <c r="BE1124" s="520"/>
      <c r="BF1124" s="520"/>
      <c r="BG1124" s="520"/>
      <c r="BH1124" s="520"/>
      <c r="BI1124" s="520"/>
      <c r="BJ1124" s="520"/>
      <c r="BK1124" s="520"/>
      <c r="BL1124" s="520"/>
      <c r="BM1124" s="520"/>
      <c r="BN1124" s="520"/>
      <c r="BO1124" s="520"/>
      <c r="BP1124" s="520"/>
      <c r="BQ1124" s="520"/>
      <c r="BR1124" s="520"/>
      <c r="BS1124" s="520"/>
      <c r="BT1124" s="520"/>
      <c r="BU1124" s="520"/>
      <c r="BV1124" s="520"/>
      <c r="BW1124" s="520"/>
      <c r="BX1124" s="520"/>
      <c r="BY1124" s="520"/>
    </row>
    <row r="1125" s="211" customFormat="true" ht="15" customHeight="true" x14ac:dyDescent="0.2">
      <c r="BA1125" s="520"/>
      <c r="BB1125" s="237"/>
      <c r="BC1125" s="520"/>
      <c r="BD1125" s="520"/>
      <c r="BE1125" s="520"/>
      <c r="BF1125" s="520"/>
      <c r="BG1125" s="520"/>
      <c r="BH1125" s="520"/>
      <c r="BI1125" s="520"/>
      <c r="BJ1125" s="520"/>
      <c r="BK1125" s="520"/>
      <c r="BL1125" s="520"/>
      <c r="BM1125" s="520"/>
      <c r="BN1125" s="520"/>
      <c r="BO1125" s="520"/>
      <c r="BP1125" s="520"/>
      <c r="BQ1125" s="520"/>
      <c r="BR1125" s="520"/>
      <c r="BS1125" s="520"/>
      <c r="BT1125" s="520"/>
      <c r="BU1125" s="520"/>
      <c r="BV1125" s="520"/>
      <c r="BW1125" s="520"/>
      <c r="BX1125" s="520"/>
      <c r="BY1125" s="520"/>
    </row>
    <row r="1126" s="211" customFormat="true" ht="15" customHeight="true" x14ac:dyDescent="0.2">
      <c r="BA1126" s="520"/>
      <c r="BB1126" s="237"/>
      <c r="BC1126" s="520"/>
      <c r="BD1126" s="520"/>
      <c r="BE1126" s="520"/>
      <c r="BF1126" s="520"/>
      <c r="BG1126" s="520"/>
      <c r="BH1126" s="520"/>
      <c r="BI1126" s="520"/>
      <c r="BJ1126" s="520"/>
      <c r="BK1126" s="520"/>
      <c r="BL1126" s="520"/>
      <c r="BM1126" s="520"/>
      <c r="BN1126" s="520"/>
      <c r="BO1126" s="520"/>
      <c r="BP1126" s="520"/>
      <c r="BQ1126" s="520"/>
      <c r="BR1126" s="520"/>
      <c r="BS1126" s="520"/>
      <c r="BT1126" s="520"/>
      <c r="BU1126" s="520"/>
      <c r="BV1126" s="520"/>
      <c r="BW1126" s="520"/>
      <c r="BX1126" s="520"/>
      <c r="BY1126" s="520"/>
    </row>
    <row r="1127" s="211" customFormat="true" ht="15" customHeight="true" x14ac:dyDescent="0.2">
      <c r="BA1127" s="520"/>
      <c r="BB1127" s="237"/>
      <c r="BC1127" s="520"/>
      <c r="BD1127" s="520"/>
      <c r="BE1127" s="520"/>
      <c r="BF1127" s="520"/>
      <c r="BG1127" s="520"/>
      <c r="BH1127" s="520"/>
      <c r="BI1127" s="520"/>
      <c r="BJ1127" s="520"/>
      <c r="BK1127" s="520"/>
      <c r="BL1127" s="520"/>
      <c r="BM1127" s="520"/>
      <c r="BN1127" s="520"/>
      <c r="BO1127" s="520"/>
      <c r="BP1127" s="520"/>
      <c r="BQ1127" s="520"/>
      <c r="BR1127" s="520"/>
      <c r="BS1127" s="520"/>
      <c r="BT1127" s="520"/>
      <c r="BU1127" s="520"/>
      <c r="BV1127" s="520"/>
      <c r="BW1127" s="520"/>
      <c r="BX1127" s="520"/>
      <c r="BY1127" s="520"/>
    </row>
    <row r="1128" s="211" customFormat="true" ht="15" customHeight="true" x14ac:dyDescent="0.2">
      <c r="BA1128" s="520"/>
      <c r="BB1128" s="237"/>
      <c r="BC1128" s="520"/>
      <c r="BD1128" s="520"/>
      <c r="BE1128" s="520"/>
      <c r="BF1128" s="520"/>
      <c r="BG1128" s="520"/>
      <c r="BH1128" s="520"/>
      <c r="BI1128" s="520"/>
      <c r="BJ1128" s="520"/>
      <c r="BK1128" s="520"/>
      <c r="BL1128" s="520"/>
      <c r="BM1128" s="520"/>
      <c r="BN1128" s="520"/>
      <c r="BO1128" s="520"/>
      <c r="BP1128" s="520"/>
      <c r="BQ1128" s="520"/>
      <c r="BR1128" s="520"/>
      <c r="BS1128" s="520"/>
      <c r="BT1128" s="520"/>
      <c r="BU1128" s="520"/>
      <c r="BV1128" s="520"/>
      <c r="BW1128" s="520"/>
      <c r="BX1128" s="520"/>
      <c r="BY1128" s="520"/>
    </row>
    <row r="1129" s="211" customFormat="true" ht="15" customHeight="true" x14ac:dyDescent="0.2">
      <c r="BA1129" s="520"/>
      <c r="BB1129" s="237"/>
      <c r="BC1129" s="520"/>
      <c r="BD1129" s="520"/>
      <c r="BE1129" s="520"/>
      <c r="BF1129" s="520"/>
      <c r="BG1129" s="520"/>
      <c r="BH1129" s="520"/>
      <c r="BI1129" s="520"/>
      <c r="BJ1129" s="520"/>
      <c r="BK1129" s="520"/>
      <c r="BL1129" s="520"/>
      <c r="BM1129" s="520"/>
      <c r="BN1129" s="520"/>
      <c r="BO1129" s="520"/>
      <c r="BP1129" s="520"/>
      <c r="BQ1129" s="520"/>
      <c r="BR1129" s="520"/>
      <c r="BS1129" s="520"/>
      <c r="BT1129" s="520"/>
      <c r="BU1129" s="520"/>
      <c r="BV1129" s="520"/>
      <c r="BW1129" s="520"/>
      <c r="BX1129" s="520"/>
      <c r="BY1129" s="520"/>
    </row>
    <row r="1130" s="211" customFormat="true" ht="15" customHeight="true" x14ac:dyDescent="0.2">
      <c r="BA1130" s="520"/>
      <c r="BB1130" s="237"/>
      <c r="BC1130" s="520"/>
      <c r="BD1130" s="520"/>
      <c r="BE1130" s="520"/>
      <c r="BF1130" s="520"/>
      <c r="BG1130" s="520"/>
      <c r="BH1130" s="520"/>
      <c r="BI1130" s="520"/>
      <c r="BJ1130" s="520"/>
      <c r="BK1130" s="520"/>
      <c r="BL1130" s="520"/>
      <c r="BM1130" s="520"/>
      <c r="BN1130" s="520"/>
      <c r="BO1130" s="520"/>
      <c r="BP1130" s="520"/>
      <c r="BQ1130" s="520"/>
      <c r="BR1130" s="520"/>
      <c r="BS1130" s="520"/>
      <c r="BT1130" s="520"/>
      <c r="BU1130" s="520"/>
      <c r="BV1130" s="520"/>
      <c r="BW1130" s="520"/>
      <c r="BX1130" s="520"/>
      <c r="BY1130" s="520"/>
    </row>
    <row r="1131" s="211" customFormat="true" ht="15" customHeight="true" x14ac:dyDescent="0.2">
      <c r="BA1131" s="520"/>
      <c r="BB1131" s="237"/>
      <c r="BC1131" s="520"/>
      <c r="BD1131" s="520"/>
      <c r="BE1131" s="520"/>
      <c r="BF1131" s="520"/>
      <c r="BG1131" s="520"/>
      <c r="BH1131" s="520"/>
      <c r="BI1131" s="520"/>
      <c r="BJ1131" s="520"/>
      <c r="BK1131" s="520"/>
      <c r="BL1131" s="520"/>
      <c r="BM1131" s="520"/>
      <c r="BN1131" s="520"/>
      <c r="BO1131" s="520"/>
      <c r="BP1131" s="520"/>
      <c r="BQ1131" s="520"/>
      <c r="BR1131" s="520"/>
      <c r="BS1131" s="520"/>
      <c r="BT1131" s="520"/>
      <c r="BU1131" s="520"/>
      <c r="BV1131" s="520"/>
      <c r="BW1131" s="520"/>
      <c r="BX1131" s="520"/>
      <c r="BY1131" s="520"/>
    </row>
    <row r="1132" s="211" customFormat="true" ht="15" customHeight="true" x14ac:dyDescent="0.2">
      <c r="BA1132" s="520"/>
      <c r="BB1132" s="237"/>
      <c r="BC1132" s="520"/>
      <c r="BD1132" s="520"/>
      <c r="BE1132" s="520"/>
      <c r="BF1132" s="520"/>
      <c r="BG1132" s="520"/>
      <c r="BH1132" s="520"/>
      <c r="BI1132" s="520"/>
      <c r="BJ1132" s="520"/>
      <c r="BK1132" s="520"/>
      <c r="BL1132" s="520"/>
      <c r="BM1132" s="520"/>
      <c r="BN1132" s="520"/>
      <c r="BO1132" s="520"/>
      <c r="BP1132" s="520"/>
      <c r="BQ1132" s="520"/>
      <c r="BR1132" s="520"/>
      <c r="BS1132" s="520"/>
      <c r="BT1132" s="520"/>
      <c r="BU1132" s="520"/>
      <c r="BV1132" s="520"/>
      <c r="BW1132" s="520"/>
      <c r="BX1132" s="520"/>
      <c r="BY1132" s="520"/>
    </row>
    <row r="1133" s="211" customFormat="true" ht="15" customHeight="true" x14ac:dyDescent="0.2">
      <c r="BA1133" s="520"/>
      <c r="BB1133" s="237"/>
      <c r="BC1133" s="520"/>
      <c r="BD1133" s="520"/>
      <c r="BE1133" s="520"/>
      <c r="BF1133" s="520"/>
      <c r="BG1133" s="520"/>
      <c r="BH1133" s="520"/>
      <c r="BI1133" s="520"/>
      <c r="BJ1133" s="520"/>
      <c r="BK1133" s="520"/>
      <c r="BL1133" s="520"/>
      <c r="BM1133" s="520"/>
      <c r="BN1133" s="520"/>
      <c r="BO1133" s="520"/>
      <c r="BP1133" s="520"/>
      <c r="BQ1133" s="520"/>
      <c r="BR1133" s="520"/>
      <c r="BS1133" s="520"/>
      <c r="BT1133" s="520"/>
      <c r="BU1133" s="520"/>
      <c r="BV1133" s="520"/>
      <c r="BW1133" s="520"/>
      <c r="BX1133" s="520"/>
      <c r="BY1133" s="520"/>
    </row>
    <row r="1134" s="211" customFormat="true" ht="15" customHeight="true" x14ac:dyDescent="0.2">
      <c r="BA1134" s="520"/>
      <c r="BB1134" s="237"/>
      <c r="BC1134" s="520"/>
      <c r="BD1134" s="520"/>
      <c r="BE1134" s="520"/>
      <c r="BF1134" s="520"/>
      <c r="BG1134" s="520"/>
      <c r="BH1134" s="520"/>
      <c r="BI1134" s="520"/>
      <c r="BJ1134" s="520"/>
      <c r="BK1134" s="520"/>
      <c r="BL1134" s="520"/>
      <c r="BM1134" s="520"/>
      <c r="BN1134" s="520"/>
      <c r="BO1134" s="520"/>
      <c r="BP1134" s="520"/>
      <c r="BQ1134" s="520"/>
      <c r="BR1134" s="520"/>
      <c r="BS1134" s="520"/>
      <c r="BT1134" s="520"/>
      <c r="BU1134" s="520"/>
      <c r="BV1134" s="520"/>
      <c r="BW1134" s="520"/>
      <c r="BX1134" s="520"/>
      <c r="BY1134" s="520"/>
    </row>
    <row r="1135" s="211" customFormat="true" ht="15" customHeight="true" x14ac:dyDescent="0.2">
      <c r="BA1135" s="520"/>
      <c r="BB1135" s="237"/>
      <c r="BC1135" s="520"/>
      <c r="BD1135" s="520"/>
      <c r="BE1135" s="520"/>
      <c r="BF1135" s="520"/>
      <c r="BG1135" s="520"/>
      <c r="BH1135" s="520"/>
      <c r="BI1135" s="520"/>
      <c r="BJ1135" s="520"/>
      <c r="BK1135" s="520"/>
      <c r="BL1135" s="520"/>
      <c r="BM1135" s="520"/>
      <c r="BN1135" s="520"/>
      <c r="BO1135" s="520"/>
      <c r="BP1135" s="520"/>
      <c r="BQ1135" s="520"/>
      <c r="BR1135" s="520"/>
      <c r="BS1135" s="520"/>
      <c r="BT1135" s="520"/>
      <c r="BU1135" s="520"/>
      <c r="BV1135" s="520"/>
      <c r="BW1135" s="520"/>
      <c r="BX1135" s="520"/>
      <c r="BY1135" s="520"/>
    </row>
    <row r="1136" s="211" customFormat="true" ht="15" customHeight="true" x14ac:dyDescent="0.2">
      <c r="BA1136" s="520"/>
      <c r="BB1136" s="237"/>
      <c r="BC1136" s="520"/>
      <c r="BD1136" s="520"/>
      <c r="BE1136" s="520"/>
      <c r="BF1136" s="520"/>
      <c r="BG1136" s="520"/>
      <c r="BH1136" s="520"/>
      <c r="BI1136" s="520"/>
      <c r="BJ1136" s="520"/>
      <c r="BK1136" s="520"/>
      <c r="BL1136" s="520"/>
      <c r="BM1136" s="520"/>
      <c r="BN1136" s="520"/>
      <c r="BO1136" s="520"/>
      <c r="BP1136" s="520"/>
      <c r="BQ1136" s="520"/>
      <c r="BR1136" s="520"/>
      <c r="BS1136" s="520"/>
      <c r="BT1136" s="520"/>
      <c r="BU1136" s="520"/>
      <c r="BV1136" s="520"/>
      <c r="BW1136" s="520"/>
      <c r="BX1136" s="520"/>
      <c r="BY1136" s="520"/>
    </row>
    <row r="1137" s="211" customFormat="true" ht="15" customHeight="true" x14ac:dyDescent="0.2">
      <c r="BA1137" s="520"/>
      <c r="BB1137" s="237"/>
      <c r="BC1137" s="520"/>
      <c r="BD1137" s="520"/>
      <c r="BE1137" s="520"/>
      <c r="BF1137" s="520"/>
      <c r="BG1137" s="520"/>
      <c r="BH1137" s="520"/>
      <c r="BI1137" s="520"/>
      <c r="BJ1137" s="520"/>
      <c r="BK1137" s="520"/>
      <c r="BL1137" s="520"/>
      <c r="BM1137" s="520"/>
      <c r="BN1137" s="520"/>
      <c r="BO1137" s="520"/>
      <c r="BP1137" s="520"/>
      <c r="BQ1137" s="520"/>
      <c r="BR1137" s="520"/>
      <c r="BS1137" s="520"/>
      <c r="BT1137" s="520"/>
      <c r="BU1137" s="520"/>
      <c r="BV1137" s="520"/>
      <c r="BW1137" s="520"/>
      <c r="BX1137" s="520"/>
      <c r="BY1137" s="520"/>
    </row>
    <row r="1138" s="211" customFormat="true" ht="15" customHeight="true" x14ac:dyDescent="0.2">
      <c r="BA1138" s="520"/>
      <c r="BB1138" s="237"/>
      <c r="BC1138" s="520"/>
      <c r="BD1138" s="520"/>
      <c r="BE1138" s="520"/>
      <c r="BF1138" s="520"/>
      <c r="BG1138" s="520"/>
      <c r="BH1138" s="520"/>
      <c r="BI1138" s="520"/>
      <c r="BJ1138" s="520"/>
      <c r="BK1138" s="520"/>
      <c r="BL1138" s="520"/>
      <c r="BM1138" s="520"/>
      <c r="BN1138" s="520"/>
      <c r="BO1138" s="520"/>
      <c r="BP1138" s="520"/>
      <c r="BQ1138" s="520"/>
      <c r="BR1138" s="520"/>
      <c r="BS1138" s="520"/>
      <c r="BT1138" s="520"/>
      <c r="BU1138" s="520"/>
      <c r="BV1138" s="520"/>
      <c r="BW1138" s="520"/>
      <c r="BX1138" s="520"/>
      <c r="BY1138" s="520"/>
    </row>
    <row r="1139" s="211" customFormat="true" ht="15" customHeight="true" x14ac:dyDescent="0.2">
      <c r="BA1139" s="520"/>
      <c r="BB1139" s="237"/>
      <c r="BC1139" s="520"/>
      <c r="BD1139" s="520"/>
      <c r="BE1139" s="520"/>
      <c r="BF1139" s="520"/>
      <c r="BG1139" s="520"/>
      <c r="BH1139" s="520"/>
      <c r="BI1139" s="520"/>
      <c r="BJ1139" s="520"/>
      <c r="BK1139" s="520"/>
      <c r="BL1139" s="520"/>
      <c r="BM1139" s="520"/>
      <c r="BN1139" s="520"/>
      <c r="BO1139" s="520"/>
      <c r="BP1139" s="520"/>
      <c r="BQ1139" s="520"/>
      <c r="BR1139" s="520"/>
      <c r="BS1139" s="520"/>
      <c r="BT1139" s="520"/>
      <c r="BU1139" s="520"/>
      <c r="BV1139" s="520"/>
      <c r="BW1139" s="520"/>
      <c r="BX1139" s="520"/>
      <c r="BY1139" s="520"/>
    </row>
    <row r="1140" s="211" customFormat="true" ht="15" customHeight="true" x14ac:dyDescent="0.2">
      <c r="BA1140" s="520"/>
      <c r="BB1140" s="237"/>
      <c r="BC1140" s="520"/>
      <c r="BD1140" s="520"/>
      <c r="BE1140" s="520"/>
      <c r="BF1140" s="520"/>
      <c r="BG1140" s="520"/>
      <c r="BH1140" s="520"/>
      <c r="BI1140" s="520"/>
      <c r="BJ1140" s="520"/>
      <c r="BK1140" s="520"/>
      <c r="BL1140" s="520"/>
      <c r="BM1140" s="520"/>
      <c r="BN1140" s="520"/>
      <c r="BO1140" s="520"/>
      <c r="BP1140" s="520"/>
      <c r="BQ1140" s="520"/>
      <c r="BR1140" s="520"/>
      <c r="BS1140" s="520"/>
      <c r="BT1140" s="520"/>
      <c r="BU1140" s="520"/>
      <c r="BV1140" s="520"/>
      <c r="BW1140" s="520"/>
      <c r="BX1140" s="520"/>
      <c r="BY1140" s="520"/>
    </row>
    <row r="1141" s="211" customFormat="true" ht="15" customHeight="true" x14ac:dyDescent="0.2">
      <c r="BA1141" s="520"/>
      <c r="BB1141" s="237"/>
      <c r="BC1141" s="520"/>
      <c r="BD1141" s="520"/>
      <c r="BE1141" s="520"/>
      <c r="BF1141" s="520"/>
      <c r="BG1141" s="520"/>
      <c r="BH1141" s="520"/>
      <c r="BI1141" s="520"/>
      <c r="BJ1141" s="520"/>
      <c r="BK1141" s="520"/>
      <c r="BL1141" s="520"/>
      <c r="BM1141" s="520"/>
      <c r="BN1141" s="520"/>
      <c r="BO1141" s="520"/>
      <c r="BP1141" s="520"/>
      <c r="BQ1141" s="520"/>
      <c r="BR1141" s="520"/>
      <c r="BS1141" s="520"/>
      <c r="BT1141" s="520"/>
      <c r="BU1141" s="520"/>
      <c r="BV1141" s="520"/>
      <c r="BW1141" s="520"/>
      <c r="BX1141" s="520"/>
      <c r="BY1141" s="520"/>
    </row>
    <row r="1142" s="211" customFormat="true" ht="15" customHeight="true" x14ac:dyDescent="0.2">
      <c r="BA1142" s="520"/>
      <c r="BB1142" s="237"/>
      <c r="BC1142" s="520"/>
      <c r="BD1142" s="520"/>
      <c r="BE1142" s="520"/>
      <c r="BF1142" s="520"/>
      <c r="BG1142" s="520"/>
      <c r="BH1142" s="520"/>
      <c r="BI1142" s="520"/>
      <c r="BJ1142" s="520"/>
      <c r="BK1142" s="520"/>
      <c r="BL1142" s="520"/>
      <c r="BM1142" s="520"/>
      <c r="BN1142" s="520"/>
      <c r="BO1142" s="520"/>
      <c r="BP1142" s="520"/>
      <c r="BQ1142" s="520"/>
      <c r="BR1142" s="520"/>
      <c r="BS1142" s="520"/>
      <c r="BT1142" s="520"/>
      <c r="BU1142" s="520"/>
      <c r="BV1142" s="520"/>
      <c r="BW1142" s="520"/>
      <c r="BX1142" s="520"/>
      <c r="BY1142" s="520"/>
    </row>
    <row r="1143" s="211" customFormat="true" ht="15" customHeight="true" x14ac:dyDescent="0.2">
      <c r="BA1143" s="520"/>
      <c r="BB1143" s="237"/>
      <c r="BC1143" s="520"/>
      <c r="BD1143" s="520"/>
      <c r="BE1143" s="520"/>
      <c r="BF1143" s="520"/>
      <c r="BG1143" s="520"/>
      <c r="BH1143" s="520"/>
      <c r="BI1143" s="520"/>
      <c r="BJ1143" s="520"/>
      <c r="BK1143" s="520"/>
      <c r="BL1143" s="520"/>
      <c r="BM1143" s="520"/>
      <c r="BN1143" s="520"/>
      <c r="BO1143" s="520"/>
      <c r="BP1143" s="520"/>
      <c r="BQ1143" s="520"/>
      <c r="BR1143" s="520"/>
      <c r="BS1143" s="520"/>
      <c r="BT1143" s="520"/>
      <c r="BU1143" s="520"/>
      <c r="BV1143" s="520"/>
      <c r="BW1143" s="520"/>
      <c r="BX1143" s="520"/>
      <c r="BY1143" s="520"/>
    </row>
    <row r="1144" s="211" customFormat="true" ht="15" customHeight="true" x14ac:dyDescent="0.2">
      <c r="BA1144" s="520"/>
      <c r="BB1144" s="237"/>
      <c r="BC1144" s="520"/>
      <c r="BD1144" s="520"/>
      <c r="BE1144" s="520"/>
      <c r="BF1144" s="520"/>
      <c r="BG1144" s="520"/>
      <c r="BH1144" s="520"/>
      <c r="BI1144" s="520"/>
      <c r="BJ1144" s="520"/>
      <c r="BK1144" s="520"/>
      <c r="BL1144" s="520"/>
      <c r="BM1144" s="520"/>
      <c r="BN1144" s="520"/>
      <c r="BO1144" s="520"/>
      <c r="BP1144" s="520"/>
      <c r="BQ1144" s="520"/>
      <c r="BR1144" s="520"/>
      <c r="BS1144" s="520"/>
      <c r="BT1144" s="520"/>
      <c r="BU1144" s="520"/>
      <c r="BV1144" s="520"/>
      <c r="BW1144" s="520"/>
      <c r="BX1144" s="520"/>
      <c r="BY1144" s="520"/>
    </row>
    <row r="1145" s="211" customFormat="true" ht="15" customHeight="true" x14ac:dyDescent="0.2">
      <c r="BA1145" s="520"/>
      <c r="BB1145" s="237"/>
      <c r="BC1145" s="520"/>
      <c r="BD1145" s="520"/>
      <c r="BE1145" s="520"/>
      <c r="BF1145" s="520"/>
      <c r="BG1145" s="520"/>
      <c r="BH1145" s="520"/>
      <c r="BI1145" s="520"/>
      <c r="BJ1145" s="520"/>
      <c r="BK1145" s="520"/>
      <c r="BL1145" s="520"/>
      <c r="BM1145" s="520"/>
      <c r="BN1145" s="520"/>
      <c r="BO1145" s="520"/>
      <c r="BP1145" s="520"/>
      <c r="BQ1145" s="520"/>
      <c r="BR1145" s="520"/>
      <c r="BS1145" s="520"/>
      <c r="BT1145" s="520"/>
      <c r="BU1145" s="520"/>
      <c r="BV1145" s="520"/>
      <c r="BW1145" s="520"/>
      <c r="BX1145" s="520"/>
      <c r="BY1145" s="520"/>
    </row>
    <row r="1146" s="211" customFormat="true" ht="15" customHeight="true" x14ac:dyDescent="0.2">
      <c r="BA1146" s="520"/>
      <c r="BB1146" s="237"/>
      <c r="BC1146" s="520"/>
      <c r="BD1146" s="520"/>
      <c r="BE1146" s="520"/>
      <c r="BF1146" s="520"/>
      <c r="BG1146" s="520"/>
      <c r="BH1146" s="520"/>
      <c r="BI1146" s="520"/>
      <c r="BJ1146" s="520"/>
      <c r="BK1146" s="520"/>
      <c r="BL1146" s="520"/>
      <c r="BM1146" s="520"/>
      <c r="BN1146" s="520"/>
      <c r="BO1146" s="520"/>
      <c r="BP1146" s="520"/>
      <c r="BQ1146" s="520"/>
      <c r="BR1146" s="520"/>
      <c r="BS1146" s="520"/>
      <c r="BT1146" s="520"/>
      <c r="BU1146" s="520"/>
      <c r="BV1146" s="520"/>
      <c r="BW1146" s="520"/>
      <c r="BX1146" s="520"/>
      <c r="BY1146" s="520"/>
    </row>
    <row r="1147" s="211" customFormat="true" ht="15" customHeight="true" x14ac:dyDescent="0.2">
      <c r="BA1147" s="520"/>
      <c r="BB1147" s="237"/>
      <c r="BC1147" s="520"/>
      <c r="BD1147" s="520"/>
      <c r="BE1147" s="520"/>
      <c r="BF1147" s="520"/>
      <c r="BG1147" s="520"/>
      <c r="BH1147" s="520"/>
      <c r="BI1147" s="520"/>
      <c r="BJ1147" s="520"/>
      <c r="BK1147" s="520"/>
      <c r="BL1147" s="520"/>
      <c r="BM1147" s="520"/>
      <c r="BN1147" s="520"/>
      <c r="BO1147" s="520"/>
      <c r="BP1147" s="520"/>
      <c r="BQ1147" s="520"/>
      <c r="BR1147" s="520"/>
      <c r="BS1147" s="520"/>
      <c r="BT1147" s="520"/>
      <c r="BU1147" s="520"/>
      <c r="BV1147" s="520"/>
      <c r="BW1147" s="520"/>
      <c r="BX1147" s="520"/>
      <c r="BY1147" s="520"/>
    </row>
    <row r="1148" s="211" customFormat="true" ht="15" customHeight="true" x14ac:dyDescent="0.2">
      <c r="BA1148" s="520"/>
      <c r="BB1148" s="237"/>
      <c r="BC1148" s="520"/>
      <c r="BD1148" s="520"/>
      <c r="BE1148" s="520"/>
      <c r="BF1148" s="520"/>
      <c r="BG1148" s="520"/>
      <c r="BH1148" s="520"/>
      <c r="BI1148" s="520"/>
      <c r="BJ1148" s="520"/>
      <c r="BK1148" s="520"/>
      <c r="BL1148" s="520"/>
      <c r="BM1148" s="520"/>
      <c r="BN1148" s="520"/>
      <c r="BO1148" s="520"/>
      <c r="BP1148" s="520"/>
      <c r="BQ1148" s="520"/>
      <c r="BR1148" s="520"/>
      <c r="BS1148" s="520"/>
      <c r="BT1148" s="520"/>
      <c r="BU1148" s="520"/>
      <c r="BV1148" s="520"/>
      <c r="BW1148" s="520"/>
      <c r="BX1148" s="520"/>
      <c r="BY1148" s="520"/>
    </row>
    <row r="1149" s="211" customFormat="true" ht="15" customHeight="true" x14ac:dyDescent="0.2">
      <c r="BA1149" s="520"/>
      <c r="BB1149" s="237"/>
      <c r="BC1149" s="520"/>
      <c r="BD1149" s="520"/>
      <c r="BE1149" s="520"/>
      <c r="BF1149" s="520"/>
      <c r="BG1149" s="520"/>
      <c r="BH1149" s="520"/>
      <c r="BI1149" s="520"/>
      <c r="BJ1149" s="520"/>
      <c r="BK1149" s="520"/>
      <c r="BL1149" s="520"/>
      <c r="BM1149" s="520"/>
      <c r="BN1149" s="520"/>
      <c r="BO1149" s="520"/>
      <c r="BP1149" s="520"/>
      <c r="BQ1149" s="520"/>
      <c r="BR1149" s="520"/>
      <c r="BS1149" s="520"/>
      <c r="BT1149" s="520"/>
      <c r="BU1149" s="520"/>
      <c r="BV1149" s="520"/>
      <c r="BW1149" s="520"/>
      <c r="BX1149" s="520"/>
      <c r="BY1149" s="520"/>
    </row>
    <row r="1150" s="211" customFormat="true" ht="15" customHeight="true" x14ac:dyDescent="0.2">
      <c r="BA1150" s="520"/>
      <c r="BB1150" s="237"/>
      <c r="BC1150" s="520"/>
      <c r="BD1150" s="520"/>
      <c r="BE1150" s="520"/>
      <c r="BF1150" s="520"/>
      <c r="BG1150" s="520"/>
      <c r="BH1150" s="520"/>
      <c r="BI1150" s="520"/>
      <c r="BJ1150" s="520"/>
      <c r="BK1150" s="520"/>
      <c r="BL1150" s="520"/>
      <c r="BM1150" s="520"/>
      <c r="BN1150" s="520"/>
      <c r="BO1150" s="520"/>
      <c r="BP1150" s="520"/>
      <c r="BQ1150" s="520"/>
      <c r="BR1150" s="520"/>
      <c r="BS1150" s="520"/>
      <c r="BT1150" s="520"/>
      <c r="BU1150" s="520"/>
      <c r="BV1150" s="520"/>
      <c r="BW1150" s="520"/>
      <c r="BX1150" s="520"/>
      <c r="BY1150" s="520"/>
    </row>
    <row r="1151" s="211" customFormat="true" ht="15" customHeight="true" x14ac:dyDescent="0.2">
      <c r="BA1151" s="520"/>
      <c r="BB1151" s="237"/>
      <c r="BC1151" s="520"/>
      <c r="BD1151" s="520"/>
      <c r="BE1151" s="520"/>
      <c r="BF1151" s="520"/>
      <c r="BG1151" s="520"/>
      <c r="BH1151" s="520"/>
      <c r="BI1151" s="520"/>
      <c r="BJ1151" s="520"/>
      <c r="BK1151" s="520"/>
      <c r="BL1151" s="520"/>
      <c r="BM1151" s="520"/>
      <c r="BN1151" s="520"/>
      <c r="BO1151" s="520"/>
      <c r="BP1151" s="520"/>
      <c r="BQ1151" s="520"/>
      <c r="BR1151" s="520"/>
      <c r="BS1151" s="520"/>
      <c r="BT1151" s="520"/>
      <c r="BU1151" s="520"/>
      <c r="BV1151" s="520"/>
      <c r="BW1151" s="520"/>
      <c r="BX1151" s="520"/>
      <c r="BY1151" s="520"/>
    </row>
    <row r="1152" s="211" customFormat="true" ht="15" customHeight="true" x14ac:dyDescent="0.2">
      <c r="BA1152" s="520"/>
      <c r="BB1152" s="237"/>
      <c r="BC1152" s="520"/>
      <c r="BD1152" s="520"/>
      <c r="BE1152" s="520"/>
      <c r="BF1152" s="520"/>
      <c r="BG1152" s="520"/>
      <c r="BH1152" s="520"/>
      <c r="BI1152" s="520"/>
      <c r="BJ1152" s="520"/>
      <c r="BK1152" s="520"/>
      <c r="BL1152" s="520"/>
      <c r="BM1152" s="520"/>
      <c r="BN1152" s="520"/>
      <c r="BO1152" s="520"/>
      <c r="BP1152" s="520"/>
      <c r="BQ1152" s="520"/>
      <c r="BR1152" s="520"/>
      <c r="BS1152" s="520"/>
      <c r="BT1152" s="520"/>
      <c r="BU1152" s="520"/>
      <c r="BV1152" s="520"/>
      <c r="BW1152" s="520"/>
      <c r="BX1152" s="520"/>
      <c r="BY1152" s="520"/>
    </row>
    <row r="1153" s="211" customFormat="true" ht="15" customHeight="true" x14ac:dyDescent="0.2">
      <c r="BA1153" s="520"/>
      <c r="BB1153" s="237"/>
      <c r="BC1153" s="520"/>
      <c r="BD1153" s="520"/>
      <c r="BE1153" s="520"/>
      <c r="BF1153" s="520"/>
      <c r="BG1153" s="520"/>
      <c r="BH1153" s="520"/>
      <c r="BI1153" s="520"/>
      <c r="BJ1153" s="520"/>
      <c r="BK1153" s="520"/>
      <c r="BL1153" s="520"/>
      <c r="BM1153" s="520"/>
      <c r="BN1153" s="520"/>
      <c r="BO1153" s="520"/>
      <c r="BP1153" s="520"/>
      <c r="BQ1153" s="520"/>
      <c r="BR1153" s="520"/>
      <c r="BS1153" s="520"/>
      <c r="BT1153" s="520"/>
      <c r="BU1153" s="520"/>
      <c r="BV1153" s="520"/>
      <c r="BW1153" s="520"/>
      <c r="BX1153" s="520"/>
      <c r="BY1153" s="520"/>
    </row>
    <row r="1154" s="211" customFormat="true" ht="15" customHeight="true" x14ac:dyDescent="0.2">
      <c r="BA1154" s="520"/>
      <c r="BB1154" s="237"/>
      <c r="BC1154" s="520"/>
      <c r="BD1154" s="520"/>
      <c r="BE1154" s="520"/>
      <c r="BF1154" s="520"/>
      <c r="BG1154" s="520"/>
      <c r="BH1154" s="520"/>
      <c r="BI1154" s="520"/>
      <c r="BJ1154" s="520"/>
      <c r="BK1154" s="520"/>
      <c r="BL1154" s="520"/>
      <c r="BM1154" s="520"/>
      <c r="BN1154" s="520"/>
      <c r="BO1154" s="520"/>
      <c r="BP1154" s="520"/>
      <c r="BQ1154" s="520"/>
      <c r="BR1154" s="520"/>
      <c r="BS1154" s="520"/>
      <c r="BT1154" s="520"/>
      <c r="BU1154" s="520"/>
      <c r="BV1154" s="520"/>
      <c r="BW1154" s="520"/>
      <c r="BX1154" s="520"/>
      <c r="BY1154" s="520"/>
    </row>
    <row r="1155" s="211" customFormat="true" ht="15" customHeight="true" x14ac:dyDescent="0.2">
      <c r="BA1155" s="520"/>
      <c r="BB1155" s="237"/>
      <c r="BC1155" s="520"/>
      <c r="BD1155" s="520"/>
      <c r="BE1155" s="520"/>
      <c r="BF1155" s="520"/>
      <c r="BG1155" s="520"/>
      <c r="BH1155" s="520"/>
      <c r="BI1155" s="520"/>
      <c r="BJ1155" s="520"/>
      <c r="BK1155" s="520"/>
      <c r="BL1155" s="520"/>
      <c r="BM1155" s="520"/>
      <c r="BN1155" s="520"/>
      <c r="BO1155" s="520"/>
      <c r="BP1155" s="520"/>
      <c r="BQ1155" s="520"/>
      <c r="BR1155" s="520"/>
      <c r="BS1155" s="520"/>
      <c r="BT1155" s="520"/>
      <c r="BU1155" s="520"/>
      <c r="BV1155" s="520"/>
      <c r="BW1155" s="520"/>
      <c r="BX1155" s="520"/>
      <c r="BY1155" s="520"/>
    </row>
    <row r="1156" s="211" customFormat="true" ht="15" customHeight="true" x14ac:dyDescent="0.2">
      <c r="BA1156" s="520"/>
      <c r="BB1156" s="237"/>
      <c r="BC1156" s="520"/>
      <c r="BD1156" s="520"/>
      <c r="BE1156" s="520"/>
      <c r="BF1156" s="520"/>
      <c r="BG1156" s="520"/>
      <c r="BH1156" s="520"/>
      <c r="BI1156" s="520"/>
      <c r="BJ1156" s="520"/>
      <c r="BK1156" s="520"/>
      <c r="BL1156" s="520"/>
      <c r="BM1156" s="520"/>
      <c r="BN1156" s="520"/>
      <c r="BO1156" s="520"/>
      <c r="BP1156" s="520"/>
      <c r="BQ1156" s="520"/>
      <c r="BR1156" s="520"/>
      <c r="BS1156" s="520"/>
      <c r="BT1156" s="520"/>
      <c r="BU1156" s="520"/>
      <c r="BV1156" s="520"/>
      <c r="BW1156" s="520"/>
      <c r="BX1156" s="520"/>
      <c r="BY1156" s="520"/>
    </row>
    <row r="1157" s="211" customFormat="true" ht="15" customHeight="true" x14ac:dyDescent="0.2">
      <c r="BA1157" s="520"/>
      <c r="BB1157" s="237"/>
      <c r="BC1157" s="520"/>
      <c r="BD1157" s="520"/>
      <c r="BE1157" s="520"/>
      <c r="BF1157" s="520"/>
      <c r="BG1157" s="520"/>
      <c r="BH1157" s="520"/>
      <c r="BI1157" s="520"/>
      <c r="BJ1157" s="520"/>
      <c r="BK1157" s="520"/>
      <c r="BL1157" s="520"/>
      <c r="BM1157" s="520"/>
      <c r="BN1157" s="520"/>
      <c r="BO1157" s="520"/>
      <c r="BP1157" s="520"/>
      <c r="BQ1157" s="520"/>
      <c r="BR1157" s="520"/>
      <c r="BS1157" s="520"/>
      <c r="BT1157" s="520"/>
      <c r="BU1157" s="520"/>
      <c r="BV1157" s="520"/>
      <c r="BW1157" s="520"/>
      <c r="BX1157" s="520"/>
      <c r="BY1157" s="520"/>
    </row>
    <row r="1158" s="211" customFormat="true" ht="15" customHeight="true" x14ac:dyDescent="0.2">
      <c r="BA1158" s="520"/>
      <c r="BB1158" s="237"/>
      <c r="BC1158" s="520"/>
      <c r="BD1158" s="520"/>
      <c r="BE1158" s="520"/>
      <c r="BF1158" s="520"/>
      <c r="BG1158" s="520"/>
      <c r="BH1158" s="520"/>
      <c r="BI1158" s="520"/>
      <c r="BJ1158" s="520"/>
      <c r="BK1158" s="520"/>
      <c r="BL1158" s="520"/>
      <c r="BM1158" s="520"/>
      <c r="BN1158" s="520"/>
      <c r="BO1158" s="520"/>
      <c r="BP1158" s="520"/>
      <c r="BQ1158" s="520"/>
      <c r="BR1158" s="520"/>
      <c r="BS1158" s="520"/>
      <c r="BT1158" s="520"/>
      <c r="BU1158" s="520"/>
      <c r="BV1158" s="520"/>
      <c r="BW1158" s="520"/>
      <c r="BX1158" s="520"/>
      <c r="BY1158" s="520"/>
    </row>
    <row r="1159" s="211" customFormat="true" ht="15" customHeight="true" x14ac:dyDescent="0.2">
      <c r="BA1159" s="520"/>
      <c r="BB1159" s="237"/>
      <c r="BC1159" s="520"/>
      <c r="BD1159" s="520"/>
      <c r="BE1159" s="520"/>
      <c r="BF1159" s="520"/>
      <c r="BG1159" s="520"/>
      <c r="BH1159" s="520"/>
      <c r="BI1159" s="520"/>
      <c r="BJ1159" s="520"/>
      <c r="BK1159" s="520"/>
      <c r="BL1159" s="520"/>
      <c r="BM1159" s="520"/>
      <c r="BN1159" s="520"/>
      <c r="BO1159" s="520"/>
      <c r="BP1159" s="520"/>
      <c r="BQ1159" s="520"/>
      <c r="BR1159" s="520"/>
      <c r="BS1159" s="520"/>
      <c r="BT1159" s="520"/>
      <c r="BU1159" s="520"/>
      <c r="BV1159" s="520"/>
      <c r="BW1159" s="520"/>
      <c r="BX1159" s="520"/>
      <c r="BY1159" s="520"/>
    </row>
    <row r="1160" s="211" customFormat="true" ht="15" customHeight="true" x14ac:dyDescent="0.2">
      <c r="BA1160" s="520"/>
      <c r="BB1160" s="237"/>
      <c r="BC1160" s="520"/>
      <c r="BD1160" s="520"/>
      <c r="BE1160" s="520"/>
      <c r="BF1160" s="520"/>
      <c r="BG1160" s="520"/>
      <c r="BH1160" s="520"/>
      <c r="BI1160" s="520"/>
      <c r="BJ1160" s="520"/>
      <c r="BK1160" s="520"/>
      <c r="BL1160" s="520"/>
      <c r="BM1160" s="520"/>
      <c r="BN1160" s="520"/>
      <c r="BO1160" s="520"/>
      <c r="BP1160" s="520"/>
      <c r="BQ1160" s="520"/>
      <c r="BR1160" s="520"/>
      <c r="BS1160" s="520"/>
      <c r="BT1160" s="520"/>
      <c r="BU1160" s="520"/>
      <c r="BV1160" s="520"/>
      <c r="BW1160" s="520"/>
      <c r="BX1160" s="520"/>
      <c r="BY1160" s="520"/>
    </row>
    <row r="1161" s="211" customFormat="true" ht="15" customHeight="true" x14ac:dyDescent="0.2">
      <c r="BA1161" s="520"/>
      <c r="BB1161" s="237"/>
      <c r="BC1161" s="520"/>
      <c r="BD1161" s="520"/>
      <c r="BE1161" s="520"/>
      <c r="BF1161" s="520"/>
      <c r="BG1161" s="520"/>
      <c r="BH1161" s="520"/>
      <c r="BI1161" s="520"/>
      <c r="BJ1161" s="520"/>
      <c r="BK1161" s="520"/>
      <c r="BL1161" s="520"/>
      <c r="BM1161" s="520"/>
      <c r="BN1161" s="520"/>
      <c r="BO1161" s="520"/>
      <c r="BP1161" s="520"/>
      <c r="BQ1161" s="520"/>
      <c r="BR1161" s="520"/>
      <c r="BS1161" s="520"/>
      <c r="BT1161" s="520"/>
      <c r="BU1161" s="520"/>
      <c r="BV1161" s="520"/>
      <c r="BW1161" s="520"/>
      <c r="BX1161" s="520"/>
      <c r="BY1161" s="520"/>
    </row>
    <row r="1162" s="211" customFormat="true" ht="15" customHeight="true" x14ac:dyDescent="0.2">
      <c r="BA1162" s="520"/>
      <c r="BB1162" s="237"/>
      <c r="BC1162" s="520"/>
      <c r="BD1162" s="520"/>
      <c r="BE1162" s="520"/>
      <c r="BF1162" s="520"/>
      <c r="BG1162" s="520"/>
      <c r="BH1162" s="520"/>
      <c r="BI1162" s="520"/>
      <c r="BJ1162" s="520"/>
      <c r="BK1162" s="520"/>
      <c r="BL1162" s="520"/>
      <c r="BM1162" s="520"/>
      <c r="BN1162" s="520"/>
      <c r="BO1162" s="520"/>
      <c r="BP1162" s="520"/>
      <c r="BQ1162" s="520"/>
      <c r="BR1162" s="520"/>
      <c r="BS1162" s="520"/>
      <c r="BT1162" s="520"/>
      <c r="BU1162" s="520"/>
      <c r="BV1162" s="520"/>
      <c r="BW1162" s="520"/>
      <c r="BX1162" s="520"/>
      <c r="BY1162" s="520"/>
    </row>
    <row r="1163" s="211" customFormat="true" ht="15" customHeight="true" x14ac:dyDescent="0.2">
      <c r="BA1163" s="520"/>
      <c r="BB1163" s="237"/>
      <c r="BC1163" s="520"/>
      <c r="BD1163" s="520"/>
      <c r="BE1163" s="520"/>
      <c r="BF1163" s="520"/>
      <c r="BG1163" s="520"/>
      <c r="BH1163" s="520"/>
      <c r="BI1163" s="520"/>
      <c r="BJ1163" s="520"/>
      <c r="BK1163" s="520"/>
      <c r="BL1163" s="520"/>
      <c r="BM1163" s="520"/>
      <c r="BN1163" s="520"/>
      <c r="BO1163" s="520"/>
      <c r="BP1163" s="520"/>
      <c r="BQ1163" s="520"/>
      <c r="BR1163" s="520"/>
      <c r="BS1163" s="520"/>
      <c r="BT1163" s="520"/>
      <c r="BU1163" s="520"/>
      <c r="BV1163" s="520"/>
      <c r="BW1163" s="520"/>
      <c r="BX1163" s="520"/>
      <c r="BY1163" s="520"/>
    </row>
    <row r="1164" s="211" customFormat="true" ht="15" customHeight="true" x14ac:dyDescent="0.2">
      <c r="BA1164" s="520"/>
      <c r="BB1164" s="237"/>
      <c r="BC1164" s="520"/>
      <c r="BD1164" s="520"/>
      <c r="BE1164" s="520"/>
      <c r="BF1164" s="520"/>
      <c r="BG1164" s="520"/>
      <c r="BH1164" s="520"/>
      <c r="BI1164" s="520"/>
      <c r="BJ1164" s="520"/>
      <c r="BK1164" s="520"/>
      <c r="BL1164" s="520"/>
      <c r="BM1164" s="520"/>
      <c r="BN1164" s="520"/>
      <c r="BO1164" s="520"/>
      <c r="BP1164" s="520"/>
      <c r="BQ1164" s="520"/>
      <c r="BR1164" s="520"/>
      <c r="BS1164" s="520"/>
      <c r="BT1164" s="520"/>
      <c r="BU1164" s="520"/>
      <c r="BV1164" s="520"/>
      <c r="BW1164" s="520"/>
      <c r="BX1164" s="520"/>
      <c r="BY1164" s="520"/>
    </row>
    <row r="1165" s="211" customFormat="true" ht="15" customHeight="true" x14ac:dyDescent="0.2">
      <c r="BA1165" s="520"/>
      <c r="BB1165" s="237"/>
      <c r="BC1165" s="520"/>
      <c r="BD1165" s="520"/>
      <c r="BE1165" s="520"/>
      <c r="BF1165" s="520"/>
      <c r="BG1165" s="520"/>
      <c r="BH1165" s="520"/>
      <c r="BI1165" s="520"/>
      <c r="BJ1165" s="520"/>
      <c r="BK1165" s="520"/>
      <c r="BL1165" s="520"/>
      <c r="BM1165" s="520"/>
      <c r="BN1165" s="520"/>
      <c r="BO1165" s="520"/>
      <c r="BP1165" s="520"/>
      <c r="BQ1165" s="520"/>
      <c r="BR1165" s="520"/>
      <c r="BS1165" s="520"/>
      <c r="BT1165" s="520"/>
      <c r="BU1165" s="520"/>
      <c r="BV1165" s="520"/>
      <c r="BW1165" s="520"/>
      <c r="BX1165" s="520"/>
      <c r="BY1165" s="520"/>
    </row>
    <row r="1166" s="211" customFormat="true" ht="15" customHeight="true" x14ac:dyDescent="0.2">
      <c r="BA1166" s="520"/>
      <c r="BB1166" s="237"/>
      <c r="BC1166" s="520"/>
      <c r="BD1166" s="520"/>
      <c r="BE1166" s="520"/>
      <c r="BF1166" s="520"/>
      <c r="BG1166" s="520"/>
      <c r="BH1166" s="520"/>
      <c r="BI1166" s="520"/>
      <c r="BJ1166" s="520"/>
      <c r="BK1166" s="520"/>
      <c r="BL1166" s="520"/>
      <c r="BM1166" s="520"/>
      <c r="BN1166" s="520"/>
      <c r="BO1166" s="520"/>
      <c r="BP1166" s="520"/>
      <c r="BQ1166" s="520"/>
      <c r="BR1166" s="520"/>
      <c r="BS1166" s="520"/>
      <c r="BT1166" s="520"/>
      <c r="BU1166" s="520"/>
      <c r="BV1166" s="520"/>
      <c r="BW1166" s="520"/>
      <c r="BX1166" s="520"/>
      <c r="BY1166" s="520"/>
    </row>
    <row r="1167" s="211" customFormat="true" ht="15" customHeight="true" x14ac:dyDescent="0.2">
      <c r="BA1167" s="520"/>
      <c r="BB1167" s="237"/>
      <c r="BC1167" s="520"/>
      <c r="BD1167" s="520"/>
      <c r="BE1167" s="520"/>
      <c r="BF1167" s="520"/>
      <c r="BG1167" s="520"/>
      <c r="BH1167" s="520"/>
      <c r="BI1167" s="520"/>
      <c r="BJ1167" s="520"/>
      <c r="BK1167" s="520"/>
      <c r="BL1167" s="520"/>
      <c r="BM1167" s="520"/>
      <c r="BN1167" s="520"/>
      <c r="BO1167" s="520"/>
      <c r="BP1167" s="520"/>
      <c r="BQ1167" s="520"/>
      <c r="BR1167" s="520"/>
      <c r="BS1167" s="520"/>
      <c r="BT1167" s="520"/>
      <c r="BU1167" s="520"/>
      <c r="BV1167" s="520"/>
      <c r="BW1167" s="520"/>
      <c r="BX1167" s="520"/>
      <c r="BY1167" s="520"/>
    </row>
    <row r="1168" s="211" customFormat="true" ht="15" customHeight="true" x14ac:dyDescent="0.2">
      <c r="BA1168" s="520"/>
      <c r="BB1168" s="237"/>
      <c r="BC1168" s="520"/>
      <c r="BD1168" s="520"/>
      <c r="BE1168" s="520"/>
      <c r="BF1168" s="520"/>
      <c r="BG1168" s="520"/>
      <c r="BH1168" s="520"/>
      <c r="BI1168" s="520"/>
      <c r="BJ1168" s="520"/>
      <c r="BK1168" s="520"/>
      <c r="BL1168" s="520"/>
      <c r="BM1168" s="520"/>
      <c r="BN1168" s="520"/>
      <c r="BO1168" s="520"/>
      <c r="BP1168" s="520"/>
      <c r="BQ1168" s="520"/>
      <c r="BR1168" s="520"/>
      <c r="BS1168" s="520"/>
      <c r="BT1168" s="520"/>
      <c r="BU1168" s="520"/>
      <c r="BV1168" s="520"/>
      <c r="BW1168" s="520"/>
      <c r="BX1168" s="520"/>
      <c r="BY1168" s="520"/>
    </row>
    <row r="1169" s="211" customFormat="true" ht="15" customHeight="true" x14ac:dyDescent="0.2">
      <c r="BA1169" s="520"/>
      <c r="BB1169" s="237"/>
      <c r="BC1169" s="520"/>
      <c r="BD1169" s="520"/>
      <c r="BE1169" s="520"/>
      <c r="BF1169" s="520"/>
      <c r="BG1169" s="520"/>
      <c r="BH1169" s="520"/>
      <c r="BI1169" s="520"/>
      <c r="BJ1169" s="520"/>
      <c r="BK1169" s="520"/>
      <c r="BL1169" s="520"/>
      <c r="BM1169" s="520"/>
      <c r="BN1169" s="520"/>
      <c r="BO1169" s="520"/>
      <c r="BP1169" s="520"/>
      <c r="BQ1169" s="520"/>
      <c r="BR1169" s="520"/>
      <c r="BS1169" s="520"/>
      <c r="BT1169" s="520"/>
      <c r="BU1169" s="520"/>
      <c r="BV1169" s="520"/>
      <c r="BW1169" s="520"/>
      <c r="BX1169" s="520"/>
      <c r="BY1169" s="520"/>
    </row>
    <row r="1170" s="211" customFormat="true" ht="15" customHeight="true" x14ac:dyDescent="0.2">
      <c r="A1170" s="311"/>
      <c r="B1170" s="706"/>
      <c r="C1170" s="707"/>
      <c r="D1170" s="707"/>
      <c r="E1170" s="707"/>
      <c r="F1170" s="707"/>
      <c r="G1170" s="707"/>
      <c r="H1170" s="707"/>
      <c r="I1170" s="707"/>
      <c r="J1170" s="707"/>
      <c r="K1170" s="707"/>
      <c r="L1170" s="707"/>
      <c r="M1170" s="707"/>
      <c r="N1170" s="707"/>
      <c r="O1170" s="707"/>
      <c r="P1170" s="707"/>
      <c r="Q1170" s="707"/>
      <c r="R1170" s="707"/>
      <c r="S1170" s="707"/>
      <c r="T1170" s="707"/>
      <c r="U1170" s="707"/>
      <c r="V1170" s="707"/>
      <c r="W1170" s="707"/>
      <c r="X1170" s="707"/>
      <c r="Y1170" s="707"/>
      <c r="Z1170" s="707"/>
      <c r="AA1170" s="707"/>
      <c r="AB1170" s="707"/>
      <c r="BA1170" s="520"/>
      <c r="BB1170" s="237"/>
      <c r="BC1170" s="520"/>
      <c r="BD1170" s="520"/>
      <c r="BE1170" s="520"/>
      <c r="BF1170" s="520"/>
      <c r="BG1170" s="520"/>
      <c r="BH1170" s="520"/>
      <c r="BI1170" s="520"/>
      <c r="BJ1170" s="520"/>
      <c r="BK1170" s="520"/>
      <c r="BL1170" s="520"/>
      <c r="BM1170" s="520"/>
      <c r="BN1170" s="520"/>
      <c r="BO1170" s="520"/>
      <c r="BP1170" s="520"/>
      <c r="BQ1170" s="520"/>
      <c r="BR1170" s="520"/>
      <c r="BS1170" s="520"/>
      <c r="BT1170" s="520"/>
      <c r="BU1170" s="520"/>
      <c r="BV1170" s="520"/>
      <c r="BW1170" s="520"/>
      <c r="BX1170" s="520"/>
      <c r="BY1170" s="520"/>
    </row>
    <row r="1171" s="211" customFormat="true" ht="15" customHeight="true" x14ac:dyDescent="0.2">
      <c r="A1171" s="311"/>
      <c r="B1171" s="706"/>
      <c r="C1171" s="707"/>
      <c r="D1171" s="707"/>
      <c r="E1171" s="707"/>
      <c r="F1171" s="707"/>
      <c r="G1171" s="707"/>
      <c r="H1171" s="707"/>
      <c r="I1171" s="707"/>
      <c r="J1171" s="707"/>
      <c r="K1171" s="707"/>
      <c r="L1171" s="707"/>
      <c r="M1171" s="707"/>
      <c r="N1171" s="707"/>
      <c r="O1171" s="707"/>
      <c r="P1171" s="707"/>
      <c r="Q1171" s="707"/>
      <c r="R1171" s="707"/>
      <c r="S1171" s="707"/>
      <c r="T1171" s="707"/>
      <c r="U1171" s="707"/>
      <c r="V1171" s="707"/>
      <c r="W1171" s="707"/>
      <c r="X1171" s="707"/>
      <c r="Y1171" s="707"/>
      <c r="Z1171" s="707"/>
      <c r="AA1171" s="707"/>
      <c r="AB1171" s="707"/>
      <c r="BA1171" s="520"/>
      <c r="BB1171" s="237"/>
      <c r="BC1171" s="520"/>
      <c r="BD1171" s="520"/>
      <c r="BE1171" s="520"/>
      <c r="BF1171" s="520"/>
      <c r="BG1171" s="520"/>
      <c r="BH1171" s="520"/>
      <c r="BI1171" s="520"/>
      <c r="BJ1171" s="520"/>
      <c r="BK1171" s="520"/>
      <c r="BL1171" s="520"/>
      <c r="BM1171" s="520"/>
      <c r="BN1171" s="520"/>
      <c r="BO1171" s="520"/>
      <c r="BP1171" s="520"/>
      <c r="BQ1171" s="520"/>
      <c r="BR1171" s="520"/>
      <c r="BS1171" s="520"/>
      <c r="BT1171" s="520"/>
      <c r="BU1171" s="520"/>
      <c r="BV1171" s="520"/>
      <c r="BW1171" s="520"/>
      <c r="BX1171" s="520"/>
      <c r="BY1171" s="520"/>
    </row>
    <row r="1172" s="211" customFormat="true" ht="15" customHeight="true" x14ac:dyDescent="0.2">
      <c r="A1172" s="311"/>
      <c r="B1172" s="706"/>
      <c r="C1172" s="707"/>
      <c r="D1172" s="707"/>
      <c r="E1172" s="707"/>
      <c r="F1172" s="707"/>
      <c r="G1172" s="707"/>
      <c r="H1172" s="707"/>
      <c r="I1172" s="707"/>
      <c r="J1172" s="707"/>
      <c r="K1172" s="707"/>
      <c r="L1172" s="707"/>
      <c r="M1172" s="707"/>
      <c r="N1172" s="707"/>
      <c r="O1172" s="707"/>
      <c r="P1172" s="707"/>
      <c r="Q1172" s="707"/>
      <c r="R1172" s="707"/>
      <c r="S1172" s="707"/>
      <c r="T1172" s="707"/>
      <c r="U1172" s="707"/>
      <c r="V1172" s="707"/>
      <c r="W1172" s="707"/>
      <c r="X1172" s="707"/>
      <c r="Y1172" s="707"/>
      <c r="Z1172" s="707"/>
      <c r="AA1172" s="707"/>
      <c r="AB1172" s="707"/>
      <c r="BA1172" s="520"/>
      <c r="BB1172" s="237"/>
      <c r="BC1172" s="520"/>
      <c r="BD1172" s="520"/>
      <c r="BE1172" s="520"/>
      <c r="BF1172" s="520"/>
      <c r="BG1172" s="520"/>
      <c r="BH1172" s="520"/>
      <c r="BI1172" s="520"/>
      <c r="BJ1172" s="520"/>
      <c r="BK1172" s="520"/>
      <c r="BL1172" s="520"/>
      <c r="BM1172" s="520"/>
      <c r="BN1172" s="520"/>
      <c r="BO1172" s="520"/>
      <c r="BP1172" s="520"/>
      <c r="BQ1172" s="520"/>
      <c r="BR1172" s="520"/>
      <c r="BS1172" s="520"/>
      <c r="BT1172" s="520"/>
      <c r="BU1172" s="520"/>
      <c r="BV1172" s="520"/>
      <c r="BW1172" s="520"/>
      <c r="BX1172" s="520"/>
      <c r="BY1172" s="520"/>
    </row>
    <row r="1173" s="211" customFormat="true" ht="15" customHeight="true" x14ac:dyDescent="0.2">
      <c r="A1173" s="311"/>
      <c r="B1173" s="706"/>
      <c r="C1173" s="707"/>
      <c r="D1173" s="707"/>
      <c r="E1173" s="707"/>
      <c r="F1173" s="707"/>
      <c r="G1173" s="707"/>
      <c r="H1173" s="707"/>
      <c r="I1173" s="707"/>
      <c r="J1173" s="707"/>
      <c r="K1173" s="707"/>
      <c r="L1173" s="707"/>
      <c r="M1173" s="707"/>
      <c r="N1173" s="707"/>
      <c r="O1173" s="707"/>
      <c r="P1173" s="707"/>
      <c r="Q1173" s="707"/>
      <c r="R1173" s="707"/>
      <c r="S1173" s="707"/>
      <c r="T1173" s="707"/>
      <c r="U1173" s="707"/>
      <c r="V1173" s="707"/>
      <c r="W1173" s="707"/>
      <c r="X1173" s="707"/>
      <c r="Y1173" s="707"/>
      <c r="Z1173" s="707"/>
      <c r="AA1173" s="707"/>
      <c r="AB1173" s="707"/>
      <c r="BA1173" s="520"/>
      <c r="BB1173" s="237"/>
      <c r="BC1173" s="520"/>
      <c r="BD1173" s="520"/>
      <c r="BE1173" s="520"/>
      <c r="BF1173" s="520"/>
      <c r="BG1173" s="520"/>
      <c r="BH1173" s="520"/>
      <c r="BI1173" s="520"/>
      <c r="BJ1173" s="520"/>
      <c r="BK1173" s="520"/>
      <c r="BL1173" s="520"/>
      <c r="BM1173" s="520"/>
      <c r="BN1173" s="520"/>
      <c r="BO1173" s="520"/>
      <c r="BP1173" s="520"/>
      <c r="BQ1173" s="520"/>
      <c r="BR1173" s="520"/>
      <c r="BS1173" s="520"/>
      <c r="BT1173" s="520"/>
      <c r="BU1173" s="520"/>
      <c r="BV1173" s="520"/>
      <c r="BW1173" s="520"/>
      <c r="BX1173" s="520"/>
      <c r="BY1173" s="520"/>
    </row>
    <row r="1174" s="211" customFormat="true" ht="15" customHeight="true" x14ac:dyDescent="0.2">
      <c r="A1174" s="311"/>
      <c r="B1174" s="706"/>
      <c r="C1174" s="707"/>
      <c r="D1174" s="707"/>
      <c r="E1174" s="707"/>
      <c r="F1174" s="707"/>
      <c r="G1174" s="707"/>
      <c r="H1174" s="707"/>
      <c r="I1174" s="707"/>
      <c r="J1174" s="707"/>
      <c r="K1174" s="707"/>
      <c r="L1174" s="707"/>
      <c r="M1174" s="707"/>
      <c r="N1174" s="707"/>
      <c r="O1174" s="707"/>
      <c r="P1174" s="707"/>
      <c r="Q1174" s="707"/>
      <c r="R1174" s="707"/>
      <c r="S1174" s="707"/>
      <c r="T1174" s="707"/>
      <c r="U1174" s="707"/>
      <c r="V1174" s="707"/>
      <c r="W1174" s="707"/>
      <c r="X1174" s="707"/>
      <c r="Y1174" s="707"/>
      <c r="Z1174" s="707"/>
      <c r="AA1174" s="707"/>
      <c r="AB1174" s="707"/>
      <c r="BA1174" s="520"/>
      <c r="BB1174" s="237"/>
      <c r="BC1174" s="520"/>
      <c r="BD1174" s="520"/>
      <c r="BE1174" s="520"/>
      <c r="BF1174" s="520"/>
      <c r="BG1174" s="520"/>
      <c r="BH1174" s="520"/>
      <c r="BI1174" s="520"/>
      <c r="BJ1174" s="520"/>
      <c r="BK1174" s="520"/>
      <c r="BL1174" s="520"/>
      <c r="BM1174" s="520"/>
      <c r="BN1174" s="520"/>
      <c r="BO1174" s="520"/>
      <c r="BP1174" s="520"/>
      <c r="BQ1174" s="520"/>
      <c r="BR1174" s="520"/>
      <c r="BS1174" s="520"/>
      <c r="BT1174" s="520"/>
      <c r="BU1174" s="520"/>
      <c r="BV1174" s="520"/>
      <c r="BW1174" s="520"/>
      <c r="BX1174" s="520"/>
      <c r="BY1174" s="520"/>
    </row>
    <row r="1175" s="211" customFormat="true" ht="15" customHeight="true" x14ac:dyDescent="0.2">
      <c r="A1175" s="311"/>
      <c r="B1175" s="706"/>
      <c r="C1175" s="707"/>
      <c r="D1175" s="707"/>
      <c r="E1175" s="707"/>
      <c r="F1175" s="707"/>
      <c r="G1175" s="707"/>
      <c r="H1175" s="707"/>
      <c r="I1175" s="707"/>
      <c r="J1175" s="707"/>
      <c r="K1175" s="707"/>
      <c r="L1175" s="707"/>
      <c r="M1175" s="707"/>
      <c r="N1175" s="707"/>
      <c r="O1175" s="707"/>
      <c r="P1175" s="707"/>
      <c r="Q1175" s="707"/>
      <c r="R1175" s="707"/>
      <c r="S1175" s="707"/>
      <c r="T1175" s="707"/>
      <c r="U1175" s="707"/>
      <c r="V1175" s="707"/>
      <c r="W1175" s="707"/>
      <c r="X1175" s="707"/>
      <c r="Y1175" s="707"/>
      <c r="Z1175" s="707"/>
      <c r="AA1175" s="707"/>
      <c r="AB1175" s="707"/>
      <c r="BA1175" s="520"/>
      <c r="BB1175" s="237"/>
      <c r="BC1175" s="520"/>
      <c r="BD1175" s="520"/>
      <c r="BE1175" s="520"/>
      <c r="BF1175" s="520"/>
      <c r="BG1175" s="520"/>
      <c r="BH1175" s="520"/>
      <c r="BI1175" s="520"/>
      <c r="BJ1175" s="520"/>
      <c r="BK1175" s="520"/>
      <c r="BL1175" s="520"/>
      <c r="BM1175" s="520"/>
      <c r="BN1175" s="520"/>
      <c r="BO1175" s="520"/>
      <c r="BP1175" s="520"/>
      <c r="BQ1175" s="520"/>
      <c r="BR1175" s="520"/>
      <c r="BS1175" s="520"/>
      <c r="BT1175" s="520"/>
      <c r="BU1175" s="520"/>
      <c r="BV1175" s="520"/>
      <c r="BW1175" s="520"/>
      <c r="BX1175" s="520"/>
      <c r="BY1175" s="520"/>
    </row>
    <row r="1176" s="211" customFormat="true" ht="15" customHeight="true" x14ac:dyDescent="0.2">
      <c r="A1176" s="708"/>
      <c r="B1176" s="311"/>
      <c r="C1176" s="709"/>
      <c r="D1176" s="710"/>
      <c r="E1176" s="710"/>
      <c r="F1176" s="710"/>
      <c r="G1176" s="710"/>
      <c r="H1176" s="709"/>
      <c r="I1176" s="710"/>
      <c r="J1176" s="710"/>
      <c r="K1176" s="710"/>
      <c r="L1176" s="710"/>
      <c r="M1176" s="709"/>
      <c r="N1176" s="710"/>
      <c r="O1176" s="710"/>
      <c r="P1176" s="710"/>
      <c r="Q1176" s="710"/>
      <c r="R1176" s="709"/>
      <c r="S1176" s="710"/>
      <c r="T1176" s="710"/>
      <c r="U1176" s="710"/>
      <c r="BA1176" s="520"/>
      <c r="BB1176" s="237"/>
      <c r="BC1176" s="520"/>
      <c r="BD1176" s="520"/>
      <c r="BE1176" s="520"/>
      <c r="BF1176" s="520"/>
      <c r="BG1176" s="520"/>
      <c r="BH1176" s="520"/>
      <c r="BI1176" s="520"/>
      <c r="BJ1176" s="520"/>
      <c r="BK1176" s="520"/>
      <c r="BL1176" s="520"/>
      <c r="BM1176" s="520"/>
      <c r="BN1176" s="520"/>
      <c r="BO1176" s="520"/>
      <c r="BP1176" s="520"/>
      <c r="BQ1176" s="520"/>
      <c r="BR1176" s="520"/>
      <c r="BS1176" s="520"/>
      <c r="BT1176" s="520"/>
      <c r="BU1176" s="520"/>
      <c r="BV1176" s="520"/>
      <c r="BW1176" s="520"/>
      <c r="BX1176" s="520"/>
      <c r="BY1176" s="520"/>
    </row>
    <row r="1177" s="211" customFormat="true" ht="15" customHeight="true" x14ac:dyDescent="0.2">
      <c r="A1177" s="710"/>
      <c r="B1177" s="710"/>
      <c r="C1177" s="709"/>
      <c r="D1177" s="709"/>
      <c r="E1177" s="709"/>
      <c r="F1177" s="709"/>
      <c r="G1177" s="709"/>
      <c r="H1177" s="709"/>
      <c r="I1177" s="709"/>
      <c r="J1177" s="709"/>
      <c r="K1177" s="709"/>
      <c r="L1177" s="709"/>
      <c r="M1177" s="709"/>
      <c r="N1177" s="709"/>
      <c r="O1177" s="709"/>
      <c r="P1177" s="709"/>
      <c r="Q1177" s="709"/>
      <c r="R1177" s="709"/>
      <c r="S1177" s="709"/>
      <c r="T1177" s="709"/>
      <c r="U1177" s="709"/>
      <c r="BA1177" s="520"/>
      <c r="BB1177" s="237"/>
      <c r="BC1177" s="520"/>
      <c r="BD1177" s="520"/>
      <c r="BE1177" s="520"/>
      <c r="BF1177" s="520"/>
      <c r="BG1177" s="520"/>
      <c r="BH1177" s="520"/>
      <c r="BI1177" s="520"/>
      <c r="BJ1177" s="520"/>
      <c r="BK1177" s="520"/>
      <c r="BL1177" s="520"/>
      <c r="BM1177" s="520"/>
      <c r="BN1177" s="520"/>
      <c r="BO1177" s="520"/>
      <c r="BP1177" s="520"/>
      <c r="BQ1177" s="520"/>
      <c r="BR1177" s="520"/>
      <c r="BS1177" s="520"/>
      <c r="BT1177" s="520"/>
      <c r="BU1177" s="520"/>
      <c r="BV1177" s="520"/>
      <c r="BW1177" s="520"/>
      <c r="BX1177" s="520"/>
      <c r="BY1177" s="520"/>
    </row>
    <row r="1178" s="211" customFormat="true" ht="15" customHeight="true" x14ac:dyDescent="0.2">
      <c r="BA1178" s="520"/>
      <c r="BB1178" s="237"/>
      <c r="BC1178" s="520"/>
      <c r="BD1178" s="520"/>
      <c r="BE1178" s="520"/>
      <c r="BF1178" s="520"/>
      <c r="BG1178" s="520"/>
      <c r="BH1178" s="520"/>
      <c r="BI1178" s="520"/>
      <c r="BJ1178" s="520"/>
      <c r="BK1178" s="520"/>
      <c r="BL1178" s="520"/>
      <c r="BM1178" s="520"/>
      <c r="BN1178" s="520"/>
      <c r="BO1178" s="520"/>
      <c r="BP1178" s="520"/>
      <c r="BQ1178" s="520"/>
      <c r="BR1178" s="520"/>
      <c r="BS1178" s="520"/>
      <c r="BT1178" s="520"/>
      <c r="BU1178" s="520"/>
      <c r="BV1178" s="520"/>
      <c r="BW1178" s="520"/>
      <c r="BX1178" s="520"/>
      <c r="BY1178" s="520"/>
    </row>
    <row r="1179" s="211" customFormat="true" ht="15" customHeight="true" x14ac:dyDescent="0.2">
      <c r="BA1179" s="520"/>
      <c r="BB1179" s="237"/>
      <c r="BC1179" s="520"/>
      <c r="BD1179" s="520"/>
      <c r="BE1179" s="520"/>
      <c r="BF1179" s="520"/>
      <c r="BG1179" s="520"/>
      <c r="BH1179" s="520"/>
      <c r="BI1179" s="520"/>
      <c r="BJ1179" s="520"/>
      <c r="BK1179" s="520"/>
      <c r="BL1179" s="520"/>
      <c r="BM1179" s="520"/>
      <c r="BN1179" s="520"/>
      <c r="BO1179" s="520"/>
      <c r="BP1179" s="520"/>
      <c r="BQ1179" s="520"/>
      <c r="BR1179" s="520"/>
      <c r="BS1179" s="520"/>
      <c r="BT1179" s="520"/>
      <c r="BU1179" s="520"/>
      <c r="BV1179" s="520"/>
      <c r="BW1179" s="520"/>
      <c r="BX1179" s="520"/>
      <c r="BY1179" s="520"/>
    </row>
    <row r="1180" s="211" customFormat="true" ht="15" customHeight="true" x14ac:dyDescent="0.2">
      <c r="BA1180" s="520"/>
      <c r="BB1180" s="237"/>
      <c r="BC1180" s="520"/>
      <c r="BD1180" s="520"/>
      <c r="BE1180" s="520"/>
      <c r="BF1180" s="520"/>
      <c r="BG1180" s="520"/>
      <c r="BH1180" s="520"/>
      <c r="BI1180" s="520"/>
      <c r="BJ1180" s="520"/>
      <c r="BK1180" s="520"/>
      <c r="BL1180" s="520"/>
      <c r="BM1180" s="520"/>
      <c r="BN1180" s="520"/>
      <c r="BO1180" s="520"/>
      <c r="BP1180" s="520"/>
      <c r="BQ1180" s="520"/>
      <c r="BR1180" s="520"/>
      <c r="BS1180" s="520"/>
      <c r="BT1180" s="520"/>
      <c r="BU1180" s="520"/>
      <c r="BV1180" s="520"/>
      <c r="BW1180" s="520"/>
      <c r="BX1180" s="520"/>
      <c r="BY1180" s="520"/>
    </row>
    <row r="1181" s="211" customFormat="true" ht="15" customHeight="true" x14ac:dyDescent="0.2">
      <c r="BA1181" s="520"/>
      <c r="BB1181" s="237"/>
      <c r="BC1181" s="520"/>
      <c r="BD1181" s="520"/>
      <c r="BE1181" s="520"/>
      <c r="BF1181" s="520"/>
      <c r="BG1181" s="520"/>
      <c r="BH1181" s="520"/>
      <c r="BI1181" s="520"/>
      <c r="BJ1181" s="520"/>
      <c r="BK1181" s="520"/>
      <c r="BL1181" s="520"/>
      <c r="BM1181" s="520"/>
      <c r="BN1181" s="520"/>
      <c r="BO1181" s="520"/>
      <c r="BP1181" s="520"/>
      <c r="BQ1181" s="520"/>
      <c r="BR1181" s="520"/>
      <c r="BS1181" s="520"/>
      <c r="BT1181" s="520"/>
      <c r="BU1181" s="520"/>
      <c r="BV1181" s="520"/>
      <c r="BW1181" s="520"/>
      <c r="BX1181" s="520"/>
      <c r="BY1181" s="520"/>
    </row>
    <row r="1182" s="211" customFormat="true" ht="15" customHeight="true" x14ac:dyDescent="0.2">
      <c r="BA1182" s="520"/>
      <c r="BB1182" s="237"/>
      <c r="BC1182" s="520"/>
      <c r="BD1182" s="520"/>
      <c r="BE1182" s="520"/>
      <c r="BF1182" s="520"/>
      <c r="BG1182" s="520"/>
      <c r="BH1182" s="520"/>
      <c r="BI1182" s="520"/>
      <c r="BJ1182" s="520"/>
      <c r="BK1182" s="520"/>
      <c r="BL1182" s="520"/>
      <c r="BM1182" s="520"/>
      <c r="BN1182" s="520"/>
      <c r="BO1182" s="520"/>
      <c r="BP1182" s="520"/>
      <c r="BQ1182" s="520"/>
      <c r="BR1182" s="520"/>
      <c r="BS1182" s="520"/>
      <c r="BT1182" s="520"/>
      <c r="BU1182" s="520"/>
      <c r="BV1182" s="520"/>
      <c r="BW1182" s="520"/>
      <c r="BX1182" s="520"/>
      <c r="BY1182" s="520"/>
    </row>
    <row r="1183" s="211" customFormat="true" ht="15" customHeight="true" x14ac:dyDescent="0.2">
      <c r="BA1183" s="520"/>
      <c r="BB1183" s="237"/>
      <c r="BC1183" s="520"/>
      <c r="BD1183" s="520"/>
      <c r="BE1183" s="520"/>
      <c r="BF1183" s="520"/>
      <c r="BG1183" s="520"/>
      <c r="BH1183" s="520"/>
      <c r="BI1183" s="520"/>
      <c r="BJ1183" s="520"/>
      <c r="BK1183" s="520"/>
      <c r="BL1183" s="520"/>
      <c r="BM1183" s="520"/>
      <c r="BN1183" s="520"/>
      <c r="BO1183" s="520"/>
      <c r="BP1183" s="520"/>
      <c r="BQ1183" s="520"/>
      <c r="BR1183" s="520"/>
      <c r="BS1183" s="520"/>
      <c r="BT1183" s="520"/>
      <c r="BU1183" s="520"/>
      <c r="BV1183" s="520"/>
      <c r="BW1183" s="520"/>
      <c r="BX1183" s="520"/>
      <c r="BY1183" s="520"/>
    </row>
    <row r="1184" s="211" customFormat="true" ht="15" customHeight="true" x14ac:dyDescent="0.2">
      <c r="BA1184" s="520"/>
      <c r="BB1184" s="237"/>
      <c r="BC1184" s="520"/>
      <c r="BD1184" s="520"/>
      <c r="BE1184" s="520"/>
      <c r="BF1184" s="520"/>
      <c r="BG1184" s="520"/>
      <c r="BH1184" s="520"/>
      <c r="BI1184" s="520"/>
      <c r="BJ1184" s="520"/>
      <c r="BK1184" s="520"/>
      <c r="BL1184" s="520"/>
      <c r="BM1184" s="520"/>
      <c r="BN1184" s="520"/>
      <c r="BO1184" s="520"/>
      <c r="BP1184" s="520"/>
      <c r="BQ1184" s="520"/>
      <c r="BR1184" s="520"/>
      <c r="BS1184" s="520"/>
      <c r="BT1184" s="520"/>
      <c r="BU1184" s="520"/>
      <c r="BV1184" s="520"/>
      <c r="BW1184" s="520"/>
      <c r="BX1184" s="520"/>
      <c r="BY1184" s="520"/>
    </row>
    <row r="1185" s="211" customFormat="true" ht="15" customHeight="true" x14ac:dyDescent="0.2">
      <c r="BA1185" s="520"/>
      <c r="BB1185" s="237"/>
      <c r="BC1185" s="520"/>
      <c r="BD1185" s="520"/>
      <c r="BE1185" s="520"/>
      <c r="BF1185" s="520"/>
      <c r="BG1185" s="520"/>
      <c r="BH1185" s="520"/>
      <c r="BI1185" s="520"/>
      <c r="BJ1185" s="520"/>
      <c r="BK1185" s="520"/>
      <c r="BL1185" s="520"/>
      <c r="BM1185" s="520"/>
      <c r="BN1185" s="520"/>
      <c r="BO1185" s="520"/>
      <c r="BP1185" s="520"/>
      <c r="BQ1185" s="520"/>
      <c r="BR1185" s="520"/>
      <c r="BS1185" s="520"/>
      <c r="BT1185" s="520"/>
      <c r="BU1185" s="520"/>
      <c r="BV1185" s="520"/>
      <c r="BW1185" s="520"/>
      <c r="BX1185" s="520"/>
      <c r="BY1185" s="520"/>
    </row>
    <row r="1186" s="211" customFormat="true" ht="15" customHeight="true" x14ac:dyDescent="0.2">
      <c r="BA1186" s="520"/>
      <c r="BB1186" s="237"/>
      <c r="BC1186" s="520"/>
      <c r="BD1186" s="520"/>
      <c r="BE1186" s="520"/>
      <c r="BF1186" s="520"/>
      <c r="BG1186" s="520"/>
      <c r="BH1186" s="520"/>
      <c r="BI1186" s="520"/>
      <c r="BJ1186" s="520"/>
      <c r="BK1186" s="520"/>
      <c r="BL1186" s="520"/>
      <c r="BM1186" s="520"/>
      <c r="BN1186" s="520"/>
      <c r="BO1186" s="520"/>
      <c r="BP1186" s="520"/>
      <c r="BQ1186" s="520"/>
      <c r="BR1186" s="520"/>
      <c r="BS1186" s="520"/>
      <c r="BT1186" s="520"/>
      <c r="BU1186" s="520"/>
      <c r="BV1186" s="520"/>
      <c r="BW1186" s="520"/>
      <c r="BX1186" s="520"/>
      <c r="BY1186" s="520"/>
    </row>
    <row r="1187" s="211" customFormat="true" ht="15" customHeight="true" x14ac:dyDescent="0.2">
      <c r="BA1187" s="520"/>
      <c r="BB1187" s="237"/>
      <c r="BC1187" s="520"/>
      <c r="BD1187" s="520"/>
      <c r="BE1187" s="520"/>
      <c r="BF1187" s="520"/>
      <c r="BG1187" s="520"/>
      <c r="BH1187" s="520"/>
      <c r="BI1187" s="520"/>
      <c r="BJ1187" s="520"/>
      <c r="BK1187" s="520"/>
      <c r="BL1187" s="520"/>
      <c r="BM1187" s="520"/>
      <c r="BN1187" s="520"/>
      <c r="BO1187" s="520"/>
      <c r="BP1187" s="520"/>
      <c r="BQ1187" s="520"/>
      <c r="BR1187" s="520"/>
      <c r="BS1187" s="520"/>
      <c r="BT1187" s="520"/>
      <c r="BU1187" s="520"/>
      <c r="BV1187" s="520"/>
      <c r="BW1187" s="520"/>
      <c r="BX1187" s="520"/>
      <c r="BY1187" s="520"/>
    </row>
    <row r="1188" s="211" customFormat="true" ht="15" customHeight="true" x14ac:dyDescent="0.2">
      <c r="BA1188" s="520"/>
      <c r="BB1188" s="237"/>
      <c r="BC1188" s="520"/>
      <c r="BD1188" s="520"/>
      <c r="BE1188" s="520"/>
      <c r="BF1188" s="520"/>
      <c r="BG1188" s="520"/>
      <c r="BH1188" s="520"/>
      <c r="BI1188" s="520"/>
      <c r="BJ1188" s="520"/>
      <c r="BK1188" s="520"/>
      <c r="BL1188" s="520"/>
      <c r="BM1188" s="520"/>
      <c r="BN1188" s="520"/>
      <c r="BO1188" s="520"/>
      <c r="BP1188" s="520"/>
      <c r="BQ1188" s="520"/>
      <c r="BR1188" s="520"/>
      <c r="BS1188" s="520"/>
      <c r="BT1188" s="520"/>
      <c r="BU1188" s="520"/>
      <c r="BV1188" s="520"/>
      <c r="BW1188" s="520"/>
      <c r="BX1188" s="520"/>
      <c r="BY1188" s="520"/>
    </row>
    <row r="1189" s="211" customFormat="true" ht="15" customHeight="true" x14ac:dyDescent="0.2">
      <c r="BA1189" s="520"/>
      <c r="BB1189" s="237"/>
      <c r="BC1189" s="520"/>
      <c r="BD1189" s="520"/>
      <c r="BE1189" s="520"/>
      <c r="BF1189" s="520"/>
      <c r="BG1189" s="520"/>
      <c r="BH1189" s="520"/>
      <c r="BI1189" s="520"/>
      <c r="BJ1189" s="520"/>
      <c r="BK1189" s="520"/>
      <c r="BL1189" s="520"/>
      <c r="BM1189" s="520"/>
      <c r="BN1189" s="520"/>
      <c r="BO1189" s="520"/>
      <c r="BP1189" s="520"/>
      <c r="BQ1189" s="520"/>
      <c r="BR1189" s="520"/>
      <c r="BS1189" s="520"/>
      <c r="BT1189" s="520"/>
      <c r="BU1189" s="520"/>
      <c r="BV1189" s="520"/>
      <c r="BW1189" s="520"/>
      <c r="BX1189" s="520"/>
      <c r="BY1189" s="520"/>
    </row>
    <row r="1190" s="211" customFormat="true" ht="15" customHeight="true" x14ac:dyDescent="0.2">
      <c r="BA1190" s="520"/>
      <c r="BB1190" s="237"/>
      <c r="BC1190" s="520"/>
      <c r="BD1190" s="520"/>
      <c r="BE1190" s="520"/>
      <c r="BF1190" s="520"/>
      <c r="BG1190" s="520"/>
      <c r="BH1190" s="520"/>
      <c r="BI1190" s="520"/>
      <c r="BJ1190" s="520"/>
      <c r="BK1190" s="520"/>
      <c r="BL1190" s="520"/>
      <c r="BM1190" s="520"/>
      <c r="BN1190" s="520"/>
      <c r="BO1190" s="520"/>
      <c r="BP1190" s="520"/>
      <c r="BQ1190" s="520"/>
      <c r="BR1190" s="520"/>
      <c r="BS1190" s="520"/>
      <c r="BT1190" s="520"/>
      <c r="BU1190" s="520"/>
      <c r="BV1190" s="520"/>
      <c r="BW1190" s="520"/>
      <c r="BX1190" s="520"/>
      <c r="BY1190" s="520"/>
    </row>
    <row r="1191" s="211" customFormat="true" ht="15" customHeight="true" x14ac:dyDescent="0.2">
      <c r="BA1191" s="520"/>
      <c r="BB1191" s="237"/>
      <c r="BC1191" s="520"/>
      <c r="BD1191" s="520"/>
      <c r="BE1191" s="520"/>
      <c r="BF1191" s="520"/>
      <c r="BG1191" s="520"/>
      <c r="BH1191" s="520"/>
      <c r="BI1191" s="520"/>
      <c r="BJ1191" s="520"/>
      <c r="BK1191" s="520"/>
      <c r="BL1191" s="520"/>
      <c r="BM1191" s="520"/>
      <c r="BN1191" s="520"/>
      <c r="BO1191" s="520"/>
      <c r="BP1191" s="520"/>
      <c r="BQ1191" s="520"/>
      <c r="BR1191" s="520"/>
      <c r="BS1191" s="520"/>
      <c r="BT1191" s="520"/>
      <c r="BU1191" s="520"/>
      <c r="BV1191" s="520"/>
      <c r="BW1191" s="520"/>
      <c r="BX1191" s="520"/>
      <c r="BY1191" s="520"/>
    </row>
    <row r="1192" s="211" customFormat="true" ht="15" customHeight="true" x14ac:dyDescent="0.2">
      <c r="BA1192" s="520"/>
      <c r="BB1192" s="237"/>
      <c r="BC1192" s="520"/>
      <c r="BD1192" s="520"/>
      <c r="BE1192" s="520"/>
      <c r="BF1192" s="520"/>
      <c r="BG1192" s="520"/>
      <c r="BH1192" s="520"/>
      <c r="BI1192" s="520"/>
      <c r="BJ1192" s="520"/>
      <c r="BK1192" s="520"/>
      <c r="BL1192" s="520"/>
      <c r="BM1192" s="520"/>
      <c r="BN1192" s="520"/>
      <c r="BO1192" s="520"/>
      <c r="BP1192" s="520"/>
      <c r="BQ1192" s="520"/>
      <c r="BR1192" s="520"/>
      <c r="BS1192" s="520"/>
      <c r="BT1192" s="520"/>
      <c r="BU1192" s="520"/>
      <c r="BV1192" s="520"/>
      <c r="BW1192" s="520"/>
      <c r="BX1192" s="520"/>
      <c r="BY1192" s="520"/>
    </row>
    <row r="1193" s="211" customFormat="true" ht="15" customHeight="true" x14ac:dyDescent="0.2">
      <c r="BA1193" s="520"/>
      <c r="BB1193" s="237"/>
      <c r="BC1193" s="520"/>
      <c r="BD1193" s="520"/>
      <c r="BE1193" s="520"/>
      <c r="BF1193" s="520"/>
      <c r="BG1193" s="520"/>
      <c r="BH1193" s="520"/>
      <c r="BI1193" s="520"/>
      <c r="BJ1193" s="520"/>
      <c r="BK1193" s="520"/>
      <c r="BL1193" s="520"/>
      <c r="BM1193" s="520"/>
      <c r="BN1193" s="520"/>
      <c r="BO1193" s="520"/>
      <c r="BP1193" s="520"/>
      <c r="BQ1193" s="520"/>
      <c r="BR1193" s="520"/>
      <c r="BS1193" s="520"/>
      <c r="BT1193" s="520"/>
      <c r="BU1193" s="520"/>
      <c r="BV1193" s="520"/>
      <c r="BW1193" s="520"/>
      <c r="BX1193" s="520"/>
      <c r="BY1193" s="520"/>
    </row>
    <row r="1194" s="211" customFormat="true" ht="15" customHeight="true" x14ac:dyDescent="0.2">
      <c r="BA1194" s="520"/>
      <c r="BB1194" s="237"/>
      <c r="BC1194" s="520"/>
      <c r="BD1194" s="520"/>
      <c r="BE1194" s="520"/>
      <c r="BF1194" s="520"/>
      <c r="BG1194" s="520"/>
      <c r="BH1194" s="520"/>
      <c r="BI1194" s="520"/>
      <c r="BJ1194" s="520"/>
      <c r="BK1194" s="520"/>
      <c r="BL1194" s="520"/>
      <c r="BM1194" s="520"/>
      <c r="BN1194" s="520"/>
      <c r="BO1194" s="520"/>
      <c r="BP1194" s="520"/>
      <c r="BQ1194" s="520"/>
      <c r="BR1194" s="520"/>
      <c r="BS1194" s="520"/>
      <c r="BT1194" s="520"/>
      <c r="BU1194" s="520"/>
      <c r="BV1194" s="520"/>
      <c r="BW1194" s="520"/>
      <c r="BX1194" s="520"/>
      <c r="BY1194" s="520"/>
    </row>
    <row r="1195" s="211" customFormat="true" ht="15" customHeight="true" x14ac:dyDescent="0.2">
      <c r="BA1195" s="520"/>
      <c r="BB1195" s="237"/>
      <c r="BC1195" s="520"/>
      <c r="BD1195" s="520"/>
      <c r="BE1195" s="520"/>
      <c r="BF1195" s="520"/>
      <c r="BG1195" s="520"/>
      <c r="BH1195" s="520"/>
      <c r="BI1195" s="520"/>
      <c r="BJ1195" s="520"/>
      <c r="BK1195" s="520"/>
      <c r="BL1195" s="520"/>
      <c r="BM1195" s="520"/>
      <c r="BN1195" s="520"/>
      <c r="BO1195" s="520"/>
      <c r="BP1195" s="520"/>
      <c r="BQ1195" s="520"/>
      <c r="BR1195" s="520"/>
      <c r="BS1195" s="520"/>
      <c r="BT1195" s="520"/>
      <c r="BU1195" s="520"/>
      <c r="BV1195" s="520"/>
      <c r="BW1195" s="520"/>
      <c r="BX1195" s="520"/>
      <c r="BY1195" s="520"/>
    </row>
    <row r="1196" s="211" customFormat="true" ht="15" customHeight="true" x14ac:dyDescent="0.2">
      <c r="BA1196" s="520"/>
      <c r="BB1196" s="237"/>
      <c r="BC1196" s="520"/>
      <c r="BD1196" s="520"/>
      <c r="BE1196" s="520"/>
      <c r="BF1196" s="520"/>
      <c r="BG1196" s="520"/>
      <c r="BH1196" s="520"/>
      <c r="BI1196" s="520"/>
      <c r="BJ1196" s="520"/>
      <c r="BK1196" s="520"/>
      <c r="BL1196" s="520"/>
      <c r="BM1196" s="520"/>
      <c r="BN1196" s="520"/>
      <c r="BO1196" s="520"/>
      <c r="BP1196" s="520"/>
      <c r="BQ1196" s="520"/>
      <c r="BR1196" s="520"/>
      <c r="BS1196" s="520"/>
      <c r="BT1196" s="520"/>
      <c r="BU1196" s="520"/>
      <c r="BV1196" s="520"/>
      <c r="BW1196" s="520"/>
      <c r="BX1196" s="520"/>
      <c r="BY1196" s="520"/>
    </row>
    <row r="1197" s="211" customFormat="true" ht="15" customHeight="true" x14ac:dyDescent="0.2">
      <c r="BA1197" s="520"/>
      <c r="BB1197" s="237"/>
      <c r="BC1197" s="520"/>
      <c r="BD1197" s="520"/>
      <c r="BE1197" s="520"/>
      <c r="BF1197" s="520"/>
      <c r="BG1197" s="520"/>
      <c r="BH1197" s="520"/>
      <c r="BI1197" s="520"/>
      <c r="BJ1197" s="520"/>
      <c r="BK1197" s="520"/>
      <c r="BL1197" s="520"/>
      <c r="BM1197" s="520"/>
      <c r="BN1197" s="520"/>
      <c r="BO1197" s="520"/>
      <c r="BP1197" s="520"/>
      <c r="BQ1197" s="520"/>
      <c r="BR1197" s="520"/>
      <c r="BS1197" s="520"/>
      <c r="BT1197" s="520"/>
      <c r="BU1197" s="520"/>
      <c r="BV1197" s="520"/>
      <c r="BW1197" s="520"/>
      <c r="BX1197" s="520"/>
      <c r="BY1197" s="520"/>
    </row>
    <row r="1198" s="211" customFormat="true" ht="15" customHeight="true" x14ac:dyDescent="0.2">
      <c r="BA1198" s="520"/>
      <c r="BB1198" s="237"/>
      <c r="BC1198" s="520"/>
      <c r="BD1198" s="520"/>
      <c r="BE1198" s="520"/>
      <c r="BF1198" s="520"/>
      <c r="BG1198" s="520"/>
      <c r="BH1198" s="520"/>
      <c r="BI1198" s="520"/>
      <c r="BJ1198" s="520"/>
      <c r="BK1198" s="520"/>
      <c r="BL1198" s="520"/>
      <c r="BM1198" s="520"/>
      <c r="BN1198" s="520"/>
      <c r="BO1198" s="520"/>
      <c r="BP1198" s="520"/>
      <c r="BQ1198" s="520"/>
      <c r="BR1198" s="520"/>
      <c r="BS1198" s="520"/>
      <c r="BT1198" s="520"/>
      <c r="BU1198" s="520"/>
      <c r="BV1198" s="520"/>
      <c r="BW1198" s="520"/>
      <c r="BX1198" s="520"/>
      <c r="BY1198" s="520"/>
    </row>
    <row r="1199" s="211" customFormat="true" ht="15" customHeight="true" x14ac:dyDescent="0.2">
      <c r="BA1199" s="520"/>
      <c r="BB1199" s="237"/>
      <c r="BC1199" s="520"/>
      <c r="BD1199" s="520"/>
      <c r="BE1199" s="520"/>
      <c r="BF1199" s="520"/>
      <c r="BG1199" s="520"/>
      <c r="BH1199" s="520"/>
      <c r="BI1199" s="520"/>
      <c r="BJ1199" s="520"/>
      <c r="BK1199" s="520"/>
      <c r="BL1199" s="520"/>
      <c r="BM1199" s="520"/>
      <c r="BN1199" s="520"/>
      <c r="BO1199" s="520"/>
      <c r="BP1199" s="520"/>
      <c r="BQ1199" s="520"/>
      <c r="BR1199" s="520"/>
      <c r="BS1199" s="520"/>
      <c r="BT1199" s="520"/>
      <c r="BU1199" s="520"/>
      <c r="BV1199" s="520"/>
      <c r="BW1199" s="520"/>
      <c r="BX1199" s="520"/>
      <c r="BY1199" s="520"/>
    </row>
    <row r="1200" s="211" customFormat="true" ht="15" customHeight="true" x14ac:dyDescent="0.2">
      <c r="BA1200" s="520"/>
      <c r="BB1200" s="237"/>
      <c r="BC1200" s="520"/>
      <c r="BD1200" s="520"/>
      <c r="BE1200" s="520"/>
      <c r="BF1200" s="520"/>
      <c r="BG1200" s="520"/>
      <c r="BH1200" s="520"/>
      <c r="BI1200" s="520"/>
      <c r="BJ1200" s="520"/>
      <c r="BK1200" s="520"/>
      <c r="BL1200" s="520"/>
      <c r="BM1200" s="520"/>
      <c r="BN1200" s="520"/>
      <c r="BO1200" s="520"/>
      <c r="BP1200" s="520"/>
      <c r="BQ1200" s="520"/>
      <c r="BR1200" s="520"/>
      <c r="BS1200" s="520"/>
      <c r="BT1200" s="520"/>
      <c r="BU1200" s="520"/>
      <c r="BV1200" s="520"/>
      <c r="BW1200" s="520"/>
      <c r="BX1200" s="520"/>
      <c r="BY1200" s="520"/>
    </row>
  </sheetData>
  <mergeCells count="1320">
    <mergeCell ref="BA277:BA284"/>
    <mergeCell ref="BC339:BG339"/>
    <mergeCell ref="BH339:BL339"/>
    <mergeCell ref="BM339:BQ339"/>
    <mergeCell ref="BA341:BA342"/>
    <mergeCell ref="BA343:BA344"/>
    <mergeCell ref="BA345:BA346"/>
    <mergeCell ref="BA347:BA348"/>
    <mergeCell ref="BA349:BA350"/>
    <mergeCell ref="BA351:BA352"/>
    <mergeCell ref="BA353:BA354"/>
    <mergeCell ref="BA153:BA159"/>
    <mergeCell ref="BH133:BL133"/>
    <mergeCell ref="BM133:BQ133"/>
    <mergeCell ref="BA135:BA139"/>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47:BA49"/>
    <mergeCell ref="A50:A52"/>
    <mergeCell ref="BA50:BA52"/>
    <mergeCell ref="A53:A55"/>
    <mergeCell ref="BA53:BA55"/>
    <mergeCell ref="A140:A143"/>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A29:BA30"/>
    <mergeCell ref="A31:A32"/>
    <mergeCell ref="BA31:BA32"/>
    <mergeCell ref="A33:A34"/>
    <mergeCell ref="BA33:BA34"/>
    <mergeCell ref="BA35:BA36"/>
    <mergeCell ref="BA37:BA38"/>
    <mergeCell ref="A39:A40"/>
    <mergeCell ref="BA39:BA40"/>
    <mergeCell ref="BA41:BA42"/>
    <mergeCell ref="BA43:BA44"/>
    <mergeCell ref="BA45:BA46"/>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O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J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E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8:D568"/>
    <mergeCell ref="H568:I568"/>
    <mergeCell ref="M568:O568"/>
    <mergeCell ref="C569:D569"/>
    <mergeCell ref="H569:I569"/>
    <mergeCell ref="M569:N570"/>
    <mergeCell ref="C570:D570"/>
    <mergeCell ref="H570:I570"/>
    <mergeCell ref="C565:D565"/>
    <mergeCell ref="H565:I566"/>
    <mergeCell ref="M565:N565"/>
    <mergeCell ref="C566:D566"/>
    <mergeCell ref="M566:N566"/>
    <mergeCell ref="C567:D567"/>
    <mergeCell ref="H567:I567"/>
    <mergeCell ref="M567:N567"/>
    <mergeCell ref="C563:D563"/>
    <mergeCell ref="H563:I563"/>
    <mergeCell ref="M563:N564"/>
    <mergeCell ref="O563:Q563"/>
    <mergeCell ref="C564:D564"/>
    <mergeCell ref="H564:J564"/>
    <mergeCell ref="M560:N560"/>
    <mergeCell ref="C561:D561"/>
    <mergeCell ref="H561:I561"/>
    <mergeCell ref="M561:N561"/>
    <mergeCell ref="C562:D562"/>
    <mergeCell ref="H562:I562"/>
    <mergeCell ref="M562:Q562"/>
    <mergeCell ref="C557:D558"/>
    <mergeCell ref="H557:I557"/>
    <mergeCell ref="M557:N557"/>
    <mergeCell ref="H558:L558"/>
    <mergeCell ref="M558:N558"/>
    <mergeCell ref="C559:D559"/>
    <mergeCell ref="H559:I560"/>
    <mergeCell ref="J559:L559"/>
    <mergeCell ref="M559:N559"/>
    <mergeCell ref="C560:D560"/>
    <mergeCell ref="C556:E556"/>
    <mergeCell ref="H556:I556"/>
    <mergeCell ref="M556:N556"/>
    <mergeCell ref="C553:D553"/>
    <mergeCell ref="H553:I553"/>
    <mergeCell ref="M553:N553"/>
    <mergeCell ref="C554:D554"/>
    <mergeCell ref="H554:I554"/>
    <mergeCell ref="M554:N554"/>
    <mergeCell ref="C550:G550"/>
    <mergeCell ref="H550:I550"/>
    <mergeCell ref="M550:N550"/>
    <mergeCell ref="C551:D552"/>
    <mergeCell ref="E551:G551"/>
    <mergeCell ref="H551:I551"/>
    <mergeCell ref="M551:N551"/>
    <mergeCell ref="H552:I552"/>
    <mergeCell ref="M552:N552"/>
    <mergeCell ref="C549:D549"/>
    <mergeCell ref="H549:I549"/>
    <mergeCell ref="M549:N549"/>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55:D555"/>
    <mergeCell ref="H555:I555"/>
    <mergeCell ref="M555:N555"/>
    <mergeCell ref="C543:D543"/>
    <mergeCell ref="H543:I543"/>
    <mergeCell ref="M543:N543"/>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48:D548"/>
    <mergeCell ref="H548:I548"/>
    <mergeCell ref="M548:N548"/>
    <mergeCell ref="C537:D537"/>
    <mergeCell ref="H537:I537"/>
    <mergeCell ref="M537:N537"/>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42:D542"/>
    <mergeCell ref="H542:I542"/>
    <mergeCell ref="M542:N542"/>
    <mergeCell ref="C531:D531"/>
    <mergeCell ref="H531:I531"/>
    <mergeCell ref="M531:N531"/>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36:D536"/>
    <mergeCell ref="H536:I536"/>
    <mergeCell ref="M536:N536"/>
    <mergeCell ref="C525:D525"/>
    <mergeCell ref="H525:I525"/>
    <mergeCell ref="M525:N525"/>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30:D530"/>
    <mergeCell ref="H530:I530"/>
    <mergeCell ref="M530:N530"/>
    <mergeCell ref="C519:D519"/>
    <mergeCell ref="H519:I519"/>
    <mergeCell ref="M519:N519"/>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24:D524"/>
    <mergeCell ref="H524:I524"/>
    <mergeCell ref="M524:N524"/>
    <mergeCell ref="C513:D513"/>
    <mergeCell ref="H513:I513"/>
    <mergeCell ref="M513:N513"/>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18:D518"/>
    <mergeCell ref="H518:I518"/>
    <mergeCell ref="M518:N518"/>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12:D512"/>
    <mergeCell ref="H512:I512"/>
    <mergeCell ref="M512:N512"/>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506:D506"/>
    <mergeCell ref="H506:I506"/>
    <mergeCell ref="M506:N506"/>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500:D500"/>
    <mergeCell ref="H500:I500"/>
    <mergeCell ref="M500:N500"/>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94:D494"/>
    <mergeCell ref="H494:I494"/>
    <mergeCell ref="M494:N494"/>
    <mergeCell ref="C483:D483"/>
    <mergeCell ref="H483:I483"/>
    <mergeCell ref="M483:N483"/>
    <mergeCell ref="C480:D480"/>
    <mergeCell ref="H480:J480"/>
    <mergeCell ref="M480:N480"/>
    <mergeCell ref="C481:D481"/>
    <mergeCell ref="H481:I481"/>
    <mergeCell ref="M481:N481"/>
    <mergeCell ref="C478:D478"/>
    <mergeCell ref="H478:I478"/>
    <mergeCell ref="M478:N478"/>
    <mergeCell ref="C479:D479"/>
    <mergeCell ref="H479:I479"/>
    <mergeCell ref="M479:N479"/>
    <mergeCell ref="C488:D488"/>
    <mergeCell ref="H488:I488"/>
    <mergeCell ref="M488:N488"/>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82:D482"/>
    <mergeCell ref="H482:I482"/>
    <mergeCell ref="M482:O482"/>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76:E476"/>
    <mergeCell ref="H476:I476"/>
    <mergeCell ref="M476:N476"/>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70:D470"/>
    <mergeCell ref="H470:I470"/>
    <mergeCell ref="M470:N470"/>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64:D464"/>
    <mergeCell ref="H464:I464"/>
    <mergeCell ref="M464:N464"/>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58:D458"/>
    <mergeCell ref="H458:I458"/>
    <mergeCell ref="M458:N458"/>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52:D452"/>
    <mergeCell ref="H452:I452"/>
    <mergeCell ref="M452:N452"/>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46:D446"/>
    <mergeCell ref="H446:I446"/>
    <mergeCell ref="M446:N446"/>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40:D440"/>
    <mergeCell ref="H440:I440"/>
    <mergeCell ref="M440:N440"/>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4:D434"/>
    <mergeCell ref="H434:I434"/>
    <mergeCell ref="M434:N434"/>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28:D428"/>
    <mergeCell ref="H428:I428"/>
    <mergeCell ref="M428:N428"/>
    <mergeCell ref="C417:D417"/>
    <mergeCell ref="H417:I417"/>
    <mergeCell ref="M417:N417"/>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22:D422"/>
    <mergeCell ref="H422:I422"/>
    <mergeCell ref="M422:N422"/>
    <mergeCell ref="C411:D411"/>
    <mergeCell ref="H411:I411"/>
    <mergeCell ref="M411:N411"/>
    <mergeCell ref="C408:D408"/>
    <mergeCell ref="H408:I408"/>
    <mergeCell ref="M408:N408"/>
    <mergeCell ref="C409:D409"/>
    <mergeCell ref="H409:I409"/>
    <mergeCell ref="M409:N409"/>
    <mergeCell ref="C406:D406"/>
    <mergeCell ref="H406:I406"/>
    <mergeCell ref="M406:N406"/>
    <mergeCell ref="C407:D407"/>
    <mergeCell ref="H407:I407"/>
    <mergeCell ref="M407:N407"/>
    <mergeCell ref="C416:D416"/>
    <mergeCell ref="H416:I416"/>
    <mergeCell ref="M416:N416"/>
    <mergeCell ref="A1025:C1025"/>
    <mergeCell ref="A1026:B1026"/>
    <mergeCell ref="A1031:A1033"/>
    <mergeCell ref="A1034:C1034"/>
    <mergeCell ref="C399:F399"/>
    <mergeCell ref="C220:G220"/>
    <mergeCell ref="H220:L220"/>
    <mergeCell ref="M220:Q220"/>
    <mergeCell ref="R220:AY220"/>
    <mergeCell ref="A222:A224"/>
    <mergeCell ref="A208:B208"/>
    <mergeCell ref="B402:B445"/>
    <mergeCell ref="C403:D403"/>
    <mergeCell ref="H403:I403"/>
    <mergeCell ref="M403:N403"/>
    <mergeCell ref="C404:D404"/>
    <mergeCell ref="H404:I404"/>
    <mergeCell ref="M404:N404"/>
    <mergeCell ref="C405:D405"/>
    <mergeCell ref="H405:I405"/>
    <mergeCell ref="M405:N405"/>
    <mergeCell ref="H399:K399"/>
    <mergeCell ref="M399:P399"/>
    <mergeCell ref="C400:E400"/>
    <mergeCell ref="H400:J400"/>
    <mergeCell ref="M400:O400"/>
    <mergeCell ref="C401:D402"/>
    <mergeCell ref="H401:I402"/>
    <mergeCell ref="M401:N402"/>
    <mergeCell ref="C410:D410"/>
    <mergeCell ref="H410:I410"/>
    <mergeCell ref="M410:N410"/>
    <mergeCell ref="R133:AY133"/>
    <mergeCell ref="A135:A139"/>
    <mergeCell ref="A153:A158"/>
    <mergeCell ref="A128:A129"/>
    <mergeCell ref="A130:A132"/>
    <mergeCell ref="C133:G133"/>
    <mergeCell ref="H133:L133"/>
    <mergeCell ref="M133:Q133"/>
    <mergeCell ref="C120:G120"/>
    <mergeCell ref="H120:L120"/>
    <mergeCell ref="M120:Q120"/>
    <mergeCell ref="R120:AY120"/>
    <mergeCell ref="A122:A123"/>
    <mergeCell ref="A124:A127"/>
    <mergeCell ref="A108:B108"/>
    <mergeCell ref="R56:AY56"/>
    <mergeCell ref="A58:A73"/>
    <mergeCell ref="C56:G56"/>
    <mergeCell ref="H56:L56"/>
    <mergeCell ref="M56:Q56"/>
    <mergeCell ref="A47:A49"/>
    <mergeCell ref="C14:G14"/>
    <mergeCell ref="H14:L14"/>
    <mergeCell ref="A29:A30"/>
    <mergeCell ref="A35:A36"/>
    <mergeCell ref="A37:A38"/>
    <mergeCell ref="A41:A42"/>
    <mergeCell ref="A43:A44"/>
    <mergeCell ref="A45:A46"/>
    <mergeCell ref="C27:G27"/>
    <mergeCell ref="H27:L27"/>
    <mergeCell ref="M27:Q27"/>
    <mergeCell ref="R27:AY27"/>
    <mergeCell ref="M14:Q14"/>
    <mergeCell ref="R14:AY14"/>
    <mergeCell ref="A16:A17"/>
    <mergeCell ref="A18:A21"/>
    <mergeCell ref="A22:A23"/>
    <mergeCell ref="A24:A26"/>
  </mergeCells>
  <conditionalFormatting sqref="BC1:CZ199 BC202:CZ1048576">
    <cfRule type="cellIs" dxfId="1" priority="4" operator="lessThan">
      <formula>25</formula>
    </cfRule>
  </conditionalFormatting>
  <conditionalFormatting sqref="BC200:CZ201">
    <cfRule type="cellIs" dxfId="0"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6017"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6018"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6019"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6020"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6021"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6022"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6023"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6024"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6025"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6026"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6027"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6028"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6029"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6030"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6031"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6032" r:id="rId19" name="B_Matrix">
              <controlPr defaultSize="0" print="0" autoFill="0" autoPict="0" macro="[0]!GoTo_WATER">
                <anchor moveWithCells="1">
                  <from>
                    <xdr:col>1</xdr:col>
                    <xdr:colOff>228600</xdr:colOff>
                    <xdr:row>399</xdr:row>
                    <xdr:rowOff>19050</xdr:rowOff>
                  </from>
                  <to>
                    <xdr:col>1</xdr:col>
                    <xdr:colOff>1704975</xdr:colOff>
                    <xdr:row>400</xdr:row>
                    <xdr:rowOff>95250</xdr:rowOff>
                  </to>
                </anchor>
              </controlPr>
            </control>
          </mc:Choice>
        </mc:AlternateContent>
        <mc:AlternateContent xmlns:mc="http://schemas.openxmlformats.org/markup-compatibility/2006">
          <mc:Choice Requires="x14">
            <control shapeId="256033"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6034"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6035"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6036"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6037"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6038"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6039"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6040"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6041"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6042"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6043"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6044"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6045"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6046"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6047"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6048"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6049"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6050"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6051"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6052"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6053"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6054"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6055"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6056"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6057"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6058"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6059"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6060"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6061"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6062"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6063"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6064"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6065"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6066"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6067"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EI213"/>
  <sheetViews>
    <sheetView workbookViewId="0"/>
  </sheetViews>
  <sheetFormatPr defaultRowHeight="12.75" x14ac:dyDescent="0.2"/>
  <sheetData>
    <row r="1">
      <c r="A1" t="s">
        <v>546</v>
      </c>
      <c r="B1" t="s">
        <v>548</v>
      </c>
      <c r="C1" t="s">
        <v>549</v>
      </c>
      <c r="D1" t="s">
        <v>554</v>
      </c>
      <c r="E1" t="s">
        <v>555</v>
      </c>
      <c r="F1" t="s">
        <v>556</v>
      </c>
      <c r="G1" t="s">
        <v>557</v>
      </c>
      <c r="H1" t="s">
        <v>577</v>
      </c>
      <c r="I1" t="s">
        <v>578</v>
      </c>
      <c r="J1" t="s">
        <v>579</v>
      </c>
      <c r="K1" t="s">
        <v>580</v>
      </c>
      <c r="L1" t="s">
        <v>581</v>
      </c>
      <c r="M1" t="s">
        <v>582</v>
      </c>
      <c r="N1" t="s">
        <v>583</v>
      </c>
      <c r="O1" t="s">
        <v>584</v>
      </c>
      <c r="P1" t="s">
        <v>585</v>
      </c>
      <c r="Q1" t="s">
        <v>586</v>
      </c>
      <c r="R1" t="s">
        <v>587</v>
      </c>
      <c r="S1" t="s">
        <v>588</v>
      </c>
      <c r="T1" t="s">
        <v>589</v>
      </c>
      <c r="U1" t="s">
        <v>590</v>
      </c>
      <c r="V1" t="s">
        <v>591</v>
      </c>
      <c r="W1" t="s">
        <v>592</v>
      </c>
      <c r="X1" t="s">
        <v>593</v>
      </c>
      <c r="Y1" t="s">
        <v>594</v>
      </c>
      <c r="Z1" t="s">
        <v>595</v>
      </c>
      <c r="AA1" t="s">
        <v>596</v>
      </c>
      <c r="AB1" t="s">
        <v>597</v>
      </c>
      <c r="AC1" t="s">
        <v>598</v>
      </c>
      <c r="AD1" t="s">
        <v>599</v>
      </c>
      <c r="AE1" t="s">
        <v>600</v>
      </c>
      <c r="AF1" t="s">
        <v>601</v>
      </c>
      <c r="AG1" t="s">
        <v>602</v>
      </c>
      <c r="AH1" t="s">
        <v>603</v>
      </c>
      <c r="AI1" t="s">
        <v>604</v>
      </c>
      <c r="AJ1" t="s">
        <v>605</v>
      </c>
      <c r="AK1" t="s">
        <v>606</v>
      </c>
      <c r="AL1" t="s">
        <v>607</v>
      </c>
      <c r="AM1" t="s">
        <v>608</v>
      </c>
      <c r="AN1" t="s">
        <v>609</v>
      </c>
      <c r="AO1" t="s">
        <v>610</v>
      </c>
      <c r="AP1" t="s">
        <v>611</v>
      </c>
      <c r="AQ1" t="s">
        <v>612</v>
      </c>
      <c r="AR1" t="s">
        <v>613</v>
      </c>
      <c r="AS1" t="s">
        <v>614</v>
      </c>
      <c r="AT1" t="s">
        <v>615</v>
      </c>
      <c r="AU1" t="s">
        <v>616</v>
      </c>
      <c r="AV1" t="s">
        <v>617</v>
      </c>
      <c r="AW1" t="s">
        <v>618</v>
      </c>
      <c r="AX1" t="s">
        <v>619</v>
      </c>
      <c r="AY1" t="s">
        <v>620</v>
      </c>
      <c r="AZ1" t="s">
        <v>621</v>
      </c>
      <c r="BA1" t="s">
        <v>622</v>
      </c>
      <c r="BB1" t="s">
        <v>623</v>
      </c>
      <c r="BC1" t="s">
        <v>624</v>
      </c>
      <c r="BD1" t="s">
        <v>625</v>
      </c>
      <c r="BE1" t="s">
        <v>626</v>
      </c>
      <c r="BF1" t="s">
        <v>627</v>
      </c>
      <c r="BG1" t="s">
        <v>628</v>
      </c>
      <c r="BH1" t="s">
        <v>629</v>
      </c>
      <c r="BI1" t="s">
        <v>630</v>
      </c>
      <c r="BJ1" t="s">
        <v>631</v>
      </c>
      <c r="BK1" t="s">
        <v>632</v>
      </c>
      <c r="BL1" t="s">
        <v>633</v>
      </c>
      <c r="BM1" t="s">
        <v>634</v>
      </c>
      <c r="BN1" t="s">
        <v>635</v>
      </c>
      <c r="BO1" t="s">
        <v>636</v>
      </c>
      <c r="BP1" t="s">
        <v>637</v>
      </c>
      <c r="BQ1" t="s">
        <v>638</v>
      </c>
      <c r="BR1" t="s">
        <v>639</v>
      </c>
      <c r="BS1" t="s">
        <v>640</v>
      </c>
      <c r="BT1" t="s">
        <v>641</v>
      </c>
      <c r="BU1" t="s">
        <v>642</v>
      </c>
      <c r="BV1" t="s">
        <v>643</v>
      </c>
      <c r="BW1" t="s">
        <v>644</v>
      </c>
      <c r="BX1" t="s">
        <v>645</v>
      </c>
      <c r="BY1" t="s">
        <v>646</v>
      </c>
      <c r="BZ1" t="s">
        <v>647</v>
      </c>
      <c r="CA1" t="s">
        <v>648</v>
      </c>
      <c r="CB1" t="s">
        <v>649</v>
      </c>
      <c r="CC1" t="s">
        <v>650</v>
      </c>
      <c r="CD1" t="s">
        <v>651</v>
      </c>
      <c r="CE1" t="s">
        <v>652</v>
      </c>
      <c r="CF1" t="s">
        <v>653</v>
      </c>
      <c r="CG1" t="s">
        <v>654</v>
      </c>
      <c r="CH1" t="s">
        <v>655</v>
      </c>
      <c r="CI1" t="s">
        <v>656</v>
      </c>
      <c r="CJ1" t="s">
        <v>657</v>
      </c>
      <c r="CK1" t="s">
        <v>658</v>
      </c>
      <c r="CL1" t="s">
        <v>659</v>
      </c>
      <c r="CM1" t="s">
        <v>660</v>
      </c>
      <c r="CN1" t="s">
        <v>661</v>
      </c>
      <c r="CO1" t="s">
        <v>662</v>
      </c>
      <c r="CP1" t="s">
        <v>663</v>
      </c>
      <c r="CQ1" t="s">
        <v>664</v>
      </c>
      <c r="CR1" t="s">
        <v>665</v>
      </c>
      <c r="CS1" t="s">
        <v>666</v>
      </c>
      <c r="CT1" t="s">
        <v>667</v>
      </c>
      <c r="CU1" t="s">
        <v>668</v>
      </c>
      <c r="CV1" t="s">
        <v>669</v>
      </c>
      <c r="CW1" t="s">
        <v>670</v>
      </c>
      <c r="CX1" t="s">
        <v>671</v>
      </c>
      <c r="CY1" t="s">
        <v>672</v>
      </c>
      <c r="CZ1" t="s">
        <v>673</v>
      </c>
      <c r="DA1" t="s">
        <v>674</v>
      </c>
      <c r="DB1" t="s">
        <v>675</v>
      </c>
      <c r="DC1" t="s">
        <v>676</v>
      </c>
      <c r="DD1" t="s">
        <v>677</v>
      </c>
      <c r="DE1" t="s">
        <v>678</v>
      </c>
      <c r="DF1" t="s">
        <v>679</v>
      </c>
      <c r="DG1" t="s">
        <v>680</v>
      </c>
      <c r="DH1" t="s">
        <v>681</v>
      </c>
      <c r="DI1" t="s">
        <v>682</v>
      </c>
      <c r="DJ1" t="s">
        <v>683</v>
      </c>
      <c r="DK1" t="s">
        <v>684</v>
      </c>
      <c r="DL1" t="s">
        <v>685</v>
      </c>
      <c r="DM1" t="s">
        <v>686</v>
      </c>
      <c r="DN1" t="s">
        <v>687</v>
      </c>
      <c r="DO1" t="s">
        <v>688</v>
      </c>
      <c r="DP1" t="s">
        <v>689</v>
      </c>
      <c r="DQ1" t="s">
        <v>690</v>
      </c>
      <c r="DR1" t="s">
        <v>691</v>
      </c>
      <c r="DS1" t="s">
        <v>692</v>
      </c>
      <c r="DT1" t="s">
        <v>693</v>
      </c>
      <c r="DU1" t="s">
        <v>694</v>
      </c>
      <c r="DV1" t="s">
        <v>695</v>
      </c>
      <c r="DW1" t="s">
        <v>696</v>
      </c>
      <c r="DX1" t="s">
        <v>697</v>
      </c>
      <c r="DY1" t="s">
        <v>698</v>
      </c>
      <c r="DZ1" t="s">
        <v>699</v>
      </c>
      <c r="EA1" t="s">
        <v>700</v>
      </c>
      <c r="EB1" t="s">
        <v>701</v>
      </c>
      <c r="EC1" t="s">
        <v>702</v>
      </c>
      <c r="ED1" t="s">
        <v>703</v>
      </c>
      <c r="EE1" t="s">
        <v>704</v>
      </c>
      <c r="EF1" t="s">
        <v>705</v>
      </c>
      <c r="EG1" t="s">
        <v>706</v>
      </c>
      <c r="EH1" t="s">
        <v>707</v>
      </c>
      <c r="EI1" t="s">
        <v>708</v>
      </c>
    </row>
    <row r="2">
      <c r="A2" t="s">
        <v>547</v>
      </c>
      <c r="B2">
        <v>2003</v>
      </c>
      <c r="C2" t="s">
        <v>550</v>
      </c>
      <c r="D2">
        <v>16</v>
      </c>
      <c r="E2" t="s">
        <v>13</v>
      </c>
      <c r="F2" t="s">
        <v>14</v>
      </c>
      <c r="G2" t="s">
        <v>558</v>
      </c>
      <c r="H2">
        <v>53.785366088909598</v>
      </c>
      <c r="I2">
        <v>66.779819483442381</v>
      </c>
      <c r="J2">
        <v>74.372686480599043</v>
      </c>
      <c r="K2">
        <v>80.798416770614949</v>
      </c>
      <c r="L2">
        <v>89.794681026111562</v>
      </c>
      <c r="M2">
        <v>74.523638673432842</v>
      </c>
      <c r="N2">
        <v>79.818937145961428</v>
      </c>
      <c r="O2">
        <v>84.729279198237876</v>
      </c>
      <c r="P2">
        <v>88.466724536781712</v>
      </c>
      <c r="Q2">
        <v>94.137937710066836</v>
      </c>
      <c r="R2">
        <v>47.874347427651259</v>
      </c>
      <c r="S2">
        <v>60.092072244835009</v>
      </c>
      <c r="T2">
        <v>62.768999455690768</v>
      </c>
      <c r="U2">
        <v>70.104429795411448</v>
      </c>
      <c r="V2">
        <v>74.990315893613854</v>
      </c>
      <c r="W2" t="s">
        <v>151</v>
      </c>
      <c r="X2" t="s">
        <v>152</v>
      </c>
      <c r="Y2" t="s">
        <v>153</v>
      </c>
      <c r="Z2" t="s">
        <v>154</v>
      </c>
      <c r="AA2" t="s">
        <v>155</v>
      </c>
      <c r="AB2" t="s">
        <v>156</v>
      </c>
      <c r="AC2" t="s">
        <v>157</v>
      </c>
      <c r="AD2" t="s">
        <v>158</v>
      </c>
      <c r="AE2" t="s">
        <v>159</v>
      </c>
      <c r="AF2" t="s">
        <v>160</v>
      </c>
      <c r="AG2" t="s">
        <v>161</v>
      </c>
      <c r="AH2" t="s">
        <v>162</v>
      </c>
      <c r="AI2" t="s">
        <v>163</v>
      </c>
      <c r="AJ2" t="s">
        <v>164</v>
      </c>
      <c r="AK2" t="s">
        <v>165</v>
      </c>
      <c r="AL2" t="s">
        <v>166</v>
      </c>
      <c r="AM2" t="s">
        <v>167</v>
      </c>
      <c r="AN2" t="s">
        <v>168</v>
      </c>
      <c r="AO2" t="s">
        <v>169</v>
      </c>
      <c r="AP2" t="s">
        <v>170</v>
      </c>
      <c r="AQ2" t="s">
        <v>171</v>
      </c>
      <c r="AR2" t="s">
        <v>172</v>
      </c>
      <c r="AS2" t="s">
        <v>173</v>
      </c>
      <c r="AT2" t="s">
        <v>174</v>
      </c>
      <c r="AU2" t="s">
        <v>175</v>
      </c>
      <c r="AV2" t="s">
        <v>176</v>
      </c>
      <c r="AW2" t="s">
        <v>177</v>
      </c>
      <c r="AX2" t="s">
        <v>178</v>
      </c>
      <c r="AY2" t="s">
        <v>179</v>
      </c>
      <c r="AZ2" t="s">
        <v>180</v>
      </c>
      <c r="BA2" t="s">
        <v>213</v>
      </c>
      <c r="BB2" t="s">
        <v>213</v>
      </c>
      <c r="BC2" t="s">
        <v>213</v>
      </c>
      <c r="BD2" t="s">
        <v>213</v>
      </c>
      <c r="BE2">
        <v>85.680250169995205</v>
      </c>
      <c r="BF2">
        <v>61.309746041793943</v>
      </c>
      <c r="BG2">
        <v>83.593931244419494</v>
      </c>
      <c r="BH2">
        <v>56.950001645235709</v>
      </c>
      <c r="BI2">
        <v>65.794163701166369</v>
      </c>
      <c r="BJ2">
        <v>77.178196532078132</v>
      </c>
      <c r="BK2">
        <v>49.54231833456879</v>
      </c>
      <c r="BL2"/>
      <c r="BM2">
        <v>81.746997503960003</v>
      </c>
      <c r="BN2">
        <v>89.285625920207963</v>
      </c>
      <c r="BO2">
        <v>81.848729235958857</v>
      </c>
      <c r="BP2">
        <v>75.767849553059335</v>
      </c>
      <c r="BQ2">
        <v>60.442680475971088</v>
      </c>
      <c r="BR2"/>
      <c r="BS2">
        <v>70.530831597651201</v>
      </c>
      <c r="BT2"/>
      <c r="BU2">
        <v>66.896822772036032</v>
      </c>
      <c r="BV2">
        <v>65.002353342936743</v>
      </c>
      <c r="BW2"/>
      <c r="BX2">
        <v>61.352218195902147</v>
      </c>
      <c r="BY2">
        <v>61.738745392294781</v>
      </c>
      <c r="BZ2">
        <v>73.201879148333447</v>
      </c>
      <c r="CA2">
        <v>58.131852195191946</v>
      </c>
      <c r="CB2">
        <v>79.099821610480774</v>
      </c>
      <c r="CC2">
        <v>56.50216981823111</v>
      </c>
      <c r="CD2">
        <v>65.104068972969728</v>
      </c>
      <c r="CE2">
        <v>69.691663841157904</v>
      </c>
      <c r="CF2">
        <v>68.618933851809601</v>
      </c>
      <c r="CG2">
        <v>71.175103116829206</v>
      </c>
      <c r="CH2">
        <v>69.06510290884664</v>
      </c>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row>
    <row r="3">
      <c r="A3" t="s">
        <v>547</v>
      </c>
      <c r="B3">
        <v>2003</v>
      </c>
      <c r="C3" t="s">
        <v>550</v>
      </c>
      <c r="D3">
        <v>17</v>
      </c>
      <c r="E3" t="s">
        <v>13</v>
      </c>
      <c r="F3" t="s">
        <v>51</v>
      </c>
      <c r="G3" t="s">
        <v>213</v>
      </c>
      <c r="H3">
        <v>46.214633911090402</v>
      </c>
      <c r="I3">
        <v>33.220180516557619</v>
      </c>
      <c r="J3">
        <v>25.62731351940096</v>
      </c>
      <c r="K3">
        <v>19.201583229385051</v>
      </c>
      <c r="L3">
        <v>10.20531897388844</v>
      </c>
      <c r="M3">
        <v>25.476361326567162</v>
      </c>
      <c r="N3">
        <v>20.181062854038569</v>
      </c>
      <c r="O3">
        <v>15.270720801762121</v>
      </c>
      <c r="P3">
        <v>11.53327546321829</v>
      </c>
      <c r="Q3">
        <v>5.8620622899331636</v>
      </c>
      <c r="R3">
        <v>52.125652572348741</v>
      </c>
      <c r="S3">
        <v>39.907927755164991</v>
      </c>
      <c r="T3">
        <v>37.231000544309232</v>
      </c>
      <c r="U3">
        <v>29.895570204588552</v>
      </c>
      <c r="V3">
        <v>25.00968410638615</v>
      </c>
      <c r="W3" t="s">
        <v>151</v>
      </c>
      <c r="X3" t="s">
        <v>152</v>
      </c>
      <c r="Y3" t="s">
        <v>153</v>
      </c>
      <c r="Z3" t="s">
        <v>154</v>
      </c>
      <c r="AA3" t="s">
        <v>155</v>
      </c>
      <c r="AB3" t="s">
        <v>156</v>
      </c>
      <c r="AC3" t="s">
        <v>157</v>
      </c>
      <c r="AD3" t="s">
        <v>158</v>
      </c>
      <c r="AE3" t="s">
        <v>159</v>
      </c>
      <c r="AF3" t="s">
        <v>160</v>
      </c>
      <c r="AG3" t="s">
        <v>161</v>
      </c>
      <c r="AH3" t="s">
        <v>162</v>
      </c>
      <c r="AI3" t="s">
        <v>163</v>
      </c>
      <c r="AJ3" t="s">
        <v>164</v>
      </c>
      <c r="AK3" t="s">
        <v>165</v>
      </c>
      <c r="AL3" t="s">
        <v>166</v>
      </c>
      <c r="AM3" t="s">
        <v>167</v>
      </c>
      <c r="AN3" t="s">
        <v>168</v>
      </c>
      <c r="AO3" t="s">
        <v>169</v>
      </c>
      <c r="AP3" t="s">
        <v>170</v>
      </c>
      <c r="AQ3" t="s">
        <v>171</v>
      </c>
      <c r="AR3" t="s">
        <v>172</v>
      </c>
      <c r="AS3" t="s">
        <v>173</v>
      </c>
      <c r="AT3" t="s">
        <v>174</v>
      </c>
      <c r="AU3" t="s">
        <v>175</v>
      </c>
      <c r="AV3" t="s">
        <v>176</v>
      </c>
      <c r="AW3" t="s">
        <v>177</v>
      </c>
      <c r="AX3" t="s">
        <v>178</v>
      </c>
      <c r="AY3" t="s">
        <v>179</v>
      </c>
      <c r="AZ3" t="s">
        <v>180</v>
      </c>
      <c r="BA3" t="s">
        <v>213</v>
      </c>
      <c r="BB3" t="s">
        <v>213</v>
      </c>
      <c r="BC3" t="s">
        <v>213</v>
      </c>
      <c r="BD3" t="s">
        <v>213</v>
      </c>
      <c r="BE3">
        <v>14.319749830004801</v>
      </c>
      <c r="BF3">
        <v>38.690253958206057</v>
      </c>
      <c r="BG3">
        <v>16.40606875558051</v>
      </c>
      <c r="BH3">
        <v>43.049998354764291</v>
      </c>
      <c r="BI3">
        <v>34.205836298833631</v>
      </c>
      <c r="BJ3">
        <v>22.821803467921871</v>
      </c>
      <c r="BK3">
        <v>50.45768166543121</v>
      </c>
      <c r="BL3"/>
      <c r="BM3">
        <v>18.253002496040001</v>
      </c>
      <c r="BN3">
        <v>10.714374079792041</v>
      </c>
      <c r="BO3">
        <v>18.15127076404114</v>
      </c>
      <c r="BP3">
        <v>24.232150446940661</v>
      </c>
      <c r="BQ3">
        <v>39.557319524028912</v>
      </c>
      <c r="BR3"/>
      <c r="BS3">
        <v>29.469168402348799</v>
      </c>
      <c r="BT3"/>
      <c r="BU3">
        <v>33.103177227963968</v>
      </c>
      <c r="BV3">
        <v>34.997646657063257</v>
      </c>
      <c r="BW3"/>
      <c r="BX3">
        <v>38.647781804097853</v>
      </c>
      <c r="BY3">
        <v>38.261254607705219</v>
      </c>
      <c r="BZ3">
        <v>26.79812085166655</v>
      </c>
      <c r="CA3">
        <v>41.868147804808054</v>
      </c>
      <c r="CB3">
        <v>20.90017838951923</v>
      </c>
      <c r="CC3">
        <v>43.49783018176889</v>
      </c>
      <c r="CD3">
        <v>34.895931027030272</v>
      </c>
      <c r="CE3">
        <v>30.308336158842099</v>
      </c>
      <c r="CF3">
        <v>31.381066148190399</v>
      </c>
      <c r="CG3">
        <v>28.824896883170791</v>
      </c>
      <c r="CH3">
        <v>30.93489709115336</v>
      </c>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row>
    <row r="4">
      <c r="A4" t="s">
        <v>547</v>
      </c>
      <c r="B4">
        <v>2003</v>
      </c>
      <c r="C4" t="s">
        <v>550</v>
      </c>
      <c r="D4">
        <v>18</v>
      </c>
      <c r="E4" t="s">
        <v>60</v>
      </c>
      <c r="F4" t="s">
        <v>15</v>
      </c>
      <c r="G4" t="s">
        <v>559</v>
      </c>
      <c r="H4">
        <v>51.344205617319339</v>
      </c>
      <c r="I4">
        <v>65.021404497714016</v>
      </c>
      <c r="J4">
        <v>72.549284616052773</v>
      </c>
      <c r="K4">
        <v>80.309582334950335</v>
      </c>
      <c r="L4">
        <v>89.497570953780269</v>
      </c>
      <c r="M4">
        <v>74.443266604096138</v>
      </c>
      <c r="N4">
        <v>79.813959632024748</v>
      </c>
      <c r="O4">
        <v>84.651309012303827</v>
      </c>
      <c r="P4">
        <v>88.361811312894972</v>
      </c>
      <c r="Q4">
        <v>93.902927753238231</v>
      </c>
      <c r="R4">
        <v>45.106276956760951</v>
      </c>
      <c r="S4">
        <v>58.377336491986647</v>
      </c>
      <c r="T4">
        <v>59.796389446061703</v>
      </c>
      <c r="U4">
        <v>66.688659812328567</v>
      </c>
      <c r="V4">
        <v>73.870195112240879</v>
      </c>
      <c r="W4" t="s">
        <v>151</v>
      </c>
      <c r="X4" t="s">
        <v>152</v>
      </c>
      <c r="Y4" t="s">
        <v>153</v>
      </c>
      <c r="Z4" t="s">
        <v>154</v>
      </c>
      <c r="AA4" t="s">
        <v>155</v>
      </c>
      <c r="AB4" t="s">
        <v>156</v>
      </c>
      <c r="AC4" t="s">
        <v>157</v>
      </c>
      <c r="AD4" t="s">
        <v>158</v>
      </c>
      <c r="AE4" t="s">
        <v>159</v>
      </c>
      <c r="AF4" t="s">
        <v>160</v>
      </c>
      <c r="AG4" t="s">
        <v>161</v>
      </c>
      <c r="AH4" t="s">
        <v>162</v>
      </c>
      <c r="AI4" t="s">
        <v>163</v>
      </c>
      <c r="AJ4" t="s">
        <v>164</v>
      </c>
      <c r="AK4" t="s">
        <v>165</v>
      </c>
      <c r="AL4" t="s">
        <v>166</v>
      </c>
      <c r="AM4" t="s">
        <v>167</v>
      </c>
      <c r="AN4" t="s">
        <v>168</v>
      </c>
      <c r="AO4" t="s">
        <v>169</v>
      </c>
      <c r="AP4" t="s">
        <v>170</v>
      </c>
      <c r="AQ4" t="s">
        <v>171</v>
      </c>
      <c r="AR4" t="s">
        <v>172</v>
      </c>
      <c r="AS4" t="s">
        <v>173</v>
      </c>
      <c r="AT4" t="s">
        <v>174</v>
      </c>
      <c r="AU4" t="s">
        <v>175</v>
      </c>
      <c r="AV4" t="s">
        <v>176</v>
      </c>
      <c r="AW4" t="s">
        <v>177</v>
      </c>
      <c r="AX4" t="s">
        <v>178</v>
      </c>
      <c r="AY4" t="s">
        <v>179</v>
      </c>
      <c r="AZ4" t="s">
        <v>180</v>
      </c>
      <c r="BA4" t="s">
        <v>213</v>
      </c>
      <c r="BB4" t="s">
        <v>213</v>
      </c>
      <c r="BC4" t="s">
        <v>213</v>
      </c>
      <c r="BD4" t="s">
        <v>213</v>
      </c>
      <c r="BE4">
        <v>84.114521169681595</v>
      </c>
      <c r="BF4">
        <v>60.596301145928408</v>
      </c>
      <c r="BG4">
        <v>83.593931244419494</v>
      </c>
      <c r="BH4">
        <v>56.435625792070972</v>
      </c>
      <c r="BI4">
        <v>61.981685531190443</v>
      </c>
      <c r="BJ4">
        <v>76.893701603534652</v>
      </c>
      <c r="BK4">
        <v>49.359070812624267</v>
      </c>
      <c r="BL4"/>
      <c r="BM4">
        <v>75.551509395090761</v>
      </c>
      <c r="BN4">
        <v>89.285625920207963</v>
      </c>
      <c r="BO4">
        <v>79.508116336266752</v>
      </c>
      <c r="BP4">
        <v>74.594489403555897</v>
      </c>
      <c r="BQ4">
        <v>48.520113077004517</v>
      </c>
      <c r="BR4"/>
      <c r="BS4">
        <v>64.216584438894756</v>
      </c>
      <c r="BT4"/>
      <c r="BU4">
        <v>66.796367783191499</v>
      </c>
      <c r="BV4">
        <v>64.360392746497624</v>
      </c>
      <c r="BW4"/>
      <c r="BX4">
        <v>60.206212420034973</v>
      </c>
      <c r="BY4">
        <v>61.096129357287239</v>
      </c>
      <c r="BZ4">
        <v>72.673220380224393</v>
      </c>
      <c r="CA4">
        <v>57.793539109684609</v>
      </c>
      <c r="CB4">
        <v>78.759978971144989</v>
      </c>
      <c r="CC4">
        <v>56.502169818231117</v>
      </c>
      <c r="CD4">
        <v>61.704952390996503</v>
      </c>
      <c r="CE4">
        <v>67.631637987967466</v>
      </c>
      <c r="CF4">
        <v>67.969950613760687</v>
      </c>
      <c r="CG4">
        <v>70.076627702516717</v>
      </c>
      <c r="CH4">
        <v>69.004400749585386</v>
      </c>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row>
    <row r="5">
      <c r="A5" t="s">
        <v>547</v>
      </c>
      <c r="B5">
        <v>2003</v>
      </c>
      <c r="C5" t="s">
        <v>550</v>
      </c>
      <c r="D5">
        <v>19</v>
      </c>
      <c r="E5" t="s">
        <v>60</v>
      </c>
      <c r="F5" t="s">
        <v>16</v>
      </c>
      <c r="G5" t="s">
        <v>560</v>
      </c>
      <c r="H5">
        <v>2.4411604715903992</v>
      </c>
      <c r="I5">
        <v>1.758414985728372</v>
      </c>
      <c r="J5">
        <v>1.823401864546252</v>
      </c>
      <c r="K5">
        <v>0.48883443566461332</v>
      </c>
      <c r="L5">
        <v>0.2971100723313011</v>
      </c>
      <c r="M5">
        <v>0.080372069336718102</v>
      </c>
      <c r="N5">
        <v>0.0049775139366927002</v>
      </c>
      <c r="O5">
        <v>0.077970185934047795</v>
      </c>
      <c r="P5">
        <v>0.10491322388674</v>
      </c>
      <c r="Q5">
        <v>0.2350099568285946</v>
      </c>
      <c r="R5">
        <v>2.7680704708901782</v>
      </c>
      <c r="S5">
        <v>1.714735752848306</v>
      </c>
      <c r="T5">
        <v>2.9726100096290788</v>
      </c>
      <c r="U5">
        <v>3.4157699830828978</v>
      </c>
      <c r="V5">
        <v>1.1201207813728911</v>
      </c>
      <c r="W5" t="s">
        <v>151</v>
      </c>
      <c r="X5" t="s">
        <v>152</v>
      </c>
      <c r="Y5" t="s">
        <v>153</v>
      </c>
      <c r="Z5" t="s">
        <v>154</v>
      </c>
      <c r="AA5" t="s">
        <v>155</v>
      </c>
      <c r="AB5" t="s">
        <v>156</v>
      </c>
      <c r="AC5" t="s">
        <v>157</v>
      </c>
      <c r="AD5" t="s">
        <v>158</v>
      </c>
      <c r="AE5" t="s">
        <v>159</v>
      </c>
      <c r="AF5" t="s">
        <v>160</v>
      </c>
      <c r="AG5" t="s">
        <v>161</v>
      </c>
      <c r="AH5" t="s">
        <v>162</v>
      </c>
      <c r="AI5" t="s">
        <v>163</v>
      </c>
      <c r="AJ5" t="s">
        <v>164</v>
      </c>
      <c r="AK5" t="s">
        <v>165</v>
      </c>
      <c r="AL5" t="s">
        <v>166</v>
      </c>
      <c r="AM5" t="s">
        <v>167</v>
      </c>
      <c r="AN5" t="s">
        <v>168</v>
      </c>
      <c r="AO5" t="s">
        <v>169</v>
      </c>
      <c r="AP5" t="s">
        <v>170</v>
      </c>
      <c r="AQ5" t="s">
        <v>171</v>
      </c>
      <c r="AR5" t="s">
        <v>172</v>
      </c>
      <c r="AS5" t="s">
        <v>173</v>
      </c>
      <c r="AT5" t="s">
        <v>174</v>
      </c>
      <c r="AU5" t="s">
        <v>175</v>
      </c>
      <c r="AV5" t="s">
        <v>176</v>
      </c>
      <c r="AW5" t="s">
        <v>177</v>
      </c>
      <c r="AX5" t="s">
        <v>178</v>
      </c>
      <c r="AY5" t="s">
        <v>179</v>
      </c>
      <c r="AZ5" t="s">
        <v>180</v>
      </c>
      <c r="BA5" t="s">
        <v>213</v>
      </c>
      <c r="BB5" t="s">
        <v>213</v>
      </c>
      <c r="BC5" t="s">
        <v>213</v>
      </c>
      <c r="BD5" t="s">
        <v>213</v>
      </c>
      <c r="BE5">
        <v>1.56572900031361</v>
      </c>
      <c r="BF5">
        <v>0.71344489586552906</v>
      </c>
      <c r="BG5">
        <v>0</v>
      </c>
      <c r="BH5">
        <v>0.5143758531647451</v>
      </c>
      <c r="BI5">
        <v>3.8124781699759591</v>
      </c>
      <c r="BJ5">
        <v>0.28449492854347408</v>
      </c>
      <c r="BK5">
        <v>0.18324752194453039</v>
      </c>
      <c r="BL5"/>
      <c r="BM5">
        <v>6.1954881088693208</v>
      </c>
      <c r="BN5">
        <v>0</v>
      </c>
      <c r="BO5">
        <v>2.340612899692077</v>
      </c>
      <c r="BP5">
        <v>1.1733601495034169</v>
      </c>
      <c r="BQ5">
        <v>11.92256739896659</v>
      </c>
      <c r="BR5"/>
      <c r="BS5">
        <v>6.3142471587564897</v>
      </c>
      <c r="BT5"/>
      <c r="BU5">
        <v>0.1004549888445344</v>
      </c>
      <c r="BV5">
        <v>0.6419605964391174</v>
      </c>
      <c r="BW5"/>
      <c r="BX5">
        <v>1.146005775867162</v>
      </c>
      <c r="BY5">
        <v>0.64261603500754627</v>
      </c>
      <c r="BZ5">
        <v>0.5286587681090531</v>
      </c>
      <c r="CA5">
        <v>0.33831308550734529</v>
      </c>
      <c r="CB5">
        <v>0.33984263933579562</v>
      </c>
      <c r="CC5">
        <v>0</v>
      </c>
      <c r="CD5">
        <v>3.399116581973185</v>
      </c>
      <c r="CE5">
        <v>2.0600258531904552</v>
      </c>
      <c r="CF5">
        <v>0.64898323804889702</v>
      </c>
      <c r="CG5">
        <v>1.0984754143125099</v>
      </c>
      <c r="CH5">
        <v>0.060702159261249798</v>
      </c>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row>
    <row r="6">
      <c r="A6" t="s">
        <v>547</v>
      </c>
      <c r="B6">
        <v>2003</v>
      </c>
      <c r="C6" t="s">
        <v>550</v>
      </c>
      <c r="D6">
        <v>20</v>
      </c>
      <c r="E6" t="s">
        <v>60</v>
      </c>
      <c r="F6" t="s">
        <v>22</v>
      </c>
      <c r="G6" t="s">
        <v>561</v>
      </c>
      <c r="H6">
        <v>35.60103266194858</v>
      </c>
      <c r="I6">
        <v>29.71838198199119</v>
      </c>
      <c r="J6">
        <v>24.102702714506918</v>
      </c>
      <c r="K6">
        <v>17.80870450035253</v>
      </c>
      <c r="L6">
        <v>10.007940957945589</v>
      </c>
      <c r="M6">
        <v>24.51663464590375</v>
      </c>
      <c r="N6">
        <v>20.063576465666781</v>
      </c>
      <c r="O6">
        <v>14.97942114443998</v>
      </c>
      <c r="P6">
        <v>11.4708286918688</v>
      </c>
      <c r="Q6">
        <v>5.8556286843485026</v>
      </c>
      <c r="R6">
        <v>38.191084388350667</v>
      </c>
      <c r="S6">
        <v>32.334241430145127</v>
      </c>
      <c r="T6">
        <v>33.027774062484987</v>
      </c>
      <c r="U6">
        <v>27.207570914929988</v>
      </c>
      <c r="V6">
        <v>22.20061163410681</v>
      </c>
      <c r="W6" t="s">
        <v>151</v>
      </c>
      <c r="X6" t="s">
        <v>152</v>
      </c>
      <c r="Y6" t="s">
        <v>153</v>
      </c>
      <c r="Z6" t="s">
        <v>154</v>
      </c>
      <c r="AA6" t="s">
        <v>155</v>
      </c>
      <c r="AB6" t="s">
        <v>156</v>
      </c>
      <c r="AC6" t="s">
        <v>157</v>
      </c>
      <c r="AD6" t="s">
        <v>158</v>
      </c>
      <c r="AE6" t="s">
        <v>159</v>
      </c>
      <c r="AF6" t="s">
        <v>160</v>
      </c>
      <c r="AG6" t="s">
        <v>161</v>
      </c>
      <c r="AH6" t="s">
        <v>162</v>
      </c>
      <c r="AI6" t="s">
        <v>163</v>
      </c>
      <c r="AJ6" t="s">
        <v>164</v>
      </c>
      <c r="AK6" t="s">
        <v>165</v>
      </c>
      <c r="AL6" t="s">
        <v>166</v>
      </c>
      <c r="AM6" t="s">
        <v>167</v>
      </c>
      <c r="AN6" t="s">
        <v>168</v>
      </c>
      <c r="AO6" t="s">
        <v>169</v>
      </c>
      <c r="AP6" t="s">
        <v>170</v>
      </c>
      <c r="AQ6" t="s">
        <v>171</v>
      </c>
      <c r="AR6" t="s">
        <v>172</v>
      </c>
      <c r="AS6" t="s">
        <v>173</v>
      </c>
      <c r="AT6" t="s">
        <v>174</v>
      </c>
      <c r="AU6" t="s">
        <v>175</v>
      </c>
      <c r="AV6" t="s">
        <v>176</v>
      </c>
      <c r="AW6" t="s">
        <v>177</v>
      </c>
      <c r="AX6" t="s">
        <v>178</v>
      </c>
      <c r="AY6" t="s">
        <v>179</v>
      </c>
      <c r="AZ6" t="s">
        <v>180</v>
      </c>
      <c r="BA6" t="s">
        <v>213</v>
      </c>
      <c r="BB6" t="s">
        <v>213</v>
      </c>
      <c r="BC6" t="s">
        <v>213</v>
      </c>
      <c r="BD6" t="s">
        <v>213</v>
      </c>
      <c r="BE6">
        <v>12.685101787683511</v>
      </c>
      <c r="BF6">
        <v>37.446268580887732</v>
      </c>
      <c r="BG6">
        <v>14.05842875145423</v>
      </c>
      <c r="BH6">
        <v>41.599205449379248</v>
      </c>
      <c r="BI6">
        <v>26.971054559436649</v>
      </c>
      <c r="BJ6">
        <v>22.28990239732757</v>
      </c>
      <c r="BK6">
        <v>14.901034191445889</v>
      </c>
      <c r="BL6"/>
      <c r="BM6">
        <v>18.253002496039912</v>
      </c>
      <c r="BN6">
        <v>10.714374079792041</v>
      </c>
      <c r="BO6">
        <v>15.83690006641055</v>
      </c>
      <c r="BP6">
        <v>9.6086116325988371</v>
      </c>
      <c r="BQ6">
        <v>35.622849635649729</v>
      </c>
      <c r="BR6"/>
      <c r="BS6">
        <v>20.234020475665261</v>
      </c>
      <c r="BT6"/>
      <c r="BU6">
        <v>22.817629624615851</v>
      </c>
      <c r="BV6">
        <v>34.069741017283789</v>
      </c>
      <c r="BW6"/>
      <c r="BX6">
        <v>38.493006805129433</v>
      </c>
      <c r="BY6">
        <v>31.68125250882547</v>
      </c>
      <c r="BZ6">
        <v>26.415911590287731</v>
      </c>
      <c r="CA6">
        <v>20.994511720065901</v>
      </c>
      <c r="CB6">
        <v>18.642408602762661</v>
      </c>
      <c r="CC6">
        <v>31.24040254578787</v>
      </c>
      <c r="CD6">
        <v>29.680750770982669</v>
      </c>
      <c r="CE6">
        <v>29.309662495890208</v>
      </c>
      <c r="CF6">
        <v>11.492208644326499</v>
      </c>
      <c r="CG6">
        <v>28.491469097767659</v>
      </c>
      <c r="CH6">
        <v>28.951554315094551</v>
      </c>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row>
    <row r="7">
      <c r="A7" t="s">
        <v>547</v>
      </c>
      <c r="B7">
        <v>2003</v>
      </c>
      <c r="C7" t="s">
        <v>550</v>
      </c>
      <c r="D7">
        <v>21</v>
      </c>
      <c r="E7" t="s">
        <v>60</v>
      </c>
      <c r="F7" t="s">
        <v>17</v>
      </c>
      <c r="G7" t="s">
        <v>562</v>
      </c>
      <c r="H7">
        <v>10.61360124914169</v>
      </c>
      <c r="I7">
        <v>3.5017985345664182</v>
      </c>
      <c r="J7">
        <v>1.5246108048940521</v>
      </c>
      <c r="K7">
        <v>1.39287872903252</v>
      </c>
      <c r="L7">
        <v>0.19737801594283061</v>
      </c>
      <c r="M7">
        <v>0.9597266806633904</v>
      </c>
      <c r="N7">
        <v>0.1174863883717686</v>
      </c>
      <c r="O7">
        <v>0.29129965732214702</v>
      </c>
      <c r="P7">
        <v>0.062446771349487701</v>
      </c>
      <c r="Q7">
        <v>0.0064336055846817</v>
      </c>
      <c r="R7">
        <v>13.9345681839982</v>
      </c>
      <c r="S7">
        <v>7.5736863250199216</v>
      </c>
      <c r="T7">
        <v>4.2032264818242266</v>
      </c>
      <c r="U7">
        <v>2.6879992896585541</v>
      </c>
      <c r="V7">
        <v>2.8090724722794249</v>
      </c>
      <c r="W7" t="s">
        <v>151</v>
      </c>
      <c r="X7" t="s">
        <v>152</v>
      </c>
      <c r="Y7" t="s">
        <v>153</v>
      </c>
      <c r="Z7" t="s">
        <v>154</v>
      </c>
      <c r="AA7" t="s">
        <v>155</v>
      </c>
      <c r="AB7" t="s">
        <v>156</v>
      </c>
      <c r="AC7" t="s">
        <v>157</v>
      </c>
      <c r="AD7" t="s">
        <v>158</v>
      </c>
      <c r="AE7" t="s">
        <v>159</v>
      </c>
      <c r="AF7" t="s">
        <v>160</v>
      </c>
      <c r="AG7" t="s">
        <v>161</v>
      </c>
      <c r="AH7" t="s">
        <v>162</v>
      </c>
      <c r="AI7" t="s">
        <v>163</v>
      </c>
      <c r="AJ7" t="s">
        <v>164</v>
      </c>
      <c r="AK7" t="s">
        <v>165</v>
      </c>
      <c r="AL7" t="s">
        <v>166</v>
      </c>
      <c r="AM7" t="s">
        <v>167</v>
      </c>
      <c r="AN7" t="s">
        <v>168</v>
      </c>
      <c r="AO7" t="s">
        <v>169</v>
      </c>
      <c r="AP7" t="s">
        <v>170</v>
      </c>
      <c r="AQ7" t="s">
        <v>171</v>
      </c>
      <c r="AR7" t="s">
        <v>172</v>
      </c>
      <c r="AS7" t="s">
        <v>173</v>
      </c>
      <c r="AT7" t="s">
        <v>174</v>
      </c>
      <c r="AU7" t="s">
        <v>175</v>
      </c>
      <c r="AV7" t="s">
        <v>176</v>
      </c>
      <c r="AW7" t="s">
        <v>177</v>
      </c>
      <c r="AX7" t="s">
        <v>178</v>
      </c>
      <c r="AY7" t="s">
        <v>179</v>
      </c>
      <c r="AZ7" t="s">
        <v>180</v>
      </c>
      <c r="BA7" t="s">
        <v>213</v>
      </c>
      <c r="BB7" t="s">
        <v>213</v>
      </c>
      <c r="BC7" t="s">
        <v>213</v>
      </c>
      <c r="BD7" t="s">
        <v>213</v>
      </c>
      <c r="BE7">
        <v>1.634648042321285</v>
      </c>
      <c r="BF7">
        <v>1.24398537731833</v>
      </c>
      <c r="BG7">
        <v>2.3476400041262782</v>
      </c>
      <c r="BH7">
        <v>1.450792905385045</v>
      </c>
      <c r="BI7">
        <v>7.2347817393969462</v>
      </c>
      <c r="BJ7">
        <v>0.53190107059430258</v>
      </c>
      <c r="BK7">
        <v>35.556647473985308</v>
      </c>
      <c r="BL7"/>
      <c r="BM7">
        <v>0</v>
      </c>
      <c r="BN7">
        <v>0</v>
      </c>
      <c r="BO7">
        <v>2.314370697630618</v>
      </c>
      <c r="BP7">
        <v>14.623538814341829</v>
      </c>
      <c r="BQ7">
        <v>3.93446988837916</v>
      </c>
      <c r="BR7"/>
      <c r="BS7">
        <v>9.235147926683501</v>
      </c>
      <c r="BT7"/>
      <c r="BU7">
        <v>10.28554760334813</v>
      </c>
      <c r="BV7">
        <v>0.92790563977946561</v>
      </c>
      <c r="BW7"/>
      <c r="BX7">
        <v>0.1547749989684491</v>
      </c>
      <c r="BY7">
        <v>6.5800020988797483</v>
      </c>
      <c r="BZ7">
        <v>0.38220926137881389</v>
      </c>
      <c r="CA7">
        <v>20.873636084742142</v>
      </c>
      <c r="CB7">
        <v>2.257769786756548</v>
      </c>
      <c r="CC7">
        <v>12.257427635980999</v>
      </c>
      <c r="CD7">
        <v>5.215180256047641</v>
      </c>
      <c r="CE7">
        <v>0.99867366295186732</v>
      </c>
      <c r="CF7">
        <v>19.88885750386391</v>
      </c>
      <c r="CG7">
        <v>0.33342778540311352</v>
      </c>
      <c r="CH7">
        <v>1.9833427760588089</v>
      </c>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row>
    <row r="8">
      <c r="A8" t="s">
        <v>547</v>
      </c>
      <c r="B8">
        <v>2003</v>
      </c>
      <c r="C8" t="s">
        <v>550</v>
      </c>
      <c r="D8">
        <v>22</v>
      </c>
      <c r="E8" t="s">
        <v>530</v>
      </c>
      <c r="F8" t="s">
        <v>49</v>
      </c>
      <c r="G8" t="s">
        <v>213</v>
      </c>
      <c r="H8">
        <v>4.5387075502192404</v>
      </c>
      <c r="I8">
        <v>2.63315324798738</v>
      </c>
      <c r="J8">
        <v>2.4517090222657298</v>
      </c>
      <c r="K8">
        <v>0.6050049681696168</v>
      </c>
      <c r="L8">
        <v>0.3308771398663401</v>
      </c>
      <c r="M8">
        <v>0.1078477524278081</v>
      </c>
      <c r="N8">
        <v>0.0062360062845618998</v>
      </c>
      <c r="O8">
        <v>0.092022718323407304</v>
      </c>
      <c r="P8">
        <v>0.1185906050394353</v>
      </c>
      <c r="Q8">
        <v>0.24964425878161481</v>
      </c>
      <c r="R8">
        <v>5.7819492476076988</v>
      </c>
      <c r="S8">
        <v>2.8535140972704429</v>
      </c>
      <c r="T8">
        <v>4.7357932027058558</v>
      </c>
      <c r="U8">
        <v>4.8724024901868201</v>
      </c>
      <c r="V8">
        <v>1.493687242179333</v>
      </c>
      <c r="W8" t="s">
        <v>151</v>
      </c>
      <c r="X8" t="s">
        <v>152</v>
      </c>
      <c r="Y8" t="s">
        <v>153</v>
      </c>
      <c r="Z8" t="s">
        <v>154</v>
      </c>
      <c r="AA8" t="s">
        <v>155</v>
      </c>
      <c r="AB8" t="s">
        <v>156</v>
      </c>
      <c r="AC8" t="s">
        <v>157</v>
      </c>
      <c r="AD8" t="s">
        <v>158</v>
      </c>
      <c r="AE8" t="s">
        <v>159</v>
      </c>
      <c r="AF8" t="s">
        <v>160</v>
      </c>
      <c r="AG8" t="s">
        <v>161</v>
      </c>
      <c r="AH8" t="s">
        <v>162</v>
      </c>
      <c r="AI8" t="s">
        <v>163</v>
      </c>
      <c r="AJ8" t="s">
        <v>164</v>
      </c>
      <c r="AK8" t="s">
        <v>165</v>
      </c>
      <c r="AL8" t="s">
        <v>166</v>
      </c>
      <c r="AM8" t="s">
        <v>167</v>
      </c>
      <c r="AN8" t="s">
        <v>168</v>
      </c>
      <c r="AO8" t="s">
        <v>169</v>
      </c>
      <c r="AP8" t="s">
        <v>170</v>
      </c>
      <c r="AQ8" t="s">
        <v>171</v>
      </c>
      <c r="AR8" t="s">
        <v>172</v>
      </c>
      <c r="AS8" t="s">
        <v>173</v>
      </c>
      <c r="AT8" t="s">
        <v>174</v>
      </c>
      <c r="AU8" t="s">
        <v>175</v>
      </c>
      <c r="AV8" t="s">
        <v>176</v>
      </c>
      <c r="AW8" t="s">
        <v>177</v>
      </c>
      <c r="AX8" t="s">
        <v>178</v>
      </c>
      <c r="AY8" t="s">
        <v>179</v>
      </c>
      <c r="AZ8" t="s">
        <v>180</v>
      </c>
      <c r="BA8" t="s">
        <v>213</v>
      </c>
      <c r="BB8" t="s">
        <v>213</v>
      </c>
      <c r="BC8" t="s">
        <v>213</v>
      </c>
      <c r="BD8" t="s">
        <v>213</v>
      </c>
      <c r="BE8">
        <v>1.8274094639162479</v>
      </c>
      <c r="BF8">
        <v>1.163672893668789</v>
      </c>
      <c r="BG8">
        <v>0</v>
      </c>
      <c r="BH8">
        <v>0.90320603740979255</v>
      </c>
      <c r="BI8">
        <v>5.7945537347233937</v>
      </c>
      <c r="BJ8">
        <v>0.36862085579471582</v>
      </c>
      <c r="BK8">
        <v>0.36988079707337213</v>
      </c>
      <c r="BL8"/>
      <c r="BM8">
        <v>7.5788570810434939</v>
      </c>
      <c r="BN8">
        <v>0</v>
      </c>
      <c r="BO8">
        <v>2.8596814166099089</v>
      </c>
      <c r="BP8">
        <v>1.548625381906513</v>
      </c>
      <c r="BQ8">
        <v>19.72541142298677</v>
      </c>
      <c r="BR8"/>
      <c r="BS8">
        <v>8.9524637888528247</v>
      </c>
      <c r="BT8">
        <v>0</v>
      </c>
      <c r="BU8">
        <v>0.15016406561916151</v>
      </c>
      <c r="BV8">
        <v>0.98759593064621531</v>
      </c>
      <c r="BW8"/>
      <c r="BX8">
        <v>1.8679125377470149</v>
      </c>
      <c r="BY8">
        <v>1.04086344956363</v>
      </c>
      <c r="BZ8">
        <v>0.72219289212207172</v>
      </c>
      <c r="CA8">
        <v>0.58197541060858704</v>
      </c>
      <c r="CB8">
        <v>0.42963768111806488</v>
      </c>
      <c r="CC8">
        <v>0</v>
      </c>
      <c r="CD8">
        <v>5.2210509044902391</v>
      </c>
      <c r="CE8">
        <v>2.9559142939759488</v>
      </c>
      <c r="CF8">
        <v>0.94577866722681847</v>
      </c>
      <c r="CG8">
        <v>1.5433422168836699</v>
      </c>
      <c r="CH8">
        <v>0.087891216699359107</v>
      </c>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row>
    <row r="9">
      <c r="A9" t="s">
        <v>547</v>
      </c>
      <c r="B9">
        <v>2003</v>
      </c>
      <c r="C9" t="s">
        <v>550</v>
      </c>
      <c r="D9">
        <v>23</v>
      </c>
      <c r="E9" t="s">
        <v>530</v>
      </c>
      <c r="F9" t="s">
        <v>48</v>
      </c>
      <c r="G9" t="s">
        <v>213</v>
      </c>
      <c r="H9">
        <v>95.461292449781027</v>
      </c>
      <c r="I9">
        <v>97.36684675201262</v>
      </c>
      <c r="J9">
        <v>97.54829097773424</v>
      </c>
      <c r="K9">
        <v>99.394995031830376</v>
      </c>
      <c r="L9">
        <v>99.669122860133669</v>
      </c>
      <c r="M9">
        <v>99.892152247572213</v>
      </c>
      <c r="N9">
        <v>99.993763993715461</v>
      </c>
      <c r="O9">
        <v>99.907977281676594</v>
      </c>
      <c r="P9">
        <v>99.881409394960556</v>
      </c>
      <c r="Q9">
        <v>99.750355741218385</v>
      </c>
      <c r="R9">
        <v>94.218050752392031</v>
      </c>
      <c r="S9">
        <v>97.146485902729452</v>
      </c>
      <c r="T9">
        <v>95.26420679729415</v>
      </c>
      <c r="U9">
        <v>95.127597509813199</v>
      </c>
      <c r="V9">
        <v>98.506312757820552</v>
      </c>
      <c r="W9" t="s">
        <v>151</v>
      </c>
      <c r="X9" t="s">
        <v>152</v>
      </c>
      <c r="Y9" t="s">
        <v>153</v>
      </c>
      <c r="Z9" t="s">
        <v>154</v>
      </c>
      <c r="AA9" t="s">
        <v>155</v>
      </c>
      <c r="AB9" t="s">
        <v>156</v>
      </c>
      <c r="AC9" t="s">
        <v>157</v>
      </c>
      <c r="AD9" t="s">
        <v>158</v>
      </c>
      <c r="AE9" t="s">
        <v>159</v>
      </c>
      <c r="AF9" t="s">
        <v>160</v>
      </c>
      <c r="AG9" t="s">
        <v>161</v>
      </c>
      <c r="AH9" t="s">
        <v>162</v>
      </c>
      <c r="AI9" t="s">
        <v>163</v>
      </c>
      <c r="AJ9" t="s">
        <v>164</v>
      </c>
      <c r="AK9" t="s">
        <v>165</v>
      </c>
      <c r="AL9" t="s">
        <v>166</v>
      </c>
      <c r="AM9" t="s">
        <v>167</v>
      </c>
      <c r="AN9" t="s">
        <v>168</v>
      </c>
      <c r="AO9" t="s">
        <v>169</v>
      </c>
      <c r="AP9" t="s">
        <v>170</v>
      </c>
      <c r="AQ9" t="s">
        <v>171</v>
      </c>
      <c r="AR9" t="s">
        <v>172</v>
      </c>
      <c r="AS9" t="s">
        <v>173</v>
      </c>
      <c r="AT9" t="s">
        <v>174</v>
      </c>
      <c r="AU9" t="s">
        <v>175</v>
      </c>
      <c r="AV9" t="s">
        <v>176</v>
      </c>
      <c r="AW9" t="s">
        <v>177</v>
      </c>
      <c r="AX9" t="s">
        <v>178</v>
      </c>
      <c r="AY9" t="s">
        <v>179</v>
      </c>
      <c r="AZ9" t="s">
        <v>180</v>
      </c>
      <c r="BA9" t="s">
        <v>213</v>
      </c>
      <c r="BB9" t="s">
        <v>213</v>
      </c>
      <c r="BC9" t="s">
        <v>213</v>
      </c>
      <c r="BD9" t="s">
        <v>213</v>
      </c>
      <c r="BE9">
        <v>98.172590536083746</v>
      </c>
      <c r="BF9">
        <v>98.836327106331211</v>
      </c>
      <c r="BG9">
        <v>100</v>
      </c>
      <c r="BH9">
        <v>99.096793962590212</v>
      </c>
      <c r="BI9">
        <v>94.205446265276649</v>
      </c>
      <c r="BJ9">
        <v>99.631379144205283</v>
      </c>
      <c r="BK9">
        <v>99.630119202926636</v>
      </c>
      <c r="BL9"/>
      <c r="BM9">
        <v>92.421142918956605</v>
      </c>
      <c r="BN9">
        <v>100</v>
      </c>
      <c r="BO9">
        <v>97.140318583390069</v>
      </c>
      <c r="BP9">
        <v>98.451374618093467</v>
      </c>
      <c r="BQ9">
        <v>80.274588577013276</v>
      </c>
      <c r="BR9"/>
      <c r="BS9">
        <v>91.047536211147246</v>
      </c>
      <c r="BT9">
        <v>0</v>
      </c>
      <c r="BU9">
        <v>99.849835934380835</v>
      </c>
      <c r="BV9">
        <v>99.012404069353792</v>
      </c>
      <c r="BW9"/>
      <c r="BX9">
        <v>98.132087462252954</v>
      </c>
      <c r="BY9">
        <v>98.959136550436369</v>
      </c>
      <c r="BZ9">
        <v>99.277807107877933</v>
      </c>
      <c r="CA9">
        <v>99.418024589391408</v>
      </c>
      <c r="CB9">
        <v>99.570362318881948</v>
      </c>
      <c r="CC9">
        <v>100</v>
      </c>
      <c r="CD9">
        <v>94.778949095509688</v>
      </c>
      <c r="CE9">
        <v>97.044085706024063</v>
      </c>
      <c r="CF9">
        <v>99.054221332773167</v>
      </c>
      <c r="CG9">
        <v>98.456657783116356</v>
      </c>
      <c r="CH9">
        <v>99.912108783300638</v>
      </c>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row>
    <row r="10">
      <c r="A10" t="s">
        <v>547</v>
      </c>
      <c r="B10">
        <v>2003</v>
      </c>
      <c r="C10" t="s">
        <v>550</v>
      </c>
      <c r="D10">
        <v>29</v>
      </c>
      <c r="E10" t="s">
        <v>57</v>
      </c>
      <c r="F10" t="s">
        <v>49</v>
      </c>
      <c r="G10" t="s">
        <v>563</v>
      </c>
      <c r="H10">
        <v>6.0866230881488681</v>
      </c>
      <c r="I10">
        <v>13.957357821378221</v>
      </c>
      <c r="J10">
        <v>14.714114935710541</v>
      </c>
      <c r="K10">
        <v>19.538392145665039</v>
      </c>
      <c r="L10">
        <v>34.39746555698374</v>
      </c>
      <c r="M10">
        <v>25.977946248021361</v>
      </c>
      <c r="N10">
        <v>23.472917827669271</v>
      </c>
      <c r="O10">
        <v>22.897040400010361</v>
      </c>
      <c r="P10">
        <v>29.543002039559429</v>
      </c>
      <c r="Q10">
        <v>44.647474353218037</v>
      </c>
      <c r="R10">
        <v>4.4282493755747154</v>
      </c>
      <c r="S10">
        <v>5.7188794074585312</v>
      </c>
      <c r="T10">
        <v>7.7626063193647354</v>
      </c>
      <c r="U10">
        <v>7.677348871017438</v>
      </c>
      <c r="V10">
        <v>11.830816146447621</v>
      </c>
      <c r="W10" t="s">
        <v>151</v>
      </c>
      <c r="X10" t="s">
        <v>152</v>
      </c>
      <c r="Y10" t="s">
        <v>153</v>
      </c>
      <c r="Z10" t="s">
        <v>154</v>
      </c>
      <c r="AA10" t="s">
        <v>155</v>
      </c>
      <c r="AB10" t="s">
        <v>156</v>
      </c>
      <c r="AC10" t="s">
        <v>157</v>
      </c>
      <c r="AD10" t="s">
        <v>158</v>
      </c>
      <c r="AE10" t="s">
        <v>159</v>
      </c>
      <c r="AF10" t="s">
        <v>160</v>
      </c>
      <c r="AG10" t="s">
        <v>161</v>
      </c>
      <c r="AH10" t="s">
        <v>162</v>
      </c>
      <c r="AI10" t="s">
        <v>163</v>
      </c>
      <c r="AJ10" t="s">
        <v>164</v>
      </c>
      <c r="AK10" t="s">
        <v>165</v>
      </c>
      <c r="AL10" t="s">
        <v>166</v>
      </c>
      <c r="AM10" t="s">
        <v>167</v>
      </c>
      <c r="AN10" t="s">
        <v>168</v>
      </c>
      <c r="AO10" t="s">
        <v>169</v>
      </c>
      <c r="AP10" t="s">
        <v>170</v>
      </c>
      <c r="AQ10" t="s">
        <v>171</v>
      </c>
      <c r="AR10" t="s">
        <v>172</v>
      </c>
      <c r="AS10" t="s">
        <v>173</v>
      </c>
      <c r="AT10" t="s">
        <v>174</v>
      </c>
      <c r="AU10" t="s">
        <v>175</v>
      </c>
      <c r="AV10" t="s">
        <v>176</v>
      </c>
      <c r="AW10" t="s">
        <v>177</v>
      </c>
      <c r="AX10" t="s">
        <v>178</v>
      </c>
      <c r="AY10" t="s">
        <v>179</v>
      </c>
      <c r="AZ10" t="s">
        <v>180</v>
      </c>
      <c r="BA10" t="s">
        <v>213</v>
      </c>
      <c r="BB10" t="s">
        <v>213</v>
      </c>
      <c r="BC10" t="s">
        <v>213</v>
      </c>
      <c r="BD10" t="s">
        <v>213</v>
      </c>
      <c r="BE10">
        <v>50.68158798746407</v>
      </c>
      <c r="BF10">
        <v>4.2859306073865646</v>
      </c>
      <c r="BG10">
        <v>7.6645467945648056</v>
      </c>
      <c r="BH10">
        <v>16.1113722975272</v>
      </c>
      <c r="BI10">
        <v>20.344556093371139</v>
      </c>
      <c r="BJ10">
        <v>10.78916153520043</v>
      </c>
      <c r="BK10">
        <v>19.086668677733861</v>
      </c>
      <c r="BL10"/>
      <c r="BM10">
        <v>10.20731221773619</v>
      </c>
      <c r="BN10">
        <v>40.274920935158228</v>
      </c>
      <c r="BO10">
        <v>15.378541005066969</v>
      </c>
      <c r="BP10">
        <v>58.263198288808361</v>
      </c>
      <c r="BQ10">
        <v>17.292711565641699</v>
      </c>
      <c r="BR10"/>
      <c r="BS10">
        <v>10.144331407563691</v>
      </c>
      <c r="BT10">
        <v>0</v>
      </c>
      <c r="BU10">
        <v>31.09137461355197</v>
      </c>
      <c r="BV10">
        <v>5.6651206894170976</v>
      </c>
      <c r="BW10"/>
      <c r="BX10">
        <v>39.050092812196823</v>
      </c>
      <c r="BY10">
        <v>19.485942721203219</v>
      </c>
      <c r="BZ10">
        <v>7.0186871300670566</v>
      </c>
      <c r="CA10">
        <v>33.336558636144836</v>
      </c>
      <c r="CB10">
        <v>39.021565221210139</v>
      </c>
      <c r="CC10">
        <v>21.423842178059989</v>
      </c>
      <c r="CD10">
        <v>21.366321927470612</v>
      </c>
      <c r="CE10">
        <v>13.45749981153102</v>
      </c>
      <c r="CF10">
        <v>7.1008209493895373</v>
      </c>
      <c r="CG10">
        <v>9.4037419697636135</v>
      </c>
      <c r="CH10">
        <v>27.023799235295211</v>
      </c>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row>
    <row r="11">
      <c r="A11" t="s">
        <v>547</v>
      </c>
      <c r="B11">
        <v>2003</v>
      </c>
      <c r="C11" t="s">
        <v>550</v>
      </c>
      <c r="D11">
        <v>30</v>
      </c>
      <c r="E11" t="s">
        <v>57</v>
      </c>
      <c r="F11" t="s">
        <v>48</v>
      </c>
      <c r="G11" t="s">
        <v>213</v>
      </c>
      <c r="H11">
        <v>93.913376911851287</v>
      </c>
      <c r="I11">
        <v>86.042642178621847</v>
      </c>
      <c r="J11">
        <v>85.285885064289616</v>
      </c>
      <c r="K11">
        <v>80.461607854335142</v>
      </c>
      <c r="L11">
        <v>65.60253444301641</v>
      </c>
      <c r="M11">
        <v>74.022053751979016</v>
      </c>
      <c r="N11">
        <v>76.527082172330879</v>
      </c>
      <c r="O11">
        <v>77.102959599989433</v>
      </c>
      <c r="P11">
        <v>70.456997960440589</v>
      </c>
      <c r="Q11">
        <v>55.352525646782112</v>
      </c>
      <c r="R11">
        <v>95.571750624425263</v>
      </c>
      <c r="S11">
        <v>94.281120592541484</v>
      </c>
      <c r="T11">
        <v>92.237393680635364</v>
      </c>
      <c r="U11">
        <v>92.322651128982642</v>
      </c>
      <c r="V11">
        <v>88.169183853552539</v>
      </c>
      <c r="W11" t="s">
        <v>151</v>
      </c>
      <c r="X11" t="s">
        <v>152</v>
      </c>
      <c r="Y11" t="s">
        <v>153</v>
      </c>
      <c r="Z11" t="s">
        <v>154</v>
      </c>
      <c r="AA11" t="s">
        <v>155</v>
      </c>
      <c r="AB11" t="s">
        <v>156</v>
      </c>
      <c r="AC11" t="s">
        <v>157</v>
      </c>
      <c r="AD11" t="s">
        <v>158</v>
      </c>
      <c r="AE11" t="s">
        <v>159</v>
      </c>
      <c r="AF11" t="s">
        <v>160</v>
      </c>
      <c r="AG11" t="s">
        <v>161</v>
      </c>
      <c r="AH11" t="s">
        <v>162</v>
      </c>
      <c r="AI11" t="s">
        <v>163</v>
      </c>
      <c r="AJ11" t="s">
        <v>164</v>
      </c>
      <c r="AK11" t="s">
        <v>165</v>
      </c>
      <c r="AL11" t="s">
        <v>166</v>
      </c>
      <c r="AM11" t="s">
        <v>167</v>
      </c>
      <c r="AN11" t="s">
        <v>168</v>
      </c>
      <c r="AO11" t="s">
        <v>169</v>
      </c>
      <c r="AP11" t="s">
        <v>170</v>
      </c>
      <c r="AQ11" t="s">
        <v>171</v>
      </c>
      <c r="AR11" t="s">
        <v>172</v>
      </c>
      <c r="AS11" t="s">
        <v>173</v>
      </c>
      <c r="AT11" t="s">
        <v>174</v>
      </c>
      <c r="AU11" t="s">
        <v>175</v>
      </c>
      <c r="AV11" t="s">
        <v>176</v>
      </c>
      <c r="AW11" t="s">
        <v>177</v>
      </c>
      <c r="AX11" t="s">
        <v>178</v>
      </c>
      <c r="AY11" t="s">
        <v>179</v>
      </c>
      <c r="AZ11" t="s">
        <v>180</v>
      </c>
      <c r="BA11" t="s">
        <v>213</v>
      </c>
      <c r="BB11" t="s">
        <v>213</v>
      </c>
      <c r="BC11" t="s">
        <v>213</v>
      </c>
      <c r="BD11" t="s">
        <v>213</v>
      </c>
      <c r="BE11">
        <v>49.318412012535703</v>
      </c>
      <c r="BF11">
        <v>95.714069392613425</v>
      </c>
      <c r="BG11">
        <v>92.335453205434987</v>
      </c>
      <c r="BH11">
        <v>83.888627702472945</v>
      </c>
      <c r="BI11">
        <v>79.655443906628662</v>
      </c>
      <c r="BJ11">
        <v>89.210838464799636</v>
      </c>
      <c r="BK11">
        <v>80.913331322265975</v>
      </c>
      <c r="BL11"/>
      <c r="BM11">
        <v>89.79268778226367</v>
      </c>
      <c r="BN11">
        <v>59.725079064841893</v>
      </c>
      <c r="BO11">
        <v>84.62145899493305</v>
      </c>
      <c r="BP11">
        <v>41.736801711191632</v>
      </c>
      <c r="BQ11">
        <v>82.707288434358375</v>
      </c>
      <c r="BR11"/>
      <c r="BS11">
        <v>89.855668592436331</v>
      </c>
      <c r="BT11">
        <v>0</v>
      </c>
      <c r="BU11">
        <v>68.908625386447866</v>
      </c>
      <c r="BV11">
        <v>94.334879310582949</v>
      </c>
      <c r="BW11"/>
      <c r="BX11">
        <v>60.949907187803227</v>
      </c>
      <c r="BY11">
        <v>80.514057278796827</v>
      </c>
      <c r="BZ11">
        <v>92.98131286993312</v>
      </c>
      <c r="CA11">
        <v>66.663441363855185</v>
      </c>
      <c r="CB11">
        <v>60.978434778790003</v>
      </c>
      <c r="CC11">
        <v>78.576157821940043</v>
      </c>
      <c r="CD11">
        <v>78.633678072529236</v>
      </c>
      <c r="CE11">
        <v>86.54250018846885</v>
      </c>
      <c r="CF11">
        <v>92.8991790506104</v>
      </c>
      <c r="CG11">
        <v>90.596258030236314</v>
      </c>
      <c r="CH11">
        <v>72.976200764704771</v>
      </c>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row>
    <row r="12">
      <c r="A12" t="s">
        <v>547</v>
      </c>
      <c r="B12">
        <v>2003</v>
      </c>
      <c r="C12" t="s">
        <v>550</v>
      </c>
      <c r="D12">
        <v>31</v>
      </c>
      <c r="E12" t="s">
        <v>103</v>
      </c>
      <c r="F12" t="s">
        <v>49</v>
      </c>
      <c r="G12" t="s">
        <v>564</v>
      </c>
      <c r="H12">
        <v>3.9452047139471849</v>
      </c>
      <c r="I12">
        <v>10.95224521359812</v>
      </c>
      <c r="J12">
        <v>11.86792016206843</v>
      </c>
      <c r="K12">
        <v>16.443726477138821</v>
      </c>
      <c r="L12">
        <v>32.609663103393217</v>
      </c>
      <c r="M12">
        <v>20.13329191778239</v>
      </c>
      <c r="N12">
        <v>18.508020025026841</v>
      </c>
      <c r="O12">
        <v>19.971533938324409</v>
      </c>
      <c r="P12">
        <v>26.648634769784291</v>
      </c>
      <c r="Q12">
        <v>43.340098257453548</v>
      </c>
      <c r="R12">
        <v>2.2444310337996631</v>
      </c>
      <c r="S12">
        <v>4.2915108988632928</v>
      </c>
      <c r="T12">
        <v>6.071969777122824</v>
      </c>
      <c r="U12">
        <v>5.9615344964356396</v>
      </c>
      <c r="V12">
        <v>10.49141453646236</v>
      </c>
      <c r="W12" t="s">
        <v>151</v>
      </c>
      <c r="X12" t="s">
        <v>152</v>
      </c>
      <c r="Y12" t="s">
        <v>153</v>
      </c>
      <c r="Z12" t="s">
        <v>154</v>
      </c>
      <c r="AA12" t="s">
        <v>155</v>
      </c>
      <c r="AB12" t="s">
        <v>156</v>
      </c>
      <c r="AC12" t="s">
        <v>157</v>
      </c>
      <c r="AD12" t="s">
        <v>158</v>
      </c>
      <c r="AE12" t="s">
        <v>159</v>
      </c>
      <c r="AF12" t="s">
        <v>160</v>
      </c>
      <c r="AG12" t="s">
        <v>161</v>
      </c>
      <c r="AH12" t="s">
        <v>162</v>
      </c>
      <c r="AI12" t="s">
        <v>163</v>
      </c>
      <c r="AJ12" t="s">
        <v>164</v>
      </c>
      <c r="AK12" t="s">
        <v>165</v>
      </c>
      <c r="AL12" t="s">
        <v>166</v>
      </c>
      <c r="AM12" t="s">
        <v>167</v>
      </c>
      <c r="AN12" t="s">
        <v>168</v>
      </c>
      <c r="AO12" t="s">
        <v>169</v>
      </c>
      <c r="AP12" t="s">
        <v>170</v>
      </c>
      <c r="AQ12" t="s">
        <v>171</v>
      </c>
      <c r="AR12" t="s">
        <v>172</v>
      </c>
      <c r="AS12" t="s">
        <v>173</v>
      </c>
      <c r="AT12" t="s">
        <v>174</v>
      </c>
      <c r="AU12" t="s">
        <v>175</v>
      </c>
      <c r="AV12" t="s">
        <v>176</v>
      </c>
      <c r="AW12" t="s">
        <v>177</v>
      </c>
      <c r="AX12" t="s">
        <v>178</v>
      </c>
      <c r="AY12" t="s">
        <v>179</v>
      </c>
      <c r="AZ12" t="s">
        <v>180</v>
      </c>
      <c r="BA12" t="s">
        <v>213</v>
      </c>
      <c r="BB12" t="s">
        <v>213</v>
      </c>
      <c r="BC12" t="s">
        <v>213</v>
      </c>
      <c r="BD12" t="s">
        <v>213</v>
      </c>
      <c r="BE12">
        <v>45.994197710199522</v>
      </c>
      <c r="BF12">
        <v>4.0241625482228489</v>
      </c>
      <c r="BG12">
        <v>7.4392961246680667</v>
      </c>
      <c r="BH12">
        <v>12.270717669183229</v>
      </c>
      <c r="BI12">
        <v>16.752941095102251</v>
      </c>
      <c r="BJ12">
        <v>8.1371848985532313</v>
      </c>
      <c r="BK12">
        <v>17.167228461005731</v>
      </c>
      <c r="BL12"/>
      <c r="BM12">
        <v>9.9044900351938576</v>
      </c>
      <c r="BN12">
        <v>32.356829494789068</v>
      </c>
      <c r="BO12">
        <v>14.4336335735295</v>
      </c>
      <c r="BP12">
        <v>57.659987898524179</v>
      </c>
      <c r="BQ12">
        <v>11.49911879874114</v>
      </c>
      <c r="BR12"/>
      <c r="BS12">
        <v>9.3365673622497685</v>
      </c>
      <c r="BT12">
        <v>0</v>
      </c>
      <c r="BU12">
        <v>29.61886385267487</v>
      </c>
      <c r="BV12">
        <v>4.9381765193009297</v>
      </c>
      <c r="BW12"/>
      <c r="BX12">
        <v>36.697871778748741</v>
      </c>
      <c r="BY12">
        <v>18.462122915720141</v>
      </c>
      <c r="BZ12">
        <v>5.0267466691886904</v>
      </c>
      <c r="CA12">
        <v>26.400543447513929</v>
      </c>
      <c r="CB12">
        <v>26.11706358003941</v>
      </c>
      <c r="CC12">
        <v>20.336683896543239</v>
      </c>
      <c r="CD12">
        <v>17.531263739149171</v>
      </c>
      <c r="CE12">
        <v>10.98152240252718</v>
      </c>
      <c r="CF12">
        <v>6.8677999564678576</v>
      </c>
      <c r="CG12">
        <v>7.4762909051978426</v>
      </c>
      <c r="CH12">
        <v>25.514903859434401</v>
      </c>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row>
    <row r="13">
      <c r="A13" t="s">
        <v>547</v>
      </c>
      <c r="B13">
        <v>2003</v>
      </c>
      <c r="C13" t="s">
        <v>550</v>
      </c>
      <c r="D13">
        <v>32</v>
      </c>
      <c r="E13" t="s">
        <v>103</v>
      </c>
      <c r="F13" t="s">
        <v>48</v>
      </c>
      <c r="G13" t="s">
        <v>213</v>
      </c>
      <c r="H13">
        <v>96.054795286052894</v>
      </c>
      <c r="I13">
        <v>89.047754786401896</v>
      </c>
      <c r="J13">
        <v>88.132079837931684</v>
      </c>
      <c r="K13">
        <v>83.556273522861247</v>
      </c>
      <c r="L13">
        <v>67.390336896606868</v>
      </c>
      <c r="M13">
        <v>79.866708082217926</v>
      </c>
      <c r="N13">
        <v>81.491979974973205</v>
      </c>
      <c r="O13">
        <v>80.028466061675402</v>
      </c>
      <c r="P13">
        <v>73.351365230215706</v>
      </c>
      <c r="Q13">
        <v>56.659901742546623</v>
      </c>
      <c r="R13">
        <v>97.755568966200315</v>
      </c>
      <c r="S13">
        <v>95.708489101136749</v>
      </c>
      <c r="T13">
        <v>93.92803022287724</v>
      </c>
      <c r="U13">
        <v>94.038465503564467</v>
      </c>
      <c r="V13">
        <v>89.508585463537798</v>
      </c>
      <c r="W13" t="s">
        <v>151</v>
      </c>
      <c r="X13" t="s">
        <v>152</v>
      </c>
      <c r="Y13" t="s">
        <v>153</v>
      </c>
      <c r="Z13" t="s">
        <v>154</v>
      </c>
      <c r="AA13" t="s">
        <v>155</v>
      </c>
      <c r="AB13" t="s">
        <v>156</v>
      </c>
      <c r="AC13" t="s">
        <v>157</v>
      </c>
      <c r="AD13" t="s">
        <v>158</v>
      </c>
      <c r="AE13" t="s">
        <v>159</v>
      </c>
      <c r="AF13" t="s">
        <v>160</v>
      </c>
      <c r="AG13" t="s">
        <v>161</v>
      </c>
      <c r="AH13" t="s">
        <v>162</v>
      </c>
      <c r="AI13" t="s">
        <v>163</v>
      </c>
      <c r="AJ13" t="s">
        <v>164</v>
      </c>
      <c r="AK13" t="s">
        <v>165</v>
      </c>
      <c r="AL13" t="s">
        <v>166</v>
      </c>
      <c r="AM13" t="s">
        <v>167</v>
      </c>
      <c r="AN13" t="s">
        <v>168</v>
      </c>
      <c r="AO13" t="s">
        <v>169</v>
      </c>
      <c r="AP13" t="s">
        <v>170</v>
      </c>
      <c r="AQ13" t="s">
        <v>171</v>
      </c>
      <c r="AR13" t="s">
        <v>172</v>
      </c>
      <c r="AS13" t="s">
        <v>173</v>
      </c>
      <c r="AT13" t="s">
        <v>174</v>
      </c>
      <c r="AU13" t="s">
        <v>175</v>
      </c>
      <c r="AV13" t="s">
        <v>176</v>
      </c>
      <c r="AW13" t="s">
        <v>177</v>
      </c>
      <c r="AX13" t="s">
        <v>178</v>
      </c>
      <c r="AY13" t="s">
        <v>179</v>
      </c>
      <c r="AZ13" t="s">
        <v>180</v>
      </c>
      <c r="BA13" t="s">
        <v>213</v>
      </c>
      <c r="BB13" t="s">
        <v>213</v>
      </c>
      <c r="BC13" t="s">
        <v>213</v>
      </c>
      <c r="BD13" t="s">
        <v>213</v>
      </c>
      <c r="BE13">
        <v>54.005802289800258</v>
      </c>
      <c r="BF13">
        <v>95.975837451777153</v>
      </c>
      <c r="BG13">
        <v>92.560703875331725</v>
      </c>
      <c r="BH13">
        <v>87.729282330816844</v>
      </c>
      <c r="BI13">
        <v>83.247058904897628</v>
      </c>
      <c r="BJ13">
        <v>91.862815101446813</v>
      </c>
      <c r="BK13">
        <v>82.832771538994166</v>
      </c>
      <c r="BL13"/>
      <c r="BM13">
        <v>90.09550996480597</v>
      </c>
      <c r="BN13">
        <v>67.643170505211074</v>
      </c>
      <c r="BO13">
        <v>85.56636642647058</v>
      </c>
      <c r="BP13">
        <v>42.340012101475807</v>
      </c>
      <c r="BQ13">
        <v>88.500881201258863</v>
      </c>
      <c r="BR13"/>
      <c r="BS13">
        <v>90.663432637750248</v>
      </c>
      <c r="BT13">
        <v>0</v>
      </c>
      <c r="BU13">
        <v>70.381136147324966</v>
      </c>
      <c r="BV13">
        <v>95.061823480699161</v>
      </c>
      <c r="BW13"/>
      <c r="BX13">
        <v>63.302128221251337</v>
      </c>
      <c r="BY13">
        <v>81.537877084279941</v>
      </c>
      <c r="BZ13">
        <v>94.973253330811431</v>
      </c>
      <c r="CA13">
        <v>73.59945655248616</v>
      </c>
      <c r="CB13">
        <v>73.882936419960686</v>
      </c>
      <c r="CC13">
        <v>79.663316103456779</v>
      </c>
      <c r="CD13">
        <v>82.468736260850704</v>
      </c>
      <c r="CE13">
        <v>89.018477597472724</v>
      </c>
      <c r="CF13">
        <v>93.132200043532038</v>
      </c>
      <c r="CG13">
        <v>92.523709094802086</v>
      </c>
      <c r="CH13">
        <v>74.485096140565616</v>
      </c>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row>
    <row r="14">
      <c r="A14" t="s">
        <v>547</v>
      </c>
      <c r="B14">
        <v>2003</v>
      </c>
      <c r="C14" t="s">
        <v>550</v>
      </c>
      <c r="D14">
        <v>35</v>
      </c>
      <c r="E14" t="s">
        <v>55</v>
      </c>
      <c r="F14" t="s">
        <v>49</v>
      </c>
      <c r="G14" t="s">
        <v>213</v>
      </c>
      <c r="H14">
        <v>13.14647051311373</v>
      </c>
      <c r="I14">
        <v>20.038370564268941</v>
      </c>
      <c r="J14">
        <v>19.249828945838079</v>
      </c>
      <c r="K14">
        <v>22.83634807990282</v>
      </c>
      <c r="L14">
        <v>35.941863808800143</v>
      </c>
      <c r="M14">
        <v>25.789048537224339</v>
      </c>
      <c r="N14">
        <v>25.676882980552911</v>
      </c>
      <c r="O14">
        <v>25.70388744116698</v>
      </c>
      <c r="P14">
        <v>30.910450244527858</v>
      </c>
      <c r="Q14">
        <v>45.748024855701182</v>
      </c>
      <c r="R14">
        <v>10.65163954090816</v>
      </c>
      <c r="S14">
        <v>15.577878409820091</v>
      </c>
      <c r="T14">
        <v>16.6012769252286</v>
      </c>
      <c r="U14">
        <v>13.550351343071259</v>
      </c>
      <c r="V14">
        <v>17.089398841750789</v>
      </c>
      <c r="W14" t="s">
        <v>151</v>
      </c>
      <c r="X14" t="s">
        <v>152</v>
      </c>
      <c r="Y14" t="s">
        <v>153</v>
      </c>
      <c r="Z14" t="s">
        <v>154</v>
      </c>
      <c r="AA14" t="s">
        <v>155</v>
      </c>
      <c r="AB14" t="s">
        <v>156</v>
      </c>
      <c r="AC14" t="s">
        <v>157</v>
      </c>
      <c r="AD14" t="s">
        <v>158</v>
      </c>
      <c r="AE14" t="s">
        <v>159</v>
      </c>
      <c r="AF14" t="s">
        <v>160</v>
      </c>
      <c r="AG14" t="s">
        <v>161</v>
      </c>
      <c r="AH14" t="s">
        <v>162</v>
      </c>
      <c r="AI14" t="s">
        <v>163</v>
      </c>
      <c r="AJ14" t="s">
        <v>164</v>
      </c>
      <c r="AK14" t="s">
        <v>165</v>
      </c>
      <c r="AL14" t="s">
        <v>166</v>
      </c>
      <c r="AM14" t="s">
        <v>167</v>
      </c>
      <c r="AN14" t="s">
        <v>168</v>
      </c>
      <c r="AO14" t="s">
        <v>169</v>
      </c>
      <c r="AP14" t="s">
        <v>170</v>
      </c>
      <c r="AQ14" t="s">
        <v>171</v>
      </c>
      <c r="AR14" t="s">
        <v>172</v>
      </c>
      <c r="AS14" t="s">
        <v>173</v>
      </c>
      <c r="AT14" t="s">
        <v>174</v>
      </c>
      <c r="AU14" t="s">
        <v>175</v>
      </c>
      <c r="AV14" t="s">
        <v>176</v>
      </c>
      <c r="AW14" t="s">
        <v>177</v>
      </c>
      <c r="AX14" t="s">
        <v>178</v>
      </c>
      <c r="AY14" t="s">
        <v>179</v>
      </c>
      <c r="AZ14" t="s">
        <v>180</v>
      </c>
      <c r="BA14" t="s">
        <v>213</v>
      </c>
      <c r="BB14" t="s">
        <v>213</v>
      </c>
      <c r="BC14" t="s">
        <v>213</v>
      </c>
      <c r="BD14" t="s">
        <v>213</v>
      </c>
      <c r="BE14">
        <v>50.870683705662621</v>
      </c>
      <c r="BF14">
        <v>6.1961197101503984</v>
      </c>
      <c r="BG14">
        <v>8.9285730534466285</v>
      </c>
      <c r="BH14">
        <v>17.487862683899181</v>
      </c>
      <c r="BI14">
        <v>21.066463433640411</v>
      </c>
      <c r="BJ14">
        <v>23.23383021404781</v>
      </c>
      <c r="BK14">
        <v>19.98564907323097</v>
      </c>
      <c r="BL14"/>
      <c r="BM14">
        <v>17.92951850967669</v>
      </c>
      <c r="BN14">
        <v>37.510849291625838</v>
      </c>
      <c r="BO14">
        <v>24.170877203810029</v>
      </c>
      <c r="BP14">
        <v>60.041891590585003</v>
      </c>
      <c r="BQ14">
        <v>19.034272530199221</v>
      </c>
      <c r="BR14"/>
      <c r="BS14">
        <v>12.51406358089371</v>
      </c>
      <c r="BT14">
        <v>0</v>
      </c>
      <c r="BU14">
        <v>30.850471650386979</v>
      </c>
      <c r="BV14">
        <v>9.6042252786770899</v>
      </c>
      <c r="BW14"/>
      <c r="BX14">
        <v>39.136653056583427</v>
      </c>
      <c r="BY14">
        <v>20.348769274602962</v>
      </c>
      <c r="BZ14">
        <v>9.2233869267519548</v>
      </c>
      <c r="CA14">
        <v>35.198321041477072</v>
      </c>
      <c r="CB14">
        <v>34.312686430131038</v>
      </c>
      <c r="CC14">
        <v>24.486069138540049</v>
      </c>
      <c r="CD14">
        <v>28.011830193915891</v>
      </c>
      <c r="CE14">
        <v>16.123938511460778</v>
      </c>
      <c r="CF14">
        <v>8.8278737696091554</v>
      </c>
      <c r="CG14">
        <v>13.634275734983129</v>
      </c>
      <c r="CH14">
        <v>36.444075469586018</v>
      </c>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row>
    <row r="15">
      <c r="A15" t="s">
        <v>547</v>
      </c>
      <c r="B15">
        <v>2003</v>
      </c>
      <c r="C15" t="s">
        <v>550</v>
      </c>
      <c r="D15">
        <v>36</v>
      </c>
      <c r="E15" t="s">
        <v>55</v>
      </c>
      <c r="F15" t="s">
        <v>48</v>
      </c>
      <c r="G15" t="s">
        <v>213</v>
      </c>
      <c r="H15">
        <v>86.853529486886387</v>
      </c>
      <c r="I15">
        <v>79.961629435731027</v>
      </c>
      <c r="J15">
        <v>80.750171054161967</v>
      </c>
      <c r="K15">
        <v>77.163651920097365</v>
      </c>
      <c r="L15">
        <v>64.058136191199807</v>
      </c>
      <c r="M15">
        <v>74.210951462775981</v>
      </c>
      <c r="N15">
        <v>74.323117019447153</v>
      </c>
      <c r="O15">
        <v>74.296112558832803</v>
      </c>
      <c r="P15">
        <v>69.089549755472106</v>
      </c>
      <c r="Q15">
        <v>54.251975144298967</v>
      </c>
      <c r="R15">
        <v>89.348360459091865</v>
      </c>
      <c r="S15">
        <v>84.422121590179998</v>
      </c>
      <c r="T15">
        <v>83.398723074771581</v>
      </c>
      <c r="U15">
        <v>86.449648656928829</v>
      </c>
      <c r="V15">
        <v>82.910601158249321</v>
      </c>
      <c r="W15" t="s">
        <v>151</v>
      </c>
      <c r="X15" t="s">
        <v>152</v>
      </c>
      <c r="Y15" t="s">
        <v>153</v>
      </c>
      <c r="Z15" t="s">
        <v>154</v>
      </c>
      <c r="AA15" t="s">
        <v>155</v>
      </c>
      <c r="AB15" t="s">
        <v>156</v>
      </c>
      <c r="AC15" t="s">
        <v>157</v>
      </c>
      <c r="AD15" t="s">
        <v>158</v>
      </c>
      <c r="AE15" t="s">
        <v>159</v>
      </c>
      <c r="AF15" t="s">
        <v>160</v>
      </c>
      <c r="AG15" t="s">
        <v>161</v>
      </c>
      <c r="AH15" t="s">
        <v>162</v>
      </c>
      <c r="AI15" t="s">
        <v>163</v>
      </c>
      <c r="AJ15" t="s">
        <v>164</v>
      </c>
      <c r="AK15" t="s">
        <v>165</v>
      </c>
      <c r="AL15" t="s">
        <v>166</v>
      </c>
      <c r="AM15" t="s">
        <v>167</v>
      </c>
      <c r="AN15" t="s">
        <v>168</v>
      </c>
      <c r="AO15" t="s">
        <v>169</v>
      </c>
      <c r="AP15" t="s">
        <v>170</v>
      </c>
      <c r="AQ15" t="s">
        <v>171</v>
      </c>
      <c r="AR15" t="s">
        <v>172</v>
      </c>
      <c r="AS15" t="s">
        <v>173</v>
      </c>
      <c r="AT15" t="s">
        <v>174</v>
      </c>
      <c r="AU15" t="s">
        <v>175</v>
      </c>
      <c r="AV15" t="s">
        <v>176</v>
      </c>
      <c r="AW15" t="s">
        <v>177</v>
      </c>
      <c r="AX15" t="s">
        <v>178</v>
      </c>
      <c r="AY15" t="s">
        <v>179</v>
      </c>
      <c r="AZ15" t="s">
        <v>180</v>
      </c>
      <c r="BA15" t="s">
        <v>213</v>
      </c>
      <c r="BB15" t="s">
        <v>213</v>
      </c>
      <c r="BC15" t="s">
        <v>213</v>
      </c>
      <c r="BD15" t="s">
        <v>213</v>
      </c>
      <c r="BE15">
        <v>49.129316294337173</v>
      </c>
      <c r="BF15">
        <v>93.803880289849644</v>
      </c>
      <c r="BG15">
        <v>91.071426946553146</v>
      </c>
      <c r="BH15">
        <v>82.512137316100961</v>
      </c>
      <c r="BI15">
        <v>78.933536566359479</v>
      </c>
      <c r="BJ15">
        <v>76.766169785952215</v>
      </c>
      <c r="BK15">
        <v>80.014350926768941</v>
      </c>
      <c r="BL15"/>
      <c r="BM15">
        <v>82.070481490323189</v>
      </c>
      <c r="BN15">
        <v>62.489150708374218</v>
      </c>
      <c r="BO15">
        <v>75.829122796189935</v>
      </c>
      <c r="BP15">
        <v>39.958108409414997</v>
      </c>
      <c r="BQ15">
        <v>80.965727469800797</v>
      </c>
      <c r="BR15"/>
      <c r="BS15">
        <v>87.485936419106295</v>
      </c>
      <c r="BT15">
        <v>0</v>
      </c>
      <c r="BU15">
        <v>69.149528349612893</v>
      </c>
      <c r="BV15">
        <v>90.395774721322937</v>
      </c>
      <c r="BW15"/>
      <c r="BX15">
        <v>60.863346943416623</v>
      </c>
      <c r="BY15">
        <v>79.651230725397042</v>
      </c>
      <c r="BZ15">
        <v>90.77661307324837</v>
      </c>
      <c r="CA15">
        <v>64.801678958522956</v>
      </c>
      <c r="CB15">
        <v>65.687313569869048</v>
      </c>
      <c r="CC15">
        <v>75.513930861460011</v>
      </c>
      <c r="CD15">
        <v>71.98816980608396</v>
      </c>
      <c r="CE15">
        <v>83.876061488538951</v>
      </c>
      <c r="CF15">
        <v>91.172126230390816</v>
      </c>
      <c r="CG15">
        <v>86.365724265016766</v>
      </c>
      <c r="CH15">
        <v>63.555924530413968</v>
      </c>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row>
    <row r="16">
      <c r="A16" t="s">
        <v>547</v>
      </c>
      <c r="B16">
        <v>2003</v>
      </c>
      <c r="C16" t="s">
        <v>550</v>
      </c>
      <c r="D16">
        <v>41</v>
      </c>
      <c r="E16" t="s">
        <v>56</v>
      </c>
      <c r="F16" t="s">
        <v>49</v>
      </c>
      <c r="G16" t="s">
        <v>213</v>
      </c>
      <c r="H16">
        <v>4.5387075502192404</v>
      </c>
      <c r="I16">
        <v>2.63315324798738</v>
      </c>
      <c r="J16">
        <v>2.4517090222657298</v>
      </c>
      <c r="K16">
        <v>0.6050049681696168</v>
      </c>
      <c r="L16">
        <v>0.3308771398663401</v>
      </c>
      <c r="M16">
        <v>0.1078477524278081</v>
      </c>
      <c r="N16">
        <v>0.0062360062845618998</v>
      </c>
      <c r="O16">
        <v>0.092022718323407304</v>
      </c>
      <c r="P16">
        <v>0.1185906050394353</v>
      </c>
      <c r="Q16">
        <v>0.24964425878161481</v>
      </c>
      <c r="R16">
        <v>5.7819492476076988</v>
      </c>
      <c r="S16">
        <v>2.8535140972704429</v>
      </c>
      <c r="T16">
        <v>4.7357932027058558</v>
      </c>
      <c r="U16">
        <v>4.8724024901868201</v>
      </c>
      <c r="V16">
        <v>1.493687242179333</v>
      </c>
      <c r="W16" t="s">
        <v>151</v>
      </c>
      <c r="X16" t="s">
        <v>152</v>
      </c>
      <c r="Y16" t="s">
        <v>153</v>
      </c>
      <c r="Z16" t="s">
        <v>154</v>
      </c>
      <c r="AA16" t="s">
        <v>155</v>
      </c>
      <c r="AB16" t="s">
        <v>156</v>
      </c>
      <c r="AC16" t="s">
        <v>157</v>
      </c>
      <c r="AD16" t="s">
        <v>158</v>
      </c>
      <c r="AE16" t="s">
        <v>159</v>
      </c>
      <c r="AF16" t="s">
        <v>160</v>
      </c>
      <c r="AG16" t="s">
        <v>161</v>
      </c>
      <c r="AH16" t="s">
        <v>162</v>
      </c>
      <c r="AI16" t="s">
        <v>163</v>
      </c>
      <c r="AJ16" t="s">
        <v>164</v>
      </c>
      <c r="AK16" t="s">
        <v>165</v>
      </c>
      <c r="AL16" t="s">
        <v>166</v>
      </c>
      <c r="AM16" t="s">
        <v>167</v>
      </c>
      <c r="AN16" t="s">
        <v>168</v>
      </c>
      <c r="AO16" t="s">
        <v>169</v>
      </c>
      <c r="AP16" t="s">
        <v>170</v>
      </c>
      <c r="AQ16" t="s">
        <v>171</v>
      </c>
      <c r="AR16" t="s">
        <v>172</v>
      </c>
      <c r="AS16" t="s">
        <v>173</v>
      </c>
      <c r="AT16" t="s">
        <v>174</v>
      </c>
      <c r="AU16" t="s">
        <v>175</v>
      </c>
      <c r="AV16" t="s">
        <v>176</v>
      </c>
      <c r="AW16" t="s">
        <v>177</v>
      </c>
      <c r="AX16" t="s">
        <v>178</v>
      </c>
      <c r="AY16" t="s">
        <v>179</v>
      </c>
      <c r="AZ16" t="s">
        <v>180</v>
      </c>
      <c r="BA16" t="s">
        <v>213</v>
      </c>
      <c r="BB16" t="s">
        <v>213</v>
      </c>
      <c r="BC16" t="s">
        <v>213</v>
      </c>
      <c r="BD16" t="s">
        <v>213</v>
      </c>
      <c r="BE16">
        <v>1.8274094639162479</v>
      </c>
      <c r="BF16">
        <v>1.163672893668789</v>
      </c>
      <c r="BG16">
        <v>0</v>
      </c>
      <c r="BH16">
        <v>0.90320603740979255</v>
      </c>
      <c r="BI16">
        <v>5.7945537347233937</v>
      </c>
      <c r="BJ16">
        <v>0.36862085579471582</v>
      </c>
      <c r="BK16">
        <v>0.36988079707337213</v>
      </c>
      <c r="BL16"/>
      <c r="BM16">
        <v>7.5788570810434939</v>
      </c>
      <c r="BN16">
        <v>0</v>
      </c>
      <c r="BO16">
        <v>2.8596814166099089</v>
      </c>
      <c r="BP16">
        <v>1.548625381906513</v>
      </c>
      <c r="BQ16">
        <v>19.72541142298677</v>
      </c>
      <c r="BR16"/>
      <c r="BS16">
        <v>8.9524637888528247</v>
      </c>
      <c r="BT16">
        <v>0</v>
      </c>
      <c r="BU16">
        <v>0.15016406561916151</v>
      </c>
      <c r="BV16">
        <v>0.98759593064621531</v>
      </c>
      <c r="BW16"/>
      <c r="BX16">
        <v>1.8679125377470149</v>
      </c>
      <c r="BY16">
        <v>1.04086344956363</v>
      </c>
      <c r="BZ16">
        <v>0.72219289212207172</v>
      </c>
      <c r="CA16">
        <v>0.58197541060858704</v>
      </c>
      <c r="CB16">
        <v>0.42963768111806488</v>
      </c>
      <c r="CC16">
        <v>0</v>
      </c>
      <c r="CD16">
        <v>5.2210509044902391</v>
      </c>
      <c r="CE16">
        <v>2.9559142939759488</v>
      </c>
      <c r="CF16">
        <v>0.94577866722681847</v>
      </c>
      <c r="CG16">
        <v>1.5433422168836699</v>
      </c>
      <c r="CH16">
        <v>0.087891216699359107</v>
      </c>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row>
    <row r="17">
      <c r="A17" t="s">
        <v>547</v>
      </c>
      <c r="B17">
        <v>2003</v>
      </c>
      <c r="C17" t="s">
        <v>550</v>
      </c>
      <c r="D17">
        <v>42</v>
      </c>
      <c r="E17" t="s">
        <v>56</v>
      </c>
      <c r="F17" t="s">
        <v>48</v>
      </c>
      <c r="G17" t="s">
        <v>565</v>
      </c>
      <c r="H17">
        <v>95.461292449781027</v>
      </c>
      <c r="I17">
        <v>97.36684675201262</v>
      </c>
      <c r="J17">
        <v>97.54829097773424</v>
      </c>
      <c r="K17">
        <v>99.394995031830376</v>
      </c>
      <c r="L17">
        <v>99.669122860133669</v>
      </c>
      <c r="M17">
        <v>99.892152247572213</v>
      </c>
      <c r="N17">
        <v>99.993763993715461</v>
      </c>
      <c r="O17">
        <v>99.907977281676594</v>
      </c>
      <c r="P17">
        <v>99.881409394960556</v>
      </c>
      <c r="Q17">
        <v>99.750355741218385</v>
      </c>
      <c r="R17">
        <v>94.218050752392031</v>
      </c>
      <c r="S17">
        <v>97.146485902729452</v>
      </c>
      <c r="T17">
        <v>95.26420679729415</v>
      </c>
      <c r="U17">
        <v>95.127597509813199</v>
      </c>
      <c r="V17">
        <v>98.506312757820552</v>
      </c>
      <c r="W17" t="s">
        <v>151</v>
      </c>
      <c r="X17" t="s">
        <v>152</v>
      </c>
      <c r="Y17" t="s">
        <v>153</v>
      </c>
      <c r="Z17" t="s">
        <v>154</v>
      </c>
      <c r="AA17" t="s">
        <v>155</v>
      </c>
      <c r="AB17" t="s">
        <v>156</v>
      </c>
      <c r="AC17" t="s">
        <v>157</v>
      </c>
      <c r="AD17" t="s">
        <v>158</v>
      </c>
      <c r="AE17" t="s">
        <v>159</v>
      </c>
      <c r="AF17" t="s">
        <v>160</v>
      </c>
      <c r="AG17" t="s">
        <v>161</v>
      </c>
      <c r="AH17" t="s">
        <v>162</v>
      </c>
      <c r="AI17" t="s">
        <v>163</v>
      </c>
      <c r="AJ17" t="s">
        <v>164</v>
      </c>
      <c r="AK17" t="s">
        <v>165</v>
      </c>
      <c r="AL17" t="s">
        <v>166</v>
      </c>
      <c r="AM17" t="s">
        <v>167</v>
      </c>
      <c r="AN17" t="s">
        <v>168</v>
      </c>
      <c r="AO17" t="s">
        <v>169</v>
      </c>
      <c r="AP17" t="s">
        <v>170</v>
      </c>
      <c r="AQ17" t="s">
        <v>171</v>
      </c>
      <c r="AR17" t="s">
        <v>172</v>
      </c>
      <c r="AS17" t="s">
        <v>173</v>
      </c>
      <c r="AT17" t="s">
        <v>174</v>
      </c>
      <c r="AU17" t="s">
        <v>175</v>
      </c>
      <c r="AV17" t="s">
        <v>176</v>
      </c>
      <c r="AW17" t="s">
        <v>177</v>
      </c>
      <c r="AX17" t="s">
        <v>178</v>
      </c>
      <c r="AY17" t="s">
        <v>179</v>
      </c>
      <c r="AZ17" t="s">
        <v>180</v>
      </c>
      <c r="BA17" t="s">
        <v>213</v>
      </c>
      <c r="BB17" t="s">
        <v>213</v>
      </c>
      <c r="BC17" t="s">
        <v>213</v>
      </c>
      <c r="BD17" t="s">
        <v>213</v>
      </c>
      <c r="BE17">
        <v>98.172590536083746</v>
      </c>
      <c r="BF17">
        <v>98.836327106331211</v>
      </c>
      <c r="BG17">
        <v>100</v>
      </c>
      <c r="BH17">
        <v>99.096793962590212</v>
      </c>
      <c r="BI17">
        <v>94.205446265276649</v>
      </c>
      <c r="BJ17">
        <v>99.631379144205283</v>
      </c>
      <c r="BK17">
        <v>99.630119202926636</v>
      </c>
      <c r="BL17"/>
      <c r="BM17">
        <v>92.421142918956605</v>
      </c>
      <c r="BN17">
        <v>100</v>
      </c>
      <c r="BO17">
        <v>97.140318583390069</v>
      </c>
      <c r="BP17">
        <v>98.451374618093467</v>
      </c>
      <c r="BQ17">
        <v>80.274588577013276</v>
      </c>
      <c r="BR17"/>
      <c r="BS17">
        <v>91.047536211147246</v>
      </c>
      <c r="BT17">
        <v>0</v>
      </c>
      <c r="BU17">
        <v>99.849835934380835</v>
      </c>
      <c r="BV17">
        <v>99.012404069353792</v>
      </c>
      <c r="BW17"/>
      <c r="BX17">
        <v>98.132087462252954</v>
      </c>
      <c r="BY17">
        <v>98.959136550436369</v>
      </c>
      <c r="BZ17">
        <v>99.277807107877933</v>
      </c>
      <c r="CA17">
        <v>99.418024589391408</v>
      </c>
      <c r="CB17">
        <v>99.570362318881948</v>
      </c>
      <c r="CC17">
        <v>100</v>
      </c>
      <c r="CD17">
        <v>94.778949095509688</v>
      </c>
      <c r="CE17">
        <v>97.044085706024063</v>
      </c>
      <c r="CF17">
        <v>99.054221332773167</v>
      </c>
      <c r="CG17">
        <v>98.456657783116356</v>
      </c>
      <c r="CH17">
        <v>99.912108783300638</v>
      </c>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row>
    <row r="18">
      <c r="A18" t="s">
        <v>547</v>
      </c>
      <c r="B18">
        <v>2003</v>
      </c>
      <c r="C18" t="s">
        <v>550</v>
      </c>
      <c r="D18">
        <v>58</v>
      </c>
      <c r="E18" t="s">
        <v>182</v>
      </c>
      <c r="F18" t="s">
        <v>183</v>
      </c>
      <c r="G18" t="s">
        <v>213</v>
      </c>
      <c r="H18">
        <v>2.1678056112103339</v>
      </c>
      <c r="I18">
        <v>8.4488486849253661</v>
      </c>
      <c r="J18">
        <v>10.156092294038849</v>
      </c>
      <c r="K18">
        <v>14.565798087073169</v>
      </c>
      <c r="L18">
        <v>30.110024397716408</v>
      </c>
      <c r="M18">
        <v>16.311713573527481</v>
      </c>
      <c r="N18">
        <v>16.620788843218062</v>
      </c>
      <c r="O18">
        <v>17.568692152917119</v>
      </c>
      <c r="P18">
        <v>23.47717554633866</v>
      </c>
      <c r="Q18">
        <v>40.970508158937072</v>
      </c>
      <c r="R18">
        <v>1.0289383823132381</v>
      </c>
      <c r="S18">
        <v>2.2669620997532718</v>
      </c>
      <c r="T18">
        <v>4.3013585755918244</v>
      </c>
      <c r="U18">
        <v>4.6130511651959427</v>
      </c>
      <c r="V18">
        <v>9.376407212192909</v>
      </c>
      <c r="W18" t="s">
        <v>151</v>
      </c>
      <c r="X18" t="s">
        <v>152</v>
      </c>
      <c r="Y18" t="s">
        <v>153</v>
      </c>
      <c r="Z18" t="s">
        <v>154</v>
      </c>
      <c r="AA18" t="s">
        <v>155</v>
      </c>
      <c r="AB18" t="s">
        <v>156</v>
      </c>
      <c r="AC18" t="s">
        <v>157</v>
      </c>
      <c r="AD18" t="s">
        <v>158</v>
      </c>
      <c r="AE18" t="s">
        <v>159</v>
      </c>
      <c r="AF18" t="s">
        <v>160</v>
      </c>
      <c r="AG18" t="s">
        <v>161</v>
      </c>
      <c r="AH18" t="s">
        <v>162</v>
      </c>
      <c r="AI18" t="s">
        <v>163</v>
      </c>
      <c r="AJ18" t="s">
        <v>164</v>
      </c>
      <c r="AK18" t="s">
        <v>165</v>
      </c>
      <c r="AL18" t="s">
        <v>166</v>
      </c>
      <c r="AM18" t="s">
        <v>167</v>
      </c>
      <c r="AN18" t="s">
        <v>168</v>
      </c>
      <c r="AO18" t="s">
        <v>169</v>
      </c>
      <c r="AP18" t="s">
        <v>170</v>
      </c>
      <c r="AQ18" t="s">
        <v>171</v>
      </c>
      <c r="AR18" t="s">
        <v>172</v>
      </c>
      <c r="AS18" t="s">
        <v>173</v>
      </c>
      <c r="AT18" t="s">
        <v>174</v>
      </c>
      <c r="AU18" t="s">
        <v>175</v>
      </c>
      <c r="AV18" t="s">
        <v>176</v>
      </c>
      <c r="AW18" t="s">
        <v>177</v>
      </c>
      <c r="AX18" t="s">
        <v>178</v>
      </c>
      <c r="AY18" t="s">
        <v>179</v>
      </c>
      <c r="AZ18" t="s">
        <v>180</v>
      </c>
      <c r="BA18" t="s">
        <v>213</v>
      </c>
      <c r="BB18" t="s">
        <v>213</v>
      </c>
      <c r="BC18" t="s">
        <v>213</v>
      </c>
      <c r="BD18" t="s">
        <v>213</v>
      </c>
      <c r="BE18">
        <v>40.076909085031822</v>
      </c>
      <c r="BF18">
        <v>3.3392163462543771</v>
      </c>
      <c r="BG18">
        <v>7.3388348047316656</v>
      </c>
      <c r="BH18">
        <v>9.4088710665006943</v>
      </c>
      <c r="BI18">
        <v>14.947266651440691</v>
      </c>
      <c r="BJ18">
        <v>6.9252838926524678</v>
      </c>
      <c r="BK18">
        <v>9.2278212769454342</v>
      </c>
      <c r="BL18"/>
      <c r="BM18">
        <v>7.1025207589593524</v>
      </c>
      <c r="BN18">
        <v>29.652004498594088</v>
      </c>
      <c r="BO18">
        <v>12.485478799378541</v>
      </c>
      <c r="BP18">
        <v>54.260378600157523</v>
      </c>
      <c r="BQ18">
        <v>3.427625872647738</v>
      </c>
      <c r="BR18"/>
      <c r="BS18">
        <v>8.2456650714788076</v>
      </c>
      <c r="BT18">
        <v>0</v>
      </c>
      <c r="BU18">
        <v>26.442649874538301</v>
      </c>
      <c r="BV18">
        <v>3.42801009192867</v>
      </c>
      <c r="BW18"/>
      <c r="BX18">
        <v>30.389817893721471</v>
      </c>
      <c r="BY18">
        <v>18.189964183885049</v>
      </c>
      <c r="BZ18">
        <v>4.2881176139531396</v>
      </c>
      <c r="CA18">
        <v>21.757743703264939</v>
      </c>
      <c r="CB18">
        <v>19.551020665226069</v>
      </c>
      <c r="CC18">
        <v>18.877060093839891</v>
      </c>
      <c r="CD18">
        <v>11.309338458580349</v>
      </c>
      <c r="CE18">
        <v>9.5532986515327138</v>
      </c>
      <c r="CF18">
        <v>6.0644115345930594</v>
      </c>
      <c r="CG18">
        <v>5.1303063641709352</v>
      </c>
      <c r="CH18">
        <v>23.559635595430201</v>
      </c>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row>
    <row r="19">
      <c r="A19" t="s">
        <v>547</v>
      </c>
      <c r="B19">
        <v>2003</v>
      </c>
      <c r="C19" t="s">
        <v>550</v>
      </c>
      <c r="D19">
        <v>59</v>
      </c>
      <c r="E19" t="s">
        <v>182</v>
      </c>
      <c r="F19" t="s">
        <v>184</v>
      </c>
      <c r="G19" t="s">
        <v>213</v>
      </c>
      <c r="H19">
        <v>1.777399102736855</v>
      </c>
      <c r="I19">
        <v>2.505171799052202</v>
      </c>
      <c r="J19">
        <v>1.713516836718677</v>
      </c>
      <c r="K19">
        <v>1.889208465046611</v>
      </c>
      <c r="L19">
        <v>2.4996387056768641</v>
      </c>
      <c r="M19">
        <v>3.8227872669310159</v>
      </c>
      <c r="N19">
        <v>1.910195562937147</v>
      </c>
      <c r="O19">
        <v>2.4069788135031889</v>
      </c>
      <c r="P19">
        <v>3.1714592234456309</v>
      </c>
      <c r="Q19">
        <v>2.3695900985164569</v>
      </c>
      <c r="R19">
        <v>1.215492651486425</v>
      </c>
      <c r="S19">
        <v>2.0245487991100211</v>
      </c>
      <c r="T19">
        <v>1.772137476406652</v>
      </c>
      <c r="U19">
        <v>1.3500956594989351</v>
      </c>
      <c r="V19">
        <v>1.115007324269444</v>
      </c>
      <c r="W19" t="s">
        <v>151</v>
      </c>
      <c r="X19" t="s">
        <v>152</v>
      </c>
      <c r="Y19" t="s">
        <v>153</v>
      </c>
      <c r="Z19" t="s">
        <v>154</v>
      </c>
      <c r="AA19" t="s">
        <v>155</v>
      </c>
      <c r="AB19" t="s">
        <v>156</v>
      </c>
      <c r="AC19" t="s">
        <v>157</v>
      </c>
      <c r="AD19" t="s">
        <v>158</v>
      </c>
      <c r="AE19" t="s">
        <v>159</v>
      </c>
      <c r="AF19" t="s">
        <v>160</v>
      </c>
      <c r="AG19" t="s">
        <v>161</v>
      </c>
      <c r="AH19" t="s">
        <v>162</v>
      </c>
      <c r="AI19" t="s">
        <v>163</v>
      </c>
      <c r="AJ19" t="s">
        <v>164</v>
      </c>
      <c r="AK19" t="s">
        <v>165</v>
      </c>
      <c r="AL19" t="s">
        <v>166</v>
      </c>
      <c r="AM19" t="s">
        <v>167</v>
      </c>
      <c r="AN19" t="s">
        <v>168</v>
      </c>
      <c r="AO19" t="s">
        <v>169</v>
      </c>
      <c r="AP19" t="s">
        <v>170</v>
      </c>
      <c r="AQ19" t="s">
        <v>171</v>
      </c>
      <c r="AR19" t="s">
        <v>172</v>
      </c>
      <c r="AS19" t="s">
        <v>173</v>
      </c>
      <c r="AT19" t="s">
        <v>174</v>
      </c>
      <c r="AU19" t="s">
        <v>175</v>
      </c>
      <c r="AV19" t="s">
        <v>176</v>
      </c>
      <c r="AW19" t="s">
        <v>177</v>
      </c>
      <c r="AX19" t="s">
        <v>178</v>
      </c>
      <c r="AY19" t="s">
        <v>179</v>
      </c>
      <c r="AZ19" t="s">
        <v>180</v>
      </c>
      <c r="BA19" t="s">
        <v>213</v>
      </c>
      <c r="BB19" t="s">
        <v>213</v>
      </c>
      <c r="BC19" t="s">
        <v>213</v>
      </c>
      <c r="BD19" t="s">
        <v>213</v>
      </c>
      <c r="BE19">
        <v>5.9172886251676919</v>
      </c>
      <c r="BF19">
        <v>0.68638611095625657</v>
      </c>
      <c r="BG19">
        <v>0.1004613199364006</v>
      </c>
      <c r="BH19">
        <v>2.861846602682534</v>
      </c>
      <c r="BI19">
        <v>1.805674443661563</v>
      </c>
      <c r="BJ19">
        <v>1.211901005900758</v>
      </c>
      <c r="BK19">
        <v>7.939407184060304</v>
      </c>
      <c r="BL19"/>
      <c r="BM19">
        <v>2.801969276234503</v>
      </c>
      <c r="BN19">
        <v>2.7070144118335908</v>
      </c>
      <c r="BO19">
        <v>1.9481547741509619</v>
      </c>
      <c r="BP19">
        <v>3.5064579220704761</v>
      </c>
      <c r="BQ19">
        <v>8.0786741707772549</v>
      </c>
      <c r="BR19"/>
      <c r="BS19">
        <v>1.090902290770958</v>
      </c>
      <c r="BT19">
        <v>0</v>
      </c>
      <c r="BU19">
        <v>3.1826599683877168</v>
      </c>
      <c r="BV19">
        <v>1.5101664273722599</v>
      </c>
      <c r="BW19"/>
      <c r="BX19">
        <v>6.3887542781859308</v>
      </c>
      <c r="BY19">
        <v>0.27215873183509293</v>
      </c>
      <c r="BZ19">
        <v>0.73862905523554712</v>
      </c>
      <c r="CA19">
        <v>4.642799744248995</v>
      </c>
      <c r="CB19">
        <v>6.5660429148133526</v>
      </c>
      <c r="CC19">
        <v>1.4691559428065719</v>
      </c>
      <c r="CD19">
        <v>6.221925280568823</v>
      </c>
      <c r="CE19">
        <v>1.434698787340422</v>
      </c>
      <c r="CF19">
        <v>0.80338842187479587</v>
      </c>
      <c r="CG19">
        <v>2.34598454102691</v>
      </c>
      <c r="CH19">
        <v>1.9552682640042169</v>
      </c>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row>
    <row r="20">
      <c r="A20" t="s">
        <v>547</v>
      </c>
      <c r="B20">
        <v>2003</v>
      </c>
      <c r="C20" t="s">
        <v>550</v>
      </c>
      <c r="D20">
        <v>60</v>
      </c>
      <c r="E20" t="s">
        <v>182</v>
      </c>
      <c r="F20" t="s">
        <v>185</v>
      </c>
      <c r="G20" t="s">
        <v>213</v>
      </c>
      <c r="H20">
        <v>2.1414183742016708</v>
      </c>
      <c r="I20">
        <v>3.0055997122317821</v>
      </c>
      <c r="J20">
        <v>2.846599826405352</v>
      </c>
      <c r="K20">
        <v>3.0967885486914768</v>
      </c>
      <c r="L20">
        <v>1.7878024535905159</v>
      </c>
      <c r="M20">
        <v>5.845005278071203</v>
      </c>
      <c r="N20">
        <v>4.9710581485492078</v>
      </c>
      <c r="O20">
        <v>2.9261124693398641</v>
      </c>
      <c r="P20">
        <v>2.8943672697751279</v>
      </c>
      <c r="Q20">
        <v>1.307376095764498</v>
      </c>
      <c r="R20">
        <v>2.1838183417750532</v>
      </c>
      <c r="S20">
        <v>1.427368508595239</v>
      </c>
      <c r="T20">
        <v>1.6910615074793891</v>
      </c>
      <c r="U20">
        <v>1.716278425574937</v>
      </c>
      <c r="V20">
        <v>1.339401609985259</v>
      </c>
      <c r="W20" t="s">
        <v>151</v>
      </c>
      <c r="X20" t="s">
        <v>152</v>
      </c>
      <c r="Y20" t="s">
        <v>153</v>
      </c>
      <c r="Z20" t="s">
        <v>154</v>
      </c>
      <c r="AA20" t="s">
        <v>155</v>
      </c>
      <c r="AB20" t="s">
        <v>156</v>
      </c>
      <c r="AC20" t="s">
        <v>157</v>
      </c>
      <c r="AD20" t="s">
        <v>158</v>
      </c>
      <c r="AE20" t="s">
        <v>159</v>
      </c>
      <c r="AF20" t="s">
        <v>160</v>
      </c>
      <c r="AG20" t="s">
        <v>161</v>
      </c>
      <c r="AH20" t="s">
        <v>162</v>
      </c>
      <c r="AI20" t="s">
        <v>163</v>
      </c>
      <c r="AJ20" t="s">
        <v>164</v>
      </c>
      <c r="AK20" t="s">
        <v>165</v>
      </c>
      <c r="AL20" t="s">
        <v>166</v>
      </c>
      <c r="AM20" t="s">
        <v>167</v>
      </c>
      <c r="AN20" t="s">
        <v>168</v>
      </c>
      <c r="AO20" t="s">
        <v>169</v>
      </c>
      <c r="AP20" t="s">
        <v>170</v>
      </c>
      <c r="AQ20" t="s">
        <v>171</v>
      </c>
      <c r="AR20" t="s">
        <v>172</v>
      </c>
      <c r="AS20" t="s">
        <v>173</v>
      </c>
      <c r="AT20" t="s">
        <v>174</v>
      </c>
      <c r="AU20" t="s">
        <v>175</v>
      </c>
      <c r="AV20" t="s">
        <v>176</v>
      </c>
      <c r="AW20" t="s">
        <v>177</v>
      </c>
      <c r="AX20" t="s">
        <v>178</v>
      </c>
      <c r="AY20" t="s">
        <v>179</v>
      </c>
      <c r="AZ20" t="s">
        <v>180</v>
      </c>
      <c r="BA20" t="s">
        <v>213</v>
      </c>
      <c r="BB20" t="s">
        <v>213</v>
      </c>
      <c r="BC20" t="s">
        <v>213</v>
      </c>
      <c r="BD20" t="s">
        <v>213</v>
      </c>
      <c r="BE20">
        <v>4.6873902772645106</v>
      </c>
      <c r="BF20">
        <v>0.26186172391422968</v>
      </c>
      <c r="BG20">
        <v>0.22525066989673881</v>
      </c>
      <c r="BH20">
        <v>3.8406546283439709</v>
      </c>
      <c r="BI20">
        <v>3.591614998268946</v>
      </c>
      <c r="BJ20">
        <v>2.6519766366471971</v>
      </c>
      <c r="BK20">
        <v>1.9194402167281279</v>
      </c>
      <c r="BL20"/>
      <c r="BM20">
        <v>0.30282218254232868</v>
      </c>
      <c r="BN20">
        <v>7.9186272157680229</v>
      </c>
      <c r="BO20">
        <v>0.94490743153746937</v>
      </c>
      <c r="BP20">
        <v>0.60432818795210752</v>
      </c>
      <c r="BQ20">
        <v>5.7972108882528133</v>
      </c>
      <c r="BR20"/>
      <c r="BS20">
        <v>0.80776404531392088</v>
      </c>
      <c r="BT20">
        <v>0</v>
      </c>
      <c r="BU20">
        <v>1.4728312252290361</v>
      </c>
      <c r="BV20">
        <v>0.72694417011616563</v>
      </c>
      <c r="BW20"/>
      <c r="BX20">
        <v>2.357393681152022</v>
      </c>
      <c r="BY20">
        <v>1.0238198054830949</v>
      </c>
      <c r="BZ20">
        <v>1.991940460878368</v>
      </c>
      <c r="CA20">
        <v>6.9360151886309556</v>
      </c>
      <c r="CB20">
        <v>12.904501641170681</v>
      </c>
      <c r="CC20">
        <v>1.0876678505844759</v>
      </c>
      <c r="CD20">
        <v>3.8350581883214399</v>
      </c>
      <c r="CE20">
        <v>2.477437319854745</v>
      </c>
      <c r="CF20">
        <v>0.2330209929216791</v>
      </c>
      <c r="CG20">
        <v>1.9274510645657721</v>
      </c>
      <c r="CH20">
        <v>1.508895375860819</v>
      </c>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row>
    <row r="21">
      <c r="A21" t="s">
        <v>547</v>
      </c>
      <c r="B21">
        <v>2003</v>
      </c>
      <c r="C21" t="s">
        <v>550</v>
      </c>
      <c r="D21">
        <v>61</v>
      </c>
      <c r="E21" t="s">
        <v>182</v>
      </c>
      <c r="F21" t="s">
        <v>186</v>
      </c>
      <c r="G21" t="s">
        <v>213</v>
      </c>
      <c r="H21">
        <v>2.2349564417294561</v>
      </c>
      <c r="I21">
        <v>4.219219559209372</v>
      </c>
      <c r="J21">
        <v>5.7655622190690599</v>
      </c>
      <c r="K21">
        <v>6.8397224246266752</v>
      </c>
      <c r="L21">
        <v>5.1636528497887966</v>
      </c>
      <c r="M21">
        <v>5.1780372514455726</v>
      </c>
      <c r="N21">
        <v>7.4955606904689027</v>
      </c>
      <c r="O21">
        <v>7.3856595709207831</v>
      </c>
      <c r="P21">
        <v>5.6362528904787856</v>
      </c>
      <c r="Q21">
        <v>4.014464211922915</v>
      </c>
      <c r="R21">
        <v>1.8879738652294149</v>
      </c>
      <c r="S21">
        <v>2.1031410612377801</v>
      </c>
      <c r="T21">
        <v>4.4000837441272882</v>
      </c>
      <c r="U21">
        <v>4.8494165459348784</v>
      </c>
      <c r="V21">
        <v>6.0577278373005878</v>
      </c>
      <c r="W21" t="s">
        <v>151</v>
      </c>
      <c r="X21" t="s">
        <v>152</v>
      </c>
      <c r="Y21" t="s">
        <v>153</v>
      </c>
      <c r="Z21" t="s">
        <v>154</v>
      </c>
      <c r="AA21" t="s">
        <v>155</v>
      </c>
      <c r="AB21" t="s">
        <v>156</v>
      </c>
      <c r="AC21" t="s">
        <v>157</v>
      </c>
      <c r="AD21" t="s">
        <v>158</v>
      </c>
      <c r="AE21" t="s">
        <v>159</v>
      </c>
      <c r="AF21" t="s">
        <v>160</v>
      </c>
      <c r="AG21" t="s">
        <v>161</v>
      </c>
      <c r="AH21" t="s">
        <v>162</v>
      </c>
      <c r="AI21" t="s">
        <v>163</v>
      </c>
      <c r="AJ21" t="s">
        <v>164</v>
      </c>
      <c r="AK21" t="s">
        <v>165</v>
      </c>
      <c r="AL21" t="s">
        <v>166</v>
      </c>
      <c r="AM21" t="s">
        <v>167</v>
      </c>
      <c r="AN21" t="s">
        <v>168</v>
      </c>
      <c r="AO21" t="s">
        <v>169</v>
      </c>
      <c r="AP21" t="s">
        <v>170</v>
      </c>
      <c r="AQ21" t="s">
        <v>171</v>
      </c>
      <c r="AR21" t="s">
        <v>172</v>
      </c>
      <c r="AS21" t="s">
        <v>173</v>
      </c>
      <c r="AT21" t="s">
        <v>174</v>
      </c>
      <c r="AU21" t="s">
        <v>175</v>
      </c>
      <c r="AV21" t="s">
        <v>176</v>
      </c>
      <c r="AW21" t="s">
        <v>177</v>
      </c>
      <c r="AX21" t="s">
        <v>178</v>
      </c>
      <c r="AY21" t="s">
        <v>179</v>
      </c>
      <c r="AZ21" t="s">
        <v>180</v>
      </c>
      <c r="BA21" t="s">
        <v>213</v>
      </c>
      <c r="BB21" t="s">
        <v>213</v>
      </c>
      <c r="BC21" t="s">
        <v>213</v>
      </c>
      <c r="BD21" t="s">
        <v>213</v>
      </c>
      <c r="BE21">
        <v>3.0789736779865331</v>
      </c>
      <c r="BF21">
        <v>3.659764737115891</v>
      </c>
      <c r="BG21">
        <v>5.974941362727022</v>
      </c>
      <c r="BH21">
        <v>8.9427044483906784</v>
      </c>
      <c r="BI21">
        <v>4.057030643342757</v>
      </c>
      <c r="BJ21">
        <v>4.4393062507991754</v>
      </c>
      <c r="BK21">
        <v>0.40475779648402999</v>
      </c>
      <c r="BL21"/>
      <c r="BM21">
        <v>3.103917396854118</v>
      </c>
      <c r="BN21">
        <v>9.5497722283804389</v>
      </c>
      <c r="BO21">
        <v>2.112766446146503</v>
      </c>
      <c r="BP21">
        <v>0.11506184377869209</v>
      </c>
      <c r="BQ21">
        <v>1.0436127674684439</v>
      </c>
      <c r="BR21"/>
      <c r="BS21">
        <v>1.601497263818966</v>
      </c>
      <c r="BT21">
        <v>0</v>
      </c>
      <c r="BU21">
        <v>5.7642163940876747</v>
      </c>
      <c r="BV21">
        <v>5.7694521187973757</v>
      </c>
      <c r="BW21"/>
      <c r="BX21">
        <v>5.2199238095788196</v>
      </c>
      <c r="BY21">
        <v>11.658591082175199</v>
      </c>
      <c r="BZ21">
        <v>7.1755137599423913</v>
      </c>
      <c r="CA21">
        <v>2.2850649925606619</v>
      </c>
      <c r="CB21">
        <v>1.823526211692319</v>
      </c>
      <c r="CC21">
        <v>3.7708706632326612</v>
      </c>
      <c r="CD21">
        <v>2.1624550183819</v>
      </c>
      <c r="CE21">
        <v>5.9174209405147424</v>
      </c>
      <c r="CF21">
        <v>0</v>
      </c>
      <c r="CG21">
        <v>3.043406061994363</v>
      </c>
      <c r="CH21">
        <v>6.7945877269050126</v>
      </c>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row>
    <row r="22">
      <c r="A22" t="s">
        <v>547</v>
      </c>
      <c r="B22">
        <v>2003</v>
      </c>
      <c r="C22" t="s">
        <v>550</v>
      </c>
      <c r="D22">
        <v>62</v>
      </c>
      <c r="E22" t="s">
        <v>182</v>
      </c>
      <c r="F22" t="s">
        <v>187</v>
      </c>
      <c r="G22" t="s">
        <v>213</v>
      </c>
      <c r="H22">
        <v>14.57716253672279</v>
      </c>
      <c r="I22">
        <v>12.29531247556722</v>
      </c>
      <c r="J22">
        <v>9.6588875080897427</v>
      </c>
      <c r="K22">
        <v>6.0929166682617613</v>
      </c>
      <c r="L22">
        <v>3.1181283966070712</v>
      </c>
      <c r="M22">
        <v>11.0153348313289</v>
      </c>
      <c r="N22">
        <v>8.1694493301306021</v>
      </c>
      <c r="O22">
        <v>4.6163073210420729</v>
      </c>
      <c r="P22">
        <v>3.745912314952458</v>
      </c>
      <c r="Q22">
        <v>1.290908752156652</v>
      </c>
      <c r="R22">
        <v>14.93539560811578</v>
      </c>
      <c r="S22">
        <v>13.4475569235107</v>
      </c>
      <c r="T22">
        <v>13.52925000701349</v>
      </c>
      <c r="U22">
        <v>10.668755827989539</v>
      </c>
      <c r="V22">
        <v>8.1493627166687705</v>
      </c>
      <c r="W22" t="s">
        <v>151</v>
      </c>
      <c r="X22" t="s">
        <v>152</v>
      </c>
      <c r="Y22" t="s">
        <v>153</v>
      </c>
      <c r="Z22" t="s">
        <v>154</v>
      </c>
      <c r="AA22" t="s">
        <v>155</v>
      </c>
      <c r="AB22" t="s">
        <v>156</v>
      </c>
      <c r="AC22" t="s">
        <v>157</v>
      </c>
      <c r="AD22" t="s">
        <v>158</v>
      </c>
      <c r="AE22" t="s">
        <v>159</v>
      </c>
      <c r="AF22" t="s">
        <v>160</v>
      </c>
      <c r="AG22" t="s">
        <v>161</v>
      </c>
      <c r="AH22" t="s">
        <v>162</v>
      </c>
      <c r="AI22" t="s">
        <v>163</v>
      </c>
      <c r="AJ22" t="s">
        <v>164</v>
      </c>
      <c r="AK22" t="s">
        <v>165</v>
      </c>
      <c r="AL22" t="s">
        <v>166</v>
      </c>
      <c r="AM22" t="s">
        <v>167</v>
      </c>
      <c r="AN22" t="s">
        <v>168</v>
      </c>
      <c r="AO22" t="s">
        <v>169</v>
      </c>
      <c r="AP22" t="s">
        <v>170</v>
      </c>
      <c r="AQ22" t="s">
        <v>171</v>
      </c>
      <c r="AR22" t="s">
        <v>172</v>
      </c>
      <c r="AS22" t="s">
        <v>173</v>
      </c>
      <c r="AT22" t="s">
        <v>174</v>
      </c>
      <c r="AU22" t="s">
        <v>175</v>
      </c>
      <c r="AV22" t="s">
        <v>176</v>
      </c>
      <c r="AW22" t="s">
        <v>177</v>
      </c>
      <c r="AX22" t="s">
        <v>178</v>
      </c>
      <c r="AY22" t="s">
        <v>179</v>
      </c>
      <c r="AZ22" t="s">
        <v>180</v>
      </c>
      <c r="BA22" t="s">
        <v>213</v>
      </c>
      <c r="BB22" t="s">
        <v>213</v>
      </c>
      <c r="BC22" t="s">
        <v>213</v>
      </c>
      <c r="BD22" t="s">
        <v>213</v>
      </c>
      <c r="BE22">
        <v>3.4094552289098878</v>
      </c>
      <c r="BF22">
        <v>16.916729032479829</v>
      </c>
      <c r="BG22">
        <v>3.8448224372413731</v>
      </c>
      <c r="BH22">
        <v>26.812440007171841</v>
      </c>
      <c r="BI22">
        <v>15.24130382781609</v>
      </c>
      <c r="BJ22">
        <v>8.051521193887675</v>
      </c>
      <c r="BK22">
        <v>12.14731535950092</v>
      </c>
      <c r="BL22"/>
      <c r="BM22">
        <v>9.1904338528782308</v>
      </c>
      <c r="BN22">
        <v>0.69716956692319931</v>
      </c>
      <c r="BO22">
        <v>5.6144316144458912</v>
      </c>
      <c r="BP22">
        <v>5.5753583200748862</v>
      </c>
      <c r="BQ22">
        <v>1.3576513471247831</v>
      </c>
      <c r="BR22"/>
      <c r="BS22">
        <v>10.42504073513981</v>
      </c>
      <c r="BT22">
        <v>0</v>
      </c>
      <c r="BU22">
        <v>13.87087891494699</v>
      </c>
      <c r="BV22">
        <v>22.55684273467681</v>
      </c>
      <c r="BW22"/>
      <c r="BX22">
        <v>21.46614084248565</v>
      </c>
      <c r="BY22">
        <v>12.890743815211691</v>
      </c>
      <c r="BZ22">
        <v>13.70634887229987</v>
      </c>
      <c r="CA22">
        <v>7.8348947718184334</v>
      </c>
      <c r="CB22">
        <v>5.8828117432413531</v>
      </c>
      <c r="CC22">
        <v>20.24245936787926</v>
      </c>
      <c r="CD22">
        <v>8.7386292980394185</v>
      </c>
      <c r="CE22">
        <v>10.82933396422529</v>
      </c>
      <c r="CF22">
        <v>5.3909696245437031</v>
      </c>
      <c r="CG22">
        <v>6.0789276216769954</v>
      </c>
      <c r="CH22">
        <v>7.9775322497623788</v>
      </c>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row>
    <row r="23">
      <c r="A23" t="s">
        <v>547</v>
      </c>
      <c r="B23">
        <v>2003</v>
      </c>
      <c r="C23" t="s">
        <v>550</v>
      </c>
      <c r="D23">
        <v>63</v>
      </c>
      <c r="E23" t="s">
        <v>182</v>
      </c>
      <c r="F23" t="s">
        <v>188</v>
      </c>
      <c r="G23" t="s">
        <v>213</v>
      </c>
      <c r="H23">
        <v>6.796356927176987</v>
      </c>
      <c r="I23">
        <v>4.7550238275316454</v>
      </c>
      <c r="J23">
        <v>2.6843483419273748</v>
      </c>
      <c r="K23">
        <v>1.444640987663977</v>
      </c>
      <c r="L23">
        <v>0.4210739738299582</v>
      </c>
      <c r="M23">
        <v>4.322620853916975</v>
      </c>
      <c r="N23">
        <v>1.4125084355862989</v>
      </c>
      <c r="O23">
        <v>1.040215605953327</v>
      </c>
      <c r="P23">
        <v>0.7057275194209065</v>
      </c>
      <c r="Q23">
        <v>0.031021244743279799</v>
      </c>
      <c r="R23">
        <v>8.1131498757845542</v>
      </c>
      <c r="S23">
        <v>5.228626343805316</v>
      </c>
      <c r="T23">
        <v>4.2910795127561689</v>
      </c>
      <c r="U23">
        <v>3.7234061718858031</v>
      </c>
      <c r="V23">
        <v>2.3483221033062232</v>
      </c>
      <c r="W23" t="s">
        <v>151</v>
      </c>
      <c r="X23" t="s">
        <v>152</v>
      </c>
      <c r="Y23" t="s">
        <v>153</v>
      </c>
      <c r="Z23" t="s">
        <v>154</v>
      </c>
      <c r="AA23" t="s">
        <v>155</v>
      </c>
      <c r="AB23" t="s">
        <v>156</v>
      </c>
      <c r="AC23" t="s">
        <v>157</v>
      </c>
      <c r="AD23" t="s">
        <v>158</v>
      </c>
      <c r="AE23" t="s">
        <v>159</v>
      </c>
      <c r="AF23" t="s">
        <v>160</v>
      </c>
      <c r="AG23" t="s">
        <v>161</v>
      </c>
      <c r="AH23" t="s">
        <v>162</v>
      </c>
      <c r="AI23" t="s">
        <v>163</v>
      </c>
      <c r="AJ23" t="s">
        <v>164</v>
      </c>
      <c r="AK23" t="s">
        <v>165</v>
      </c>
      <c r="AL23" t="s">
        <v>166</v>
      </c>
      <c r="AM23" t="s">
        <v>167</v>
      </c>
      <c r="AN23" t="s">
        <v>168</v>
      </c>
      <c r="AO23" t="s">
        <v>169</v>
      </c>
      <c r="AP23" t="s">
        <v>170</v>
      </c>
      <c r="AQ23" t="s">
        <v>171</v>
      </c>
      <c r="AR23" t="s">
        <v>172</v>
      </c>
      <c r="AS23" t="s">
        <v>173</v>
      </c>
      <c r="AT23" t="s">
        <v>174</v>
      </c>
      <c r="AU23" t="s">
        <v>175</v>
      </c>
      <c r="AV23" t="s">
        <v>176</v>
      </c>
      <c r="AW23" t="s">
        <v>177</v>
      </c>
      <c r="AX23" t="s">
        <v>178</v>
      </c>
      <c r="AY23" t="s">
        <v>179</v>
      </c>
      <c r="AZ23" t="s">
        <v>180</v>
      </c>
      <c r="BA23" t="s">
        <v>213</v>
      </c>
      <c r="BB23" t="s">
        <v>213</v>
      </c>
      <c r="BC23" t="s">
        <v>213</v>
      </c>
      <c r="BD23" t="s">
        <v>213</v>
      </c>
      <c r="BE23">
        <v>1.281204723744878</v>
      </c>
      <c r="BF23">
        <v>4.8323787399780773</v>
      </c>
      <c r="BG23">
        <v>3.4966509480212582</v>
      </c>
      <c r="BH23">
        <v>3.7134175803683598</v>
      </c>
      <c r="BI23">
        <v>3.2388517126599128</v>
      </c>
      <c r="BJ23">
        <v>1.34204137999747</v>
      </c>
      <c r="BK23">
        <v>2.333805556059068</v>
      </c>
      <c r="BL23"/>
      <c r="BM23">
        <v>2.46819741271048</v>
      </c>
      <c r="BN23">
        <v>0.46743228448860258</v>
      </c>
      <c r="BO23">
        <v>1.007354685475494</v>
      </c>
      <c r="BP23">
        <v>3.325663658662295</v>
      </c>
      <c r="BQ23">
        <v>7.6556967302600727</v>
      </c>
      <c r="BR23"/>
      <c r="BS23">
        <v>4.276588309517213</v>
      </c>
      <c r="BT23">
        <v>0</v>
      </c>
      <c r="BU23">
        <v>1.387869390515176</v>
      </c>
      <c r="BV23">
        <v>2.0963335039003899</v>
      </c>
      <c r="BW23"/>
      <c r="BX23">
        <v>3.406346367991222</v>
      </c>
      <c r="BY23">
        <v>1.4949121632022659</v>
      </c>
      <c r="BZ23">
        <v>2.7482256837576</v>
      </c>
      <c r="CA23">
        <v>6.8750640839891144</v>
      </c>
      <c r="CB23">
        <v>5.6070592466000786</v>
      </c>
      <c r="CC23">
        <v>4.6632869116559919</v>
      </c>
      <c r="CD23">
        <v>9.9616350639423441</v>
      </c>
      <c r="CE23">
        <v>5.5083824288020331</v>
      </c>
      <c r="CF23">
        <v>1.4208881176264749</v>
      </c>
      <c r="CG23">
        <v>13.202699108067851</v>
      </c>
      <c r="CH23">
        <v>2.791369564604024</v>
      </c>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row>
    <row r="24">
      <c r="A24" t="s">
        <v>547</v>
      </c>
      <c r="B24">
        <v>2003</v>
      </c>
      <c r="C24" t="s">
        <v>550</v>
      </c>
      <c r="D24">
        <v>64</v>
      </c>
      <c r="E24" t="s">
        <v>182</v>
      </c>
      <c r="F24" t="s">
        <v>189</v>
      </c>
      <c r="G24" t="s">
        <v>213</v>
      </c>
      <c r="H24">
        <v>4.1226326263470234</v>
      </c>
      <c r="I24">
        <v>11.349539633782481</v>
      </c>
      <c r="J24">
        <v>21.078838054070069</v>
      </c>
      <c r="K24">
        <v>30.89238981859792</v>
      </c>
      <c r="L24">
        <v>31.080062397482859</v>
      </c>
      <c r="M24">
        <v>13.27792179683064</v>
      </c>
      <c r="N24">
        <v>24.488680194668799</v>
      </c>
      <c r="O24">
        <v>33.263070197196363</v>
      </c>
      <c r="P24">
        <v>34.949457029004058</v>
      </c>
      <c r="Q24">
        <v>26.95448604289831</v>
      </c>
      <c r="R24">
        <v>3.399541674581342</v>
      </c>
      <c r="S24">
        <v>5.3119498597069494</v>
      </c>
      <c r="T24">
        <v>11.247383945849229</v>
      </c>
      <c r="U24">
        <v>19.01173748588274</v>
      </c>
      <c r="V24">
        <v>29.028056671623549</v>
      </c>
      <c r="W24" t="s">
        <v>151</v>
      </c>
      <c r="X24" t="s">
        <v>152</v>
      </c>
      <c r="Y24" t="s">
        <v>153</v>
      </c>
      <c r="Z24" t="s">
        <v>154</v>
      </c>
      <c r="AA24" t="s">
        <v>155</v>
      </c>
      <c r="AB24" t="s">
        <v>156</v>
      </c>
      <c r="AC24" t="s">
        <v>157</v>
      </c>
      <c r="AD24" t="s">
        <v>158</v>
      </c>
      <c r="AE24" t="s">
        <v>159</v>
      </c>
      <c r="AF24" t="s">
        <v>160</v>
      </c>
      <c r="AG24" t="s">
        <v>161</v>
      </c>
      <c r="AH24" t="s">
        <v>162</v>
      </c>
      <c r="AI24" t="s">
        <v>163</v>
      </c>
      <c r="AJ24" t="s">
        <v>164</v>
      </c>
      <c r="AK24" t="s">
        <v>165</v>
      </c>
      <c r="AL24" t="s">
        <v>166</v>
      </c>
      <c r="AM24" t="s">
        <v>167</v>
      </c>
      <c r="AN24" t="s">
        <v>168</v>
      </c>
      <c r="AO24" t="s">
        <v>169</v>
      </c>
      <c r="AP24" t="s">
        <v>170</v>
      </c>
      <c r="AQ24" t="s">
        <v>171</v>
      </c>
      <c r="AR24" t="s">
        <v>172</v>
      </c>
      <c r="AS24" t="s">
        <v>173</v>
      </c>
      <c r="AT24" t="s">
        <v>174</v>
      </c>
      <c r="AU24" t="s">
        <v>175</v>
      </c>
      <c r="AV24" t="s">
        <v>176</v>
      </c>
      <c r="AW24" t="s">
        <v>177</v>
      </c>
      <c r="AX24" t="s">
        <v>178</v>
      </c>
      <c r="AY24" t="s">
        <v>179</v>
      </c>
      <c r="AZ24" t="s">
        <v>180</v>
      </c>
      <c r="BA24" t="s">
        <v>213</v>
      </c>
      <c r="BB24" t="s">
        <v>213</v>
      </c>
      <c r="BC24" t="s">
        <v>213</v>
      </c>
      <c r="BD24" t="s">
        <v>213</v>
      </c>
      <c r="BE24">
        <v>7.1129208874950054</v>
      </c>
      <c r="BF24">
        <v>12.47945500266812</v>
      </c>
      <c r="BG24">
        <v>45.63924639667453</v>
      </c>
      <c r="BH24">
        <v>20.398505808106261</v>
      </c>
      <c r="BI24">
        <v>19.43207307786162</v>
      </c>
      <c r="BJ24">
        <v>23.456912766239942</v>
      </c>
      <c r="BK24">
        <v>7.5022326458493129</v>
      </c>
      <c r="BL24"/>
      <c r="BM24">
        <v>26.27354647259537</v>
      </c>
      <c r="BN24">
        <v>19.42938522270854</v>
      </c>
      <c r="BO24">
        <v>19.628093730801151</v>
      </c>
      <c r="BP24">
        <v>0.92620144760137191</v>
      </c>
      <c r="BQ24">
        <v>3.279840880545112</v>
      </c>
      <c r="BR24"/>
      <c r="BS24">
        <v>7.9830121258890427</v>
      </c>
      <c r="BT24">
        <v>0</v>
      </c>
      <c r="BU24">
        <v>8.6270881850102885</v>
      </c>
      <c r="BV24">
        <v>14.985730377966609</v>
      </c>
      <c r="BW24"/>
      <c r="BX24">
        <v>5.040357562453111</v>
      </c>
      <c r="BY24">
        <v>21.326546325060789</v>
      </c>
      <c r="BZ24">
        <v>16.460574278553519</v>
      </c>
      <c r="CA24">
        <v>3.971149021435052</v>
      </c>
      <c r="CB24">
        <v>7.9966137123352956</v>
      </c>
      <c r="CC24">
        <v>6.2487942075912892</v>
      </c>
      <c r="CD24">
        <v>4.7292853461845201</v>
      </c>
      <c r="CE24">
        <v>26.514264244797811</v>
      </c>
      <c r="CF24">
        <v>0.55278702615280939</v>
      </c>
      <c r="CG24">
        <v>7.0122435752123637</v>
      </c>
      <c r="CH24">
        <v>20.322838849513079</v>
      </c>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row>
    <row r="25">
      <c r="A25" t="s">
        <v>547</v>
      </c>
      <c r="B25">
        <v>2003</v>
      </c>
      <c r="C25" t="s">
        <v>550</v>
      </c>
      <c r="D25">
        <v>65</v>
      </c>
      <c r="E25" t="s">
        <v>182</v>
      </c>
      <c r="F25" t="s">
        <v>190</v>
      </c>
      <c r="G25" t="s">
        <v>213</v>
      </c>
      <c r="H25">
        <v>12.540390524025851</v>
      </c>
      <c r="I25">
        <v>17.207029473766429</v>
      </c>
      <c r="J25">
        <v>20.412856518003458</v>
      </c>
      <c r="K25">
        <v>15.20464820346124</v>
      </c>
      <c r="L25">
        <v>7.7648858111844481</v>
      </c>
      <c r="M25">
        <v>13.10814480435023</v>
      </c>
      <c r="N25">
        <v>14.978883303874831</v>
      </c>
      <c r="O25">
        <v>14.121996233142649</v>
      </c>
      <c r="P25">
        <v>9.3599561979997521</v>
      </c>
      <c r="Q25">
        <v>4.5928951515618133</v>
      </c>
      <c r="R25">
        <v>8.1411715876290902</v>
      </c>
      <c r="S25">
        <v>18.354908900843149</v>
      </c>
      <c r="T25">
        <v>19.448885649939729</v>
      </c>
      <c r="U25">
        <v>25.18067121466909</v>
      </c>
      <c r="V25">
        <v>17.098333758079391</v>
      </c>
      <c r="W25" t="s">
        <v>151</v>
      </c>
      <c r="X25" t="s">
        <v>152</v>
      </c>
      <c r="Y25" t="s">
        <v>153</v>
      </c>
      <c r="Z25" t="s">
        <v>154</v>
      </c>
      <c r="AA25" t="s">
        <v>155</v>
      </c>
      <c r="AB25" t="s">
        <v>156</v>
      </c>
      <c r="AC25" t="s">
        <v>157</v>
      </c>
      <c r="AD25" t="s">
        <v>158</v>
      </c>
      <c r="AE25" t="s">
        <v>159</v>
      </c>
      <c r="AF25" t="s">
        <v>160</v>
      </c>
      <c r="AG25" t="s">
        <v>161</v>
      </c>
      <c r="AH25" t="s">
        <v>162</v>
      </c>
      <c r="AI25" t="s">
        <v>163</v>
      </c>
      <c r="AJ25" t="s">
        <v>164</v>
      </c>
      <c r="AK25" t="s">
        <v>165</v>
      </c>
      <c r="AL25" t="s">
        <v>166</v>
      </c>
      <c r="AM25" t="s">
        <v>167</v>
      </c>
      <c r="AN25" t="s">
        <v>168</v>
      </c>
      <c r="AO25" t="s">
        <v>169</v>
      </c>
      <c r="AP25" t="s">
        <v>170</v>
      </c>
      <c r="AQ25" t="s">
        <v>171</v>
      </c>
      <c r="AR25" t="s">
        <v>172</v>
      </c>
      <c r="AS25" t="s">
        <v>173</v>
      </c>
      <c r="AT25" t="s">
        <v>174</v>
      </c>
      <c r="AU25" t="s">
        <v>175</v>
      </c>
      <c r="AV25" t="s">
        <v>176</v>
      </c>
      <c r="AW25" t="s">
        <v>177</v>
      </c>
      <c r="AX25" t="s">
        <v>178</v>
      </c>
      <c r="AY25" t="s">
        <v>179</v>
      </c>
      <c r="AZ25" t="s">
        <v>180</v>
      </c>
      <c r="BA25" t="s">
        <v>213</v>
      </c>
      <c r="BB25" t="s">
        <v>213</v>
      </c>
      <c r="BC25" t="s">
        <v>213</v>
      </c>
      <c r="BD25" t="s">
        <v>213</v>
      </c>
      <c r="BE25">
        <v>8.7433370691773362</v>
      </c>
      <c r="BF25">
        <v>29.967411390426509</v>
      </c>
      <c r="BG25">
        <v>9.8343455136918028</v>
      </c>
      <c r="BH25">
        <v>13.98857422854516</v>
      </c>
      <c r="BI25">
        <v>14.684357432356551</v>
      </c>
      <c r="BJ25">
        <v>21.71532401817219</v>
      </c>
      <c r="BK25">
        <v>9.5262460631007606</v>
      </c>
      <c r="BL25"/>
      <c r="BM25">
        <v>25.3091448862072</v>
      </c>
      <c r="BN25">
        <v>0.78619342914735546</v>
      </c>
      <c r="BO25">
        <v>22.804669293455831</v>
      </c>
      <c r="BP25">
        <v>6.3665312939631873</v>
      </c>
      <c r="BQ25">
        <v>3.194306398379021</v>
      </c>
      <c r="BR25"/>
      <c r="BS25">
        <v>25.47506496179458</v>
      </c>
      <c r="BT25">
        <v>0</v>
      </c>
      <c r="BU25">
        <v>13.62373350667144</v>
      </c>
      <c r="BV25">
        <v>33.780148315757373</v>
      </c>
      <c r="BW25"/>
      <c r="BX25">
        <v>6.9593643966560714</v>
      </c>
      <c r="BY25">
        <v>8.7578244186697916</v>
      </c>
      <c r="BZ25">
        <v>11.228651553394711</v>
      </c>
      <c r="CA25">
        <v>5.5941899490307696</v>
      </c>
      <c r="CB25">
        <v>11.00455817176962</v>
      </c>
      <c r="CC25">
        <v>19.154718612364391</v>
      </c>
      <c r="CD25">
        <v>10.331845131552029</v>
      </c>
      <c r="CE25">
        <v>9.8663112634667609</v>
      </c>
      <c r="CF25">
        <v>4.7067664015226942</v>
      </c>
      <c r="CG25">
        <v>16.14183689818972</v>
      </c>
      <c r="CH25">
        <v>6.4474570349968978</v>
      </c>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row>
    <row r="26">
      <c r="A26" t="s">
        <v>547</v>
      </c>
      <c r="B26">
        <v>2003</v>
      </c>
      <c r="C26" t="s">
        <v>550</v>
      </c>
      <c r="D26">
        <v>66</v>
      </c>
      <c r="E26" t="s">
        <v>182</v>
      </c>
      <c r="F26" t="s">
        <v>191</v>
      </c>
      <c r="G26" t="s">
        <v>213</v>
      </c>
      <c r="H26">
        <v>13.166586686001761</v>
      </c>
      <c r="I26">
        <v>10.161142073052959</v>
      </c>
      <c r="J26">
        <v>7.0520320117245436</v>
      </c>
      <c r="K26">
        <v>4.5454197787961768</v>
      </c>
      <c r="L26">
        <v>1.704526932032552</v>
      </c>
      <c r="M26">
        <v>10.74299990466694</v>
      </c>
      <c r="N26">
        <v>6.4307180950325948</v>
      </c>
      <c r="O26">
        <v>5.5194333325849572</v>
      </c>
      <c r="P26">
        <v>2.4764451456177659</v>
      </c>
      <c r="Q26">
        <v>0.91465663719137502</v>
      </c>
      <c r="R26">
        <v>12.130528966592991</v>
      </c>
      <c r="S26">
        <v>14.342075969967389</v>
      </c>
      <c r="T26">
        <v>9.1394132246586057</v>
      </c>
      <c r="U26">
        <v>6.7183756211605603</v>
      </c>
      <c r="V26">
        <v>3.6172464587065001</v>
      </c>
      <c r="W26" t="s">
        <v>151</v>
      </c>
      <c r="X26" t="s">
        <v>152</v>
      </c>
      <c r="Y26" t="s">
        <v>153</v>
      </c>
      <c r="Z26" t="s">
        <v>154</v>
      </c>
      <c r="AA26" t="s">
        <v>155</v>
      </c>
      <c r="AB26" t="s">
        <v>156</v>
      </c>
      <c r="AC26" t="s">
        <v>157</v>
      </c>
      <c r="AD26" t="s">
        <v>158</v>
      </c>
      <c r="AE26" t="s">
        <v>159</v>
      </c>
      <c r="AF26" t="s">
        <v>160</v>
      </c>
      <c r="AG26" t="s">
        <v>161</v>
      </c>
      <c r="AH26" t="s">
        <v>162</v>
      </c>
      <c r="AI26" t="s">
        <v>163</v>
      </c>
      <c r="AJ26" t="s">
        <v>164</v>
      </c>
      <c r="AK26" t="s">
        <v>165</v>
      </c>
      <c r="AL26" t="s">
        <v>166</v>
      </c>
      <c r="AM26" t="s">
        <v>167</v>
      </c>
      <c r="AN26" t="s">
        <v>168</v>
      </c>
      <c r="AO26" t="s">
        <v>169</v>
      </c>
      <c r="AP26" t="s">
        <v>170</v>
      </c>
      <c r="AQ26" t="s">
        <v>171</v>
      </c>
      <c r="AR26" t="s">
        <v>172</v>
      </c>
      <c r="AS26" t="s">
        <v>173</v>
      </c>
      <c r="AT26" t="s">
        <v>174</v>
      </c>
      <c r="AU26" t="s">
        <v>175</v>
      </c>
      <c r="AV26" t="s">
        <v>176</v>
      </c>
      <c r="AW26" t="s">
        <v>177</v>
      </c>
      <c r="AX26" t="s">
        <v>178</v>
      </c>
      <c r="AY26" t="s">
        <v>179</v>
      </c>
      <c r="AZ26" t="s">
        <v>180</v>
      </c>
      <c r="BA26" t="s">
        <v>213</v>
      </c>
      <c r="BB26" t="s">
        <v>213</v>
      </c>
      <c r="BC26" t="s">
        <v>213</v>
      </c>
      <c r="BD26" t="s">
        <v>213</v>
      </c>
      <c r="BE26">
        <v>1.0595945147597241</v>
      </c>
      <c r="BF26">
        <v>12.53921047724349</v>
      </c>
      <c r="BG26">
        <v>10.5153329835296</v>
      </c>
      <c r="BH26">
        <v>3.951328121495679</v>
      </c>
      <c r="BI26">
        <v>5.2819245010301037</v>
      </c>
      <c r="BJ26">
        <v>8.2896671214846318</v>
      </c>
      <c r="BK26">
        <v>1.359445882173711</v>
      </c>
      <c r="BL26"/>
      <c r="BM26">
        <v>10.35397111548388</v>
      </c>
      <c r="BN26">
        <v>2.3748572794900848</v>
      </c>
      <c r="BO26">
        <v>6.224896146426512</v>
      </c>
      <c r="BP26">
        <v>1.7001443664646461</v>
      </c>
      <c r="BQ26">
        <v>8.9958177117442215</v>
      </c>
      <c r="BR26"/>
      <c r="BS26">
        <v>20.161438134240989</v>
      </c>
      <c r="BT26">
        <v>0</v>
      </c>
      <c r="BU26">
        <v>3.2675448023595379</v>
      </c>
      <c r="BV26">
        <v>5.0594386548934427</v>
      </c>
      <c r="BW26"/>
      <c r="BX26">
        <v>2.0041355516788379</v>
      </c>
      <c r="BY26">
        <v>3.391876934956279</v>
      </c>
      <c r="BZ26">
        <v>3.8756064150327472</v>
      </c>
      <c r="CA26">
        <v>4.4507054556644734</v>
      </c>
      <c r="CB26">
        <v>14.130828528845051</v>
      </c>
      <c r="CC26">
        <v>4.70253371906872</v>
      </c>
      <c r="CD26">
        <v>18.68485800606172</v>
      </c>
      <c r="CE26">
        <v>8.6210704596607783</v>
      </c>
      <c r="CF26">
        <v>1.048754302712376</v>
      </c>
      <c r="CG26">
        <v>28.67585763008784</v>
      </c>
      <c r="CH26">
        <v>3.0746859881833291</v>
      </c>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row>
    <row r="27">
      <c r="A27" t="s">
        <v>547</v>
      </c>
      <c r="B27">
        <v>2003</v>
      </c>
      <c r="C27" t="s">
        <v>550</v>
      </c>
      <c r="D27">
        <v>67</v>
      </c>
      <c r="E27" t="s">
        <v>182</v>
      </c>
      <c r="F27" t="s">
        <v>192</v>
      </c>
      <c r="G27" t="s">
        <v>213</v>
      </c>
      <c r="H27">
        <v>23.201500462615989</v>
      </c>
      <c r="I27">
        <v>15.428518407014939</v>
      </c>
      <c r="J27">
        <v>10.55091456094188</v>
      </c>
      <c r="K27">
        <v>5.998528029286093</v>
      </c>
      <c r="L27">
        <v>1.903807313948259</v>
      </c>
      <c r="M27">
        <v>5.5726956380839043</v>
      </c>
      <c r="N27">
        <v>4.371330609111185</v>
      </c>
      <c r="O27">
        <v>3.2557902497678031</v>
      </c>
      <c r="P27">
        <v>1.3647103596740791</v>
      </c>
      <c r="Q27">
        <v>0.73674325832940524</v>
      </c>
      <c r="R27">
        <v>25.80630060484496</v>
      </c>
      <c r="S27">
        <v>22.206491171725201</v>
      </c>
      <c r="T27">
        <v>20.560612241600911</v>
      </c>
      <c r="U27">
        <v>14.69162423217375</v>
      </c>
      <c r="V27">
        <v>10.88005238774968</v>
      </c>
      <c r="W27" t="s">
        <v>151</v>
      </c>
      <c r="X27" t="s">
        <v>152</v>
      </c>
      <c r="Y27" t="s">
        <v>153</v>
      </c>
      <c r="Z27" t="s">
        <v>154</v>
      </c>
      <c r="AA27" t="s">
        <v>155</v>
      </c>
      <c r="AB27" t="s">
        <v>156</v>
      </c>
      <c r="AC27" t="s">
        <v>157</v>
      </c>
      <c r="AD27" t="s">
        <v>158</v>
      </c>
      <c r="AE27" t="s">
        <v>159</v>
      </c>
      <c r="AF27" t="s">
        <v>160</v>
      </c>
      <c r="AG27" t="s">
        <v>161</v>
      </c>
      <c r="AH27" t="s">
        <v>162</v>
      </c>
      <c r="AI27" t="s">
        <v>163</v>
      </c>
      <c r="AJ27" t="s">
        <v>164</v>
      </c>
      <c r="AK27" t="s">
        <v>165</v>
      </c>
      <c r="AL27" t="s">
        <v>166</v>
      </c>
      <c r="AM27" t="s">
        <v>167</v>
      </c>
      <c r="AN27" t="s">
        <v>168</v>
      </c>
      <c r="AO27" t="s">
        <v>169</v>
      </c>
      <c r="AP27" t="s">
        <v>170</v>
      </c>
      <c r="AQ27" t="s">
        <v>171</v>
      </c>
      <c r="AR27" t="s">
        <v>172</v>
      </c>
      <c r="AS27" t="s">
        <v>173</v>
      </c>
      <c r="AT27" t="s">
        <v>174</v>
      </c>
      <c r="AU27" t="s">
        <v>175</v>
      </c>
      <c r="AV27" t="s">
        <v>176</v>
      </c>
      <c r="AW27" t="s">
        <v>177</v>
      </c>
      <c r="AX27" t="s">
        <v>178</v>
      </c>
      <c r="AY27" t="s">
        <v>179</v>
      </c>
      <c r="AZ27" t="s">
        <v>180</v>
      </c>
      <c r="BA27" t="s">
        <v>213</v>
      </c>
      <c r="BB27" t="s">
        <v>213</v>
      </c>
      <c r="BC27" t="s">
        <v>213</v>
      </c>
      <c r="BD27" t="s">
        <v>213</v>
      </c>
      <c r="BE27">
        <v>9.6425898150502114</v>
      </c>
      <c r="BF27">
        <v>0.77464927197465616</v>
      </c>
      <c r="BG27">
        <v>1.3981074372302009</v>
      </c>
      <c r="BH27">
        <v>4.261286826896808</v>
      </c>
      <c r="BI27">
        <v>8.8677367512353857</v>
      </c>
      <c r="BJ27">
        <v>16.66994354098037</v>
      </c>
      <c r="BK27">
        <v>0.030310958803609799</v>
      </c>
      <c r="BL27"/>
      <c r="BM27">
        <v>6.6434468051006403</v>
      </c>
      <c r="BN27">
        <v>0</v>
      </c>
      <c r="BO27">
        <v>14.2046946406857</v>
      </c>
      <c r="BP27">
        <v>0.27692778606617557</v>
      </c>
      <c r="BQ27">
        <v>50.831745687253957</v>
      </c>
      <c r="BR27"/>
      <c r="BS27">
        <v>7.6992416768602343</v>
      </c>
      <c r="BT27">
        <v>0</v>
      </c>
      <c r="BU27">
        <v>3.1928214333325449</v>
      </c>
      <c r="BV27">
        <v>5.6800646998529603</v>
      </c>
      <c r="BW27"/>
      <c r="BX27">
        <v>13.477334449352</v>
      </c>
      <c r="BY27">
        <v>10.474602608133081</v>
      </c>
      <c r="BZ27">
        <v>3.3805131975139999</v>
      </c>
      <c r="CA27">
        <v>6.93650692565308</v>
      </c>
      <c r="CB27">
        <v>10.53344610460052</v>
      </c>
      <c r="CC27">
        <v>4.8932129362325476</v>
      </c>
      <c r="CD27">
        <v>17.636062781237442</v>
      </c>
      <c r="CE27">
        <v>11.452197683433861</v>
      </c>
      <c r="CF27">
        <v>3.4725459314309162</v>
      </c>
      <c r="CG27">
        <v>12.00703976252259</v>
      </c>
      <c r="CH27">
        <v>22.776129547646221</v>
      </c>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row>
    <row r="28">
      <c r="A28" t="s">
        <v>547</v>
      </c>
      <c r="B28">
        <v>2003</v>
      </c>
      <c r="C28" t="s">
        <v>550</v>
      </c>
      <c r="D28">
        <v>68</v>
      </c>
      <c r="E28" t="s">
        <v>182</v>
      </c>
      <c r="F28" t="s">
        <v>193</v>
      </c>
      <c r="G28" t="s">
        <v>213</v>
      </c>
      <c r="H28">
        <v>10.42904688654626</v>
      </c>
      <c r="I28">
        <v>3.3620953626817989</v>
      </c>
      <c r="J28">
        <v>1.4489491018039291</v>
      </c>
      <c r="K28">
        <v>1.1120830403339761</v>
      </c>
      <c r="L28">
        <v>0.055065174321009699</v>
      </c>
      <c r="M28">
        <v>0.9597266806633904</v>
      </c>
      <c r="N28">
        <v>0.095600492610751001</v>
      </c>
      <c r="O28">
        <v>0.29129965732214702</v>
      </c>
      <c r="P28">
        <v>0.062446771349487701</v>
      </c>
      <c r="Q28">
        <v>0.0064336055846817</v>
      </c>
      <c r="R28">
        <v>13.590215198906609</v>
      </c>
      <c r="S28">
        <v>7.4529110847904363</v>
      </c>
      <c r="T28">
        <v>4.0584418226574659</v>
      </c>
      <c r="U28">
        <v>2.5637732719668098</v>
      </c>
      <c r="V28">
        <v>2.0100014933249128</v>
      </c>
      <c r="W28" t="s">
        <v>151</v>
      </c>
      <c r="X28" t="s">
        <v>152</v>
      </c>
      <c r="Y28" t="s">
        <v>153</v>
      </c>
      <c r="Z28" t="s">
        <v>154</v>
      </c>
      <c r="AA28" t="s">
        <v>155</v>
      </c>
      <c r="AB28" t="s">
        <v>156</v>
      </c>
      <c r="AC28" t="s">
        <v>157</v>
      </c>
      <c r="AD28" t="s">
        <v>158</v>
      </c>
      <c r="AE28" t="s">
        <v>159</v>
      </c>
      <c r="AF28" t="s">
        <v>160</v>
      </c>
      <c r="AG28" t="s">
        <v>161</v>
      </c>
      <c r="AH28" t="s">
        <v>162</v>
      </c>
      <c r="AI28" t="s">
        <v>163</v>
      </c>
      <c r="AJ28" t="s">
        <v>164</v>
      </c>
      <c r="AK28" t="s">
        <v>165</v>
      </c>
      <c r="AL28" t="s">
        <v>166</v>
      </c>
      <c r="AM28" t="s">
        <v>167</v>
      </c>
      <c r="AN28" t="s">
        <v>168</v>
      </c>
      <c r="AO28" t="s">
        <v>169</v>
      </c>
      <c r="AP28" t="s">
        <v>170</v>
      </c>
      <c r="AQ28" t="s">
        <v>171</v>
      </c>
      <c r="AR28" t="s">
        <v>172</v>
      </c>
      <c r="AS28" t="s">
        <v>173</v>
      </c>
      <c r="AT28" t="s">
        <v>174</v>
      </c>
      <c r="AU28" t="s">
        <v>175</v>
      </c>
      <c r="AV28" t="s">
        <v>176</v>
      </c>
      <c r="AW28" t="s">
        <v>177</v>
      </c>
      <c r="AX28" t="s">
        <v>178</v>
      </c>
      <c r="AY28" t="s">
        <v>179</v>
      </c>
      <c r="AZ28" t="s">
        <v>180</v>
      </c>
      <c r="BA28" t="s">
        <v>213</v>
      </c>
      <c r="BB28" t="s">
        <v>213</v>
      </c>
      <c r="BC28" t="s">
        <v>213</v>
      </c>
      <c r="BD28" t="s">
        <v>213</v>
      </c>
      <c r="BE28">
        <v>1.634648042321285</v>
      </c>
      <c r="BF28">
        <v>1.0828831760811399</v>
      </c>
      <c r="BG28">
        <v>2.2394826098267782</v>
      </c>
      <c r="BH28">
        <v>1.450792905385045</v>
      </c>
      <c r="BI28">
        <v>7.2347817393969462</v>
      </c>
      <c r="BJ28">
        <v>0.53190107059430258</v>
      </c>
      <c r="BK28">
        <v>35.243725504117947</v>
      </c>
      <c r="BL28"/>
      <c r="BM28">
        <v>0</v>
      </c>
      <c r="BN28">
        <v>0</v>
      </c>
      <c r="BO28">
        <v>1.72017026648861</v>
      </c>
      <c r="BP28">
        <v>14.045581584288721</v>
      </c>
      <c r="BQ28">
        <v>3.93446988837916</v>
      </c>
      <c r="BR28"/>
      <c r="BS28">
        <v>9.235147926683501</v>
      </c>
      <c r="BT28">
        <v>0</v>
      </c>
      <c r="BU28">
        <v>10.23713262614654</v>
      </c>
      <c r="BV28">
        <v>0.92790563977946561</v>
      </c>
      <c r="BW28"/>
      <c r="BX28">
        <v>0.090441338739156996</v>
      </c>
      <c r="BY28">
        <v>6.3659794492482664</v>
      </c>
      <c r="BZ28">
        <v>0.38220926137881389</v>
      </c>
      <c r="CA28">
        <v>20.738795850643331</v>
      </c>
      <c r="CB28">
        <v>2.109398272221743</v>
      </c>
      <c r="CC28">
        <v>11.795153286052081</v>
      </c>
      <c r="CD28">
        <v>5.215180256047641</v>
      </c>
      <c r="CE28">
        <v>0.99867366295186732</v>
      </c>
      <c r="CF28">
        <v>19.45371497553236</v>
      </c>
      <c r="CG28">
        <v>0.33342778540311352</v>
      </c>
      <c r="CH28">
        <v>1.9833427760588089</v>
      </c>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row>
    <row r="29">
      <c r="A29" t="s">
        <v>547</v>
      </c>
      <c r="B29">
        <v>2003</v>
      </c>
      <c r="C29" t="s">
        <v>550</v>
      </c>
      <c r="D29">
        <v>69</v>
      </c>
      <c r="E29" t="s">
        <v>182</v>
      </c>
      <c r="F29" t="s">
        <v>194</v>
      </c>
      <c r="G29" t="s">
        <v>213</v>
      </c>
      <c r="H29">
        <v>0.069832339237651406</v>
      </c>
      <c r="I29">
        <v>0.1365426907773766</v>
      </c>
      <c r="J29">
        <v>0.042977782589164501</v>
      </c>
      <c r="K29">
        <v>0.28079568869854471</v>
      </c>
      <c r="L29">
        <v>0.098854707140524994</v>
      </c>
      <c r="M29">
        <v>0</v>
      </c>
      <c r="N29">
        <v>0.021885895761017599</v>
      </c>
      <c r="O29">
        <v>0</v>
      </c>
      <c r="P29">
        <v>0</v>
      </c>
      <c r="Q29">
        <v>0</v>
      </c>
      <c r="R29">
        <v>0.13074709419334971</v>
      </c>
      <c r="S29">
        <v>0.1195635067468995</v>
      </c>
      <c r="T29">
        <v>0.13884761716192309</v>
      </c>
      <c r="U29">
        <v>0.062113008845872099</v>
      </c>
      <c r="V29">
        <v>0.71665409477395181</v>
      </c>
      <c r="W29" t="s">
        <v>151</v>
      </c>
      <c r="X29" t="s">
        <v>152</v>
      </c>
      <c r="Y29" t="s">
        <v>153</v>
      </c>
      <c r="Z29" t="s">
        <v>154</v>
      </c>
      <c r="AA29" t="s">
        <v>155</v>
      </c>
      <c r="AB29" t="s">
        <v>156</v>
      </c>
      <c r="AC29" t="s">
        <v>157</v>
      </c>
      <c r="AD29" t="s">
        <v>158</v>
      </c>
      <c r="AE29" t="s">
        <v>159</v>
      </c>
      <c r="AF29" t="s">
        <v>160</v>
      </c>
      <c r="AG29" t="s">
        <v>161</v>
      </c>
      <c r="AH29" t="s">
        <v>162</v>
      </c>
      <c r="AI29" t="s">
        <v>163</v>
      </c>
      <c r="AJ29" t="s">
        <v>164</v>
      </c>
      <c r="AK29" t="s">
        <v>165</v>
      </c>
      <c r="AL29" t="s">
        <v>166</v>
      </c>
      <c r="AM29" t="s">
        <v>167</v>
      </c>
      <c r="AN29" t="s">
        <v>168</v>
      </c>
      <c r="AO29" t="s">
        <v>169</v>
      </c>
      <c r="AP29" t="s">
        <v>170</v>
      </c>
      <c r="AQ29" t="s">
        <v>171</v>
      </c>
      <c r="AR29" t="s">
        <v>172</v>
      </c>
      <c r="AS29" t="s">
        <v>173</v>
      </c>
      <c r="AT29" t="s">
        <v>174</v>
      </c>
      <c r="AU29" t="s">
        <v>175</v>
      </c>
      <c r="AV29" t="s">
        <v>176</v>
      </c>
      <c r="AW29" t="s">
        <v>177</v>
      </c>
      <c r="AX29" t="s">
        <v>178</v>
      </c>
      <c r="AY29" t="s">
        <v>179</v>
      </c>
      <c r="AZ29" t="s">
        <v>180</v>
      </c>
      <c r="BA29" t="s">
        <v>213</v>
      </c>
      <c r="BB29" t="s">
        <v>213</v>
      </c>
      <c r="BC29" t="s">
        <v>213</v>
      </c>
      <c r="BD29" t="s">
        <v>213</v>
      </c>
      <c r="BE29">
        <v>0</v>
      </c>
      <c r="BF29">
        <v>0.13580355359302501</v>
      </c>
      <c r="BG29">
        <v>0.1081573942995</v>
      </c>
      <c r="BH29">
        <v>0</v>
      </c>
      <c r="BI29">
        <v>0</v>
      </c>
      <c r="BJ29">
        <v>0</v>
      </c>
      <c r="BK29">
        <v>0.31292196986736159</v>
      </c>
      <c r="BL29"/>
      <c r="BM29">
        <v>0</v>
      </c>
      <c r="BN29">
        <v>0</v>
      </c>
      <c r="BO29">
        <v>0.50377862640300719</v>
      </c>
      <c r="BP29">
        <v>0.57795723005311839</v>
      </c>
      <c r="BQ29">
        <v>0</v>
      </c>
      <c r="BR29"/>
      <c r="BS29">
        <v>0</v>
      </c>
      <c r="BT29">
        <v>0</v>
      </c>
      <c r="BU29">
        <v>0.048414977201586898</v>
      </c>
      <c r="BV29">
        <v>0</v>
      </c>
      <c r="BW29"/>
      <c r="BX29">
        <v>0</v>
      </c>
      <c r="BY29">
        <v>0.078707711246522899</v>
      </c>
      <c r="BZ29">
        <v>0</v>
      </c>
      <c r="CA29">
        <v>0.13484023409880611</v>
      </c>
      <c r="CB29">
        <v>0.14837151453480479</v>
      </c>
      <c r="CC29">
        <v>0</v>
      </c>
      <c r="CD29">
        <v>0</v>
      </c>
      <c r="CE29">
        <v>0</v>
      </c>
      <c r="CF29">
        <v>0.43514252833154998</v>
      </c>
      <c r="CG29">
        <v>0</v>
      </c>
      <c r="CH29">
        <v>0</v>
      </c>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row>
    <row r="30">
      <c r="A30" t="s">
        <v>547</v>
      </c>
      <c r="B30">
        <v>2003</v>
      </c>
      <c r="C30" t="s">
        <v>550</v>
      </c>
      <c r="D30">
        <v>70</v>
      </c>
      <c r="E30" t="s">
        <v>182</v>
      </c>
      <c r="F30" t="s">
        <v>195</v>
      </c>
      <c r="G30" t="s">
        <v>213</v>
      </c>
      <c r="H30">
        <v>0.11472202335777069</v>
      </c>
      <c r="I30">
        <v>0.0031604811072420999</v>
      </c>
      <c r="J30">
        <v>0.032683920500958301</v>
      </c>
      <c r="K30">
        <v>0</v>
      </c>
      <c r="L30">
        <v>0.043458134481295797</v>
      </c>
      <c r="M30">
        <v>0</v>
      </c>
      <c r="N30">
        <v>0</v>
      </c>
      <c r="O30">
        <v>0</v>
      </c>
      <c r="P30">
        <v>0</v>
      </c>
      <c r="Q30">
        <v>0</v>
      </c>
      <c r="R30">
        <v>0.2136058908982422</v>
      </c>
      <c r="S30">
        <v>0.0012117334825856999</v>
      </c>
      <c r="T30">
        <v>0.0059370420048369</v>
      </c>
      <c r="U30">
        <v>0.062113008845872099</v>
      </c>
      <c r="V30">
        <v>0.082416884180560798</v>
      </c>
      <c r="W30" t="s">
        <v>151</v>
      </c>
      <c r="X30" t="s">
        <v>152</v>
      </c>
      <c r="Y30" t="s">
        <v>153</v>
      </c>
      <c r="Z30" t="s">
        <v>154</v>
      </c>
      <c r="AA30" t="s">
        <v>155</v>
      </c>
      <c r="AB30" t="s">
        <v>156</v>
      </c>
      <c r="AC30" t="s">
        <v>157</v>
      </c>
      <c r="AD30" t="s">
        <v>158</v>
      </c>
      <c r="AE30" t="s">
        <v>159</v>
      </c>
      <c r="AF30" t="s">
        <v>160</v>
      </c>
      <c r="AG30" t="s">
        <v>161</v>
      </c>
      <c r="AH30" t="s">
        <v>162</v>
      </c>
      <c r="AI30" t="s">
        <v>163</v>
      </c>
      <c r="AJ30" t="s">
        <v>164</v>
      </c>
      <c r="AK30" t="s">
        <v>165</v>
      </c>
      <c r="AL30" t="s">
        <v>166</v>
      </c>
      <c r="AM30" t="s">
        <v>167</v>
      </c>
      <c r="AN30" t="s">
        <v>168</v>
      </c>
      <c r="AO30" t="s">
        <v>169</v>
      </c>
      <c r="AP30" t="s">
        <v>170</v>
      </c>
      <c r="AQ30" t="s">
        <v>171</v>
      </c>
      <c r="AR30" t="s">
        <v>172</v>
      </c>
      <c r="AS30" t="s">
        <v>173</v>
      </c>
      <c r="AT30" t="s">
        <v>174</v>
      </c>
      <c r="AU30" t="s">
        <v>175</v>
      </c>
      <c r="AV30" t="s">
        <v>176</v>
      </c>
      <c r="AW30" t="s">
        <v>177</v>
      </c>
      <c r="AX30" t="s">
        <v>178</v>
      </c>
      <c r="AY30" t="s">
        <v>179</v>
      </c>
      <c r="AZ30" t="s">
        <v>180</v>
      </c>
      <c r="BA30" t="s">
        <v>213</v>
      </c>
      <c r="BB30" t="s">
        <v>213</v>
      </c>
      <c r="BC30" t="s">
        <v>213</v>
      </c>
      <c r="BD30" t="s">
        <v>213</v>
      </c>
      <c r="BE30">
        <v>0</v>
      </c>
      <c r="BF30">
        <v>0.025298647644165399</v>
      </c>
      <c r="BG30">
        <v>0</v>
      </c>
      <c r="BH30">
        <v>0</v>
      </c>
      <c r="BI30">
        <v>0</v>
      </c>
      <c r="BJ30">
        <v>0</v>
      </c>
      <c r="BK30">
        <v>0</v>
      </c>
      <c r="BL30"/>
      <c r="BM30">
        <v>0</v>
      </c>
      <c r="BN30">
        <v>0</v>
      </c>
      <c r="BO30">
        <v>0.090421804739001299</v>
      </c>
      <c r="BP30">
        <v>0</v>
      </c>
      <c r="BQ30">
        <v>0</v>
      </c>
      <c r="BR30"/>
      <c r="BS30">
        <v>0</v>
      </c>
      <c r="BT30">
        <v>0</v>
      </c>
      <c r="BU30">
        <v>0</v>
      </c>
      <c r="BV30">
        <v>0</v>
      </c>
      <c r="BW30"/>
      <c r="BX30">
        <v>0.0643336602292921</v>
      </c>
      <c r="BY30">
        <v>0.13531493838496009</v>
      </c>
      <c r="BZ30">
        <v>0</v>
      </c>
      <c r="CA30">
        <v>0</v>
      </c>
      <c r="CB30">
        <v>0</v>
      </c>
      <c r="CC30">
        <v>0.46227434992892208</v>
      </c>
      <c r="CD30">
        <v>0</v>
      </c>
      <c r="CE30">
        <v>0</v>
      </c>
      <c r="CF30">
        <v>0</v>
      </c>
      <c r="CG30">
        <v>0</v>
      </c>
      <c r="CH30">
        <v>0</v>
      </c>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row>
    <row r="31">
      <c r="A31" t="s">
        <v>547</v>
      </c>
      <c r="B31">
        <v>2003</v>
      </c>
      <c r="C31" t="s">
        <v>550</v>
      </c>
      <c r="D31">
        <v>71</v>
      </c>
      <c r="E31" t="s">
        <v>182</v>
      </c>
      <c r="F31" t="s">
        <v>196</v>
      </c>
      <c r="G31" t="s">
        <v>213</v>
      </c>
      <c r="H31">
        <v>5.4389285228252406</v>
      </c>
      <c r="I31">
        <v>3.5362944566483439</v>
      </c>
      <c r="J31">
        <v>1.4568733242334531</v>
      </c>
      <c r="K31">
        <v>1.1033940779312821</v>
      </c>
      <c r="L31">
        <v>0.70322282530953251</v>
      </c>
      <c r="M31">
        <v>4.1536493094948286</v>
      </c>
      <c r="N31">
        <v>1.178646944057915</v>
      </c>
      <c r="O31">
        <v>0.62554171614747411</v>
      </c>
      <c r="P31">
        <v>0.96288323866333181</v>
      </c>
      <c r="Q31">
        <v>0.35750860977623439</v>
      </c>
      <c r="R31">
        <v>6.1312145009099934</v>
      </c>
      <c r="S31">
        <v>4.1523736198601808</v>
      </c>
      <c r="T31">
        <v>3.1937066321700609</v>
      </c>
      <c r="U31">
        <v>1.5035779113809189</v>
      </c>
      <c r="V31">
        <v>1.651805488208397</v>
      </c>
      <c r="W31" t="s">
        <v>151</v>
      </c>
      <c r="X31" t="s">
        <v>152</v>
      </c>
      <c r="Y31" t="s">
        <v>153</v>
      </c>
      <c r="Z31" t="s">
        <v>154</v>
      </c>
      <c r="AA31" t="s">
        <v>155</v>
      </c>
      <c r="AB31" t="s">
        <v>156</v>
      </c>
      <c r="AC31" t="s">
        <v>157</v>
      </c>
      <c r="AD31" t="s">
        <v>158</v>
      </c>
      <c r="AE31" t="s">
        <v>159</v>
      </c>
      <c r="AF31" t="s">
        <v>160</v>
      </c>
      <c r="AG31" t="s">
        <v>161</v>
      </c>
      <c r="AH31" t="s">
        <v>162</v>
      </c>
      <c r="AI31" t="s">
        <v>163</v>
      </c>
      <c r="AJ31" t="s">
        <v>164</v>
      </c>
      <c r="AK31" t="s">
        <v>165</v>
      </c>
      <c r="AL31" t="s">
        <v>166</v>
      </c>
      <c r="AM31" t="s">
        <v>167</v>
      </c>
      <c r="AN31" t="s">
        <v>168</v>
      </c>
      <c r="AO31" t="s">
        <v>169</v>
      </c>
      <c r="AP31" t="s">
        <v>170</v>
      </c>
      <c r="AQ31" t="s">
        <v>171</v>
      </c>
      <c r="AR31" t="s">
        <v>172</v>
      </c>
      <c r="AS31" t="s">
        <v>173</v>
      </c>
      <c r="AT31" t="s">
        <v>174</v>
      </c>
      <c r="AU31" t="s">
        <v>175</v>
      </c>
      <c r="AV31" t="s">
        <v>176</v>
      </c>
      <c r="AW31" t="s">
        <v>177</v>
      </c>
      <c r="AX31" t="s">
        <v>178</v>
      </c>
      <c r="AY31" t="s">
        <v>179</v>
      </c>
      <c r="AZ31" t="s">
        <v>180</v>
      </c>
      <c r="BA31" t="s">
        <v>213</v>
      </c>
      <c r="BB31" t="s">
        <v>213</v>
      </c>
      <c r="BC31" t="s">
        <v>213</v>
      </c>
      <c r="BD31" t="s">
        <v>213</v>
      </c>
      <c r="BE31">
        <v>1.457474277061751</v>
      </c>
      <c r="BF31">
        <v>1.0506151812601161</v>
      </c>
      <c r="BG31">
        <v>1.286337346970323</v>
      </c>
      <c r="BH31">
        <v>0.1107803850281104</v>
      </c>
      <c r="BI31">
        <v>0.046675152996566098</v>
      </c>
      <c r="BJ31">
        <v>0.26720724052060812</v>
      </c>
      <c r="BK31">
        <v>11.77797048772387</v>
      </c>
      <c r="BL31"/>
      <c r="BM31">
        <v>0.69237798944371232</v>
      </c>
      <c r="BN31">
        <v>0</v>
      </c>
      <c r="BO31">
        <v>0.24053758679538581</v>
      </c>
      <c r="BP31">
        <v>5.8954516731363737</v>
      </c>
      <c r="BQ31">
        <v>2.02611181341255</v>
      </c>
      <c r="BR31"/>
      <c r="BS31">
        <v>0</v>
      </c>
      <c r="BT31">
        <v>0</v>
      </c>
      <c r="BU31">
        <v>8.4181142562860529</v>
      </c>
      <c r="BV31">
        <v>0</v>
      </c>
      <c r="BW31"/>
      <c r="BX31">
        <v>1.159849814773916</v>
      </c>
      <c r="BY31">
        <v>3.041579750476239</v>
      </c>
      <c r="BZ31">
        <v>29.832755268779572</v>
      </c>
      <c r="CA31">
        <v>0.91272799761498058</v>
      </c>
      <c r="CB31">
        <v>0.26710433377115911</v>
      </c>
      <c r="CC31">
        <v>1.850478249789111</v>
      </c>
      <c r="CD31">
        <v>0</v>
      </c>
      <c r="CE31">
        <v>0</v>
      </c>
      <c r="CF31">
        <v>51.598162977345382</v>
      </c>
      <c r="CG31">
        <v>0.057665266632114499</v>
      </c>
      <c r="CH31">
        <v>0.71694179327522656</v>
      </c>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row>
    <row r="32">
      <c r="A32" t="s">
        <v>547</v>
      </c>
      <c r="B32">
        <v>2003</v>
      </c>
      <c r="C32" t="s">
        <v>550</v>
      </c>
      <c r="D32">
        <v>72</v>
      </c>
      <c r="E32" t="s">
        <v>182</v>
      </c>
      <c r="F32" t="s">
        <v>197</v>
      </c>
      <c r="G32" t="s">
        <v>213</v>
      </c>
      <c r="H32">
        <v>0.80795055711237496</v>
      </c>
      <c r="I32">
        <v>2.2656250862469611</v>
      </c>
      <c r="J32">
        <v>3.3505891486628911</v>
      </c>
      <c r="K32">
        <v>3.27208407951797</v>
      </c>
      <c r="L32">
        <v>2.521052618785748</v>
      </c>
      <c r="M32">
        <v>3.3494303757336499</v>
      </c>
      <c r="N32">
        <v>4.6715064290986339</v>
      </c>
      <c r="O32">
        <v>3.3142976305082761</v>
      </c>
      <c r="P32">
        <v>3.579708973590332</v>
      </c>
      <c r="Q32">
        <v>1.540723432447795</v>
      </c>
      <c r="R32">
        <v>0.73855605145062542</v>
      </c>
      <c r="S32">
        <v>1.0121761848468589</v>
      </c>
      <c r="T32">
        <v>1.4080804018998101</v>
      </c>
      <c r="U32">
        <v>2.3528897167063669</v>
      </c>
      <c r="V32">
        <v>2.9470522128658589</v>
      </c>
      <c r="W32" t="s">
        <v>151</v>
      </c>
      <c r="X32" t="s">
        <v>152</v>
      </c>
      <c r="Y32" t="s">
        <v>153</v>
      </c>
      <c r="Z32" t="s">
        <v>154</v>
      </c>
      <c r="AA32" t="s">
        <v>155</v>
      </c>
      <c r="AB32" t="s">
        <v>156</v>
      </c>
      <c r="AC32" t="s">
        <v>157</v>
      </c>
      <c r="AD32" t="s">
        <v>158</v>
      </c>
      <c r="AE32" t="s">
        <v>159</v>
      </c>
      <c r="AF32" t="s">
        <v>160</v>
      </c>
      <c r="AG32" t="s">
        <v>161</v>
      </c>
      <c r="AH32" t="s">
        <v>162</v>
      </c>
      <c r="AI32" t="s">
        <v>163</v>
      </c>
      <c r="AJ32" t="s">
        <v>164</v>
      </c>
      <c r="AK32" t="s">
        <v>165</v>
      </c>
      <c r="AL32" t="s">
        <v>166</v>
      </c>
      <c r="AM32" t="s">
        <v>167</v>
      </c>
      <c r="AN32" t="s">
        <v>168</v>
      </c>
      <c r="AO32" t="s">
        <v>169</v>
      </c>
      <c r="AP32" t="s">
        <v>170</v>
      </c>
      <c r="AQ32" t="s">
        <v>171</v>
      </c>
      <c r="AR32" t="s">
        <v>172</v>
      </c>
      <c r="AS32" t="s">
        <v>173</v>
      </c>
      <c r="AT32" t="s">
        <v>174</v>
      </c>
      <c r="AU32" t="s">
        <v>175</v>
      </c>
      <c r="AV32" t="s">
        <v>176</v>
      </c>
      <c r="AW32" t="s">
        <v>177</v>
      </c>
      <c r="AX32" t="s">
        <v>178</v>
      </c>
      <c r="AY32" t="s">
        <v>179</v>
      </c>
      <c r="AZ32" t="s">
        <v>180</v>
      </c>
      <c r="BA32" t="s">
        <v>213</v>
      </c>
      <c r="BB32" t="s">
        <v>213</v>
      </c>
      <c r="BC32" t="s">
        <v>213</v>
      </c>
      <c r="BD32" t="s">
        <v>213</v>
      </c>
      <c r="BE32">
        <v>2.7508755641426581</v>
      </c>
      <c r="BF32">
        <v>0.070199582401178004</v>
      </c>
      <c r="BG32">
        <v>1.307495731559684</v>
      </c>
      <c r="BH32">
        <v>0.25879739108490679</v>
      </c>
      <c r="BI32">
        <v>0.7162319815349093</v>
      </c>
      <c r="BJ32">
        <v>3.1023045553174851</v>
      </c>
      <c r="BK32">
        <v>0</v>
      </c>
      <c r="BL32"/>
      <c r="BM32">
        <v>3.7183159480942951</v>
      </c>
      <c r="BN32">
        <v>7.0992094436116133</v>
      </c>
      <c r="BO32">
        <v>4.8216079104287841</v>
      </c>
      <c r="BP32">
        <v>1.803216476783378</v>
      </c>
      <c r="BQ32">
        <v>0.22721989658541131</v>
      </c>
      <c r="BR32"/>
      <c r="BS32">
        <v>2.8748415121491</v>
      </c>
      <c r="BT32">
        <v>0</v>
      </c>
      <c r="BU32">
        <v>0.084903850112522702</v>
      </c>
      <c r="BV32">
        <v>1.7093019109125289</v>
      </c>
      <c r="BW32"/>
      <c r="BX32">
        <v>0.077398679509118495</v>
      </c>
      <c r="BY32">
        <v>0.1455465641904336</v>
      </c>
      <c r="BZ32">
        <v>0.88427935389587853</v>
      </c>
      <c r="CA32">
        <v>6.3214141009759608</v>
      </c>
      <c r="CB32">
        <v>0.77732625386114118</v>
      </c>
      <c r="CC32">
        <v>0.59045893014381001</v>
      </c>
      <c r="CD32">
        <v>1.173727171082128</v>
      </c>
      <c r="CE32">
        <v>2.1929349695351359</v>
      </c>
      <c r="CF32">
        <v>0.14280783019566709</v>
      </c>
      <c r="CG32">
        <v>3.285706308936355</v>
      </c>
      <c r="CH32">
        <v>0</v>
      </c>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row>
    <row r="33">
      <c r="A33" t="s">
        <v>547</v>
      </c>
      <c r="B33">
        <v>2003</v>
      </c>
      <c r="C33" t="s">
        <v>550</v>
      </c>
      <c r="D33">
        <v>73</v>
      </c>
      <c r="E33" t="s">
        <v>182</v>
      </c>
      <c r="F33" t="s">
        <v>198</v>
      </c>
      <c r="G33" t="s">
        <v>213</v>
      </c>
      <c r="H33">
        <v>0.021503853140483999</v>
      </c>
      <c r="I33">
        <v>0.58630936022837721</v>
      </c>
      <c r="J33">
        <v>1.0298311862708009</v>
      </c>
      <c r="K33">
        <v>3.2294216968560709</v>
      </c>
      <c r="L33">
        <v>10.671561227358531</v>
      </c>
      <c r="M33">
        <v>1.1256385447849211</v>
      </c>
      <c r="N33">
        <v>2.3827943199686521</v>
      </c>
      <c r="O33">
        <v>3.355261528014081</v>
      </c>
      <c r="P33">
        <v>6.9129167325100056</v>
      </c>
      <c r="Q33">
        <v>14.761821853808581</v>
      </c>
      <c r="R33">
        <v>0.001934968490029</v>
      </c>
      <c r="S33">
        <v>0.096462716289361497</v>
      </c>
      <c r="T33">
        <v>0.28666592089500798</v>
      </c>
      <c r="U33">
        <v>0.31194047925509938</v>
      </c>
      <c r="V33">
        <v>3.3769789638077059</v>
      </c>
      <c r="W33" t="s">
        <v>151</v>
      </c>
      <c r="X33" t="s">
        <v>152</v>
      </c>
      <c r="Y33" t="s">
        <v>153</v>
      </c>
      <c r="Z33" t="s">
        <v>154</v>
      </c>
      <c r="AA33" t="s">
        <v>155</v>
      </c>
      <c r="AB33" t="s">
        <v>156</v>
      </c>
      <c r="AC33" t="s">
        <v>157</v>
      </c>
      <c r="AD33" t="s">
        <v>158</v>
      </c>
      <c r="AE33" t="s">
        <v>159</v>
      </c>
      <c r="AF33" t="s">
        <v>160</v>
      </c>
      <c r="AG33" t="s">
        <v>161</v>
      </c>
      <c r="AH33" t="s">
        <v>162</v>
      </c>
      <c r="AI33" t="s">
        <v>163</v>
      </c>
      <c r="AJ33" t="s">
        <v>164</v>
      </c>
      <c r="AK33" t="s">
        <v>165</v>
      </c>
      <c r="AL33" t="s">
        <v>166</v>
      </c>
      <c r="AM33" t="s">
        <v>167</v>
      </c>
      <c r="AN33" t="s">
        <v>168</v>
      </c>
      <c r="AO33" t="s">
        <v>169</v>
      </c>
      <c r="AP33" t="s">
        <v>170</v>
      </c>
      <c r="AQ33" t="s">
        <v>171</v>
      </c>
      <c r="AR33" t="s">
        <v>172</v>
      </c>
      <c r="AS33" t="s">
        <v>173</v>
      </c>
      <c r="AT33" t="s">
        <v>174</v>
      </c>
      <c r="AU33" t="s">
        <v>175</v>
      </c>
      <c r="AV33" t="s">
        <v>176</v>
      </c>
      <c r="AW33" t="s">
        <v>177</v>
      </c>
      <c r="AX33" t="s">
        <v>178</v>
      </c>
      <c r="AY33" t="s">
        <v>179</v>
      </c>
      <c r="AZ33" t="s">
        <v>180</v>
      </c>
      <c r="BA33" t="s">
        <v>213</v>
      </c>
      <c r="BB33" t="s">
        <v>213</v>
      </c>
      <c r="BC33" t="s">
        <v>213</v>
      </c>
      <c r="BD33" t="s">
        <v>213</v>
      </c>
      <c r="BE33">
        <v>9.0531649623696104</v>
      </c>
      <c r="BF33">
        <v>0.52806559068234626</v>
      </c>
      <c r="BG33">
        <v>6.6475727588136451</v>
      </c>
      <c r="BH33">
        <v>0</v>
      </c>
      <c r="BI33">
        <v>0.85447708639773001</v>
      </c>
      <c r="BJ33">
        <v>1.2226475246526869</v>
      </c>
      <c r="BK33">
        <v>0.27459909858546239</v>
      </c>
      <c r="BL33"/>
      <c r="BM33">
        <v>1.870605471849027</v>
      </c>
      <c r="BN33">
        <v>19.318334419054661</v>
      </c>
      <c r="BO33">
        <v>5.6480362426413784</v>
      </c>
      <c r="BP33">
        <v>0.56667569189719103</v>
      </c>
      <c r="BQ33">
        <v>0</v>
      </c>
      <c r="BR33"/>
      <c r="BS33">
        <v>0.042522617583683101</v>
      </c>
      <c r="BT33">
        <v>0</v>
      </c>
      <c r="BU33">
        <v>0.18088638677487101</v>
      </c>
      <c r="BV33">
        <v>0.96258104406322498</v>
      </c>
      <c r="BW33"/>
      <c r="BX33">
        <v>0.2364791130956844</v>
      </c>
      <c r="BY33">
        <v>0.35212737367147823</v>
      </c>
      <c r="BZ33">
        <v>2.2110685498529659</v>
      </c>
      <c r="CA33">
        <v>0.076853571499287995</v>
      </c>
      <c r="CB33">
        <v>0.63510233638814462</v>
      </c>
      <c r="CC33">
        <v>0.074695743926581307</v>
      </c>
      <c r="CD33">
        <v>0</v>
      </c>
      <c r="CE33">
        <v>3.3055493032526009</v>
      </c>
      <c r="CF33">
        <v>1.7325613987756809</v>
      </c>
      <c r="CG33">
        <v>0.59453158674589701</v>
      </c>
      <c r="CH33">
        <v>0.091315233759762998</v>
      </c>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row>
    <row r="34">
      <c r="A34" t="s">
        <v>547</v>
      </c>
      <c r="B34">
        <v>2003</v>
      </c>
      <c r="C34" t="s">
        <v>550</v>
      </c>
      <c r="D34">
        <v>74</v>
      </c>
      <c r="E34" t="s">
        <v>182</v>
      </c>
      <c r="F34" t="s">
        <v>46</v>
      </c>
      <c r="G34" t="s">
        <v>213</v>
      </c>
      <c r="H34">
        <v>0.39180652501223451</v>
      </c>
      <c r="I34">
        <v>0.73456691617553671</v>
      </c>
      <c r="J34">
        <v>0.71844736495011308</v>
      </c>
      <c r="K34">
        <v>0.43216040515766668</v>
      </c>
      <c r="L34">
        <v>0.3531820807459819</v>
      </c>
      <c r="M34">
        <v>1.214293890170838</v>
      </c>
      <c r="N34">
        <v>0.80039270492550563</v>
      </c>
      <c r="O34">
        <v>0.30934352163966949</v>
      </c>
      <c r="P34">
        <v>0.7005807871795513</v>
      </c>
      <c r="Q34">
        <v>0.1508628463609577</v>
      </c>
      <c r="R34">
        <v>0.35141473679867602</v>
      </c>
      <c r="S34">
        <v>0.45167151572896269</v>
      </c>
      <c r="T34">
        <v>0.5270546777877323</v>
      </c>
      <c r="U34">
        <v>0.62018025303296231</v>
      </c>
      <c r="V34">
        <v>0.2051727829564455</v>
      </c>
      <c r="W34" t="s">
        <v>151</v>
      </c>
      <c r="X34" t="s">
        <v>152</v>
      </c>
      <c r="Y34" t="s">
        <v>153</v>
      </c>
      <c r="Z34" t="s">
        <v>154</v>
      </c>
      <c r="AA34" t="s">
        <v>155</v>
      </c>
      <c r="AB34" t="s">
        <v>156</v>
      </c>
      <c r="AC34" t="s">
        <v>157</v>
      </c>
      <c r="AD34" t="s">
        <v>158</v>
      </c>
      <c r="AE34" t="s">
        <v>159</v>
      </c>
      <c r="AF34" t="s">
        <v>160</v>
      </c>
      <c r="AG34" t="s">
        <v>161</v>
      </c>
      <c r="AH34" t="s">
        <v>162</v>
      </c>
      <c r="AI34" t="s">
        <v>163</v>
      </c>
      <c r="AJ34" t="s">
        <v>164</v>
      </c>
      <c r="AK34" t="s">
        <v>165</v>
      </c>
      <c r="AL34" t="s">
        <v>166</v>
      </c>
      <c r="AM34" t="s">
        <v>167</v>
      </c>
      <c r="AN34" t="s">
        <v>168</v>
      </c>
      <c r="AO34" t="s">
        <v>169</v>
      </c>
      <c r="AP34" t="s">
        <v>170</v>
      </c>
      <c r="AQ34" t="s">
        <v>171</v>
      </c>
      <c r="AR34" t="s">
        <v>172</v>
      </c>
      <c r="AS34" t="s">
        <v>173</v>
      </c>
      <c r="AT34" t="s">
        <v>174</v>
      </c>
      <c r="AU34" t="s">
        <v>175</v>
      </c>
      <c r="AV34" t="s">
        <v>176</v>
      </c>
      <c r="AW34" t="s">
        <v>177</v>
      </c>
      <c r="AX34" t="s">
        <v>178</v>
      </c>
      <c r="AY34" t="s">
        <v>179</v>
      </c>
      <c r="AZ34" t="s">
        <v>180</v>
      </c>
      <c r="BA34" t="s">
        <v>213</v>
      </c>
      <c r="BB34" t="s">
        <v>213</v>
      </c>
      <c r="BC34" t="s">
        <v>213</v>
      </c>
      <c r="BD34" t="s">
        <v>213</v>
      </c>
      <c r="BE34">
        <v>0.094173249516894</v>
      </c>
      <c r="BF34">
        <v>11.650071435326691</v>
      </c>
      <c r="BG34">
        <v>0.0429602848489282</v>
      </c>
      <c r="BH34">
        <v>0</v>
      </c>
      <c r="BI34">
        <v>0</v>
      </c>
      <c r="BJ34">
        <v>0.122061802153264</v>
      </c>
      <c r="BK34">
        <v>0</v>
      </c>
      <c r="BL34"/>
      <c r="BM34">
        <v>0.16873043104680521</v>
      </c>
      <c r="BN34">
        <v>0</v>
      </c>
      <c r="BO34">
        <v>0</v>
      </c>
      <c r="BP34">
        <v>0.45406391704977828</v>
      </c>
      <c r="BQ34">
        <v>0.15001594716943201</v>
      </c>
      <c r="BR34"/>
      <c r="BS34">
        <v>0.081273328759413802</v>
      </c>
      <c r="BT34">
        <v>0</v>
      </c>
      <c r="BU34">
        <v>0.19825420839963759</v>
      </c>
      <c r="BV34">
        <v>0.80708030998289693</v>
      </c>
      <c r="BW34"/>
      <c r="BX34">
        <v>1.66192856039751</v>
      </c>
      <c r="BY34">
        <v>0.39970414416982181</v>
      </c>
      <c r="BZ34">
        <v>1.095566675531277</v>
      </c>
      <c r="CA34">
        <v>0.53123440887123974</v>
      </c>
      <c r="CB34">
        <v>0.062288348928675699</v>
      </c>
      <c r="CC34">
        <v>0.11717913490375979</v>
      </c>
      <c r="CD34">
        <v>0</v>
      </c>
      <c r="CE34">
        <v>1.328426320630558</v>
      </c>
      <c r="CF34">
        <v>2.9440779364408298</v>
      </c>
      <c r="CG34">
        <v>0.16291642476704229</v>
      </c>
      <c r="CH34">
        <v>0</v>
      </c>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row>
    <row r="35">
      <c r="A35" t="s">
        <v>547</v>
      </c>
      <c r="B35">
        <v>2003</v>
      </c>
      <c r="C35" t="s">
        <v>550</v>
      </c>
      <c r="D35">
        <v>122</v>
      </c>
      <c r="E35" t="s">
        <v>18</v>
      </c>
      <c r="F35" t="s">
        <v>14</v>
      </c>
      <c r="G35" t="s">
        <v>566</v>
      </c>
      <c r="H35">
        <v>31.727648347349909</v>
      </c>
      <c r="I35">
        <v>50.64851429678432</v>
      </c>
      <c r="J35">
        <v>61.5524073100446</v>
      </c>
      <c r="K35">
        <v>75.656568665815044</v>
      </c>
      <c r="L35">
        <v>91.545666178492311</v>
      </c>
      <c r="M35">
        <v>65.155255632262381</v>
      </c>
      <c r="N35">
        <v>71.64675098232857</v>
      </c>
      <c r="O35">
        <v>79.167689968200534</v>
      </c>
      <c r="P35">
        <v>89.573830022965296</v>
      </c>
      <c r="Q35">
        <v>96.012621080313863</v>
      </c>
      <c r="R35">
        <v>25.425372940396901</v>
      </c>
      <c r="S35">
        <v>36.640943410247417</v>
      </c>
      <c r="T35">
        <v>44.532652264923463</v>
      </c>
      <c r="U35">
        <v>53.286489920258788</v>
      </c>
      <c r="V35">
        <v>71.259328573775321</v>
      </c>
      <c r="W35" t="s">
        <v>151</v>
      </c>
      <c r="X35" t="s">
        <v>152</v>
      </c>
      <c r="Y35" t="s">
        <v>153</v>
      </c>
      <c r="Z35" t="s">
        <v>154</v>
      </c>
      <c r="AA35" t="s">
        <v>155</v>
      </c>
      <c r="AB35" t="s">
        <v>156</v>
      </c>
      <c r="AC35" t="s">
        <v>157</v>
      </c>
      <c r="AD35" t="s">
        <v>158</v>
      </c>
      <c r="AE35" t="s">
        <v>159</v>
      </c>
      <c r="AF35" t="s">
        <v>160</v>
      </c>
      <c r="AG35" t="s">
        <v>161</v>
      </c>
      <c r="AH35" t="s">
        <v>162</v>
      </c>
      <c r="AI35" t="s">
        <v>163</v>
      </c>
      <c r="AJ35" t="s">
        <v>164</v>
      </c>
      <c r="AK35" t="s">
        <v>165</v>
      </c>
      <c r="AL35" t="s">
        <v>166</v>
      </c>
      <c r="AM35" t="s">
        <v>167</v>
      </c>
      <c r="AN35" t="s">
        <v>168</v>
      </c>
      <c r="AO35" t="s">
        <v>169</v>
      </c>
      <c r="AP35" t="s">
        <v>170</v>
      </c>
      <c r="AQ35" t="s">
        <v>171</v>
      </c>
      <c r="AR35" t="s">
        <v>172</v>
      </c>
      <c r="AS35" t="s">
        <v>173</v>
      </c>
      <c r="AT35" t="s">
        <v>174</v>
      </c>
      <c r="AU35" t="s">
        <v>175</v>
      </c>
      <c r="AV35" t="s">
        <v>176</v>
      </c>
      <c r="AW35" t="s">
        <v>177</v>
      </c>
      <c r="AX35" t="s">
        <v>178</v>
      </c>
      <c r="AY35" t="s">
        <v>179</v>
      </c>
      <c r="AZ35" t="s">
        <v>180</v>
      </c>
      <c r="BA35" t="s">
        <v>213</v>
      </c>
      <c r="BB35" t="s">
        <v>213</v>
      </c>
      <c r="BC35" t="s">
        <v>213</v>
      </c>
      <c r="BD35" t="s">
        <v>213</v>
      </c>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row>
    <row r="36">
      <c r="A36" t="s">
        <v>547</v>
      </c>
      <c r="B36">
        <v>2003</v>
      </c>
      <c r="C36" t="s">
        <v>550</v>
      </c>
      <c r="D36">
        <v>123</v>
      </c>
      <c r="E36" t="s">
        <v>18</v>
      </c>
      <c r="F36" t="s">
        <v>51</v>
      </c>
      <c r="G36" t="s">
        <v>213</v>
      </c>
      <c r="H36">
        <v>68.272351652650087</v>
      </c>
      <c r="I36">
        <v>49.35148570321568</v>
      </c>
      <c r="J36">
        <v>38.4475926899554</v>
      </c>
      <c r="K36">
        <v>24.34343133418496</v>
      </c>
      <c r="L36">
        <v>8.4543338215076886</v>
      </c>
      <c r="M36">
        <v>34.844744367737619</v>
      </c>
      <c r="N36">
        <v>28.35324901767143</v>
      </c>
      <c r="O36">
        <v>20.832310031799469</v>
      </c>
      <c r="P36">
        <v>10.4261699770347</v>
      </c>
      <c r="Q36">
        <v>3.9873789196861371</v>
      </c>
      <c r="R36">
        <v>74.574627059603102</v>
      </c>
      <c r="S36">
        <v>63.359056589752583</v>
      </c>
      <c r="T36">
        <v>55.467347735076537</v>
      </c>
      <c r="U36">
        <v>46.713510079741212</v>
      </c>
      <c r="V36">
        <v>28.740671426224679</v>
      </c>
      <c r="W36" t="s">
        <v>151</v>
      </c>
      <c r="X36" t="s">
        <v>152</v>
      </c>
      <c r="Y36" t="s">
        <v>153</v>
      </c>
      <c r="Z36" t="s">
        <v>154</v>
      </c>
      <c r="AA36" t="s">
        <v>155</v>
      </c>
      <c r="AB36" t="s">
        <v>156</v>
      </c>
      <c r="AC36" t="s">
        <v>157</v>
      </c>
      <c r="AD36" t="s">
        <v>158</v>
      </c>
      <c r="AE36" t="s">
        <v>159</v>
      </c>
      <c r="AF36" t="s">
        <v>160</v>
      </c>
      <c r="AG36" t="s">
        <v>161</v>
      </c>
      <c r="AH36" t="s">
        <v>162</v>
      </c>
      <c r="AI36" t="s">
        <v>163</v>
      </c>
      <c r="AJ36" t="s">
        <v>164</v>
      </c>
      <c r="AK36" t="s">
        <v>165</v>
      </c>
      <c r="AL36" t="s">
        <v>166</v>
      </c>
      <c r="AM36" t="s">
        <v>167</v>
      </c>
      <c r="AN36" t="s">
        <v>168</v>
      </c>
      <c r="AO36" t="s">
        <v>169</v>
      </c>
      <c r="AP36" t="s">
        <v>170</v>
      </c>
      <c r="AQ36" t="s">
        <v>171</v>
      </c>
      <c r="AR36" t="s">
        <v>172</v>
      </c>
      <c r="AS36" t="s">
        <v>173</v>
      </c>
      <c r="AT36" t="s">
        <v>174</v>
      </c>
      <c r="AU36" t="s">
        <v>175</v>
      </c>
      <c r="AV36" t="s">
        <v>176</v>
      </c>
      <c r="AW36" t="s">
        <v>177</v>
      </c>
      <c r="AX36" t="s">
        <v>178</v>
      </c>
      <c r="AY36" t="s">
        <v>179</v>
      </c>
      <c r="AZ36" t="s">
        <v>180</v>
      </c>
      <c r="BA36" t="s">
        <v>213</v>
      </c>
      <c r="BB36" t="s">
        <v>213</v>
      </c>
      <c r="BC36" t="s">
        <v>213</v>
      </c>
      <c r="BD36" t="s">
        <v>213</v>
      </c>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row>
    <row r="37">
      <c r="A37" t="s">
        <v>547</v>
      </c>
      <c r="B37">
        <v>2003</v>
      </c>
      <c r="C37" t="s">
        <v>550</v>
      </c>
      <c r="D37">
        <v>124</v>
      </c>
      <c r="E37" t="s">
        <v>50</v>
      </c>
      <c r="F37" t="s">
        <v>15</v>
      </c>
      <c r="G37" t="s">
        <v>567</v>
      </c>
      <c r="H37">
        <v>20.880689865110359</v>
      </c>
      <c r="I37">
        <v>40.954238217295369</v>
      </c>
      <c r="J37">
        <v>53.380579310099151</v>
      </c>
      <c r="K37">
        <v>68.712549793397855</v>
      </c>
      <c r="L37">
        <v>89.288747321984204</v>
      </c>
      <c r="M37">
        <v>49.083828311257172</v>
      </c>
      <c r="N37">
        <v>60.124585771356912</v>
      </c>
      <c r="O37">
        <v>72.40975983403041</v>
      </c>
      <c r="P37">
        <v>85.304873258619054</v>
      </c>
      <c r="Q37">
        <v>95.256499519145649</v>
      </c>
      <c r="R37">
        <v>15.14361697995836</v>
      </c>
      <c r="S37">
        <v>28.065805155429789</v>
      </c>
      <c r="T37">
        <v>37.200721492125822</v>
      </c>
      <c r="U37">
        <v>47.586316136361681</v>
      </c>
      <c r="V37">
        <v>67.94588287665978</v>
      </c>
      <c r="W37" t="s">
        <v>151</v>
      </c>
      <c r="X37" t="s">
        <v>152</v>
      </c>
      <c r="Y37" t="s">
        <v>153</v>
      </c>
      <c r="Z37" t="s">
        <v>154</v>
      </c>
      <c r="AA37" t="s">
        <v>155</v>
      </c>
      <c r="AB37" t="s">
        <v>156</v>
      </c>
      <c r="AC37" t="s">
        <v>157</v>
      </c>
      <c r="AD37" t="s">
        <v>158</v>
      </c>
      <c r="AE37" t="s">
        <v>159</v>
      </c>
      <c r="AF37" t="s">
        <v>160</v>
      </c>
      <c r="AG37" t="s">
        <v>161</v>
      </c>
      <c r="AH37" t="s">
        <v>162</v>
      </c>
      <c r="AI37" t="s">
        <v>163</v>
      </c>
      <c r="AJ37" t="s">
        <v>164</v>
      </c>
      <c r="AK37" t="s">
        <v>165</v>
      </c>
      <c r="AL37" t="s">
        <v>166</v>
      </c>
      <c r="AM37" t="s">
        <v>167</v>
      </c>
      <c r="AN37" t="s">
        <v>168</v>
      </c>
      <c r="AO37" t="s">
        <v>169</v>
      </c>
      <c r="AP37" t="s">
        <v>170</v>
      </c>
      <c r="AQ37" t="s">
        <v>171</v>
      </c>
      <c r="AR37" t="s">
        <v>172</v>
      </c>
      <c r="AS37" t="s">
        <v>173</v>
      </c>
      <c r="AT37" t="s">
        <v>174</v>
      </c>
      <c r="AU37" t="s">
        <v>175</v>
      </c>
      <c r="AV37" t="s">
        <v>176</v>
      </c>
      <c r="AW37" t="s">
        <v>177</v>
      </c>
      <c r="AX37" t="s">
        <v>178</v>
      </c>
      <c r="AY37" t="s">
        <v>179</v>
      </c>
      <c r="AZ37" t="s">
        <v>180</v>
      </c>
      <c r="BA37" t="s">
        <v>213</v>
      </c>
      <c r="BB37" t="s">
        <v>213</v>
      </c>
      <c r="BC37" t="s">
        <v>213</v>
      </c>
      <c r="BD37" t="s">
        <v>213</v>
      </c>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row>
    <row r="38">
      <c r="A38" t="s">
        <v>547</v>
      </c>
      <c r="B38">
        <v>2003</v>
      </c>
      <c r="C38" t="s">
        <v>550</v>
      </c>
      <c r="D38">
        <v>125</v>
      </c>
      <c r="E38" t="s">
        <v>50</v>
      </c>
      <c r="F38" t="s">
        <v>16</v>
      </c>
      <c r="G38" t="s">
        <v>568</v>
      </c>
      <c r="H38">
        <v>10.84695848223955</v>
      </c>
      <c r="I38">
        <v>9.6942760794889544</v>
      </c>
      <c r="J38">
        <v>8.1718279999454495</v>
      </c>
      <c r="K38">
        <v>6.9440188724171934</v>
      </c>
      <c r="L38">
        <v>2.2569188565081091</v>
      </c>
      <c r="M38">
        <v>16.07142732100521</v>
      </c>
      <c r="N38">
        <v>11.522165210971661</v>
      </c>
      <c r="O38">
        <v>6.7579301341701177</v>
      </c>
      <c r="P38">
        <v>4.2689567643462452</v>
      </c>
      <c r="Q38">
        <v>0.75612156116821527</v>
      </c>
      <c r="R38">
        <v>10.281755960438529</v>
      </c>
      <c r="S38">
        <v>8.575138254817638</v>
      </c>
      <c r="T38">
        <v>7.3319307727976391</v>
      </c>
      <c r="U38">
        <v>5.7001737838971058</v>
      </c>
      <c r="V38">
        <v>3.3134456971155419</v>
      </c>
      <c r="W38" t="s">
        <v>151</v>
      </c>
      <c r="X38" t="s">
        <v>152</v>
      </c>
      <c r="Y38" t="s">
        <v>153</v>
      </c>
      <c r="Z38" t="s">
        <v>154</v>
      </c>
      <c r="AA38" t="s">
        <v>155</v>
      </c>
      <c r="AB38" t="s">
        <v>156</v>
      </c>
      <c r="AC38" t="s">
        <v>157</v>
      </c>
      <c r="AD38" t="s">
        <v>158</v>
      </c>
      <c r="AE38" t="s">
        <v>159</v>
      </c>
      <c r="AF38" t="s">
        <v>160</v>
      </c>
      <c r="AG38" t="s">
        <v>161</v>
      </c>
      <c r="AH38" t="s">
        <v>162</v>
      </c>
      <c r="AI38" t="s">
        <v>163</v>
      </c>
      <c r="AJ38" t="s">
        <v>164</v>
      </c>
      <c r="AK38" t="s">
        <v>165</v>
      </c>
      <c r="AL38" t="s">
        <v>166</v>
      </c>
      <c r="AM38" t="s">
        <v>167</v>
      </c>
      <c r="AN38" t="s">
        <v>168</v>
      </c>
      <c r="AO38" t="s">
        <v>169</v>
      </c>
      <c r="AP38" t="s">
        <v>170</v>
      </c>
      <c r="AQ38" t="s">
        <v>171</v>
      </c>
      <c r="AR38" t="s">
        <v>172</v>
      </c>
      <c r="AS38" t="s">
        <v>173</v>
      </c>
      <c r="AT38" t="s">
        <v>174</v>
      </c>
      <c r="AU38" t="s">
        <v>175</v>
      </c>
      <c r="AV38" t="s">
        <v>176</v>
      </c>
      <c r="AW38" t="s">
        <v>177</v>
      </c>
      <c r="AX38" t="s">
        <v>178</v>
      </c>
      <c r="AY38" t="s">
        <v>179</v>
      </c>
      <c r="AZ38" t="s">
        <v>180</v>
      </c>
      <c r="BA38" t="s">
        <v>213</v>
      </c>
      <c r="BB38" t="s">
        <v>213</v>
      </c>
      <c r="BC38" t="s">
        <v>213</v>
      </c>
      <c r="BD38" t="s">
        <v>213</v>
      </c>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row>
    <row r="39">
      <c r="A39" t="s">
        <v>547</v>
      </c>
      <c r="B39">
        <v>2003</v>
      </c>
      <c r="C39" t="s">
        <v>550</v>
      </c>
      <c r="D39">
        <v>126</v>
      </c>
      <c r="E39" t="s">
        <v>50</v>
      </c>
      <c r="F39" t="s">
        <v>22</v>
      </c>
      <c r="G39" t="s">
        <v>569</v>
      </c>
      <c r="H39">
        <v>21.99361340256662</v>
      </c>
      <c r="I39">
        <v>20.01146260719538</v>
      </c>
      <c r="J39">
        <v>16.146931789136911</v>
      </c>
      <c r="K39">
        <v>10.991536122678889</v>
      </c>
      <c r="L39">
        <v>4.9194088302347856</v>
      </c>
      <c r="M39">
        <v>14.61244302811866</v>
      </c>
      <c r="N39">
        <v>10.610605054815929</v>
      </c>
      <c r="O39">
        <v>8.4839938171431299</v>
      </c>
      <c r="P39">
        <v>5.240351636641833</v>
      </c>
      <c r="Q39">
        <v>3.274752943741376</v>
      </c>
      <c r="R39">
        <v>22.079691836256838</v>
      </c>
      <c r="S39">
        <v>22.056630055961019</v>
      </c>
      <c r="T39">
        <v>23.400327127976599</v>
      </c>
      <c r="U39">
        <v>20.11611112486105</v>
      </c>
      <c r="V39">
        <v>14.61200589603499</v>
      </c>
      <c r="W39" t="s">
        <v>151</v>
      </c>
      <c r="X39" t="s">
        <v>152</v>
      </c>
      <c r="Y39" t="s">
        <v>153</v>
      </c>
      <c r="Z39" t="s">
        <v>154</v>
      </c>
      <c r="AA39" t="s">
        <v>155</v>
      </c>
      <c r="AB39" t="s">
        <v>156</v>
      </c>
      <c r="AC39" t="s">
        <v>157</v>
      </c>
      <c r="AD39" t="s">
        <v>158</v>
      </c>
      <c r="AE39" t="s">
        <v>159</v>
      </c>
      <c r="AF39" t="s">
        <v>160</v>
      </c>
      <c r="AG39" t="s">
        <v>161</v>
      </c>
      <c r="AH39" t="s">
        <v>162</v>
      </c>
      <c r="AI39" t="s">
        <v>163</v>
      </c>
      <c r="AJ39" t="s">
        <v>164</v>
      </c>
      <c r="AK39" t="s">
        <v>165</v>
      </c>
      <c r="AL39" t="s">
        <v>166</v>
      </c>
      <c r="AM39" t="s">
        <v>167</v>
      </c>
      <c r="AN39" t="s">
        <v>168</v>
      </c>
      <c r="AO39" t="s">
        <v>169</v>
      </c>
      <c r="AP39" t="s">
        <v>170</v>
      </c>
      <c r="AQ39" t="s">
        <v>171</v>
      </c>
      <c r="AR39" t="s">
        <v>172</v>
      </c>
      <c r="AS39" t="s">
        <v>173</v>
      </c>
      <c r="AT39" t="s">
        <v>174</v>
      </c>
      <c r="AU39" t="s">
        <v>175</v>
      </c>
      <c r="AV39" t="s">
        <v>176</v>
      </c>
      <c r="AW39" t="s">
        <v>177</v>
      </c>
      <c r="AX39" t="s">
        <v>178</v>
      </c>
      <c r="AY39" t="s">
        <v>179</v>
      </c>
      <c r="AZ39" t="s">
        <v>180</v>
      </c>
      <c r="BA39" t="s">
        <v>213</v>
      </c>
      <c r="BB39" t="s">
        <v>213</v>
      </c>
      <c r="BC39" t="s">
        <v>213</v>
      </c>
      <c r="BD39" t="s">
        <v>213</v>
      </c>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row>
    <row r="40">
      <c r="A40" t="s">
        <v>547</v>
      </c>
      <c r="B40">
        <v>2003</v>
      </c>
      <c r="C40" t="s">
        <v>550</v>
      </c>
      <c r="D40">
        <v>127</v>
      </c>
      <c r="E40" t="s">
        <v>50</v>
      </c>
      <c r="F40" t="s">
        <v>19</v>
      </c>
      <c r="G40" t="s">
        <v>570</v>
      </c>
      <c r="H40">
        <v>46.278738250083457</v>
      </c>
      <c r="I40">
        <v>29.340023096020289</v>
      </c>
      <c r="J40">
        <v>22.300660900818482</v>
      </c>
      <c r="K40">
        <v>13.35189521150606</v>
      </c>
      <c r="L40">
        <v>3.5349249912728968</v>
      </c>
      <c r="M40">
        <v>20.23230133961896</v>
      </c>
      <c r="N40">
        <v>17.742643962855489</v>
      </c>
      <c r="O40">
        <v>12.348316214656339</v>
      </c>
      <c r="P40">
        <v>5.1858183403928653</v>
      </c>
      <c r="Q40">
        <v>0.71262597594475507</v>
      </c>
      <c r="R40">
        <v>52.49493522334626</v>
      </c>
      <c r="S40">
        <v>41.302426533791547</v>
      </c>
      <c r="T40">
        <v>32.067020607099948</v>
      </c>
      <c r="U40">
        <v>26.59739895488017</v>
      </c>
      <c r="V40">
        <v>14.128665530189689</v>
      </c>
      <c r="W40" t="s">
        <v>151</v>
      </c>
      <c r="X40" t="s">
        <v>152</v>
      </c>
      <c r="Y40" t="s">
        <v>153</v>
      </c>
      <c r="Z40" t="s">
        <v>154</v>
      </c>
      <c r="AA40" t="s">
        <v>155</v>
      </c>
      <c r="AB40" t="s">
        <v>156</v>
      </c>
      <c r="AC40" t="s">
        <v>157</v>
      </c>
      <c r="AD40" t="s">
        <v>158</v>
      </c>
      <c r="AE40" t="s">
        <v>159</v>
      </c>
      <c r="AF40" t="s">
        <v>160</v>
      </c>
      <c r="AG40" t="s">
        <v>161</v>
      </c>
      <c r="AH40" t="s">
        <v>162</v>
      </c>
      <c r="AI40" t="s">
        <v>163</v>
      </c>
      <c r="AJ40" t="s">
        <v>164</v>
      </c>
      <c r="AK40" t="s">
        <v>165</v>
      </c>
      <c r="AL40" t="s">
        <v>166</v>
      </c>
      <c r="AM40" t="s">
        <v>167</v>
      </c>
      <c r="AN40" t="s">
        <v>168</v>
      </c>
      <c r="AO40" t="s">
        <v>169</v>
      </c>
      <c r="AP40" t="s">
        <v>170</v>
      </c>
      <c r="AQ40" t="s">
        <v>171</v>
      </c>
      <c r="AR40" t="s">
        <v>172</v>
      </c>
      <c r="AS40" t="s">
        <v>173</v>
      </c>
      <c r="AT40" t="s">
        <v>174</v>
      </c>
      <c r="AU40" t="s">
        <v>175</v>
      </c>
      <c r="AV40" t="s">
        <v>176</v>
      </c>
      <c r="AW40" t="s">
        <v>177</v>
      </c>
      <c r="AX40" t="s">
        <v>178</v>
      </c>
      <c r="AY40" t="s">
        <v>179</v>
      </c>
      <c r="AZ40" t="s">
        <v>180</v>
      </c>
      <c r="BA40" t="s">
        <v>213</v>
      </c>
      <c r="BB40" t="s">
        <v>213</v>
      </c>
      <c r="BC40" t="s">
        <v>213</v>
      </c>
      <c r="BD40" t="s">
        <v>213</v>
      </c>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row>
    <row r="41">
      <c r="A41" t="s">
        <v>547</v>
      </c>
      <c r="B41">
        <v>2003</v>
      </c>
      <c r="C41" t="s">
        <v>550</v>
      </c>
      <c r="D41">
        <v>139</v>
      </c>
      <c r="E41" t="s">
        <v>50</v>
      </c>
      <c r="F41" t="s">
        <v>19</v>
      </c>
      <c r="G41" t="s">
        <v>213</v>
      </c>
      <c r="H41">
        <v>46.278738250083457</v>
      </c>
      <c r="I41">
        <v>0</v>
      </c>
      <c r="J41">
        <v>0</v>
      </c>
      <c r="K41">
        <v>0</v>
      </c>
      <c r="L41">
        <v>0</v>
      </c>
      <c r="M41">
        <v>0</v>
      </c>
      <c r="N41">
        <v>0</v>
      </c>
      <c r="O41">
        <v>0</v>
      </c>
      <c r="P41">
        <v>0</v>
      </c>
      <c r="Q41">
        <v>0</v>
      </c>
      <c r="R41">
        <v>0</v>
      </c>
      <c r="S41">
        <v>0</v>
      </c>
      <c r="T41">
        <v>0</v>
      </c>
      <c r="U41">
        <v>0</v>
      </c>
      <c r="V41">
        <v>0</v>
      </c>
      <c r="W41" t="s">
        <v>151</v>
      </c>
      <c r="X41" t="s">
        <v>152</v>
      </c>
      <c r="Y41" t="s">
        <v>153</v>
      </c>
      <c r="Z41" t="s">
        <v>154</v>
      </c>
      <c r="AA41" t="s">
        <v>155</v>
      </c>
      <c r="AB41" t="s">
        <v>156</v>
      </c>
      <c r="AC41" t="s">
        <v>157</v>
      </c>
      <c r="AD41" t="s">
        <v>158</v>
      </c>
      <c r="AE41" t="s">
        <v>159</v>
      </c>
      <c r="AF41" t="s">
        <v>160</v>
      </c>
      <c r="AG41" t="s">
        <v>161</v>
      </c>
      <c r="AH41" t="s">
        <v>162</v>
      </c>
      <c r="AI41" t="s">
        <v>163</v>
      </c>
      <c r="AJ41" t="s">
        <v>164</v>
      </c>
      <c r="AK41" t="s">
        <v>165</v>
      </c>
      <c r="AL41" t="s">
        <v>166</v>
      </c>
      <c r="AM41" t="s">
        <v>167</v>
      </c>
      <c r="AN41" t="s">
        <v>168</v>
      </c>
      <c r="AO41" t="s">
        <v>169</v>
      </c>
      <c r="AP41" t="s">
        <v>170</v>
      </c>
      <c r="AQ41" t="s">
        <v>171</v>
      </c>
      <c r="AR41" t="s">
        <v>172</v>
      </c>
      <c r="AS41" t="s">
        <v>173</v>
      </c>
      <c r="AT41" t="s">
        <v>174</v>
      </c>
      <c r="AU41" t="s">
        <v>175</v>
      </c>
      <c r="AV41" t="s">
        <v>176</v>
      </c>
      <c r="AW41" t="s">
        <v>177</v>
      </c>
      <c r="AX41" t="s">
        <v>178</v>
      </c>
      <c r="AY41" t="s">
        <v>179</v>
      </c>
      <c r="AZ41" t="s">
        <v>180</v>
      </c>
      <c r="BA41" t="s">
        <v>213</v>
      </c>
      <c r="BB41" t="s">
        <v>213</v>
      </c>
      <c r="BC41" t="s">
        <v>213</v>
      </c>
      <c r="BD41" t="s">
        <v>213</v>
      </c>
      <c r="BE41">
        <v>0</v>
      </c>
      <c r="BF41">
        <v>0</v>
      </c>
      <c r="BG41">
        <v>0</v>
      </c>
      <c r="BH41">
        <v>0</v>
      </c>
      <c r="BI41">
        <v>0</v>
      </c>
      <c r="BJ41">
        <v>0</v>
      </c>
      <c r="BK41">
        <v>0</v>
      </c>
      <c r="BL41">
        <v>0</v>
      </c>
      <c r="BM41">
        <v>0</v>
      </c>
      <c r="BN41">
        <v>0</v>
      </c>
      <c r="BO41">
        <v>0</v>
      </c>
      <c r="BP41">
        <v>0</v>
      </c>
      <c r="BQ41">
        <v>0</v>
      </c>
      <c r="BR41">
        <v>0</v>
      </c>
      <c r="BS41">
        <v>0</v>
      </c>
      <c r="BT41">
        <v>0</v>
      </c>
      <c r="BU41">
        <v>0</v>
      </c>
      <c r="BV41">
        <v>0</v>
      </c>
      <c r="BW41">
        <v>0</v>
      </c>
      <c r="BX41">
        <v>0</v>
      </c>
      <c r="BY41">
        <v>0</v>
      </c>
      <c r="BZ41">
        <v>0</v>
      </c>
      <c r="CA41">
        <v>0</v>
      </c>
      <c r="CB41">
        <v>0</v>
      </c>
      <c r="CC41">
        <v>0</v>
      </c>
      <c r="CD41">
        <v>0</v>
      </c>
      <c r="CE41">
        <v>0</v>
      </c>
      <c r="CF41">
        <v>0</v>
      </c>
      <c r="CG41">
        <v>0</v>
      </c>
      <c r="CH41">
        <v>0</v>
      </c>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row>
    <row r="42">
      <c r="A42" t="s">
        <v>547</v>
      </c>
      <c r="B42">
        <v>2003</v>
      </c>
      <c r="C42" t="s">
        <v>550</v>
      </c>
      <c r="D42">
        <v>153</v>
      </c>
      <c r="E42" t="s">
        <v>62</v>
      </c>
      <c r="F42" t="s">
        <v>202</v>
      </c>
      <c r="G42" t="s">
        <v>213</v>
      </c>
      <c r="H42">
        <v>8.9022637883581304</v>
      </c>
      <c r="I42">
        <v>27.1729705897367</v>
      </c>
      <c r="J42">
        <v>42.148216552341637</v>
      </c>
      <c r="K42">
        <v>62.329064616906692</v>
      </c>
      <c r="L42">
        <v>85.570780649142961</v>
      </c>
      <c r="M42">
        <v>40.074503864598583</v>
      </c>
      <c r="N42">
        <v>52.700450533562382</v>
      </c>
      <c r="O42">
        <v>65.236735504141606</v>
      </c>
      <c r="P42">
        <v>81.089286481447729</v>
      </c>
      <c r="Q42">
        <v>93.019126778945278</v>
      </c>
      <c r="R42">
        <v>3.9114113833957611</v>
      </c>
      <c r="S42">
        <v>12.7189360966942</v>
      </c>
      <c r="T42">
        <v>22.11062060335367</v>
      </c>
      <c r="U42">
        <v>34.639088914879359</v>
      </c>
      <c r="V42">
        <v>59.051634719672073</v>
      </c>
      <c r="W42" t="s">
        <v>151</v>
      </c>
      <c r="X42" t="s">
        <v>152</v>
      </c>
      <c r="Y42" t="s">
        <v>153</v>
      </c>
      <c r="Z42" t="s">
        <v>154</v>
      </c>
      <c r="AA42" t="s">
        <v>155</v>
      </c>
      <c r="AB42" t="s">
        <v>156</v>
      </c>
      <c r="AC42" t="s">
        <v>157</v>
      </c>
      <c r="AD42" t="s">
        <v>158</v>
      </c>
      <c r="AE42" t="s">
        <v>159</v>
      </c>
      <c r="AF42" t="s">
        <v>160</v>
      </c>
      <c r="AG42" t="s">
        <v>161</v>
      </c>
      <c r="AH42" t="s">
        <v>162</v>
      </c>
      <c r="AI42" t="s">
        <v>163</v>
      </c>
      <c r="AJ42" t="s">
        <v>164</v>
      </c>
      <c r="AK42" t="s">
        <v>165</v>
      </c>
      <c r="AL42" t="s">
        <v>166</v>
      </c>
      <c r="AM42" t="s">
        <v>167</v>
      </c>
      <c r="AN42" t="s">
        <v>168</v>
      </c>
      <c r="AO42" t="s">
        <v>169</v>
      </c>
      <c r="AP42" t="s">
        <v>170</v>
      </c>
      <c r="AQ42" t="s">
        <v>171</v>
      </c>
      <c r="AR42" t="s">
        <v>172</v>
      </c>
      <c r="AS42" t="s">
        <v>173</v>
      </c>
      <c r="AT42" t="s">
        <v>174</v>
      </c>
      <c r="AU42" t="s">
        <v>175</v>
      </c>
      <c r="AV42" t="s">
        <v>176</v>
      </c>
      <c r="AW42" t="s">
        <v>177</v>
      </c>
      <c r="AX42" t="s">
        <v>178</v>
      </c>
      <c r="AY42" t="s">
        <v>179</v>
      </c>
      <c r="AZ42" t="s">
        <v>180</v>
      </c>
      <c r="BA42" t="s">
        <v>213</v>
      </c>
      <c r="BB42" t="s">
        <v>213</v>
      </c>
      <c r="BC42" t="s">
        <v>213</v>
      </c>
      <c r="BD42" t="s">
        <v>213</v>
      </c>
      <c r="BE42">
        <v>75.711879444612634</v>
      </c>
      <c r="BF42">
        <v>50.372817275698047</v>
      </c>
      <c r="BG42">
        <v>52.357768581864107</v>
      </c>
      <c r="BH42">
        <v>46.339530236750662</v>
      </c>
      <c r="BI42">
        <v>34.776055952324477</v>
      </c>
      <c r="BJ42">
        <v>45.534349832857558</v>
      </c>
      <c r="BK42">
        <v>25.193336125293619</v>
      </c>
      <c r="BL42">
        <v>0</v>
      </c>
      <c r="BM42">
        <v>54.927539063170258</v>
      </c>
      <c r="BN42">
        <v>73.7761984541592</v>
      </c>
      <c r="BO42">
        <v>44.413573093616982</v>
      </c>
      <c r="BP42">
        <v>65.213709373193296</v>
      </c>
      <c r="BQ42">
        <v>7.6496900051858221</v>
      </c>
      <c r="BR42">
        <v>0</v>
      </c>
      <c r="BS42">
        <v>30.284663548477869</v>
      </c>
      <c r="BT42">
        <v>0</v>
      </c>
      <c r="BU42">
        <v>33.272184467146488</v>
      </c>
      <c r="BV42">
        <v>36.327883600919563</v>
      </c>
      <c r="BW42">
        <v>0</v>
      </c>
      <c r="BX42">
        <v>62.753996293530612</v>
      </c>
      <c r="BY42">
        <v>45.01315026197809</v>
      </c>
      <c r="BZ42">
        <v>45.767621651526419</v>
      </c>
      <c r="CA42">
        <v>18.180733053984429</v>
      </c>
      <c r="CB42">
        <v>56.9915587793177</v>
      </c>
      <c r="CC42">
        <v>36.146506866739287</v>
      </c>
      <c r="CD42">
        <v>34.943040013017203</v>
      </c>
      <c r="CE42">
        <v>49.114324202586737</v>
      </c>
      <c r="CF42">
        <v>9.724548694259429</v>
      </c>
      <c r="CG42">
        <v>25.200145501556609</v>
      </c>
      <c r="CH42">
        <v>35.572864871882231</v>
      </c>
      <c r="CI42"/>
      <c r="CJ42"/>
      <c r="CK42"/>
      <c r="CL42"/>
      <c r="CM42">
        <v>2569.939958000004</v>
      </c>
      <c r="CN42">
        <v>7849.1873319999922</v>
      </c>
      <c r="CO42">
        <v>12203.845318999969</v>
      </c>
      <c r="CP42">
        <v>17979.160214</v>
      </c>
      <c r="CQ42">
        <v>24782.561270999959</v>
      </c>
      <c r="CR42">
        <v>5445.1108399999875</v>
      </c>
      <c r="CS42">
        <v>7185.9526319999923</v>
      </c>
      <c r="CT42">
        <v>9104.2234070000013</v>
      </c>
      <c r="CU42">
        <v>10740.058765999989</v>
      </c>
      <c r="CV42">
        <v>12661.853362</v>
      </c>
      <c r="CW42">
        <v>602.74543800000026</v>
      </c>
      <c r="CX42">
        <v>1925.3380790000001</v>
      </c>
      <c r="CY42">
        <v>3402.705984000002</v>
      </c>
      <c r="CZ42">
        <v>5278.049535999985</v>
      </c>
      <c r="DA42">
        <v>9038.6560500000105</v>
      </c>
      <c r="DB42">
        <v>1587.1201790000021</v>
      </c>
      <c r="DC42">
        <v>361.44834500000002</v>
      </c>
      <c r="DD42">
        <v>3596.4148660000051</v>
      </c>
      <c r="DE42">
        <v>365.23494599999998</v>
      </c>
      <c r="DF42">
        <v>558.95517799999868</v>
      </c>
      <c r="DG42">
        <v>9213.2690400000083</v>
      </c>
      <c r="DH42">
        <v>341.1549890000004</v>
      </c>
      <c r="DI42">
        <v>0</v>
      </c>
      <c r="DJ42">
        <v>1093.131410000002</v>
      </c>
      <c r="DK42">
        <v>3559.3467509999959</v>
      </c>
      <c r="DL42">
        <v>10839.760807000021</v>
      </c>
      <c r="DM42">
        <v>1442.7426469999989</v>
      </c>
      <c r="DN42">
        <v>206.68186900000009</v>
      </c>
      <c r="DO42">
        <v>0</v>
      </c>
      <c r="DP42">
        <v>213.1219660000001</v>
      </c>
      <c r="DQ42">
        <v>0</v>
      </c>
      <c r="DR42">
        <v>568.37108999999975</v>
      </c>
      <c r="DS42">
        <v>1791.419940000002</v>
      </c>
      <c r="DT42">
        <v>0</v>
      </c>
      <c r="DU42">
        <v>885.05859000000169</v>
      </c>
      <c r="DV42">
        <v>5062.5673459999998</v>
      </c>
      <c r="DW42">
        <v>1481.7185159999981</v>
      </c>
      <c r="DX42">
        <v>401.94715900000011</v>
      </c>
      <c r="DY42">
        <v>3612.2717960000059</v>
      </c>
      <c r="DZ42">
        <v>1382.8504389999989</v>
      </c>
      <c r="EA42">
        <v>411.5011669999999</v>
      </c>
      <c r="EB42">
        <v>14077.57004899998</v>
      </c>
      <c r="EC42">
        <v>249.784887</v>
      </c>
      <c r="ED42">
        <v>727.92967699999963</v>
      </c>
      <c r="EE42">
        <v>1353.3204449999989</v>
      </c>
      <c r="EF42"/>
      <c r="EG42"/>
      <c r="EH42"/>
      <c r="EI42"/>
    </row>
    <row r="43">
      <c r="A43" t="s">
        <v>547</v>
      </c>
      <c r="B43">
        <v>2003</v>
      </c>
      <c r="C43" t="s">
        <v>550</v>
      </c>
      <c r="D43">
        <v>154</v>
      </c>
      <c r="E43" t="s">
        <v>62</v>
      </c>
      <c r="F43" t="s">
        <v>203</v>
      </c>
      <c r="G43" t="s">
        <v>213</v>
      </c>
      <c r="H43">
        <v>9.4142009369096389</v>
      </c>
      <c r="I43">
        <v>12.27446120410986</v>
      </c>
      <c r="J43">
        <v>11.30569087008568</v>
      </c>
      <c r="K43">
        <v>10.82952246428472</v>
      </c>
      <c r="L43">
        <v>6.2877047478086876</v>
      </c>
      <c r="M43">
        <v>12.578532493071799</v>
      </c>
      <c r="N43">
        <v>11.53429364876917</v>
      </c>
      <c r="O43">
        <v>11.43859258507999</v>
      </c>
      <c r="P43">
        <v>7.3737296061666031</v>
      </c>
      <c r="Q43">
        <v>4.6753251779715566</v>
      </c>
      <c r="R43">
        <v>9.2689411310003731</v>
      </c>
      <c r="S43">
        <v>9.524769412617518</v>
      </c>
      <c r="T43">
        <v>12.130668525182699</v>
      </c>
      <c r="U43">
        <v>10.791158310759039</v>
      </c>
      <c r="V43">
        <v>10.513178886380119</v>
      </c>
      <c r="W43" t="s">
        <v>151</v>
      </c>
      <c r="X43" t="s">
        <v>152</v>
      </c>
      <c r="Y43" t="s">
        <v>153</v>
      </c>
      <c r="Z43" t="s">
        <v>154</v>
      </c>
      <c r="AA43" t="s">
        <v>155</v>
      </c>
      <c r="AB43" t="s">
        <v>156</v>
      </c>
      <c r="AC43" t="s">
        <v>157</v>
      </c>
      <c r="AD43" t="s">
        <v>158</v>
      </c>
      <c r="AE43" t="s">
        <v>159</v>
      </c>
      <c r="AF43" t="s">
        <v>160</v>
      </c>
      <c r="AG43" t="s">
        <v>161</v>
      </c>
      <c r="AH43" t="s">
        <v>162</v>
      </c>
      <c r="AI43" t="s">
        <v>163</v>
      </c>
      <c r="AJ43" t="s">
        <v>164</v>
      </c>
      <c r="AK43" t="s">
        <v>165</v>
      </c>
      <c r="AL43" t="s">
        <v>166</v>
      </c>
      <c r="AM43" t="s">
        <v>167</v>
      </c>
      <c r="AN43" t="s">
        <v>168</v>
      </c>
      <c r="AO43" t="s">
        <v>169</v>
      </c>
      <c r="AP43" t="s">
        <v>170</v>
      </c>
      <c r="AQ43" t="s">
        <v>171</v>
      </c>
      <c r="AR43" t="s">
        <v>172</v>
      </c>
      <c r="AS43" t="s">
        <v>173</v>
      </c>
      <c r="AT43" t="s">
        <v>174</v>
      </c>
      <c r="AU43" t="s">
        <v>175</v>
      </c>
      <c r="AV43" t="s">
        <v>176</v>
      </c>
      <c r="AW43" t="s">
        <v>177</v>
      </c>
      <c r="AX43" t="s">
        <v>178</v>
      </c>
      <c r="AY43" t="s">
        <v>179</v>
      </c>
      <c r="AZ43" t="s">
        <v>180</v>
      </c>
      <c r="BA43" t="s">
        <v>213</v>
      </c>
      <c r="BB43" t="s">
        <v>213</v>
      </c>
      <c r="BC43" t="s">
        <v>213</v>
      </c>
      <c r="BD43" t="s">
        <v>213</v>
      </c>
      <c r="BE43">
        <v>3.0827448850880899</v>
      </c>
      <c r="BF43">
        <v>6.8233259770055126</v>
      </c>
      <c r="BG43">
        <v>3.8086358488877958</v>
      </c>
      <c r="BH43">
        <v>11.953790302682719</v>
      </c>
      <c r="BI43">
        <v>9.0684514594011105</v>
      </c>
      <c r="BJ43">
        <v>4.737717825777457</v>
      </c>
      <c r="BK43">
        <v>16.42552405742725</v>
      </c>
      <c r="BL43">
        <v>0</v>
      </c>
      <c r="BM43">
        <v>6.2554356181190141</v>
      </c>
      <c r="BN43">
        <v>4.9063474597081349</v>
      </c>
      <c r="BO43">
        <v>7.1690206963759611</v>
      </c>
      <c r="BP43">
        <v>10.19715255971372</v>
      </c>
      <c r="BQ43">
        <v>28.28603377375995</v>
      </c>
      <c r="BR43">
        <v>0</v>
      </c>
      <c r="BS43">
        <v>8.3001721315969217</v>
      </c>
      <c r="BT43">
        <v>0</v>
      </c>
      <c r="BU43">
        <v>18.767639556169989</v>
      </c>
      <c r="BV43">
        <v>10.2777096715841</v>
      </c>
      <c r="BW43">
        <v>0</v>
      </c>
      <c r="BX43">
        <v>9.0817229523484855</v>
      </c>
      <c r="BY43">
        <v>12.94482876545189</v>
      </c>
      <c r="BZ43">
        <v>20.339600917510261</v>
      </c>
      <c r="CA43">
        <v>22.0194214372478</v>
      </c>
      <c r="CB43">
        <v>10.580532381623151</v>
      </c>
      <c r="CC43">
        <v>8.3735027257253183</v>
      </c>
      <c r="CD43">
        <v>5.2655604280696124</v>
      </c>
      <c r="CE43">
        <v>11.126636175726651</v>
      </c>
      <c r="CF43">
        <v>42.567981518006931</v>
      </c>
      <c r="CG43">
        <v>4.5539261544832144</v>
      </c>
      <c r="CH43">
        <v>13.20881591412406</v>
      </c>
      <c r="CI43"/>
      <c r="CJ43"/>
      <c r="CK43"/>
      <c r="CL43"/>
      <c r="CM43">
        <v>2717.7279550000062</v>
      </c>
      <c r="CN43">
        <v>3545.6022399999979</v>
      </c>
      <c r="CO43">
        <v>3273.5169810000039</v>
      </c>
      <c r="CP43">
        <v>3123.8350940000032</v>
      </c>
      <c r="CQ43">
        <v>1821.012114000001</v>
      </c>
      <c r="CR43">
        <v>1709.104219000001</v>
      </c>
      <c r="CS43">
        <v>1572.754823999999</v>
      </c>
      <c r="CT43">
        <v>1596.332212999999</v>
      </c>
      <c r="CU43">
        <v>976.63073300000019</v>
      </c>
      <c r="CV43">
        <v>636.40977799999962</v>
      </c>
      <c r="CW43">
        <v>1428.3365859999999</v>
      </c>
      <c r="CX43">
        <v>1441.818804999999</v>
      </c>
      <c r="CY43">
        <v>1866.8448579999999</v>
      </c>
      <c r="CZ43">
        <v>1644.277315</v>
      </c>
      <c r="DA43">
        <v>1609.185052999999</v>
      </c>
      <c r="DB43">
        <v>64.62244299999999</v>
      </c>
      <c r="DC43">
        <v>48.96053100000001</v>
      </c>
      <c r="DD43">
        <v>261.61226799999997</v>
      </c>
      <c r="DE43">
        <v>94.216362000000004</v>
      </c>
      <c r="DF43">
        <v>145.75712399999989</v>
      </c>
      <c r="DG43">
        <v>958.61408199999983</v>
      </c>
      <c r="DH43">
        <v>222.42586099999991</v>
      </c>
      <c r="DI43">
        <v>0</v>
      </c>
      <c r="DJ43">
        <v>124.49152599999989</v>
      </c>
      <c r="DK43">
        <v>236.70766800000001</v>
      </c>
      <c r="DL43">
        <v>1749.7009169999999</v>
      </c>
      <c r="DM43">
        <v>225.59469500000009</v>
      </c>
      <c r="DN43">
        <v>764.24146900000051</v>
      </c>
      <c r="DO43">
        <v>0</v>
      </c>
      <c r="DP43">
        <v>58.410719999999998</v>
      </c>
      <c r="DQ43">
        <v>0</v>
      </c>
      <c r="DR43">
        <v>320.59763799999979</v>
      </c>
      <c r="DS43">
        <v>506.81989199999998</v>
      </c>
      <c r="DT43">
        <v>0</v>
      </c>
      <c r="DU43">
        <v>128.08518000000001</v>
      </c>
      <c r="DV43">
        <v>1455.887158</v>
      </c>
      <c r="DW43">
        <v>658.49091999999905</v>
      </c>
      <c r="DX43">
        <v>486.81446800000037</v>
      </c>
      <c r="DY43">
        <v>670.621396</v>
      </c>
      <c r="DZ43">
        <v>320.34359400000011</v>
      </c>
      <c r="EA43">
        <v>62.009037000000014</v>
      </c>
      <c r="EB43">
        <v>3189.2121639999982</v>
      </c>
      <c r="EC43">
        <v>1093.401739000001</v>
      </c>
      <c r="ED43">
        <v>131.544399</v>
      </c>
      <c r="EE43">
        <v>502.51113299999997</v>
      </c>
      <c r="EF43"/>
      <c r="EG43"/>
      <c r="EH43"/>
      <c r="EI43"/>
    </row>
    <row r="44">
      <c r="A44" t="s">
        <v>547</v>
      </c>
      <c r="B44">
        <v>2003</v>
      </c>
      <c r="C44" t="s">
        <v>550</v>
      </c>
      <c r="D44">
        <v>155</v>
      </c>
      <c r="E44" t="s">
        <v>62</v>
      </c>
      <c r="F44" t="s">
        <v>204</v>
      </c>
      <c r="G44" t="s">
        <v>213</v>
      </c>
      <c r="H44">
        <v>7.5559306848398009</v>
      </c>
      <c r="I44">
        <v>9.6508619007679872</v>
      </c>
      <c r="J44">
        <v>8.5809546774537946</v>
      </c>
      <c r="K44">
        <v>6.1494472864622756</v>
      </c>
      <c r="L44">
        <v>2.2722391064538501</v>
      </c>
      <c r="M44">
        <v>14.862678562674461</v>
      </c>
      <c r="N44">
        <v>10.85086846923913</v>
      </c>
      <c r="O44">
        <v>7.5844651514669241</v>
      </c>
      <c r="P44">
        <v>4.4458124031553803</v>
      </c>
      <c r="Q44">
        <v>0.63308911733149398</v>
      </c>
      <c r="R44">
        <v>6.0504053632980819</v>
      </c>
      <c r="S44">
        <v>8.614743655740126</v>
      </c>
      <c r="T44">
        <v>6.4797729282985896</v>
      </c>
      <c r="U44">
        <v>5.7756519183359583</v>
      </c>
      <c r="V44">
        <v>3.523615783559598</v>
      </c>
      <c r="W44" t="s">
        <v>151</v>
      </c>
      <c r="X44" t="s">
        <v>152</v>
      </c>
      <c r="Y44" t="s">
        <v>153</v>
      </c>
      <c r="Z44" t="s">
        <v>154</v>
      </c>
      <c r="AA44" t="s">
        <v>155</v>
      </c>
      <c r="AB44" t="s">
        <v>156</v>
      </c>
      <c r="AC44" t="s">
        <v>157</v>
      </c>
      <c r="AD44" t="s">
        <v>158</v>
      </c>
      <c r="AE44" t="s">
        <v>159</v>
      </c>
      <c r="AF44" t="s">
        <v>160</v>
      </c>
      <c r="AG44" t="s">
        <v>161</v>
      </c>
      <c r="AH44" t="s">
        <v>162</v>
      </c>
      <c r="AI44" t="s">
        <v>163</v>
      </c>
      <c r="AJ44" t="s">
        <v>164</v>
      </c>
      <c r="AK44" t="s">
        <v>165</v>
      </c>
      <c r="AL44" t="s">
        <v>166</v>
      </c>
      <c r="AM44" t="s">
        <v>167</v>
      </c>
      <c r="AN44" t="s">
        <v>168</v>
      </c>
      <c r="AO44" t="s">
        <v>169</v>
      </c>
      <c r="AP44" t="s">
        <v>170</v>
      </c>
      <c r="AQ44" t="s">
        <v>171</v>
      </c>
      <c r="AR44" t="s">
        <v>172</v>
      </c>
      <c r="AS44" t="s">
        <v>173</v>
      </c>
      <c r="AT44" t="s">
        <v>174</v>
      </c>
      <c r="AU44" t="s">
        <v>175</v>
      </c>
      <c r="AV44" t="s">
        <v>176</v>
      </c>
      <c r="AW44" t="s">
        <v>177</v>
      </c>
      <c r="AX44" t="s">
        <v>178</v>
      </c>
      <c r="AY44" t="s">
        <v>179</v>
      </c>
      <c r="AZ44" t="s">
        <v>180</v>
      </c>
      <c r="BA44" t="s">
        <v>213</v>
      </c>
      <c r="BB44" t="s">
        <v>213</v>
      </c>
      <c r="BC44" t="s">
        <v>213</v>
      </c>
      <c r="BD44" t="s">
        <v>213</v>
      </c>
      <c r="BE44">
        <v>4.0048754204937316</v>
      </c>
      <c r="BF44">
        <v>5.0031436572599386</v>
      </c>
      <c r="BG44">
        <v>7.3582708803971011</v>
      </c>
      <c r="BH44">
        <v>4.6008856496929189</v>
      </c>
      <c r="BI44">
        <v>6.3138917472488076</v>
      </c>
      <c r="BJ44">
        <v>6.4716883742407223</v>
      </c>
      <c r="BK44">
        <v>5.7269645947174146</v>
      </c>
      <c r="BL44">
        <v>0</v>
      </c>
      <c r="BM44">
        <v>6.89625551113566</v>
      </c>
      <c r="BN44">
        <v>20.175212416142202</v>
      </c>
      <c r="BO44">
        <v>5.1088726109044611</v>
      </c>
      <c r="BP44">
        <v>6.1066197252973282</v>
      </c>
      <c r="BQ44">
        <v>4.536961504029331</v>
      </c>
      <c r="BR44">
        <v>0</v>
      </c>
      <c r="BS44">
        <v>7.46652539638057</v>
      </c>
      <c r="BT44">
        <v>0</v>
      </c>
      <c r="BU44">
        <v>5.163546692294446</v>
      </c>
      <c r="BV44">
        <v>2.2022919233370559</v>
      </c>
      <c r="BW44">
        <v>0</v>
      </c>
      <c r="BX44">
        <v>8.5596846108137914</v>
      </c>
      <c r="BY44">
        <v>3.364200174726252</v>
      </c>
      <c r="BZ44">
        <v>5.9311244536594216</v>
      </c>
      <c r="CA44">
        <v>5.4537712318007818</v>
      </c>
      <c r="CB44">
        <v>6.3386682339571312</v>
      </c>
      <c r="CC44">
        <v>2.878727150817368</v>
      </c>
      <c r="CD44">
        <v>6.7427338967207966</v>
      </c>
      <c r="CE44">
        <v>10.30925501783191</v>
      </c>
      <c r="CF44">
        <v>2.72016638826554</v>
      </c>
      <c r="CG44">
        <v>4.1999841326910294</v>
      </c>
      <c r="CH44">
        <v>8.4601364119244185</v>
      </c>
      <c r="CI44"/>
      <c r="CJ44"/>
      <c r="CK44"/>
      <c r="CL44"/>
      <c r="CM44">
        <v>2181.2753080000011</v>
      </c>
      <c r="CN44">
        <v>2787.7490510000021</v>
      </c>
      <c r="CO44">
        <v>2484.5806570000041</v>
      </c>
      <c r="CP44">
        <v>1773.8417649999999</v>
      </c>
      <c r="CQ44">
        <v>658.07398799999999</v>
      </c>
      <c r="CR44">
        <v>2019.4618610000041</v>
      </c>
      <c r="CS44">
        <v>1479.566607999999</v>
      </c>
      <c r="CT44">
        <v>1058.462914</v>
      </c>
      <c r="CU44">
        <v>588.83594300000016</v>
      </c>
      <c r="CV44">
        <v>86.176702000000006</v>
      </c>
      <c r="CW44">
        <v>932.3627390000006</v>
      </c>
      <c r="CX44">
        <v>1304.063003</v>
      </c>
      <c r="CY44">
        <v>997.20231799999942</v>
      </c>
      <c r="CZ44">
        <v>880.05134900000007</v>
      </c>
      <c r="DA44">
        <v>539.33733199999995</v>
      </c>
      <c r="DB44">
        <v>83.952725000000044</v>
      </c>
      <c r="DC44">
        <v>35.899877999999987</v>
      </c>
      <c r="DD44">
        <v>505.43396899999988</v>
      </c>
      <c r="DE44">
        <v>36.262867000000007</v>
      </c>
      <c r="DF44">
        <v>101.483115</v>
      </c>
      <c r="DG44">
        <v>1309.4599209999999</v>
      </c>
      <c r="DH44">
        <v>77.551560999999992</v>
      </c>
      <c r="DI44">
        <v>0</v>
      </c>
      <c r="DJ44">
        <v>137.24469800000011</v>
      </c>
      <c r="DK44">
        <v>973.35696700000051</v>
      </c>
      <c r="DL44">
        <v>1246.8926329999999</v>
      </c>
      <c r="DM44">
        <v>135.09859800000001</v>
      </c>
      <c r="DN44">
        <v>122.581135</v>
      </c>
      <c r="DO44">
        <v>0</v>
      </c>
      <c r="DP44">
        <v>52.544105999999999</v>
      </c>
      <c r="DQ44">
        <v>0</v>
      </c>
      <c r="DR44">
        <v>88.206130999999985</v>
      </c>
      <c r="DS44">
        <v>108.60059200000001</v>
      </c>
      <c r="DT44">
        <v>0</v>
      </c>
      <c r="DU44">
        <v>120.722549</v>
      </c>
      <c r="DV44">
        <v>378.36698500000011</v>
      </c>
      <c r="DW44">
        <v>192.01908700000001</v>
      </c>
      <c r="DX44">
        <v>120.57422800000001</v>
      </c>
      <c r="DY44">
        <v>401.76112000000001</v>
      </c>
      <c r="DZ44">
        <v>110.130949</v>
      </c>
      <c r="EA44">
        <v>79.404735999999943</v>
      </c>
      <c r="EB44">
        <v>2954.9273460000009</v>
      </c>
      <c r="EC44">
        <v>69.870229999999992</v>
      </c>
      <c r="ED44">
        <v>121.320454</v>
      </c>
      <c r="EE44">
        <v>321.85418900000008</v>
      </c>
      <c r="EF44"/>
      <c r="EG44"/>
      <c r="EH44"/>
      <c r="EI44"/>
    </row>
    <row r="45">
      <c r="A45" t="s">
        <v>547</v>
      </c>
      <c r="B45">
        <v>2003</v>
      </c>
      <c r="C45" t="s">
        <v>550</v>
      </c>
      <c r="D45">
        <v>156</v>
      </c>
      <c r="E45" t="s">
        <v>62</v>
      </c>
      <c r="F45" t="s">
        <v>205</v>
      </c>
      <c r="G45" t="s">
        <v>213</v>
      </c>
      <c r="H45">
        <v>33.292278240718673</v>
      </c>
      <c r="I45">
        <v>24.545273396273618</v>
      </c>
      <c r="J45">
        <v>20.11186215804959</v>
      </c>
      <c r="K45">
        <v>12.71870311757792</v>
      </c>
      <c r="L45">
        <v>3.352348931832164</v>
      </c>
      <c r="M45">
        <v>18.35809600646602</v>
      </c>
      <c r="N45">
        <v>17.199303979960479</v>
      </c>
      <c r="O45">
        <v>12.11703384397164</v>
      </c>
      <c r="P45">
        <v>5.1440521879843306</v>
      </c>
      <c r="Q45">
        <v>0.71262597594475507</v>
      </c>
      <c r="R45">
        <v>34.915772338992397</v>
      </c>
      <c r="S45">
        <v>33.113436288263401</v>
      </c>
      <c r="T45">
        <v>25.98995381108579</v>
      </c>
      <c r="U45">
        <v>23.33220733287121</v>
      </c>
      <c r="V45">
        <v>12.459950970852731</v>
      </c>
      <c r="W45" t="s">
        <v>151</v>
      </c>
      <c r="X45" t="s">
        <v>152</v>
      </c>
      <c r="Y45" t="s">
        <v>153</v>
      </c>
      <c r="Z45" t="s">
        <v>154</v>
      </c>
      <c r="AA45" t="s">
        <v>155</v>
      </c>
      <c r="AB45" t="s">
        <v>156</v>
      </c>
      <c r="AC45" t="s">
        <v>157</v>
      </c>
      <c r="AD45" t="s">
        <v>158</v>
      </c>
      <c r="AE45" t="s">
        <v>159</v>
      </c>
      <c r="AF45" t="s">
        <v>160</v>
      </c>
      <c r="AG45" t="s">
        <v>161</v>
      </c>
      <c r="AH45" t="s">
        <v>162</v>
      </c>
      <c r="AI45" t="s">
        <v>163</v>
      </c>
      <c r="AJ45" t="s">
        <v>164</v>
      </c>
      <c r="AK45" t="s">
        <v>165</v>
      </c>
      <c r="AL45" t="s">
        <v>166</v>
      </c>
      <c r="AM45" t="s">
        <v>167</v>
      </c>
      <c r="AN45" t="s">
        <v>168</v>
      </c>
      <c r="AO45" t="s">
        <v>169</v>
      </c>
      <c r="AP45" t="s">
        <v>170</v>
      </c>
      <c r="AQ45" t="s">
        <v>171</v>
      </c>
      <c r="AR45" t="s">
        <v>172</v>
      </c>
      <c r="AS45" t="s">
        <v>173</v>
      </c>
      <c r="AT45" t="s">
        <v>174</v>
      </c>
      <c r="AU45" t="s">
        <v>175</v>
      </c>
      <c r="AV45" t="s">
        <v>176</v>
      </c>
      <c r="AW45" t="s">
        <v>177</v>
      </c>
      <c r="AX45" t="s">
        <v>178</v>
      </c>
      <c r="AY45" t="s">
        <v>179</v>
      </c>
      <c r="AZ45" t="s">
        <v>180</v>
      </c>
      <c r="BA45" t="s">
        <v>213</v>
      </c>
      <c r="BB45" t="s">
        <v>213</v>
      </c>
      <c r="BC45" t="s">
        <v>213</v>
      </c>
      <c r="BD45" t="s">
        <v>213</v>
      </c>
      <c r="BE45">
        <v>7.1172913428074178</v>
      </c>
      <c r="BF45">
        <v>4.4693004222322008</v>
      </c>
      <c r="BG45">
        <v>9.0107668129072493</v>
      </c>
      <c r="BH45">
        <v>16.625370850309441</v>
      </c>
      <c r="BI45">
        <v>26.77782606734969</v>
      </c>
      <c r="BJ45">
        <v>29.044379386119381</v>
      </c>
      <c r="BK45">
        <v>42.834150039770073</v>
      </c>
      <c r="BL45">
        <v>0</v>
      </c>
      <c r="BM45">
        <v>10.630935285264741</v>
      </c>
      <c r="BN45">
        <v>0.75880079646977527</v>
      </c>
      <c r="BO45">
        <v>26.785238109010749</v>
      </c>
      <c r="BP45">
        <v>13.75971472708108</v>
      </c>
      <c r="BQ45">
        <v>0.33816450217348748</v>
      </c>
      <c r="BR45">
        <v>0</v>
      </c>
      <c r="BS45">
        <v>23.190591458058741</v>
      </c>
      <c r="BT45">
        <v>0</v>
      </c>
      <c r="BU45">
        <v>26.128059780085959</v>
      </c>
      <c r="BV45">
        <v>13.66402020162484</v>
      </c>
      <c r="BW45">
        <v>0</v>
      </c>
      <c r="BX45">
        <v>7.2303082905553504</v>
      </c>
      <c r="BY45">
        <v>11.17691578526456</v>
      </c>
      <c r="BZ45">
        <v>7.8794221388239816</v>
      </c>
      <c r="CA45">
        <v>37.564446020427738</v>
      </c>
      <c r="CB45">
        <v>5.2435991539916582</v>
      </c>
      <c r="CC45">
        <v>37.137418032855223</v>
      </c>
      <c r="CD45">
        <v>2.8646623766557102</v>
      </c>
      <c r="CE45">
        <v>14.99915780142334</v>
      </c>
      <c r="CF45">
        <v>24.586476611606521</v>
      </c>
      <c r="CG45">
        <v>34.874087430805503</v>
      </c>
      <c r="CH45">
        <v>20.86343233460612</v>
      </c>
      <c r="CI45"/>
      <c r="CJ45"/>
      <c r="CK45"/>
      <c r="CL45"/>
      <c r="CM45">
        <v>9610.9437080000171</v>
      </c>
      <c r="CN45">
        <v>7090.1504260000074</v>
      </c>
      <c r="CO45">
        <v>5823.3081950000114</v>
      </c>
      <c r="CP45">
        <v>3668.7796050000029</v>
      </c>
      <c r="CQ45">
        <v>970.88973799999997</v>
      </c>
      <c r="CR45">
        <v>2494.4006269999991</v>
      </c>
      <c r="CS45">
        <v>2345.2054479999988</v>
      </c>
      <c r="CT45">
        <v>1691.013234999999</v>
      </c>
      <c r="CU45">
        <v>681.31593199999998</v>
      </c>
      <c r="CV45">
        <v>97.00333599999999</v>
      </c>
      <c r="CW45">
        <v>5380.4932359999939</v>
      </c>
      <c r="CX45">
        <v>5012.5701810000073</v>
      </c>
      <c r="CY45">
        <v>3999.714569000002</v>
      </c>
      <c r="CZ45">
        <v>3555.1901030000072</v>
      </c>
      <c r="DA45">
        <v>1907.165005000001</v>
      </c>
      <c r="DB45">
        <v>149.1971510000001</v>
      </c>
      <c r="DC45">
        <v>32.069305</v>
      </c>
      <c r="DD45">
        <v>618.94264400000009</v>
      </c>
      <c r="DE45">
        <v>131.03642600000001</v>
      </c>
      <c r="DF45">
        <v>430.3997139999999</v>
      </c>
      <c r="DG45">
        <v>5876.7432140000101</v>
      </c>
      <c r="DH45">
        <v>580.03766999999948</v>
      </c>
      <c r="DI45">
        <v>0</v>
      </c>
      <c r="DJ45">
        <v>211.5698150000002</v>
      </c>
      <c r="DK45">
        <v>36.608488999999999</v>
      </c>
      <c r="DL45">
        <v>6537.3162760000041</v>
      </c>
      <c r="DM45">
        <v>304.41033699999991</v>
      </c>
      <c r="DN45">
        <v>9.1366410000000009</v>
      </c>
      <c r="DO45">
        <v>0</v>
      </c>
      <c r="DP45">
        <v>163.19892200000021</v>
      </c>
      <c r="DQ45">
        <v>0</v>
      </c>
      <c r="DR45">
        <v>446.331795</v>
      </c>
      <c r="DS45">
        <v>673.80743999999993</v>
      </c>
      <c r="DT45">
        <v>0</v>
      </c>
      <c r="DU45">
        <v>101.9735290000001</v>
      </c>
      <c r="DV45">
        <v>1257.052407000001</v>
      </c>
      <c r="DW45">
        <v>255.09487399999989</v>
      </c>
      <c r="DX45">
        <v>830.4902950000004</v>
      </c>
      <c r="DY45">
        <v>332.35282100000012</v>
      </c>
      <c r="DZ45">
        <v>1420.759549999997</v>
      </c>
      <c r="EA45">
        <v>33.735241999999992</v>
      </c>
      <c r="EB45">
        <v>4299.1876209999991</v>
      </c>
      <c r="EC45">
        <v>631.52856499999962</v>
      </c>
      <c r="ED45">
        <v>1007.370501000001</v>
      </c>
      <c r="EE45">
        <v>793.72042799999986</v>
      </c>
      <c r="EF45"/>
      <c r="EG45"/>
      <c r="EH45"/>
      <c r="EI45"/>
    </row>
    <row r="46">
      <c r="A46" t="s">
        <v>547</v>
      </c>
      <c r="B46">
        <v>2003</v>
      </c>
      <c r="C46" t="s">
        <v>550</v>
      </c>
      <c r="D46">
        <v>157</v>
      </c>
      <c r="E46" t="s">
        <v>62</v>
      </c>
      <c r="F46" t="s">
        <v>206</v>
      </c>
      <c r="G46" t="s">
        <v>213</v>
      </c>
      <c r="H46">
        <v>21.124706811394319</v>
      </c>
      <c r="I46">
        <v>15.37490240844941</v>
      </c>
      <c r="J46">
        <v>10.34078129041265</v>
      </c>
      <c r="K46">
        <v>3.5265910606074349</v>
      </c>
      <c r="L46">
        <v>1.117588097982301</v>
      </c>
      <c r="M46">
        <v>7.8576139169068986</v>
      </c>
      <c r="N46">
        <v>4.6565703102849332</v>
      </c>
      <c r="O46">
        <v>1.2543860401040019</v>
      </c>
      <c r="P46">
        <v>0.70373267055776823</v>
      </c>
      <c r="Q46">
        <v>0.045485190102639801</v>
      </c>
      <c r="R46">
        <v>21.65817125640573</v>
      </c>
      <c r="S46">
        <v>21.089757903008689</v>
      </c>
      <c r="T46">
        <v>19.753848941359681</v>
      </c>
      <c r="U46">
        <v>14.952339863327911</v>
      </c>
      <c r="V46">
        <v>6.8549772547071894</v>
      </c>
      <c r="W46" t="s">
        <v>151</v>
      </c>
      <c r="X46" t="s">
        <v>152</v>
      </c>
      <c r="Y46" t="s">
        <v>153</v>
      </c>
      <c r="Z46" t="s">
        <v>154</v>
      </c>
      <c r="AA46" t="s">
        <v>155</v>
      </c>
      <c r="AB46" t="s">
        <v>156</v>
      </c>
      <c r="AC46" t="s">
        <v>157</v>
      </c>
      <c r="AD46" t="s">
        <v>158</v>
      </c>
      <c r="AE46" t="s">
        <v>159</v>
      </c>
      <c r="AF46" t="s">
        <v>160</v>
      </c>
      <c r="AG46" t="s">
        <v>161</v>
      </c>
      <c r="AH46" t="s">
        <v>162</v>
      </c>
      <c r="AI46" t="s">
        <v>163</v>
      </c>
      <c r="AJ46" t="s">
        <v>164</v>
      </c>
      <c r="AK46" t="s">
        <v>165</v>
      </c>
      <c r="AL46" t="s">
        <v>166</v>
      </c>
      <c r="AM46" t="s">
        <v>167</v>
      </c>
      <c r="AN46" t="s">
        <v>168</v>
      </c>
      <c r="AO46" t="s">
        <v>169</v>
      </c>
      <c r="AP46" t="s">
        <v>170</v>
      </c>
      <c r="AQ46" t="s">
        <v>171</v>
      </c>
      <c r="AR46" t="s">
        <v>172</v>
      </c>
      <c r="AS46" t="s">
        <v>173</v>
      </c>
      <c r="AT46" t="s">
        <v>174</v>
      </c>
      <c r="AU46" t="s">
        <v>175</v>
      </c>
      <c r="AV46" t="s">
        <v>176</v>
      </c>
      <c r="AW46" t="s">
        <v>177</v>
      </c>
      <c r="AX46" t="s">
        <v>178</v>
      </c>
      <c r="AY46" t="s">
        <v>179</v>
      </c>
      <c r="AZ46" t="s">
        <v>180</v>
      </c>
      <c r="BA46" t="s">
        <v>213</v>
      </c>
      <c r="BB46" t="s">
        <v>213</v>
      </c>
      <c r="BC46" t="s">
        <v>213</v>
      </c>
      <c r="BD46" t="s">
        <v>213</v>
      </c>
      <c r="BE46">
        <v>0.50755728520953047</v>
      </c>
      <c r="BF46">
        <v>3.830089787529511</v>
      </c>
      <c r="BG46">
        <v>2.0217964850679371</v>
      </c>
      <c r="BH46">
        <v>7.9389328601242806</v>
      </c>
      <c r="BI46">
        <v>3.1442975419921462</v>
      </c>
      <c r="BJ46">
        <v>11.6735477503131</v>
      </c>
      <c r="BK46">
        <v>5.3503525094343614</v>
      </c>
      <c r="BL46">
        <v>0</v>
      </c>
      <c r="BM46">
        <v>20.711984271162471</v>
      </c>
      <c r="BN46">
        <v>0.31371404763317501</v>
      </c>
      <c r="BO46">
        <v>14.37508778867798</v>
      </c>
      <c r="BP46">
        <v>3.235392258508206</v>
      </c>
      <c r="BQ46">
        <v>40.466732991164072</v>
      </c>
      <c r="BR46">
        <v>0</v>
      </c>
      <c r="BS46">
        <v>1.6121040453895199</v>
      </c>
      <c r="BT46">
        <v>0</v>
      </c>
      <c r="BU46">
        <v>14.436478056117339</v>
      </c>
      <c r="BV46">
        <v>31.32711672487202</v>
      </c>
      <c r="BW46">
        <v>0</v>
      </c>
      <c r="BX46">
        <v>5.5239104281215567</v>
      </c>
      <c r="BY46">
        <v>17.298534546416491</v>
      </c>
      <c r="BZ46">
        <v>16.253168106024379</v>
      </c>
      <c r="CA46">
        <v>14.30590955817136</v>
      </c>
      <c r="CB46">
        <v>5.1295060944196429</v>
      </c>
      <c r="CC46">
        <v>12.06913876423776</v>
      </c>
      <c r="CD46">
        <v>18.092695402379739</v>
      </c>
      <c r="CE46">
        <v>3.4567516066971389</v>
      </c>
      <c r="CF46">
        <v>10.31822614929434</v>
      </c>
      <c r="CG46">
        <v>0.53190526310986119</v>
      </c>
      <c r="CH46">
        <v>2.879987808309588</v>
      </c>
      <c r="CI46"/>
      <c r="CJ46"/>
      <c r="CK46"/>
      <c r="CL46"/>
      <c r="CM46">
        <v>6098.3621050000147</v>
      </c>
      <c r="CN46">
        <v>4441.1960339999996</v>
      </c>
      <c r="CO46">
        <v>2994.1313220000002</v>
      </c>
      <c r="CP46">
        <v>1017.264515</v>
      </c>
      <c r="CQ46">
        <v>323.67001099999999</v>
      </c>
      <c r="CR46">
        <v>1067.6508650000001</v>
      </c>
      <c r="CS46">
        <v>634.9451160000001</v>
      </c>
      <c r="CT46">
        <v>175.05797399999989</v>
      </c>
      <c r="CU46">
        <v>93.207506999999993</v>
      </c>
      <c r="CV46">
        <v>6.1914879999999997</v>
      </c>
      <c r="CW46">
        <v>3337.5072680000012</v>
      </c>
      <c r="CX46">
        <v>3192.4772369999978</v>
      </c>
      <c r="CY46">
        <v>3040.011459000003</v>
      </c>
      <c r="CZ46">
        <v>2278.327546999999</v>
      </c>
      <c r="DA46">
        <v>1049.2475260000001</v>
      </c>
      <c r="DB46">
        <v>10.639735999999999</v>
      </c>
      <c r="DC46">
        <v>27.482672000000001</v>
      </c>
      <c r="DD46">
        <v>138.87564599999999</v>
      </c>
      <c r="DE46">
        <v>62.57240199999999</v>
      </c>
      <c r="DF46">
        <v>50.538260999999999</v>
      </c>
      <c r="DG46">
        <v>2361.9868620000002</v>
      </c>
      <c r="DH46">
        <v>72.451676999999975</v>
      </c>
      <c r="DI46">
        <v>0</v>
      </c>
      <c r="DJ46">
        <v>412.19615799999991</v>
      </c>
      <c r="DK46">
        <v>15.135194</v>
      </c>
      <c r="DL46">
        <v>3508.4435309999999</v>
      </c>
      <c r="DM46">
        <v>71.577562999999998</v>
      </c>
      <c r="DN46">
        <v>1093.3436519999991</v>
      </c>
      <c r="DO46">
        <v>0</v>
      </c>
      <c r="DP46">
        <v>11.344844</v>
      </c>
      <c r="DQ46">
        <v>0</v>
      </c>
      <c r="DR46">
        <v>246.61070199999989</v>
      </c>
      <c r="DS46">
        <v>1544.819461</v>
      </c>
      <c r="DT46">
        <v>0</v>
      </c>
      <c r="DU46">
        <v>77.907139999999998</v>
      </c>
      <c r="DV46">
        <v>1945.5424830000011</v>
      </c>
      <c r="DW46">
        <v>526.1933929999999</v>
      </c>
      <c r="DX46">
        <v>316.28095999999988</v>
      </c>
      <c r="DY46">
        <v>325.12130900000011</v>
      </c>
      <c r="DZ46">
        <v>461.72687999999971</v>
      </c>
      <c r="EA46">
        <v>213.06575699999991</v>
      </c>
      <c r="EB46">
        <v>990.8038780000004</v>
      </c>
      <c r="EC46">
        <v>265.03409399999998</v>
      </c>
      <c r="ED46">
        <v>15.364579000000001</v>
      </c>
      <c r="EE46">
        <v>109.565153</v>
      </c>
      <c r="EF46"/>
      <c r="EG46"/>
      <c r="EH46"/>
      <c r="EI46"/>
    </row>
    <row r="47">
      <c r="A47" t="s">
        <v>547</v>
      </c>
      <c r="B47">
        <v>2003</v>
      </c>
      <c r="C47" t="s">
        <v>550</v>
      </c>
      <c r="D47">
        <v>158</v>
      </c>
      <c r="E47" t="s">
        <v>62</v>
      </c>
      <c r="F47" t="s">
        <v>207</v>
      </c>
      <c r="G47" t="s">
        <v>213</v>
      </c>
      <c r="H47">
        <v>12.986460009364791</v>
      </c>
      <c r="I47">
        <v>4.7947496997466663</v>
      </c>
      <c r="J47">
        <v>2.188798742768888</v>
      </c>
      <c r="K47">
        <v>0.63319209392814568</v>
      </c>
      <c r="L47">
        <v>0.1825760594407336</v>
      </c>
      <c r="M47">
        <v>1.87420533315294</v>
      </c>
      <c r="N47">
        <v>0.54333998289501417</v>
      </c>
      <c r="O47">
        <v>0.23128237068470259</v>
      </c>
      <c r="P47">
        <v>0.0417661524085342</v>
      </c>
      <c r="Q47">
        <v>0</v>
      </c>
      <c r="R47">
        <v>17.57916288435386</v>
      </c>
      <c r="S47">
        <v>8.1889902455281529</v>
      </c>
      <c r="T47">
        <v>6.0770667960141624</v>
      </c>
      <c r="U47">
        <v>3.2651916220089579</v>
      </c>
      <c r="V47">
        <v>1.668714559336955</v>
      </c>
      <c r="W47" t="s">
        <v>151</v>
      </c>
      <c r="X47" t="s">
        <v>152</v>
      </c>
      <c r="Y47" t="s">
        <v>153</v>
      </c>
      <c r="Z47" t="s">
        <v>154</v>
      </c>
      <c r="AA47" t="s">
        <v>155</v>
      </c>
      <c r="AB47" t="s">
        <v>156</v>
      </c>
      <c r="AC47" t="s">
        <v>157</v>
      </c>
      <c r="AD47" t="s">
        <v>158</v>
      </c>
      <c r="AE47" t="s">
        <v>159</v>
      </c>
      <c r="AF47" t="s">
        <v>160</v>
      </c>
      <c r="AG47" t="s">
        <v>161</v>
      </c>
      <c r="AH47" t="s">
        <v>162</v>
      </c>
      <c r="AI47" t="s">
        <v>163</v>
      </c>
      <c r="AJ47" t="s">
        <v>164</v>
      </c>
      <c r="AK47" t="s">
        <v>165</v>
      </c>
      <c r="AL47" t="s">
        <v>166</v>
      </c>
      <c r="AM47" t="s">
        <v>167</v>
      </c>
      <c r="AN47" t="s">
        <v>168</v>
      </c>
      <c r="AO47" t="s">
        <v>169</v>
      </c>
      <c r="AP47" t="s">
        <v>170</v>
      </c>
      <c r="AQ47" t="s">
        <v>171</v>
      </c>
      <c r="AR47" t="s">
        <v>172</v>
      </c>
      <c r="AS47" t="s">
        <v>173</v>
      </c>
      <c r="AT47" t="s">
        <v>174</v>
      </c>
      <c r="AU47" t="s">
        <v>175</v>
      </c>
      <c r="AV47" t="s">
        <v>176</v>
      </c>
      <c r="AW47" t="s">
        <v>177</v>
      </c>
      <c r="AX47" t="s">
        <v>178</v>
      </c>
      <c r="AY47" t="s">
        <v>179</v>
      </c>
      <c r="AZ47" t="s">
        <v>180</v>
      </c>
      <c r="BA47" t="s">
        <v>213</v>
      </c>
      <c r="BB47" t="s">
        <v>213</v>
      </c>
      <c r="BC47" t="s">
        <v>213</v>
      </c>
      <c r="BD47" t="s">
        <v>213</v>
      </c>
      <c r="BE47">
        <v>9.3286815234494522</v>
      </c>
      <c r="BF47">
        <v>22.966905878880471</v>
      </c>
      <c r="BG47">
        <v>11.60630993000002</v>
      </c>
      <c r="BH47">
        <v>8.1637154257378306</v>
      </c>
      <c r="BI47">
        <v>14.3495737194346</v>
      </c>
      <c r="BJ47">
        <v>1.164171179208898</v>
      </c>
      <c r="BK47">
        <v>2.0362453378969541</v>
      </c>
      <c r="BL47">
        <v>0</v>
      </c>
      <c r="BM47">
        <v>0.099986654212554593</v>
      </c>
      <c r="BN47">
        <v>0</v>
      </c>
      <c r="BO47">
        <v>1.2233803013161431</v>
      </c>
      <c r="BP47">
        <v>1.235703913599896</v>
      </c>
      <c r="BQ47">
        <v>18.21806511611447</v>
      </c>
      <c r="BR47">
        <v>0</v>
      </c>
      <c r="BS47">
        <v>26.35257403481819</v>
      </c>
      <c r="BT47">
        <v>0</v>
      </c>
      <c r="BU47">
        <v>0.45298443613649497</v>
      </c>
      <c r="BV47">
        <v>1.4716355123199729</v>
      </c>
      <c r="BW47">
        <v>0</v>
      </c>
      <c r="BX47">
        <v>2.9951168937949508</v>
      </c>
      <c r="BY47">
        <v>7.4952687547223213</v>
      </c>
      <c r="BZ47">
        <v>2.272161075828345</v>
      </c>
      <c r="CA47">
        <v>1.7555484246553279</v>
      </c>
      <c r="CB47">
        <v>11.80245375332199</v>
      </c>
      <c r="CC47">
        <v>2.6292787445465149</v>
      </c>
      <c r="CD47">
        <v>17.906263985800599</v>
      </c>
      <c r="CE47">
        <v>0.90343988996071989</v>
      </c>
      <c r="CF47">
        <v>9.4157518050556117</v>
      </c>
      <c r="CG47">
        <v>20.949367888326758</v>
      </c>
      <c r="CH47">
        <v>1.01510024797997</v>
      </c>
      <c r="CI47"/>
      <c r="CJ47"/>
      <c r="CK47"/>
      <c r="CL47"/>
      <c r="CM47">
        <v>3748.9815270000022</v>
      </c>
      <c r="CN47">
        <v>1385.011936000001</v>
      </c>
      <c r="CO47">
        <v>633.75780699999962</v>
      </c>
      <c r="CP47">
        <v>182.64772900000011</v>
      </c>
      <c r="CQ47">
        <v>52.876722000000001</v>
      </c>
      <c r="CR47">
        <v>254.65707100000009</v>
      </c>
      <c r="CS47">
        <v>74.086945000000028</v>
      </c>
      <c r="CT47">
        <v>32.277003999999998</v>
      </c>
      <c r="CU47">
        <v>5.5318149999999999</v>
      </c>
      <c r="CV47">
        <v>0</v>
      </c>
      <c r="CW47">
        <v>2708.935265000001</v>
      </c>
      <c r="CX47">
        <v>1239.614275000001</v>
      </c>
      <c r="CY47">
        <v>935.22800299999994</v>
      </c>
      <c r="CZ47">
        <v>497.52587799999998</v>
      </c>
      <c r="DA47">
        <v>255.419465</v>
      </c>
      <c r="DB47">
        <v>195.55370700000009</v>
      </c>
      <c r="DC47">
        <v>164.79821000000001</v>
      </c>
      <c r="DD47">
        <v>797.22850500000061</v>
      </c>
      <c r="DE47">
        <v>64.34407400000002</v>
      </c>
      <c r="DF47">
        <v>230.640546</v>
      </c>
      <c r="DG47">
        <v>235.554528</v>
      </c>
      <c r="DH47">
        <v>27.57377</v>
      </c>
      <c r="DI47">
        <v>0</v>
      </c>
      <c r="DJ47">
        <v>1.989868</v>
      </c>
      <c r="DK47">
        <v>0</v>
      </c>
      <c r="DL47">
        <v>298.58326899999997</v>
      </c>
      <c r="DM47">
        <v>27.337852000000009</v>
      </c>
      <c r="DN47">
        <v>492.22174299999978</v>
      </c>
      <c r="DO47">
        <v>0</v>
      </c>
      <c r="DP47">
        <v>185.4507110000001</v>
      </c>
      <c r="DQ47">
        <v>0</v>
      </c>
      <c r="DR47">
        <v>7.7380930000000001</v>
      </c>
      <c r="DS47">
        <v>72.570073999999991</v>
      </c>
      <c r="DT47">
        <v>0</v>
      </c>
      <c r="DU47">
        <v>42.24199400000002</v>
      </c>
      <c r="DV47">
        <v>842.98260899999957</v>
      </c>
      <c r="DW47">
        <v>73.560806000000014</v>
      </c>
      <c r="DX47">
        <v>38.812390000000008</v>
      </c>
      <c r="DY47">
        <v>748.06991999999946</v>
      </c>
      <c r="DZ47">
        <v>100.587846</v>
      </c>
      <c r="EA47">
        <v>210.8702769999999</v>
      </c>
      <c r="EB47">
        <v>258.95171199999999</v>
      </c>
      <c r="EC47">
        <v>241.85312600000009</v>
      </c>
      <c r="ED47">
        <v>605.14200600000095</v>
      </c>
      <c r="EE47">
        <v>38.618084999999986</v>
      </c>
      <c r="EF47"/>
      <c r="EG47"/>
      <c r="EH47"/>
      <c r="EI47"/>
    </row>
    <row r="48">
      <c r="A48" t="s">
        <v>547</v>
      </c>
      <c r="B48">
        <v>2003</v>
      </c>
      <c r="C48" t="s">
        <v>550</v>
      </c>
      <c r="D48">
        <v>159</v>
      </c>
      <c r="E48" t="s">
        <v>62</v>
      </c>
      <c r="F48" t="s">
        <v>46</v>
      </c>
      <c r="G48" t="s">
        <v>213</v>
      </c>
      <c r="H48">
        <v>6.7241595284155302</v>
      </c>
      <c r="I48">
        <v>6.1867808009157841</v>
      </c>
      <c r="J48">
        <v>5.323695708888077</v>
      </c>
      <c r="K48">
        <v>3.8134793602334391</v>
      </c>
      <c r="L48">
        <v>1.2167624073394729</v>
      </c>
      <c r="M48">
        <v>4.3943698231296544</v>
      </c>
      <c r="N48">
        <v>2.5151730752888959</v>
      </c>
      <c r="O48">
        <v>2.137504504550892</v>
      </c>
      <c r="P48">
        <v>1.201620498279504</v>
      </c>
      <c r="Q48">
        <v>0.91434775970424886</v>
      </c>
      <c r="R48">
        <v>6.6161356425540978</v>
      </c>
      <c r="S48">
        <v>6.7493663981482284</v>
      </c>
      <c r="T48">
        <v>7.4580683947055277</v>
      </c>
      <c r="U48">
        <v>7.2443620378175559</v>
      </c>
      <c r="V48">
        <v>5.9279278254915742</v>
      </c>
      <c r="W48" t="s">
        <v>151</v>
      </c>
      <c r="X48" t="s">
        <v>152</v>
      </c>
      <c r="Y48" t="s">
        <v>153</v>
      </c>
      <c r="Z48" t="s">
        <v>154</v>
      </c>
      <c r="AA48" t="s">
        <v>155</v>
      </c>
      <c r="AB48" t="s">
        <v>156</v>
      </c>
      <c r="AC48" t="s">
        <v>157</v>
      </c>
      <c r="AD48" t="s">
        <v>158</v>
      </c>
      <c r="AE48" t="s">
        <v>159</v>
      </c>
      <c r="AF48" t="s">
        <v>160</v>
      </c>
      <c r="AG48" t="s">
        <v>161</v>
      </c>
      <c r="AH48" t="s">
        <v>162</v>
      </c>
      <c r="AI48" t="s">
        <v>163</v>
      </c>
      <c r="AJ48" t="s">
        <v>164</v>
      </c>
      <c r="AK48" t="s">
        <v>165</v>
      </c>
      <c r="AL48" t="s">
        <v>166</v>
      </c>
      <c r="AM48" t="s">
        <v>167</v>
      </c>
      <c r="AN48" t="s">
        <v>168</v>
      </c>
      <c r="AO48" t="s">
        <v>169</v>
      </c>
      <c r="AP48" t="s">
        <v>170</v>
      </c>
      <c r="AQ48" t="s">
        <v>171</v>
      </c>
      <c r="AR48" t="s">
        <v>172</v>
      </c>
      <c r="AS48" t="s">
        <v>173</v>
      </c>
      <c r="AT48" t="s">
        <v>174</v>
      </c>
      <c r="AU48" t="s">
        <v>175</v>
      </c>
      <c r="AV48" t="s">
        <v>176</v>
      </c>
      <c r="AW48" t="s">
        <v>177</v>
      </c>
      <c r="AX48" t="s">
        <v>178</v>
      </c>
      <c r="AY48" t="s">
        <v>179</v>
      </c>
      <c r="AZ48" t="s">
        <v>180</v>
      </c>
      <c r="BA48" t="s">
        <v>213</v>
      </c>
      <c r="BB48" t="s">
        <v>213</v>
      </c>
      <c r="BC48" t="s">
        <v>213</v>
      </c>
      <c r="BD48" t="s">
        <v>213</v>
      </c>
      <c r="BE48">
        <v>0.2469700983390494</v>
      </c>
      <c r="BF48">
        <v>6.5344170013943783</v>
      </c>
      <c r="BG48">
        <v>13.83645146087528</v>
      </c>
      <c r="BH48">
        <v>4.377774674702219</v>
      </c>
      <c r="BI48">
        <v>5.5699035122488043</v>
      </c>
      <c r="BJ48">
        <v>1.374145651483162</v>
      </c>
      <c r="BK48">
        <v>2.4334273354602352</v>
      </c>
      <c r="BL48">
        <v>0</v>
      </c>
      <c r="BM48">
        <v>0.47786359693533281</v>
      </c>
      <c r="BN48">
        <v>0.069726825887612601</v>
      </c>
      <c r="BO48">
        <v>0.92482740009802467</v>
      </c>
      <c r="BP48">
        <v>0.25170744260640437</v>
      </c>
      <c r="BQ48">
        <v>0.50435210757280247</v>
      </c>
      <c r="BR48">
        <v>0</v>
      </c>
      <c r="BS48">
        <v>2.7933693852784458</v>
      </c>
      <c r="BT48">
        <v>0</v>
      </c>
      <c r="BU48">
        <v>1.779107012049171</v>
      </c>
      <c r="BV48">
        <v>4.7293423653426698</v>
      </c>
      <c r="BW48">
        <v>0</v>
      </c>
      <c r="BX48">
        <v>3.8552605308351819</v>
      </c>
      <c r="BY48">
        <v>2.707101711440433</v>
      </c>
      <c r="BZ48">
        <v>1.5569016566274989</v>
      </c>
      <c r="CA48">
        <v>0.72017027371266085</v>
      </c>
      <c r="CB48">
        <v>3.913681603368814</v>
      </c>
      <c r="CC48">
        <v>0.76542771507849727</v>
      </c>
      <c r="CD48">
        <v>14.185043897356071</v>
      </c>
      <c r="CE48">
        <v>10.09043530577277</v>
      </c>
      <c r="CF48">
        <v>0.6668488335116014</v>
      </c>
      <c r="CG48">
        <v>9.6905836290269409</v>
      </c>
      <c r="CH48">
        <v>17.999662411173549</v>
      </c>
      <c r="CI48"/>
      <c r="CJ48"/>
      <c r="CK48"/>
      <c r="CL48"/>
      <c r="CM48">
        <v>1941.156392000001</v>
      </c>
      <c r="CN48">
        <v>1787.114196</v>
      </c>
      <c r="CO48">
        <v>1541.454520999999</v>
      </c>
      <c r="CP48">
        <v>1100.019017000001</v>
      </c>
      <c r="CQ48">
        <v>352.39235500000001</v>
      </c>
      <c r="CR48">
        <v>597.08364300000005</v>
      </c>
      <c r="CS48">
        <v>342.95559900000012</v>
      </c>
      <c r="CT48">
        <v>298.30307099999987</v>
      </c>
      <c r="CU48">
        <v>159.15141600000001</v>
      </c>
      <c r="CV48">
        <v>124.4619</v>
      </c>
      <c r="CW48">
        <v>1019.541332999999</v>
      </c>
      <c r="CX48">
        <v>1021.690182</v>
      </c>
      <c r="CY48">
        <v>1147.7567460000009</v>
      </c>
      <c r="CZ48">
        <v>1103.8425919999991</v>
      </c>
      <c r="DA48">
        <v>907.34999900000014</v>
      </c>
      <c r="DB48">
        <v>5.1771430000000001</v>
      </c>
      <c r="DC48">
        <v>46.887474999999988</v>
      </c>
      <c r="DD48">
        <v>950.41521200000011</v>
      </c>
      <c r="DE48">
        <v>34.504370000000002</v>
      </c>
      <c r="DF48">
        <v>89.524999999999963</v>
      </c>
      <c r="DG48">
        <v>278.04006500000003</v>
      </c>
      <c r="DH48">
        <v>32.952201000000009</v>
      </c>
      <c r="DI48">
        <v>0</v>
      </c>
      <c r="DJ48">
        <v>9.5101239999999994</v>
      </c>
      <c r="DK48">
        <v>3.3639839999999999</v>
      </c>
      <c r="DL48">
        <v>225.71721000000011</v>
      </c>
      <c r="DM48">
        <v>5.5686</v>
      </c>
      <c r="DN48">
        <v>13.626753000000001</v>
      </c>
      <c r="DO48">
        <v>0</v>
      </c>
      <c r="DP48">
        <v>19.65775099999999</v>
      </c>
      <c r="DQ48">
        <v>0</v>
      </c>
      <c r="DR48">
        <v>30.391542000000001</v>
      </c>
      <c r="DS48">
        <v>233.21584899999999</v>
      </c>
      <c r="DT48">
        <v>0</v>
      </c>
      <c r="DU48">
        <v>54.373134000000007</v>
      </c>
      <c r="DV48">
        <v>304.464021</v>
      </c>
      <c r="DW48">
        <v>50.404411000000003</v>
      </c>
      <c r="DX48">
        <v>15.921822000000001</v>
      </c>
      <c r="DY48">
        <v>248.05922099999981</v>
      </c>
      <c r="DZ48">
        <v>29.282831000000002</v>
      </c>
      <c r="EA48">
        <v>167.04791899999981</v>
      </c>
      <c r="EB48">
        <v>2892.2073579999969</v>
      </c>
      <c r="EC48">
        <v>17.128688</v>
      </c>
      <c r="ED48">
        <v>279.92153499999978</v>
      </c>
      <c r="EE48">
        <v>684.77226200000018</v>
      </c>
      <c r="EF48"/>
      <c r="EG48"/>
      <c r="EH48"/>
      <c r="EI48"/>
    </row>
    <row r="49">
      <c r="A49" t="s">
        <v>547</v>
      </c>
      <c r="B49">
        <v>2007</v>
      </c>
      <c r="C49" t="s">
        <v>551</v>
      </c>
      <c r="D49">
        <v>16</v>
      </c>
      <c r="E49" t="s">
        <v>13</v>
      </c>
      <c r="F49" t="s">
        <v>14</v>
      </c>
      <c r="G49" t="s">
        <v>558</v>
      </c>
      <c r="H49">
        <v>55.726397465763682</v>
      </c>
      <c r="I49">
        <v>70.040293991652334</v>
      </c>
      <c r="J49">
        <v>79.037529183855511</v>
      </c>
      <c r="K49">
        <v>86.49368065753815</v>
      </c>
      <c r="L49">
        <v>91.711017721615335</v>
      </c>
      <c r="M49">
        <v>81.491362672123458</v>
      </c>
      <c r="N49">
        <v>85.588694476678057</v>
      </c>
      <c r="O49">
        <v>91.370658598124379</v>
      </c>
      <c r="P49">
        <v>92.019450650864187</v>
      </c>
      <c r="Q49">
        <v>93.754762174709029</v>
      </c>
      <c r="R49">
        <v>50.020216512927163</v>
      </c>
      <c r="S49">
        <v>61.619550914614813</v>
      </c>
      <c r="T49">
        <v>67.654852092725875</v>
      </c>
      <c r="U49">
        <v>75.546793369333699</v>
      </c>
      <c r="V49">
        <v>82.561615142578276</v>
      </c>
      <c r="W49" t="s">
        <v>151</v>
      </c>
      <c r="X49" t="s">
        <v>152</v>
      </c>
      <c r="Y49" t="s">
        <v>153</v>
      </c>
      <c r="Z49" t="s">
        <v>154</v>
      </c>
      <c r="AA49" t="s">
        <v>155</v>
      </c>
      <c r="AB49" t="s">
        <v>156</v>
      </c>
      <c r="AC49" t="s">
        <v>157</v>
      </c>
      <c r="AD49" t="s">
        <v>158</v>
      </c>
      <c r="AE49" t="s">
        <v>159</v>
      </c>
      <c r="AF49" t="s">
        <v>160</v>
      </c>
      <c r="AG49" t="s">
        <v>161</v>
      </c>
      <c r="AH49" t="s">
        <v>162</v>
      </c>
      <c r="AI49" t="s">
        <v>163</v>
      </c>
      <c r="AJ49" t="s">
        <v>165</v>
      </c>
      <c r="AK49" t="s">
        <v>167</v>
      </c>
      <c r="AL49" t="s">
        <v>263</v>
      </c>
      <c r="AM49" t="s">
        <v>168</v>
      </c>
      <c r="AN49" t="s">
        <v>169</v>
      </c>
      <c r="AO49" t="s">
        <v>264</v>
      </c>
      <c r="AP49" t="s">
        <v>170</v>
      </c>
      <c r="AQ49" t="s">
        <v>171</v>
      </c>
      <c r="AR49" t="s">
        <v>265</v>
      </c>
      <c r="AS49" t="s">
        <v>266</v>
      </c>
      <c r="AT49" t="s">
        <v>172</v>
      </c>
      <c r="AU49" t="s">
        <v>173</v>
      </c>
      <c r="AV49" t="s">
        <v>174</v>
      </c>
      <c r="AW49" t="s">
        <v>175</v>
      </c>
      <c r="AX49" t="s">
        <v>176</v>
      </c>
      <c r="AY49" t="s">
        <v>267</v>
      </c>
      <c r="AZ49" t="s">
        <v>177</v>
      </c>
      <c r="BA49" t="s">
        <v>178</v>
      </c>
      <c r="BB49" t="s">
        <v>179</v>
      </c>
      <c r="BC49" t="s">
        <v>180</v>
      </c>
      <c r="BD49" t="s">
        <v>213</v>
      </c>
      <c r="BE49">
        <v>81.693469635175518</v>
      </c>
      <c r="BF49">
        <v>70.637088351615077</v>
      </c>
      <c r="BG49">
        <v>78.261519107289345</v>
      </c>
      <c r="BH49">
        <v>60.6703391558191</v>
      </c>
      <c r="BI49">
        <v>68.223478047580954</v>
      </c>
      <c r="BJ49">
        <v>80.830552227412184</v>
      </c>
      <c r="BK49">
        <v>44.335321823981097</v>
      </c>
      <c r="BL49">
        <v>62.729470704420358</v>
      </c>
      <c r="BM49">
        <v>85.859909443251354</v>
      </c>
      <c r="BN49">
        <v>98.008610197819166</v>
      </c>
      <c r="BO49">
        <v>82.019735529175449</v>
      </c>
      <c r="BP49">
        <v>73.455429162989134</v>
      </c>
      <c r="BQ49">
        <v>66.674780951620022</v>
      </c>
      <c r="BR49">
        <v>73.140141085884437</v>
      </c>
      <c r="BS49">
        <v>63.722955127150144</v>
      </c>
      <c r="BT49">
        <v>79.707494039326946</v>
      </c>
      <c r="BU49">
        <v>73.788655549222909</v>
      </c>
      <c r="BV49">
        <v>75.49383079975587</v>
      </c>
      <c r="BW49">
        <v>63.041277371712162</v>
      </c>
      <c r="BX49">
        <v>75.118713554326064</v>
      </c>
      <c r="BY49">
        <v>66.926149544681095</v>
      </c>
      <c r="BZ49">
        <v>57.00422476596377</v>
      </c>
      <c r="CA49">
        <v>81.55498325286456</v>
      </c>
      <c r="CB49">
        <v>71.811650723989487</v>
      </c>
      <c r="CC49">
        <v>64.92661369245829</v>
      </c>
      <c r="CD49">
        <v>71.28195418306754</v>
      </c>
      <c r="CE49">
        <v>66.685560042995121</v>
      </c>
      <c r="CF49">
        <v>67.747716930749633</v>
      </c>
      <c r="CG49">
        <v>67.114768376388625</v>
      </c>
      <c r="CH49">
        <v>79.25426105503125</v>
      </c>
      <c r="CI49">
        <v>60.016129138869971</v>
      </c>
      <c r="CJ49">
        <v>79.659324614095695</v>
      </c>
      <c r="CK49">
        <v>67.478118696972487</v>
      </c>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row>
    <row r="50">
      <c r="A50" t="s">
        <v>547</v>
      </c>
      <c r="B50">
        <v>2007</v>
      </c>
      <c r="C50" t="s">
        <v>551</v>
      </c>
      <c r="D50">
        <v>17</v>
      </c>
      <c r="E50" t="s">
        <v>13</v>
      </c>
      <c r="F50" t="s">
        <v>51</v>
      </c>
      <c r="G50" t="s">
        <v>213</v>
      </c>
      <c r="H50">
        <v>44.273602534236318</v>
      </c>
      <c r="I50">
        <v>29.95970600834767</v>
      </c>
      <c r="J50">
        <v>20.962470816144489</v>
      </c>
      <c r="K50">
        <v>13.50631934246185</v>
      </c>
      <c r="L50">
        <v>8.2889822783846654</v>
      </c>
      <c r="M50">
        <v>18.508637327876539</v>
      </c>
      <c r="N50">
        <v>14.411305523321939</v>
      </c>
      <c r="O50">
        <v>8.6293414018756209</v>
      </c>
      <c r="P50">
        <v>7.9805493491358126</v>
      </c>
      <c r="Q50">
        <v>6.245237825290971</v>
      </c>
      <c r="R50">
        <v>49.979783487072837</v>
      </c>
      <c r="S50">
        <v>38.380449085385187</v>
      </c>
      <c r="T50">
        <v>32.345147907274132</v>
      </c>
      <c r="U50">
        <v>24.453206630666301</v>
      </c>
      <c r="V50">
        <v>17.43838485742172</v>
      </c>
      <c r="W50" t="s">
        <v>151</v>
      </c>
      <c r="X50" t="s">
        <v>152</v>
      </c>
      <c r="Y50" t="s">
        <v>153</v>
      </c>
      <c r="Z50" t="s">
        <v>154</v>
      </c>
      <c r="AA50" t="s">
        <v>155</v>
      </c>
      <c r="AB50" t="s">
        <v>156</v>
      </c>
      <c r="AC50" t="s">
        <v>157</v>
      </c>
      <c r="AD50" t="s">
        <v>158</v>
      </c>
      <c r="AE50" t="s">
        <v>159</v>
      </c>
      <c r="AF50" t="s">
        <v>160</v>
      </c>
      <c r="AG50" t="s">
        <v>161</v>
      </c>
      <c r="AH50" t="s">
        <v>162</v>
      </c>
      <c r="AI50" t="s">
        <v>163</v>
      </c>
      <c r="AJ50" t="s">
        <v>165</v>
      </c>
      <c r="AK50" t="s">
        <v>167</v>
      </c>
      <c r="AL50" t="s">
        <v>263</v>
      </c>
      <c r="AM50" t="s">
        <v>168</v>
      </c>
      <c r="AN50" t="s">
        <v>169</v>
      </c>
      <c r="AO50" t="s">
        <v>264</v>
      </c>
      <c r="AP50" t="s">
        <v>170</v>
      </c>
      <c r="AQ50" t="s">
        <v>171</v>
      </c>
      <c r="AR50" t="s">
        <v>265</v>
      </c>
      <c r="AS50" t="s">
        <v>266</v>
      </c>
      <c r="AT50" t="s">
        <v>172</v>
      </c>
      <c r="AU50" t="s">
        <v>173</v>
      </c>
      <c r="AV50" t="s">
        <v>174</v>
      </c>
      <c r="AW50" t="s">
        <v>175</v>
      </c>
      <c r="AX50" t="s">
        <v>176</v>
      </c>
      <c r="AY50" t="s">
        <v>267</v>
      </c>
      <c r="AZ50" t="s">
        <v>177</v>
      </c>
      <c r="BA50" t="s">
        <v>178</v>
      </c>
      <c r="BB50" t="s">
        <v>179</v>
      </c>
      <c r="BC50" t="s">
        <v>180</v>
      </c>
      <c r="BD50" t="s">
        <v>213</v>
      </c>
      <c r="BE50">
        <v>18.306530364824479</v>
      </c>
      <c r="BF50">
        <v>29.36291164838492</v>
      </c>
      <c r="BG50">
        <v>21.738480892710651</v>
      </c>
      <c r="BH50">
        <v>39.3296608441809</v>
      </c>
      <c r="BI50">
        <v>31.776521952419049</v>
      </c>
      <c r="BJ50">
        <v>19.169447772587819</v>
      </c>
      <c r="BK50">
        <v>55.664678176018903</v>
      </c>
      <c r="BL50">
        <v>37.270529295579642</v>
      </c>
      <c r="BM50">
        <v>14.14009055674865</v>
      </c>
      <c r="BN50">
        <v>1.9913898021808341</v>
      </c>
      <c r="BO50">
        <v>17.980264470824551</v>
      </c>
      <c r="BP50">
        <v>26.54457083701087</v>
      </c>
      <c r="BQ50">
        <v>33.325219048379978</v>
      </c>
      <c r="BR50">
        <v>26.859858914115559</v>
      </c>
      <c r="BS50">
        <v>36.277044872849856</v>
      </c>
      <c r="BT50">
        <v>20.292505960673051</v>
      </c>
      <c r="BU50">
        <v>26.211344450777091</v>
      </c>
      <c r="BV50">
        <v>24.50616920024413</v>
      </c>
      <c r="BW50">
        <v>36.958722628287838</v>
      </c>
      <c r="BX50">
        <v>24.88128644567394</v>
      </c>
      <c r="BY50">
        <v>33.073850455318897</v>
      </c>
      <c r="BZ50">
        <v>42.99577523403623</v>
      </c>
      <c r="CA50">
        <v>18.44501674713544</v>
      </c>
      <c r="CB50">
        <v>28.188349276010509</v>
      </c>
      <c r="CC50">
        <v>35.07338630754171</v>
      </c>
      <c r="CD50">
        <v>28.71804581693246</v>
      </c>
      <c r="CE50">
        <v>33.314439957004879</v>
      </c>
      <c r="CF50">
        <v>32.252283069250367</v>
      </c>
      <c r="CG50">
        <v>32.885231623611382</v>
      </c>
      <c r="CH50">
        <v>20.74573894496875</v>
      </c>
      <c r="CI50">
        <v>39.983870861130029</v>
      </c>
      <c r="CJ50">
        <v>20.340675385904309</v>
      </c>
      <c r="CK50">
        <v>32.521881303027513</v>
      </c>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row>
    <row r="51">
      <c r="A51" t="s">
        <v>547</v>
      </c>
      <c r="B51">
        <v>2007</v>
      </c>
      <c r="C51" t="s">
        <v>551</v>
      </c>
      <c r="D51">
        <v>18</v>
      </c>
      <c r="E51" t="s">
        <v>60</v>
      </c>
      <c r="F51" t="s">
        <v>15</v>
      </c>
      <c r="G51" t="s">
        <v>559</v>
      </c>
      <c r="H51">
        <v>52.708498119461638</v>
      </c>
      <c r="I51">
        <v>68.250142598700805</v>
      </c>
      <c r="J51">
        <v>78.248139629679315</v>
      </c>
      <c r="K51">
        <v>86.04925356298773</v>
      </c>
      <c r="L51">
        <v>91.221106059485209</v>
      </c>
      <c r="M51">
        <v>80.315786578622152</v>
      </c>
      <c r="N51">
        <v>85.232966108309853</v>
      </c>
      <c r="O51">
        <v>91.014773518692706</v>
      </c>
      <c r="P51">
        <v>91.335562813286614</v>
      </c>
      <c r="Q51">
        <v>93.362621650626011</v>
      </c>
      <c r="R51">
        <v>46.566126210303871</v>
      </c>
      <c r="S51">
        <v>59.509902722428812</v>
      </c>
      <c r="T51">
        <v>65.632466861949482</v>
      </c>
      <c r="U51">
        <v>74.719380291450094</v>
      </c>
      <c r="V51">
        <v>82.121930060295824</v>
      </c>
      <c r="W51" t="s">
        <v>151</v>
      </c>
      <c r="X51" t="s">
        <v>152</v>
      </c>
      <c r="Y51" t="s">
        <v>153</v>
      </c>
      <c r="Z51" t="s">
        <v>154</v>
      </c>
      <c r="AA51" t="s">
        <v>155</v>
      </c>
      <c r="AB51" t="s">
        <v>156</v>
      </c>
      <c r="AC51" t="s">
        <v>157</v>
      </c>
      <c r="AD51" t="s">
        <v>158</v>
      </c>
      <c r="AE51" t="s">
        <v>159</v>
      </c>
      <c r="AF51" t="s">
        <v>160</v>
      </c>
      <c r="AG51" t="s">
        <v>161</v>
      </c>
      <c r="AH51" t="s">
        <v>162</v>
      </c>
      <c r="AI51" t="s">
        <v>163</v>
      </c>
      <c r="AJ51" t="s">
        <v>165</v>
      </c>
      <c r="AK51" t="s">
        <v>167</v>
      </c>
      <c r="AL51" t="s">
        <v>263</v>
      </c>
      <c r="AM51" t="s">
        <v>168</v>
      </c>
      <c r="AN51" t="s">
        <v>169</v>
      </c>
      <c r="AO51" t="s">
        <v>264</v>
      </c>
      <c r="AP51" t="s">
        <v>170</v>
      </c>
      <c r="AQ51" t="s">
        <v>171</v>
      </c>
      <c r="AR51" t="s">
        <v>265</v>
      </c>
      <c r="AS51" t="s">
        <v>266</v>
      </c>
      <c r="AT51" t="s">
        <v>172</v>
      </c>
      <c r="AU51" t="s">
        <v>173</v>
      </c>
      <c r="AV51" t="s">
        <v>174</v>
      </c>
      <c r="AW51" t="s">
        <v>175</v>
      </c>
      <c r="AX51" t="s">
        <v>176</v>
      </c>
      <c r="AY51" t="s">
        <v>267</v>
      </c>
      <c r="AZ51" t="s">
        <v>177</v>
      </c>
      <c r="BA51" t="s">
        <v>178</v>
      </c>
      <c r="BB51" t="s">
        <v>179</v>
      </c>
      <c r="BC51" t="s">
        <v>180</v>
      </c>
      <c r="BD51" t="s">
        <v>213</v>
      </c>
      <c r="BE51">
        <v>79.038599048224938</v>
      </c>
      <c r="BF51">
        <v>69.719558235894951</v>
      </c>
      <c r="BG51">
        <v>76.591006147912708</v>
      </c>
      <c r="BH51">
        <v>60.44273340494621</v>
      </c>
      <c r="BI51">
        <v>67.32926756096559</v>
      </c>
      <c r="BJ51">
        <v>80.196106152338189</v>
      </c>
      <c r="BK51">
        <v>42.929823529951229</v>
      </c>
      <c r="BL51">
        <v>60.495705774586654</v>
      </c>
      <c r="BM51">
        <v>85.675430858234435</v>
      </c>
      <c r="BN51">
        <v>97.638843562501677</v>
      </c>
      <c r="BO51">
        <v>79.706867057986187</v>
      </c>
      <c r="BP51">
        <v>72.829334944680198</v>
      </c>
      <c r="BQ51">
        <v>54.677097195474069</v>
      </c>
      <c r="BR51">
        <v>70.198360670673424</v>
      </c>
      <c r="BS51">
        <v>63.280512538313452</v>
      </c>
      <c r="BT51">
        <v>77.484011627209597</v>
      </c>
      <c r="BU51">
        <v>73.770768972206639</v>
      </c>
      <c r="BV51">
        <v>70.335298769386696</v>
      </c>
      <c r="BW51">
        <v>61.645210662314987</v>
      </c>
      <c r="BX51">
        <v>72.610040177534984</v>
      </c>
      <c r="BY51">
        <v>64.865412871561503</v>
      </c>
      <c r="BZ51">
        <v>47.206624955691723</v>
      </c>
      <c r="CA51">
        <v>77.127006783699301</v>
      </c>
      <c r="CB51">
        <v>71.367442136973892</v>
      </c>
      <c r="CC51">
        <v>64.842963699080386</v>
      </c>
      <c r="CD51">
        <v>70.523881115272587</v>
      </c>
      <c r="CE51">
        <v>65.713316663319929</v>
      </c>
      <c r="CF51">
        <v>65.729498888341013</v>
      </c>
      <c r="CG51">
        <v>64.85643408517592</v>
      </c>
      <c r="CH51">
        <v>78.78974544061191</v>
      </c>
      <c r="CI51">
        <v>59.528690006430899</v>
      </c>
      <c r="CJ51">
        <v>79.07815751587367</v>
      </c>
      <c r="CK51">
        <v>66.551794711125396</v>
      </c>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row>
    <row r="52">
      <c r="A52" t="s">
        <v>547</v>
      </c>
      <c r="B52">
        <v>2007</v>
      </c>
      <c r="C52" t="s">
        <v>551</v>
      </c>
      <c r="D52">
        <v>19</v>
      </c>
      <c r="E52" t="s">
        <v>60</v>
      </c>
      <c r="F52" t="s">
        <v>16</v>
      </c>
      <c r="G52" t="s">
        <v>560</v>
      </c>
      <c r="H52">
        <v>3.0178993463020438</v>
      </c>
      <c r="I52">
        <v>1.790151392951489</v>
      </c>
      <c r="J52">
        <v>0.7893895541762187</v>
      </c>
      <c r="K52">
        <v>0.44442709455040341</v>
      </c>
      <c r="L52">
        <v>0.48991166213011172</v>
      </c>
      <c r="M52">
        <v>1.1755760935012911</v>
      </c>
      <c r="N52">
        <v>0.35572836836824501</v>
      </c>
      <c r="O52">
        <v>0.35588507943168712</v>
      </c>
      <c r="P52">
        <v>0.68388783757757354</v>
      </c>
      <c r="Q52">
        <v>0.39214052408301242</v>
      </c>
      <c r="R52">
        <v>3.4540903026232721</v>
      </c>
      <c r="S52">
        <v>2.109648192185845</v>
      </c>
      <c r="T52">
        <v>2.022385230776552</v>
      </c>
      <c r="U52">
        <v>0.8274130778835912</v>
      </c>
      <c r="V52">
        <v>0.4396850822825033</v>
      </c>
      <c r="W52" t="s">
        <v>151</v>
      </c>
      <c r="X52" t="s">
        <v>152</v>
      </c>
      <c r="Y52" t="s">
        <v>153</v>
      </c>
      <c r="Z52" t="s">
        <v>154</v>
      </c>
      <c r="AA52" t="s">
        <v>155</v>
      </c>
      <c r="AB52" t="s">
        <v>156</v>
      </c>
      <c r="AC52" t="s">
        <v>157</v>
      </c>
      <c r="AD52" t="s">
        <v>158</v>
      </c>
      <c r="AE52" t="s">
        <v>159</v>
      </c>
      <c r="AF52" t="s">
        <v>160</v>
      </c>
      <c r="AG52" t="s">
        <v>161</v>
      </c>
      <c r="AH52" t="s">
        <v>162</v>
      </c>
      <c r="AI52" t="s">
        <v>163</v>
      </c>
      <c r="AJ52" t="s">
        <v>165</v>
      </c>
      <c r="AK52" t="s">
        <v>167</v>
      </c>
      <c r="AL52" t="s">
        <v>263</v>
      </c>
      <c r="AM52" t="s">
        <v>168</v>
      </c>
      <c r="AN52" t="s">
        <v>169</v>
      </c>
      <c r="AO52" t="s">
        <v>264</v>
      </c>
      <c r="AP52" t="s">
        <v>170</v>
      </c>
      <c r="AQ52" t="s">
        <v>171</v>
      </c>
      <c r="AR52" t="s">
        <v>265</v>
      </c>
      <c r="AS52" t="s">
        <v>266</v>
      </c>
      <c r="AT52" t="s">
        <v>172</v>
      </c>
      <c r="AU52" t="s">
        <v>173</v>
      </c>
      <c r="AV52" t="s">
        <v>174</v>
      </c>
      <c r="AW52" t="s">
        <v>175</v>
      </c>
      <c r="AX52" t="s">
        <v>176</v>
      </c>
      <c r="AY52" t="s">
        <v>267</v>
      </c>
      <c r="AZ52" t="s">
        <v>177</v>
      </c>
      <c r="BA52" t="s">
        <v>178</v>
      </c>
      <c r="BB52" t="s">
        <v>179</v>
      </c>
      <c r="BC52" t="s">
        <v>180</v>
      </c>
      <c r="BD52" t="s">
        <v>213</v>
      </c>
      <c r="BE52">
        <v>2.6548705869505329</v>
      </c>
      <c r="BF52">
        <v>0.9175301157201271</v>
      </c>
      <c r="BG52">
        <v>1.670512959376655</v>
      </c>
      <c r="BH52">
        <v>0.22760575087288831</v>
      </c>
      <c r="BI52">
        <v>0.89421048661535307</v>
      </c>
      <c r="BJ52">
        <v>0.6344460750739942</v>
      </c>
      <c r="BK52">
        <v>1.4054982940298719</v>
      </c>
      <c r="BL52">
        <v>2.233764929833701</v>
      </c>
      <c r="BM52">
        <v>0.18447858501693451</v>
      </c>
      <c r="BN52">
        <v>0.36976663531745779</v>
      </c>
      <c r="BO52">
        <v>2.31286847118922</v>
      </c>
      <c r="BP52">
        <v>0.62609421830892642</v>
      </c>
      <c r="BQ52">
        <v>11.997683756146049</v>
      </c>
      <c r="BR52">
        <v>2.9417804152109701</v>
      </c>
      <c r="BS52">
        <v>0.44244258883668969</v>
      </c>
      <c r="BT52">
        <v>2.223482412117356</v>
      </c>
      <c r="BU52">
        <v>0.017886577016262398</v>
      </c>
      <c r="BV52">
        <v>5.158532030369039</v>
      </c>
      <c r="BW52">
        <v>1.396066709397167</v>
      </c>
      <c r="BX52">
        <v>2.50867337679108</v>
      </c>
      <c r="BY52">
        <v>2.060736673119496</v>
      </c>
      <c r="BZ52">
        <v>9.797599810272196</v>
      </c>
      <c r="CA52">
        <v>4.4279764691652366</v>
      </c>
      <c r="CB52">
        <v>0.44420858701561272</v>
      </c>
      <c r="CC52">
        <v>0.083649993377908502</v>
      </c>
      <c r="CD52">
        <v>0.75807306779495454</v>
      </c>
      <c r="CE52">
        <v>0.97224337967512497</v>
      </c>
      <c r="CF52">
        <v>2.0182180424086442</v>
      </c>
      <c r="CG52">
        <v>2.2583342912126771</v>
      </c>
      <c r="CH52">
        <v>0.46451561441933992</v>
      </c>
      <c r="CI52">
        <v>0.48743913243906972</v>
      </c>
      <c r="CJ52">
        <v>0.58116709822200874</v>
      </c>
      <c r="CK52">
        <v>0.92632398584704478</v>
      </c>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row>
    <row r="53">
      <c r="A53" t="s">
        <v>547</v>
      </c>
      <c r="B53">
        <v>2007</v>
      </c>
      <c r="C53" t="s">
        <v>551</v>
      </c>
      <c r="D53">
        <v>20</v>
      </c>
      <c r="E53" t="s">
        <v>60</v>
      </c>
      <c r="F53" t="s">
        <v>22</v>
      </c>
      <c r="G53" t="s">
        <v>561</v>
      </c>
      <c r="H53">
        <v>33.224011183235248</v>
      </c>
      <c r="I53">
        <v>26.079185475519822</v>
      </c>
      <c r="J53">
        <v>19.413573434412911</v>
      </c>
      <c r="K53">
        <v>12.735832458744129</v>
      </c>
      <c r="L53">
        <v>7.9468648865598084</v>
      </c>
      <c r="M53">
        <v>15.77621507836685</v>
      </c>
      <c r="N53">
        <v>13.285110162742781</v>
      </c>
      <c r="O53">
        <v>8.1887673183735217</v>
      </c>
      <c r="P53">
        <v>7.5406031949325012</v>
      </c>
      <c r="Q53">
        <v>6.245237825290971</v>
      </c>
      <c r="R53">
        <v>35.745167363135693</v>
      </c>
      <c r="S53">
        <v>31.875746263098758</v>
      </c>
      <c r="T53">
        <v>28.714414927209209</v>
      </c>
      <c r="U53">
        <v>22.860789096052091</v>
      </c>
      <c r="V53">
        <v>16.22548172655932</v>
      </c>
      <c r="W53" t="s">
        <v>151</v>
      </c>
      <c r="X53" t="s">
        <v>152</v>
      </c>
      <c r="Y53" t="s">
        <v>153</v>
      </c>
      <c r="Z53" t="s">
        <v>154</v>
      </c>
      <c r="AA53" t="s">
        <v>155</v>
      </c>
      <c r="AB53" t="s">
        <v>156</v>
      </c>
      <c r="AC53" t="s">
        <v>157</v>
      </c>
      <c r="AD53" t="s">
        <v>158</v>
      </c>
      <c r="AE53" t="s">
        <v>159</v>
      </c>
      <c r="AF53" t="s">
        <v>160</v>
      </c>
      <c r="AG53" t="s">
        <v>161</v>
      </c>
      <c r="AH53" t="s">
        <v>162</v>
      </c>
      <c r="AI53" t="s">
        <v>163</v>
      </c>
      <c r="AJ53" t="s">
        <v>165</v>
      </c>
      <c r="AK53" t="s">
        <v>167</v>
      </c>
      <c r="AL53" t="s">
        <v>263</v>
      </c>
      <c r="AM53" t="s">
        <v>168</v>
      </c>
      <c r="AN53" t="s">
        <v>169</v>
      </c>
      <c r="AO53" t="s">
        <v>264</v>
      </c>
      <c r="AP53" t="s">
        <v>170</v>
      </c>
      <c r="AQ53" t="s">
        <v>171</v>
      </c>
      <c r="AR53" t="s">
        <v>265</v>
      </c>
      <c r="AS53" t="s">
        <v>266</v>
      </c>
      <c r="AT53" t="s">
        <v>172</v>
      </c>
      <c r="AU53" t="s">
        <v>173</v>
      </c>
      <c r="AV53" t="s">
        <v>174</v>
      </c>
      <c r="AW53" t="s">
        <v>175</v>
      </c>
      <c r="AX53" t="s">
        <v>176</v>
      </c>
      <c r="AY53" t="s">
        <v>267</v>
      </c>
      <c r="AZ53" t="s">
        <v>177</v>
      </c>
      <c r="BA53" t="s">
        <v>178</v>
      </c>
      <c r="BB53" t="s">
        <v>179</v>
      </c>
      <c r="BC53" t="s">
        <v>180</v>
      </c>
      <c r="BD53" t="s">
        <v>213</v>
      </c>
      <c r="BE53">
        <v>17.047921389034489</v>
      </c>
      <c r="BF53">
        <v>27.565249797403201</v>
      </c>
      <c r="BG53">
        <v>19.59217304103522</v>
      </c>
      <c r="BH53">
        <v>37.220784005480994</v>
      </c>
      <c r="BI53">
        <v>29.375416225413431</v>
      </c>
      <c r="BJ53">
        <v>17.221947679846739</v>
      </c>
      <c r="BK53">
        <v>24.910033811510669</v>
      </c>
      <c r="BL53">
        <v>30.315852980718081</v>
      </c>
      <c r="BM53">
        <v>14.040997019340249</v>
      </c>
      <c r="BN53">
        <v>1.953759267772142</v>
      </c>
      <c r="BO53">
        <v>17.451508732460891</v>
      </c>
      <c r="BP53">
        <v>15.809270818116721</v>
      </c>
      <c r="BQ53">
        <v>25.55523474154354</v>
      </c>
      <c r="BR53">
        <v>21.230595725796501</v>
      </c>
      <c r="BS53">
        <v>30.788531160649551</v>
      </c>
      <c r="BT53">
        <v>20.11085177387902</v>
      </c>
      <c r="BU53">
        <v>25.819992022825559</v>
      </c>
      <c r="BV53">
        <v>21.91769254285467</v>
      </c>
      <c r="BW53">
        <v>30.874284841374081</v>
      </c>
      <c r="BX53">
        <v>24.472164210146129</v>
      </c>
      <c r="BY53">
        <v>23.07828739533349</v>
      </c>
      <c r="BZ53">
        <v>22.85317313182885</v>
      </c>
      <c r="CA53">
        <v>10.931677813767349</v>
      </c>
      <c r="CB53">
        <v>27.171281558207131</v>
      </c>
      <c r="CC53">
        <v>15.737196154996109</v>
      </c>
      <c r="CD53">
        <v>26.74855197830777</v>
      </c>
      <c r="CE53">
        <v>23.388327590203431</v>
      </c>
      <c r="CF53">
        <v>30.455945179482811</v>
      </c>
      <c r="CG53">
        <v>24.492057273599531</v>
      </c>
      <c r="CH53">
        <v>20.530095250143081</v>
      </c>
      <c r="CI53">
        <v>12.70684405118061</v>
      </c>
      <c r="CJ53">
        <v>19.646354498762779</v>
      </c>
      <c r="CK53">
        <v>28.57290664652994</v>
      </c>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row>
    <row r="54">
      <c r="A54" t="s">
        <v>547</v>
      </c>
      <c r="B54">
        <v>2007</v>
      </c>
      <c r="C54" t="s">
        <v>551</v>
      </c>
      <c r="D54">
        <v>21</v>
      </c>
      <c r="E54" t="s">
        <v>60</v>
      </c>
      <c r="F54" t="s">
        <v>17</v>
      </c>
      <c r="G54" t="s">
        <v>562</v>
      </c>
      <c r="H54">
        <v>11.049591351001061</v>
      </c>
      <c r="I54">
        <v>3.8805205328278829</v>
      </c>
      <c r="J54">
        <v>1.548897381731547</v>
      </c>
      <c r="K54">
        <v>0.77048688371774077</v>
      </c>
      <c r="L54">
        <v>0.34211739182486539</v>
      </c>
      <c r="M54">
        <v>2.7324222495097108</v>
      </c>
      <c r="N54">
        <v>1.126195360579114</v>
      </c>
      <c r="O54">
        <v>0.44057408350209021</v>
      </c>
      <c r="P54">
        <v>0.43994615420331112</v>
      </c>
      <c r="Q54">
        <v>0</v>
      </c>
      <c r="R54">
        <v>14.23461612393716</v>
      </c>
      <c r="S54">
        <v>6.5047028222865846</v>
      </c>
      <c r="T54">
        <v>3.6307329800647592</v>
      </c>
      <c r="U54">
        <v>1.59241753461423</v>
      </c>
      <c r="V54">
        <v>1.212903130862347</v>
      </c>
      <c r="W54" t="s">
        <v>151</v>
      </c>
      <c r="X54" t="s">
        <v>152</v>
      </c>
      <c r="Y54" t="s">
        <v>153</v>
      </c>
      <c r="Z54" t="s">
        <v>154</v>
      </c>
      <c r="AA54" t="s">
        <v>155</v>
      </c>
      <c r="AB54" t="s">
        <v>156</v>
      </c>
      <c r="AC54" t="s">
        <v>157</v>
      </c>
      <c r="AD54" t="s">
        <v>158</v>
      </c>
      <c r="AE54" t="s">
        <v>159</v>
      </c>
      <c r="AF54" t="s">
        <v>160</v>
      </c>
      <c r="AG54" t="s">
        <v>161</v>
      </c>
      <c r="AH54" t="s">
        <v>162</v>
      </c>
      <c r="AI54" t="s">
        <v>163</v>
      </c>
      <c r="AJ54" t="s">
        <v>165</v>
      </c>
      <c r="AK54" t="s">
        <v>167</v>
      </c>
      <c r="AL54" t="s">
        <v>263</v>
      </c>
      <c r="AM54" t="s">
        <v>168</v>
      </c>
      <c r="AN54" t="s">
        <v>169</v>
      </c>
      <c r="AO54" t="s">
        <v>264</v>
      </c>
      <c r="AP54" t="s">
        <v>170</v>
      </c>
      <c r="AQ54" t="s">
        <v>171</v>
      </c>
      <c r="AR54" t="s">
        <v>265</v>
      </c>
      <c r="AS54" t="s">
        <v>266</v>
      </c>
      <c r="AT54" t="s">
        <v>172</v>
      </c>
      <c r="AU54" t="s">
        <v>173</v>
      </c>
      <c r="AV54" t="s">
        <v>174</v>
      </c>
      <c r="AW54" t="s">
        <v>175</v>
      </c>
      <c r="AX54" t="s">
        <v>176</v>
      </c>
      <c r="AY54" t="s">
        <v>267</v>
      </c>
      <c r="AZ54" t="s">
        <v>177</v>
      </c>
      <c r="BA54" t="s">
        <v>178</v>
      </c>
      <c r="BB54" t="s">
        <v>179</v>
      </c>
      <c r="BC54" t="s">
        <v>180</v>
      </c>
      <c r="BD54" t="s">
        <v>213</v>
      </c>
      <c r="BE54">
        <v>1.2586089757900329</v>
      </c>
      <c r="BF54">
        <v>1.7976618509817279</v>
      </c>
      <c r="BG54">
        <v>2.146307851675417</v>
      </c>
      <c r="BH54">
        <v>2.1088768386999059</v>
      </c>
      <c r="BI54">
        <v>2.4011057270056289</v>
      </c>
      <c r="BJ54">
        <v>1.947500092741083</v>
      </c>
      <c r="BK54">
        <v>30.754644364508231</v>
      </c>
      <c r="BL54">
        <v>6.9546763148615778</v>
      </c>
      <c r="BM54">
        <v>0.099093537408375107</v>
      </c>
      <c r="BN54">
        <v>0.037630534408713397</v>
      </c>
      <c r="BO54">
        <v>0.52875573836370116</v>
      </c>
      <c r="BP54">
        <v>10.73530001889417</v>
      </c>
      <c r="BQ54">
        <v>7.7699843068363412</v>
      </c>
      <c r="BR54">
        <v>5.6292631883190936</v>
      </c>
      <c r="BS54">
        <v>5.4885137122003069</v>
      </c>
      <c r="BT54">
        <v>0.1816541867940214</v>
      </c>
      <c r="BU54">
        <v>0.39135242795154263</v>
      </c>
      <c r="BV54">
        <v>2.5884766573895859</v>
      </c>
      <c r="BW54">
        <v>6.0844377869137709</v>
      </c>
      <c r="BX54">
        <v>0.40912223552780658</v>
      </c>
      <c r="BY54">
        <v>9.9955630599855123</v>
      </c>
      <c r="BZ54">
        <v>20.142602102207238</v>
      </c>
      <c r="CA54">
        <v>7.5133389333681171</v>
      </c>
      <c r="CB54">
        <v>1.0170677178033689</v>
      </c>
      <c r="CC54">
        <v>19.336190152545591</v>
      </c>
      <c r="CD54">
        <v>1.9694938386246901</v>
      </c>
      <c r="CE54">
        <v>9.9261123668015259</v>
      </c>
      <c r="CF54">
        <v>1.7963378897675291</v>
      </c>
      <c r="CG54">
        <v>8.3931743500118756</v>
      </c>
      <c r="CH54">
        <v>0.21564369482566731</v>
      </c>
      <c r="CI54">
        <v>27.277026809949412</v>
      </c>
      <c r="CJ54">
        <v>0.69432088714154083</v>
      </c>
      <c r="CK54">
        <v>3.9489746564976138</v>
      </c>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row>
    <row r="55">
      <c r="A55" t="s">
        <v>547</v>
      </c>
      <c r="B55">
        <v>2007</v>
      </c>
      <c r="C55" t="s">
        <v>551</v>
      </c>
      <c r="D55">
        <v>22</v>
      </c>
      <c r="E55" t="s">
        <v>530</v>
      </c>
      <c r="F55" t="s">
        <v>49</v>
      </c>
      <c r="G55" t="s">
        <v>213</v>
      </c>
      <c r="H55">
        <v>5.4155651245105769</v>
      </c>
      <c r="I55">
        <v>2.55588789099721</v>
      </c>
      <c r="J55">
        <v>0.99875282328216086</v>
      </c>
      <c r="K55">
        <v>0.51382608668263496</v>
      </c>
      <c r="L55">
        <v>0.53419062867366329</v>
      </c>
      <c r="M55">
        <v>1.442577538224713</v>
      </c>
      <c r="N55">
        <v>0.41562541705222161</v>
      </c>
      <c r="O55">
        <v>0.38949602081448997</v>
      </c>
      <c r="P55">
        <v>0.74319921792659704</v>
      </c>
      <c r="Q55">
        <v>0.41826197943126447</v>
      </c>
      <c r="R55">
        <v>6.9053885477097063</v>
      </c>
      <c r="S55">
        <v>3.4236669382890348</v>
      </c>
      <c r="T55">
        <v>2.989268571609212</v>
      </c>
      <c r="U55">
        <v>1.095232558499907</v>
      </c>
      <c r="V55">
        <v>0.53255387691144018</v>
      </c>
      <c r="W55" t="s">
        <v>151</v>
      </c>
      <c r="X55" t="s">
        <v>152</v>
      </c>
      <c r="Y55" t="s">
        <v>153</v>
      </c>
      <c r="Z55" t="s">
        <v>154</v>
      </c>
      <c r="AA55" t="s">
        <v>155</v>
      </c>
      <c r="AB55" t="s">
        <v>156</v>
      </c>
      <c r="AC55" t="s">
        <v>157</v>
      </c>
      <c r="AD55" t="s">
        <v>158</v>
      </c>
      <c r="AE55" t="s">
        <v>159</v>
      </c>
      <c r="AF55" t="s">
        <v>160</v>
      </c>
      <c r="AG55" t="s">
        <v>161</v>
      </c>
      <c r="AH55" t="s">
        <v>162</v>
      </c>
      <c r="AI55" t="s">
        <v>163</v>
      </c>
      <c r="AJ55" t="s">
        <v>165</v>
      </c>
      <c r="AK55" t="s">
        <v>167</v>
      </c>
      <c r="AL55" t="s">
        <v>263</v>
      </c>
      <c r="AM55" t="s">
        <v>168</v>
      </c>
      <c r="AN55" t="s">
        <v>169</v>
      </c>
      <c r="AO55" t="s">
        <v>264</v>
      </c>
      <c r="AP55" t="s">
        <v>170</v>
      </c>
      <c r="AQ55" t="s">
        <v>171</v>
      </c>
      <c r="AR55" t="s">
        <v>265</v>
      </c>
      <c r="AS55" t="s">
        <v>266</v>
      </c>
      <c r="AT55" t="s">
        <v>172</v>
      </c>
      <c r="AU55" t="s">
        <v>173</v>
      </c>
      <c r="AV55" t="s">
        <v>174</v>
      </c>
      <c r="AW55" t="s">
        <v>175</v>
      </c>
      <c r="AX55" t="s">
        <v>176</v>
      </c>
      <c r="AY55" t="s">
        <v>267</v>
      </c>
      <c r="AZ55" t="s">
        <v>177</v>
      </c>
      <c r="BA55" t="s">
        <v>178</v>
      </c>
      <c r="BB55" t="s">
        <v>179</v>
      </c>
      <c r="BC55" t="s">
        <v>180</v>
      </c>
      <c r="BD55" t="s">
        <v>213</v>
      </c>
      <c r="BE55">
        <v>3.2497953616201909</v>
      </c>
      <c r="BF55">
        <v>1.2989353569513999</v>
      </c>
      <c r="BG55">
        <v>2.1345266210416072</v>
      </c>
      <c r="BH55">
        <v>0.37515160462236807</v>
      </c>
      <c r="BI55">
        <v>1.310707856306748</v>
      </c>
      <c r="BJ55">
        <v>0.7849087474857479</v>
      </c>
      <c r="BK55">
        <v>3.1701547123305951</v>
      </c>
      <c r="BL55">
        <v>3.5609497493756068</v>
      </c>
      <c r="BM55">
        <v>0.21485998088416891</v>
      </c>
      <c r="BN55">
        <v>0.37727974569900158</v>
      </c>
      <c r="BO55">
        <v>2.8198926225097409</v>
      </c>
      <c r="BP55">
        <v>0.85234573596962515</v>
      </c>
      <c r="BQ55">
        <v>17.994335466736221</v>
      </c>
      <c r="BR55">
        <v>4.0221147669876647</v>
      </c>
      <c r="BS55">
        <v>0.69432214490658528</v>
      </c>
      <c r="BT55">
        <v>2.7895525244091992</v>
      </c>
      <c r="BU55">
        <v>0.024240280410490301</v>
      </c>
      <c r="BV55">
        <v>6.8330510926804369</v>
      </c>
      <c r="BW55">
        <v>2.2145279531147462</v>
      </c>
      <c r="BX55">
        <v>3.3396117399917942</v>
      </c>
      <c r="BY55">
        <v>3.0791203246254448</v>
      </c>
      <c r="BZ55">
        <v>17.187497681965091</v>
      </c>
      <c r="CA55">
        <v>5.4294370405743519</v>
      </c>
      <c r="CB55">
        <v>0.61857453844494314</v>
      </c>
      <c r="CC55">
        <v>0.12883775792487559</v>
      </c>
      <c r="CD55">
        <v>1.0634852488023241</v>
      </c>
      <c r="CE55">
        <v>1.4579518850082041</v>
      </c>
      <c r="CF55">
        <v>2.9790200081157359</v>
      </c>
      <c r="CG55">
        <v>3.364884280830168</v>
      </c>
      <c r="CH55">
        <v>0.58610806313214792</v>
      </c>
      <c r="CI55">
        <v>0.81218022460461459</v>
      </c>
      <c r="CJ55">
        <v>0.72956568617350714</v>
      </c>
      <c r="CK55">
        <v>1.3727768404554019</v>
      </c>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row>
    <row r="56">
      <c r="A56" t="s">
        <v>547</v>
      </c>
      <c r="B56">
        <v>2007</v>
      </c>
      <c r="C56" t="s">
        <v>551</v>
      </c>
      <c r="D56">
        <v>23</v>
      </c>
      <c r="E56" t="s">
        <v>530</v>
      </c>
      <c r="F56" t="s">
        <v>48</v>
      </c>
      <c r="G56" t="s">
        <v>213</v>
      </c>
      <c r="H56">
        <v>94.584434875489436</v>
      </c>
      <c r="I56">
        <v>97.444112109002731</v>
      </c>
      <c r="J56">
        <v>99.001247176717854</v>
      </c>
      <c r="K56">
        <v>99.48617391331733</v>
      </c>
      <c r="L56">
        <v>99.46580937132633</v>
      </c>
      <c r="M56">
        <v>98.557422461775261</v>
      </c>
      <c r="N56">
        <v>99.584374582947817</v>
      </c>
      <c r="O56">
        <v>99.610503979185523</v>
      </c>
      <c r="P56">
        <v>99.256800782073398</v>
      </c>
      <c r="Q56">
        <v>99.581738020568721</v>
      </c>
      <c r="R56">
        <v>93.094611452290266</v>
      </c>
      <c r="S56">
        <v>96.576333061710727</v>
      </c>
      <c r="T56">
        <v>97.010731428391011</v>
      </c>
      <c r="U56">
        <v>98.90476744150007</v>
      </c>
      <c r="V56">
        <v>99.467446123088607</v>
      </c>
      <c r="W56" t="s">
        <v>151</v>
      </c>
      <c r="X56" t="s">
        <v>152</v>
      </c>
      <c r="Y56" t="s">
        <v>153</v>
      </c>
      <c r="Z56" t="s">
        <v>154</v>
      </c>
      <c r="AA56" t="s">
        <v>155</v>
      </c>
      <c r="AB56" t="s">
        <v>156</v>
      </c>
      <c r="AC56" t="s">
        <v>157</v>
      </c>
      <c r="AD56" t="s">
        <v>158</v>
      </c>
      <c r="AE56" t="s">
        <v>159</v>
      </c>
      <c r="AF56" t="s">
        <v>160</v>
      </c>
      <c r="AG56" t="s">
        <v>161</v>
      </c>
      <c r="AH56" t="s">
        <v>162</v>
      </c>
      <c r="AI56" t="s">
        <v>163</v>
      </c>
      <c r="AJ56" t="s">
        <v>165</v>
      </c>
      <c r="AK56" t="s">
        <v>167</v>
      </c>
      <c r="AL56" t="s">
        <v>263</v>
      </c>
      <c r="AM56" t="s">
        <v>168</v>
      </c>
      <c r="AN56" t="s">
        <v>169</v>
      </c>
      <c r="AO56" t="s">
        <v>264</v>
      </c>
      <c r="AP56" t="s">
        <v>170</v>
      </c>
      <c r="AQ56" t="s">
        <v>171</v>
      </c>
      <c r="AR56" t="s">
        <v>265</v>
      </c>
      <c r="AS56" t="s">
        <v>266</v>
      </c>
      <c r="AT56" t="s">
        <v>172</v>
      </c>
      <c r="AU56" t="s">
        <v>173</v>
      </c>
      <c r="AV56" t="s">
        <v>174</v>
      </c>
      <c r="AW56" t="s">
        <v>175</v>
      </c>
      <c r="AX56" t="s">
        <v>176</v>
      </c>
      <c r="AY56" t="s">
        <v>267</v>
      </c>
      <c r="AZ56" t="s">
        <v>177</v>
      </c>
      <c r="BA56" t="s">
        <v>178</v>
      </c>
      <c r="BB56" t="s">
        <v>179</v>
      </c>
      <c r="BC56" t="s">
        <v>180</v>
      </c>
      <c r="BD56" t="s">
        <v>213</v>
      </c>
      <c r="BE56">
        <v>96.750204638379756</v>
      </c>
      <c r="BF56">
        <v>98.701064643048596</v>
      </c>
      <c r="BG56">
        <v>97.865473378958413</v>
      </c>
      <c r="BH56">
        <v>99.624848395377626</v>
      </c>
      <c r="BI56">
        <v>98.689292143693237</v>
      </c>
      <c r="BJ56">
        <v>99.215091252514256</v>
      </c>
      <c r="BK56">
        <v>96.829845287669386</v>
      </c>
      <c r="BL56">
        <v>96.439050250624376</v>
      </c>
      <c r="BM56">
        <v>99.785140019115843</v>
      </c>
      <c r="BN56">
        <v>99.622720254300972</v>
      </c>
      <c r="BO56">
        <v>97.180107377490216</v>
      </c>
      <c r="BP56">
        <v>99.147654264030365</v>
      </c>
      <c r="BQ56">
        <v>82.005664533263925</v>
      </c>
      <c r="BR56">
        <v>95.977885233012273</v>
      </c>
      <c r="BS56">
        <v>99.305677855093421</v>
      </c>
      <c r="BT56">
        <v>97.210447475590811</v>
      </c>
      <c r="BU56">
        <v>99.975759719589504</v>
      </c>
      <c r="BV56">
        <v>93.166948907319394</v>
      </c>
      <c r="BW56">
        <v>97.785472046885246</v>
      </c>
      <c r="BX56">
        <v>96.660388260008204</v>
      </c>
      <c r="BY56">
        <v>96.920879675374408</v>
      </c>
      <c r="BZ56">
        <v>82.812502318035158</v>
      </c>
      <c r="CA56">
        <v>94.570562959425615</v>
      </c>
      <c r="CB56">
        <v>99.381425461555068</v>
      </c>
      <c r="CC56">
        <v>99.87116224207513</v>
      </c>
      <c r="CD56">
        <v>98.936514751197677</v>
      </c>
      <c r="CE56">
        <v>98.542048114991701</v>
      </c>
      <c r="CF56">
        <v>97.020979991884303</v>
      </c>
      <c r="CG56">
        <v>96.635115719169804</v>
      </c>
      <c r="CH56">
        <v>99.413891936867842</v>
      </c>
      <c r="CI56">
        <v>99.187819775395383</v>
      </c>
      <c r="CJ56">
        <v>99.27043431382647</v>
      </c>
      <c r="CK56">
        <v>98.627223159544528</v>
      </c>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row>
    <row r="57">
      <c r="A57" t="s">
        <v>547</v>
      </c>
      <c r="B57">
        <v>2007</v>
      </c>
      <c r="C57" t="s">
        <v>551</v>
      </c>
      <c r="D57">
        <v>29</v>
      </c>
      <c r="E57" t="s">
        <v>57</v>
      </c>
      <c r="F57" t="s">
        <v>49</v>
      </c>
      <c r="G57" t="s">
        <v>563</v>
      </c>
      <c r="H57">
        <v>8.5031657380036254</v>
      </c>
      <c r="I57">
        <v>14.5602425266197</v>
      </c>
      <c r="J57">
        <v>16.985141889198289</v>
      </c>
      <c r="K57">
        <v>25.1908589613607</v>
      </c>
      <c r="L57">
        <v>35.753646408341851</v>
      </c>
      <c r="M57">
        <v>29.59866771880754</v>
      </c>
      <c r="N57">
        <v>28.77884291958323</v>
      </c>
      <c r="O57">
        <v>32.220320729026227</v>
      </c>
      <c r="P57">
        <v>39.618613382199989</v>
      </c>
      <c r="Q57">
        <v>43.223120831531467</v>
      </c>
      <c r="R57">
        <v>5.9437611062619817</v>
      </c>
      <c r="S57">
        <v>8.9196657792475378</v>
      </c>
      <c r="T57">
        <v>9.0859848519802533</v>
      </c>
      <c r="U57">
        <v>9.3965886932263754</v>
      </c>
      <c r="V57">
        <v>13.67762607354735</v>
      </c>
      <c r="W57" t="s">
        <v>151</v>
      </c>
      <c r="X57" t="s">
        <v>152</v>
      </c>
      <c r="Y57" t="s">
        <v>153</v>
      </c>
      <c r="Z57" t="s">
        <v>154</v>
      </c>
      <c r="AA57" t="s">
        <v>155</v>
      </c>
      <c r="AB57" t="s">
        <v>156</v>
      </c>
      <c r="AC57" t="s">
        <v>157</v>
      </c>
      <c r="AD57" t="s">
        <v>158</v>
      </c>
      <c r="AE57" t="s">
        <v>159</v>
      </c>
      <c r="AF57" t="s">
        <v>160</v>
      </c>
      <c r="AG57" t="s">
        <v>161</v>
      </c>
      <c r="AH57" t="s">
        <v>162</v>
      </c>
      <c r="AI57" t="s">
        <v>163</v>
      </c>
      <c r="AJ57" t="s">
        <v>165</v>
      </c>
      <c r="AK57" t="s">
        <v>167</v>
      </c>
      <c r="AL57" t="s">
        <v>263</v>
      </c>
      <c r="AM57" t="s">
        <v>168</v>
      </c>
      <c r="AN57" t="s">
        <v>169</v>
      </c>
      <c r="AO57" t="s">
        <v>264</v>
      </c>
      <c r="AP57" t="s">
        <v>170</v>
      </c>
      <c r="AQ57" t="s">
        <v>171</v>
      </c>
      <c r="AR57" t="s">
        <v>265</v>
      </c>
      <c r="AS57" t="s">
        <v>266</v>
      </c>
      <c r="AT57" t="s">
        <v>172</v>
      </c>
      <c r="AU57" t="s">
        <v>173</v>
      </c>
      <c r="AV57" t="s">
        <v>174</v>
      </c>
      <c r="AW57" t="s">
        <v>175</v>
      </c>
      <c r="AX57" t="s">
        <v>176</v>
      </c>
      <c r="AY57" t="s">
        <v>267</v>
      </c>
      <c r="AZ57" t="s">
        <v>177</v>
      </c>
      <c r="BA57" t="s">
        <v>178</v>
      </c>
      <c r="BB57" t="s">
        <v>179</v>
      </c>
      <c r="BC57" t="s">
        <v>180</v>
      </c>
      <c r="BD57" t="s">
        <v>213</v>
      </c>
      <c r="BE57">
        <v>41.695899945440949</v>
      </c>
      <c r="BF57">
        <v>4.3670253776524053</v>
      </c>
      <c r="BG57">
        <v>16.013907737196561</v>
      </c>
      <c r="BH57">
        <v>10.7697675730342</v>
      </c>
      <c r="BI57">
        <v>29.764757135075129</v>
      </c>
      <c r="BJ57">
        <v>19.190020315383919</v>
      </c>
      <c r="BK57">
        <v>16.181215950761601</v>
      </c>
      <c r="BL57">
        <v>14.896819169973829</v>
      </c>
      <c r="BM57">
        <v>14.00241755948689</v>
      </c>
      <c r="BN57">
        <v>51.851921808925702</v>
      </c>
      <c r="BO57">
        <v>13.61664576748703</v>
      </c>
      <c r="BP57">
        <v>43.558429251936083</v>
      </c>
      <c r="BQ57">
        <v>21.550354282594359</v>
      </c>
      <c r="BR57">
        <v>26.414741416338391</v>
      </c>
      <c r="BS57">
        <v>15.338543494380779</v>
      </c>
      <c r="BT57">
        <v>37.764817470611689</v>
      </c>
      <c r="BU57">
        <v>3.295404452555974</v>
      </c>
      <c r="BV57">
        <v>30.300006217181512</v>
      </c>
      <c r="BW57">
        <v>22.243474764051371</v>
      </c>
      <c r="BX57">
        <v>31.713965469459151</v>
      </c>
      <c r="BY57">
        <v>28.745021761302631</v>
      </c>
      <c r="BZ57">
        <v>13.38406126759676</v>
      </c>
      <c r="CA57">
        <v>26.913502113228631</v>
      </c>
      <c r="CB57">
        <v>5.0317901079488454</v>
      </c>
      <c r="CC57">
        <v>29.411771177316869</v>
      </c>
      <c r="CD57">
        <v>24.879014769811288</v>
      </c>
      <c r="CE57">
        <v>14.30279662966227</v>
      </c>
      <c r="CF57">
        <v>23.981124170738621</v>
      </c>
      <c r="CG57">
        <v>14.55526610212924</v>
      </c>
      <c r="CH57">
        <v>17.637509119642981</v>
      </c>
      <c r="CI57">
        <v>14.58891517090581</v>
      </c>
      <c r="CJ57">
        <v>19.422377308085249</v>
      </c>
      <c r="CK57">
        <v>23.553557820810951</v>
      </c>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row>
    <row r="58">
      <c r="A58" t="s">
        <v>547</v>
      </c>
      <c r="B58">
        <v>2007</v>
      </c>
      <c r="C58" t="s">
        <v>551</v>
      </c>
      <c r="D58">
        <v>30</v>
      </c>
      <c r="E58" t="s">
        <v>57</v>
      </c>
      <c r="F58" t="s">
        <v>48</v>
      </c>
      <c r="G58" t="s">
        <v>213</v>
      </c>
      <c r="H58">
        <v>91.496834261996597</v>
      </c>
      <c r="I58">
        <v>85.43975747338078</v>
      </c>
      <c r="J58">
        <v>83.014858110801399</v>
      </c>
      <c r="K58">
        <v>74.809141038638955</v>
      </c>
      <c r="L58">
        <v>64.246353591657595</v>
      </c>
      <c r="M58">
        <v>70.401332281192254</v>
      </c>
      <c r="N58">
        <v>71.221157080416987</v>
      </c>
      <c r="O58">
        <v>67.779679270973674</v>
      </c>
      <c r="P58">
        <v>60.381386617800281</v>
      </c>
      <c r="Q58">
        <v>56.776879168468582</v>
      </c>
      <c r="R58">
        <v>94.056238893737969</v>
      </c>
      <c r="S58">
        <v>91.08033422075232</v>
      </c>
      <c r="T58">
        <v>90.914015148019885</v>
      </c>
      <c r="U58">
        <v>90.603411306773779</v>
      </c>
      <c r="V58">
        <v>86.322373926452883</v>
      </c>
      <c r="W58" t="s">
        <v>151</v>
      </c>
      <c r="X58" t="s">
        <v>152</v>
      </c>
      <c r="Y58" t="s">
        <v>153</v>
      </c>
      <c r="Z58" t="s">
        <v>154</v>
      </c>
      <c r="AA58" t="s">
        <v>155</v>
      </c>
      <c r="AB58" t="s">
        <v>156</v>
      </c>
      <c r="AC58" t="s">
        <v>157</v>
      </c>
      <c r="AD58" t="s">
        <v>158</v>
      </c>
      <c r="AE58" t="s">
        <v>159</v>
      </c>
      <c r="AF58" t="s">
        <v>160</v>
      </c>
      <c r="AG58" t="s">
        <v>161</v>
      </c>
      <c r="AH58" t="s">
        <v>162</v>
      </c>
      <c r="AI58" t="s">
        <v>163</v>
      </c>
      <c r="AJ58" t="s">
        <v>165</v>
      </c>
      <c r="AK58" t="s">
        <v>167</v>
      </c>
      <c r="AL58" t="s">
        <v>263</v>
      </c>
      <c r="AM58" t="s">
        <v>168</v>
      </c>
      <c r="AN58" t="s">
        <v>169</v>
      </c>
      <c r="AO58" t="s">
        <v>264</v>
      </c>
      <c r="AP58" t="s">
        <v>170</v>
      </c>
      <c r="AQ58" t="s">
        <v>171</v>
      </c>
      <c r="AR58" t="s">
        <v>265</v>
      </c>
      <c r="AS58" t="s">
        <v>266</v>
      </c>
      <c r="AT58" t="s">
        <v>172</v>
      </c>
      <c r="AU58" t="s">
        <v>173</v>
      </c>
      <c r="AV58" t="s">
        <v>174</v>
      </c>
      <c r="AW58" t="s">
        <v>175</v>
      </c>
      <c r="AX58" t="s">
        <v>176</v>
      </c>
      <c r="AY58" t="s">
        <v>267</v>
      </c>
      <c r="AZ58" t="s">
        <v>177</v>
      </c>
      <c r="BA58" t="s">
        <v>178</v>
      </c>
      <c r="BB58" t="s">
        <v>179</v>
      </c>
      <c r="BC58" t="s">
        <v>180</v>
      </c>
      <c r="BD58" t="s">
        <v>213</v>
      </c>
      <c r="BE58">
        <v>58.304100054558738</v>
      </c>
      <c r="BF58">
        <v>95.632974622347504</v>
      </c>
      <c r="BG58">
        <v>83.986092262803552</v>
      </c>
      <c r="BH58">
        <v>89.230232426965841</v>
      </c>
      <c r="BI58">
        <v>70.235242864924757</v>
      </c>
      <c r="BJ58">
        <v>80.809979684616152</v>
      </c>
      <c r="BK58">
        <v>83.818784049238474</v>
      </c>
      <c r="BL58">
        <v>85.103180830026034</v>
      </c>
      <c r="BM58">
        <v>85.997582440512872</v>
      </c>
      <c r="BN58">
        <v>48.148078191074333</v>
      </c>
      <c r="BO58">
        <v>86.383354232512914</v>
      </c>
      <c r="BP58">
        <v>56.44157074806391</v>
      </c>
      <c r="BQ58">
        <v>78.449645717405815</v>
      </c>
      <c r="BR58">
        <v>73.585258583661613</v>
      </c>
      <c r="BS58">
        <v>84.661456505619213</v>
      </c>
      <c r="BT58">
        <v>62.235182529388346</v>
      </c>
      <c r="BU58">
        <v>96.704595547443901</v>
      </c>
      <c r="BV58">
        <v>69.699993782818055</v>
      </c>
      <c r="BW58">
        <v>77.756525235948658</v>
      </c>
      <c r="BX58">
        <v>68.286034530540888</v>
      </c>
      <c r="BY58">
        <v>71.254978238697177</v>
      </c>
      <c r="BZ58">
        <v>86.615938732403393</v>
      </c>
      <c r="CA58">
        <v>73.086497886771497</v>
      </c>
      <c r="CB58">
        <v>94.968209892050979</v>
      </c>
      <c r="CC58">
        <v>70.588228822683448</v>
      </c>
      <c r="CD58">
        <v>75.120985230188552</v>
      </c>
      <c r="CE58">
        <v>85.69720337033759</v>
      </c>
      <c r="CF58">
        <v>76.01887582926156</v>
      </c>
      <c r="CG58">
        <v>85.444733897870734</v>
      </c>
      <c r="CH58">
        <v>82.3624908803571</v>
      </c>
      <c r="CI58">
        <v>85.411084829094193</v>
      </c>
      <c r="CJ58">
        <v>80.577622691914897</v>
      </c>
      <c r="CK58">
        <v>76.446442179188963</v>
      </c>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row>
    <row r="59">
      <c r="A59" t="s">
        <v>547</v>
      </c>
      <c r="B59">
        <v>2007</v>
      </c>
      <c r="C59" t="s">
        <v>551</v>
      </c>
      <c r="D59">
        <v>31</v>
      </c>
      <c r="E59" t="s">
        <v>103</v>
      </c>
      <c r="F59" t="s">
        <v>49</v>
      </c>
      <c r="G59" t="s">
        <v>564</v>
      </c>
      <c r="H59">
        <v>5.2776041377052527</v>
      </c>
      <c r="I59">
        <v>11.07885917114212</v>
      </c>
      <c r="J59">
        <v>13.86171344323812</v>
      </c>
      <c r="K59">
        <v>21.20313801244907</v>
      </c>
      <c r="L59">
        <v>34.283397137161543</v>
      </c>
      <c r="M59">
        <v>22.192330810605959</v>
      </c>
      <c r="N59">
        <v>24.17711953294766</v>
      </c>
      <c r="O59">
        <v>27.267509645238761</v>
      </c>
      <c r="P59">
        <v>37.019373380013157</v>
      </c>
      <c r="Q59">
        <v>42.125321518344741</v>
      </c>
      <c r="R59">
        <v>3.2158379565471309</v>
      </c>
      <c r="S59">
        <v>6.5132438979282101</v>
      </c>
      <c r="T59">
        <v>6.556463307439671</v>
      </c>
      <c r="U59">
        <v>7.3166415554224207</v>
      </c>
      <c r="V59">
        <v>12.150269785490931</v>
      </c>
      <c r="W59" t="s">
        <v>151</v>
      </c>
      <c r="X59" t="s">
        <v>152</v>
      </c>
      <c r="Y59" t="s">
        <v>153</v>
      </c>
      <c r="Z59" t="s">
        <v>154</v>
      </c>
      <c r="AA59" t="s">
        <v>155</v>
      </c>
      <c r="AB59" t="s">
        <v>156</v>
      </c>
      <c r="AC59" t="s">
        <v>157</v>
      </c>
      <c r="AD59" t="s">
        <v>158</v>
      </c>
      <c r="AE59" t="s">
        <v>159</v>
      </c>
      <c r="AF59" t="s">
        <v>160</v>
      </c>
      <c r="AG59" t="s">
        <v>161</v>
      </c>
      <c r="AH59" t="s">
        <v>162</v>
      </c>
      <c r="AI59" t="s">
        <v>163</v>
      </c>
      <c r="AJ59" t="s">
        <v>165</v>
      </c>
      <c r="AK59" t="s">
        <v>167</v>
      </c>
      <c r="AL59" t="s">
        <v>263</v>
      </c>
      <c r="AM59" t="s">
        <v>168</v>
      </c>
      <c r="AN59" t="s">
        <v>169</v>
      </c>
      <c r="AO59" t="s">
        <v>264</v>
      </c>
      <c r="AP59" t="s">
        <v>170</v>
      </c>
      <c r="AQ59" t="s">
        <v>171</v>
      </c>
      <c r="AR59" t="s">
        <v>265</v>
      </c>
      <c r="AS59" t="s">
        <v>266</v>
      </c>
      <c r="AT59" t="s">
        <v>172</v>
      </c>
      <c r="AU59" t="s">
        <v>173</v>
      </c>
      <c r="AV59" t="s">
        <v>174</v>
      </c>
      <c r="AW59" t="s">
        <v>175</v>
      </c>
      <c r="AX59" t="s">
        <v>176</v>
      </c>
      <c r="AY59" t="s">
        <v>267</v>
      </c>
      <c r="AZ59" t="s">
        <v>177</v>
      </c>
      <c r="BA59" t="s">
        <v>178</v>
      </c>
      <c r="BB59" t="s">
        <v>179</v>
      </c>
      <c r="BC59" t="s">
        <v>180</v>
      </c>
      <c r="BD59" t="s">
        <v>213</v>
      </c>
      <c r="BE59">
        <v>41.065304518178728</v>
      </c>
      <c r="BF59">
        <v>4.054594772120887</v>
      </c>
      <c r="BG59">
        <v>14.132005995754611</v>
      </c>
      <c r="BH59">
        <v>10.27818817791967</v>
      </c>
      <c r="BI59">
        <v>25.799912875231229</v>
      </c>
      <c r="BJ59">
        <v>14.09634286390645</v>
      </c>
      <c r="BK59">
        <v>15.57558001137151</v>
      </c>
      <c r="BL59">
        <v>12.941793617048379</v>
      </c>
      <c r="BM59">
        <v>13.196989788229571</v>
      </c>
      <c r="BN59">
        <v>49.43441550252475</v>
      </c>
      <c r="BO59">
        <v>12.80278096955975</v>
      </c>
      <c r="BP59">
        <v>40.670109150823258</v>
      </c>
      <c r="BQ59">
        <v>13.602202527756139</v>
      </c>
      <c r="BR59">
        <v>19.88270176884609</v>
      </c>
      <c r="BS59">
        <v>14.861543291410779</v>
      </c>
      <c r="BT59">
        <v>36.034610009459719</v>
      </c>
      <c r="BU59">
        <v>3.0203270014495098</v>
      </c>
      <c r="BV59">
        <v>17.418209920037011</v>
      </c>
      <c r="BW59">
        <v>21.586845420389341</v>
      </c>
      <c r="BX59">
        <v>28.07091371485977</v>
      </c>
      <c r="BY59">
        <v>26.587530297409</v>
      </c>
      <c r="BZ59">
        <v>9.8316478727771806</v>
      </c>
      <c r="CA59">
        <v>24.16663500142695</v>
      </c>
      <c r="CB59">
        <v>4.7460287372419891</v>
      </c>
      <c r="CC59">
        <v>25.37709865017456</v>
      </c>
      <c r="CD59">
        <v>21.030142485015961</v>
      </c>
      <c r="CE59">
        <v>11.21133934223932</v>
      </c>
      <c r="CF59">
        <v>21.822707431221609</v>
      </c>
      <c r="CG59">
        <v>12.854542533692539</v>
      </c>
      <c r="CH59">
        <v>13.11590035454735</v>
      </c>
      <c r="CI59">
        <v>14.179700219442299</v>
      </c>
      <c r="CJ59">
        <v>12.38854455120201</v>
      </c>
      <c r="CK59">
        <v>20.975107450542101</v>
      </c>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row>
    <row r="60">
      <c r="A60" t="s">
        <v>547</v>
      </c>
      <c r="B60">
        <v>2007</v>
      </c>
      <c r="C60" t="s">
        <v>551</v>
      </c>
      <c r="D60">
        <v>32</v>
      </c>
      <c r="E60" t="s">
        <v>103</v>
      </c>
      <c r="F60" t="s">
        <v>48</v>
      </c>
      <c r="G60" t="s">
        <v>213</v>
      </c>
      <c r="H60">
        <v>94.722395862294889</v>
      </c>
      <c r="I60">
        <v>88.921140828858228</v>
      </c>
      <c r="J60">
        <v>86.138286556761514</v>
      </c>
      <c r="K60">
        <v>78.796861987550784</v>
      </c>
      <c r="L60">
        <v>65.716602862837945</v>
      </c>
      <c r="M60">
        <v>77.807669189393962</v>
      </c>
      <c r="N60">
        <v>75.822880467052514</v>
      </c>
      <c r="O60">
        <v>72.732490354761069</v>
      </c>
      <c r="P60">
        <v>62.980626619987092</v>
      </c>
      <c r="Q60">
        <v>57.874678481655323</v>
      </c>
      <c r="R60">
        <v>96.78416204345271</v>
      </c>
      <c r="S60">
        <v>93.486756102071666</v>
      </c>
      <c r="T60">
        <v>93.443536692560542</v>
      </c>
      <c r="U60">
        <v>92.683358444577721</v>
      </c>
      <c r="V60">
        <v>87.849730214509393</v>
      </c>
      <c r="W60" t="s">
        <v>151</v>
      </c>
      <c r="X60" t="s">
        <v>152</v>
      </c>
      <c r="Y60" t="s">
        <v>153</v>
      </c>
      <c r="Z60" t="s">
        <v>154</v>
      </c>
      <c r="AA60" t="s">
        <v>155</v>
      </c>
      <c r="AB60" t="s">
        <v>156</v>
      </c>
      <c r="AC60" t="s">
        <v>157</v>
      </c>
      <c r="AD60" t="s">
        <v>158</v>
      </c>
      <c r="AE60" t="s">
        <v>159</v>
      </c>
      <c r="AF60" t="s">
        <v>160</v>
      </c>
      <c r="AG60" t="s">
        <v>161</v>
      </c>
      <c r="AH60" t="s">
        <v>162</v>
      </c>
      <c r="AI60" t="s">
        <v>163</v>
      </c>
      <c r="AJ60" t="s">
        <v>165</v>
      </c>
      <c r="AK60" t="s">
        <v>167</v>
      </c>
      <c r="AL60" t="s">
        <v>263</v>
      </c>
      <c r="AM60" t="s">
        <v>168</v>
      </c>
      <c r="AN60" t="s">
        <v>169</v>
      </c>
      <c r="AO60" t="s">
        <v>264</v>
      </c>
      <c r="AP60" t="s">
        <v>170</v>
      </c>
      <c r="AQ60" t="s">
        <v>171</v>
      </c>
      <c r="AR60" t="s">
        <v>265</v>
      </c>
      <c r="AS60" t="s">
        <v>266</v>
      </c>
      <c r="AT60" t="s">
        <v>172</v>
      </c>
      <c r="AU60" t="s">
        <v>173</v>
      </c>
      <c r="AV60" t="s">
        <v>174</v>
      </c>
      <c r="AW60" t="s">
        <v>175</v>
      </c>
      <c r="AX60" t="s">
        <v>176</v>
      </c>
      <c r="AY60" t="s">
        <v>267</v>
      </c>
      <c r="AZ60" t="s">
        <v>177</v>
      </c>
      <c r="BA60" t="s">
        <v>178</v>
      </c>
      <c r="BB60" t="s">
        <v>179</v>
      </c>
      <c r="BC60" t="s">
        <v>180</v>
      </c>
      <c r="BD60" t="s">
        <v>213</v>
      </c>
      <c r="BE60">
        <v>58.934695481820953</v>
      </c>
      <c r="BF60">
        <v>95.94540522787905</v>
      </c>
      <c r="BG60">
        <v>85.867994004245489</v>
      </c>
      <c r="BH60">
        <v>89.721811822080383</v>
      </c>
      <c r="BI60">
        <v>74.200087124768729</v>
      </c>
      <c r="BJ60">
        <v>85.903657136093642</v>
      </c>
      <c r="BK60">
        <v>84.424419988628557</v>
      </c>
      <c r="BL60">
        <v>87.058206382951482</v>
      </c>
      <c r="BM60">
        <v>86.803010211770285</v>
      </c>
      <c r="BN60">
        <v>50.565584497475292</v>
      </c>
      <c r="BO60">
        <v>87.197219030440181</v>
      </c>
      <c r="BP60">
        <v>59.329890849176728</v>
      </c>
      <c r="BQ60">
        <v>86.39779747224398</v>
      </c>
      <c r="BR60">
        <v>80.117298231153896</v>
      </c>
      <c r="BS60">
        <v>85.138456708589217</v>
      </c>
      <c r="BT60">
        <v>63.965389990540302</v>
      </c>
      <c r="BU60">
        <v>96.979672998550356</v>
      </c>
      <c r="BV60">
        <v>82.581790079962687</v>
      </c>
      <c r="BW60">
        <v>78.413154579610662</v>
      </c>
      <c r="BX60">
        <v>71.92908628514023</v>
      </c>
      <c r="BY60">
        <v>73.412469702590784</v>
      </c>
      <c r="BZ60">
        <v>90.168352127222946</v>
      </c>
      <c r="CA60">
        <v>75.833364998573131</v>
      </c>
      <c r="CB60">
        <v>95.253971262757858</v>
      </c>
      <c r="CC60">
        <v>74.622901349825668</v>
      </c>
      <c r="CD60">
        <v>78.969857514983914</v>
      </c>
      <c r="CE60">
        <v>88.788660657760559</v>
      </c>
      <c r="CF60">
        <v>78.177292568778583</v>
      </c>
      <c r="CG60">
        <v>87.145457466307477</v>
      </c>
      <c r="CH60">
        <v>86.884099645452679</v>
      </c>
      <c r="CI60">
        <v>85.820299780557704</v>
      </c>
      <c r="CJ60">
        <v>87.611455448798026</v>
      </c>
      <c r="CK60">
        <v>79.024892549457817</v>
      </c>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row>
    <row r="61">
      <c r="A61" t="s">
        <v>547</v>
      </c>
      <c r="B61">
        <v>2007</v>
      </c>
      <c r="C61" t="s">
        <v>551</v>
      </c>
      <c r="D61">
        <v>35</v>
      </c>
      <c r="E61" t="s">
        <v>55</v>
      </c>
      <c r="F61" t="s">
        <v>49</v>
      </c>
      <c r="G61" t="s">
        <v>213</v>
      </c>
      <c r="H61">
        <v>51.873785807242598</v>
      </c>
      <c r="I61">
        <v>70.790874802383897</v>
      </c>
      <c r="J61">
        <v>82.788523554932709</v>
      </c>
      <c r="K61">
        <v>89.106885964185196</v>
      </c>
      <c r="L61">
        <v>96.530498056339582</v>
      </c>
      <c r="M61">
        <v>72.967942374503309</v>
      </c>
      <c r="N61">
        <v>86.31127579782806</v>
      </c>
      <c r="O61">
        <v>90.202172121384322</v>
      </c>
      <c r="P61">
        <v>94.660534630120836</v>
      </c>
      <c r="Q61">
        <v>98.519559468714974</v>
      </c>
      <c r="R61">
        <v>44.743122308612293</v>
      </c>
      <c r="S61">
        <v>62.901864279268338</v>
      </c>
      <c r="T61">
        <v>72.469398358438355</v>
      </c>
      <c r="U61">
        <v>82.440144439378003</v>
      </c>
      <c r="V61">
        <v>90.147739410062172</v>
      </c>
      <c r="W61" t="s">
        <v>151</v>
      </c>
      <c r="X61" t="s">
        <v>152</v>
      </c>
      <c r="Y61" t="s">
        <v>153</v>
      </c>
      <c r="Z61" t="s">
        <v>154</v>
      </c>
      <c r="AA61" t="s">
        <v>155</v>
      </c>
      <c r="AB61" t="s">
        <v>156</v>
      </c>
      <c r="AC61" t="s">
        <v>157</v>
      </c>
      <c r="AD61" t="s">
        <v>158</v>
      </c>
      <c r="AE61" t="s">
        <v>159</v>
      </c>
      <c r="AF61" t="s">
        <v>160</v>
      </c>
      <c r="AG61" t="s">
        <v>161</v>
      </c>
      <c r="AH61" t="s">
        <v>162</v>
      </c>
      <c r="AI61" t="s">
        <v>163</v>
      </c>
      <c r="AJ61" t="s">
        <v>165</v>
      </c>
      <c r="AK61" t="s">
        <v>167</v>
      </c>
      <c r="AL61" t="s">
        <v>263</v>
      </c>
      <c r="AM61" t="s">
        <v>168</v>
      </c>
      <c r="AN61" t="s">
        <v>169</v>
      </c>
      <c r="AO61" t="s">
        <v>264</v>
      </c>
      <c r="AP61" t="s">
        <v>170</v>
      </c>
      <c r="AQ61" t="s">
        <v>171</v>
      </c>
      <c r="AR61" t="s">
        <v>265</v>
      </c>
      <c r="AS61" t="s">
        <v>266</v>
      </c>
      <c r="AT61" t="s">
        <v>172</v>
      </c>
      <c r="AU61" t="s">
        <v>173</v>
      </c>
      <c r="AV61" t="s">
        <v>174</v>
      </c>
      <c r="AW61" t="s">
        <v>175</v>
      </c>
      <c r="AX61" t="s">
        <v>176</v>
      </c>
      <c r="AY61" t="s">
        <v>267</v>
      </c>
      <c r="AZ61" t="s">
        <v>177</v>
      </c>
      <c r="BA61" t="s">
        <v>178</v>
      </c>
      <c r="BB61" t="s">
        <v>179</v>
      </c>
      <c r="BC61" t="s">
        <v>180</v>
      </c>
      <c r="BD61" t="s">
        <v>213</v>
      </c>
      <c r="BE61">
        <v>84.814519997488489</v>
      </c>
      <c r="BF61">
        <v>77.977884129003712</v>
      </c>
      <c r="BG61">
        <v>85.360157512931252</v>
      </c>
      <c r="BH61">
        <v>83.580588646736004</v>
      </c>
      <c r="BI61">
        <v>71.432146525104372</v>
      </c>
      <c r="BJ61">
        <v>80.818706442554216</v>
      </c>
      <c r="BK61">
        <v>60.523609336419412</v>
      </c>
      <c r="BL61">
        <v>78.71498953838298</v>
      </c>
      <c r="BM61">
        <v>81.994434284306521</v>
      </c>
      <c r="BN61">
        <v>92.483737826124724</v>
      </c>
      <c r="BO61">
        <v>81.491713729989527</v>
      </c>
      <c r="BP61">
        <v>82.051924499282009</v>
      </c>
      <c r="BQ61">
        <v>33.863945403263124</v>
      </c>
      <c r="BR61">
        <v>62.505019744196268</v>
      </c>
      <c r="BS61">
        <v>87.204908394465946</v>
      </c>
      <c r="BT61">
        <v>74.055546641128473</v>
      </c>
      <c r="BU61">
        <v>83.801401917668812</v>
      </c>
      <c r="BV61">
        <v>39.721738384125409</v>
      </c>
      <c r="BW61">
        <v>59.977260423795983</v>
      </c>
      <c r="BX61">
        <v>77.824943979348276</v>
      </c>
      <c r="BY61">
        <v>70.328933033342324</v>
      </c>
      <c r="BZ61">
        <v>46.148109647902842</v>
      </c>
      <c r="CA61">
        <v>77.71751032035678</v>
      </c>
      <c r="CB61">
        <v>91.088145096923981</v>
      </c>
      <c r="CC61">
        <v>79.588147529341896</v>
      </c>
      <c r="CD61">
        <v>79.708212530036135</v>
      </c>
      <c r="CE61">
        <v>73.837668535119192</v>
      </c>
      <c r="CF61">
        <v>67.971897513858977</v>
      </c>
      <c r="CG61">
        <v>68.303512433912076</v>
      </c>
      <c r="CH61">
        <v>81.926375107977393</v>
      </c>
      <c r="CI61">
        <v>71.279531588263495</v>
      </c>
      <c r="CJ61">
        <v>56.379200029806057</v>
      </c>
      <c r="CK61">
        <v>71.374695400533469</v>
      </c>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row>
    <row r="62">
      <c r="A62" t="s">
        <v>547</v>
      </c>
      <c r="B62">
        <v>2007</v>
      </c>
      <c r="C62" t="s">
        <v>551</v>
      </c>
      <c r="D62">
        <v>36</v>
      </c>
      <c r="E62" t="s">
        <v>55</v>
      </c>
      <c r="F62" t="s">
        <v>48</v>
      </c>
      <c r="G62" t="s">
        <v>213</v>
      </c>
      <c r="H62">
        <v>48.126214192756947</v>
      </c>
      <c r="I62">
        <v>29.20912519761605</v>
      </c>
      <c r="J62">
        <v>17.21147644506706</v>
      </c>
      <c r="K62">
        <v>10.893114035814561</v>
      </c>
      <c r="L62">
        <v>3.4695019436601791</v>
      </c>
      <c r="M62">
        <v>27.0320576254969</v>
      </c>
      <c r="N62">
        <v>13.688724202171899</v>
      </c>
      <c r="O62">
        <v>9.7978278786156068</v>
      </c>
      <c r="P62">
        <v>5.3394653698791386</v>
      </c>
      <c r="Q62">
        <v>1.4804405312850579</v>
      </c>
      <c r="R62">
        <v>55.256877691387317</v>
      </c>
      <c r="S62">
        <v>37.098135720731072</v>
      </c>
      <c r="T62">
        <v>27.530601641561869</v>
      </c>
      <c r="U62">
        <v>17.559855560622001</v>
      </c>
      <c r="V62">
        <v>9.8522605899379219</v>
      </c>
      <c r="W62" t="s">
        <v>151</v>
      </c>
      <c r="X62" t="s">
        <v>152</v>
      </c>
      <c r="Y62" t="s">
        <v>153</v>
      </c>
      <c r="Z62" t="s">
        <v>154</v>
      </c>
      <c r="AA62" t="s">
        <v>155</v>
      </c>
      <c r="AB62" t="s">
        <v>156</v>
      </c>
      <c r="AC62" t="s">
        <v>157</v>
      </c>
      <c r="AD62" t="s">
        <v>158</v>
      </c>
      <c r="AE62" t="s">
        <v>159</v>
      </c>
      <c r="AF62" t="s">
        <v>160</v>
      </c>
      <c r="AG62" t="s">
        <v>161</v>
      </c>
      <c r="AH62" t="s">
        <v>162</v>
      </c>
      <c r="AI62" t="s">
        <v>163</v>
      </c>
      <c r="AJ62" t="s">
        <v>165</v>
      </c>
      <c r="AK62" t="s">
        <v>167</v>
      </c>
      <c r="AL62" t="s">
        <v>263</v>
      </c>
      <c r="AM62" t="s">
        <v>168</v>
      </c>
      <c r="AN62" t="s">
        <v>169</v>
      </c>
      <c r="AO62" t="s">
        <v>264</v>
      </c>
      <c r="AP62" t="s">
        <v>170</v>
      </c>
      <c r="AQ62" t="s">
        <v>171</v>
      </c>
      <c r="AR62" t="s">
        <v>265</v>
      </c>
      <c r="AS62" t="s">
        <v>266</v>
      </c>
      <c r="AT62" t="s">
        <v>172</v>
      </c>
      <c r="AU62" t="s">
        <v>173</v>
      </c>
      <c r="AV62" t="s">
        <v>174</v>
      </c>
      <c r="AW62" t="s">
        <v>175</v>
      </c>
      <c r="AX62" t="s">
        <v>176</v>
      </c>
      <c r="AY62" t="s">
        <v>267</v>
      </c>
      <c r="AZ62" t="s">
        <v>177</v>
      </c>
      <c r="BA62" t="s">
        <v>178</v>
      </c>
      <c r="BB62" t="s">
        <v>179</v>
      </c>
      <c r="BC62" t="s">
        <v>180</v>
      </c>
      <c r="BD62" t="s">
        <v>213</v>
      </c>
      <c r="BE62">
        <v>15.185480002511371</v>
      </c>
      <c r="BF62">
        <v>22.02211587099611</v>
      </c>
      <c r="BG62">
        <v>14.639842487068799</v>
      </c>
      <c r="BH62">
        <v>16.419411353264088</v>
      </c>
      <c r="BI62">
        <v>28.567853474895511</v>
      </c>
      <c r="BJ62">
        <v>19.18129355744556</v>
      </c>
      <c r="BK62">
        <v>39.476390663580787</v>
      </c>
      <c r="BL62">
        <v>21.2850104616167</v>
      </c>
      <c r="BM62">
        <v>18.005565715693301</v>
      </c>
      <c r="BN62">
        <v>7.5162621738753401</v>
      </c>
      <c r="BO62">
        <v>18.508286270010419</v>
      </c>
      <c r="BP62">
        <v>17.948075500717991</v>
      </c>
      <c r="BQ62">
        <v>66.136054596736997</v>
      </c>
      <c r="BR62">
        <v>37.494980255803789</v>
      </c>
      <c r="BS62">
        <v>12.795091605534081</v>
      </c>
      <c r="BT62">
        <v>25.944453358871659</v>
      </c>
      <c r="BU62">
        <v>16.198598082330939</v>
      </c>
      <c r="BV62">
        <v>60.27826161587415</v>
      </c>
      <c r="BW62">
        <v>40.022739576204117</v>
      </c>
      <c r="BX62">
        <v>22.175056020651692</v>
      </c>
      <c r="BY62">
        <v>29.671066966657261</v>
      </c>
      <c r="BZ62">
        <v>53.851890352097527</v>
      </c>
      <c r="CA62">
        <v>22.28248967964328</v>
      </c>
      <c r="CB62">
        <v>8.9118549030758274</v>
      </c>
      <c r="CC62">
        <v>20.411852470658431</v>
      </c>
      <c r="CD62">
        <v>20.291787469963769</v>
      </c>
      <c r="CE62">
        <v>26.162331464880602</v>
      </c>
      <c r="CF62">
        <v>32.028102486141222</v>
      </c>
      <c r="CG62">
        <v>31.696487566087779</v>
      </c>
      <c r="CH62">
        <v>18.073624892022821</v>
      </c>
      <c r="CI62">
        <v>28.720468411736679</v>
      </c>
      <c r="CJ62">
        <v>43.620799970193978</v>
      </c>
      <c r="CK62">
        <v>28.625304599466322</v>
      </c>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row>
    <row r="63">
      <c r="A63" t="s">
        <v>547</v>
      </c>
      <c r="B63">
        <v>2007</v>
      </c>
      <c r="C63" t="s">
        <v>551</v>
      </c>
      <c r="D63">
        <v>41</v>
      </c>
      <c r="E63" t="s">
        <v>56</v>
      </c>
      <c r="F63" t="s">
        <v>49</v>
      </c>
      <c r="G63" t="s">
        <v>213</v>
      </c>
      <c r="H63">
        <v>5.4155651245105769</v>
      </c>
      <c r="I63">
        <v>2.55588789099721</v>
      </c>
      <c r="J63">
        <v>0.99875282328216086</v>
      </c>
      <c r="K63">
        <v>0.51382608668263496</v>
      </c>
      <c r="L63">
        <v>0.53419062867366329</v>
      </c>
      <c r="M63">
        <v>1.442577538224713</v>
      </c>
      <c r="N63">
        <v>0.41562541705222161</v>
      </c>
      <c r="O63">
        <v>0.38949602081448997</v>
      </c>
      <c r="P63">
        <v>0.74319921792659704</v>
      </c>
      <c r="Q63">
        <v>0.41826197943126447</v>
      </c>
      <c r="R63">
        <v>6.9053885477097063</v>
      </c>
      <c r="S63">
        <v>3.4236669382890348</v>
      </c>
      <c r="T63">
        <v>2.989268571609212</v>
      </c>
      <c r="U63">
        <v>1.095232558499907</v>
      </c>
      <c r="V63">
        <v>0.53255387691144018</v>
      </c>
      <c r="W63" t="s">
        <v>151</v>
      </c>
      <c r="X63" t="s">
        <v>152</v>
      </c>
      <c r="Y63" t="s">
        <v>153</v>
      </c>
      <c r="Z63" t="s">
        <v>154</v>
      </c>
      <c r="AA63" t="s">
        <v>155</v>
      </c>
      <c r="AB63" t="s">
        <v>156</v>
      </c>
      <c r="AC63" t="s">
        <v>157</v>
      </c>
      <c r="AD63" t="s">
        <v>158</v>
      </c>
      <c r="AE63" t="s">
        <v>159</v>
      </c>
      <c r="AF63" t="s">
        <v>160</v>
      </c>
      <c r="AG63" t="s">
        <v>161</v>
      </c>
      <c r="AH63" t="s">
        <v>162</v>
      </c>
      <c r="AI63" t="s">
        <v>163</v>
      </c>
      <c r="AJ63" t="s">
        <v>165</v>
      </c>
      <c r="AK63" t="s">
        <v>167</v>
      </c>
      <c r="AL63" t="s">
        <v>263</v>
      </c>
      <c r="AM63" t="s">
        <v>168</v>
      </c>
      <c r="AN63" t="s">
        <v>169</v>
      </c>
      <c r="AO63" t="s">
        <v>264</v>
      </c>
      <c r="AP63" t="s">
        <v>170</v>
      </c>
      <c r="AQ63" t="s">
        <v>171</v>
      </c>
      <c r="AR63" t="s">
        <v>265</v>
      </c>
      <c r="AS63" t="s">
        <v>266</v>
      </c>
      <c r="AT63" t="s">
        <v>172</v>
      </c>
      <c r="AU63" t="s">
        <v>173</v>
      </c>
      <c r="AV63" t="s">
        <v>174</v>
      </c>
      <c r="AW63" t="s">
        <v>175</v>
      </c>
      <c r="AX63" t="s">
        <v>176</v>
      </c>
      <c r="AY63" t="s">
        <v>267</v>
      </c>
      <c r="AZ63" t="s">
        <v>177</v>
      </c>
      <c r="BA63" t="s">
        <v>178</v>
      </c>
      <c r="BB63" t="s">
        <v>179</v>
      </c>
      <c r="BC63" t="s">
        <v>180</v>
      </c>
      <c r="BD63" t="s">
        <v>213</v>
      </c>
      <c r="BE63">
        <v>3.2497953616201909</v>
      </c>
      <c r="BF63">
        <v>1.2989353569513999</v>
      </c>
      <c r="BG63">
        <v>2.1345266210416072</v>
      </c>
      <c r="BH63">
        <v>0.37515160462236807</v>
      </c>
      <c r="BI63">
        <v>1.310707856306748</v>
      </c>
      <c r="BJ63">
        <v>0.7849087474857479</v>
      </c>
      <c r="BK63">
        <v>3.1701547123305951</v>
      </c>
      <c r="BL63">
        <v>3.5609497493756068</v>
      </c>
      <c r="BM63">
        <v>0.21485998088416891</v>
      </c>
      <c r="BN63">
        <v>0.37727974569900158</v>
      </c>
      <c r="BO63">
        <v>2.8198926225097409</v>
      </c>
      <c r="BP63">
        <v>0.85234573596962515</v>
      </c>
      <c r="BQ63">
        <v>17.994335466736221</v>
      </c>
      <c r="BR63">
        <v>4.0221147669876647</v>
      </c>
      <c r="BS63">
        <v>0.69432214490658528</v>
      </c>
      <c r="BT63">
        <v>2.7895525244091992</v>
      </c>
      <c r="BU63">
        <v>0.024240280410490301</v>
      </c>
      <c r="BV63">
        <v>6.8330510926804369</v>
      </c>
      <c r="BW63">
        <v>2.2145279531147462</v>
      </c>
      <c r="BX63">
        <v>3.3396117399917942</v>
      </c>
      <c r="BY63">
        <v>3.0791203246254448</v>
      </c>
      <c r="BZ63">
        <v>17.187497681965091</v>
      </c>
      <c r="CA63">
        <v>5.4294370405743519</v>
      </c>
      <c r="CB63">
        <v>0.61857453844494314</v>
      </c>
      <c r="CC63">
        <v>0.12883775792487559</v>
      </c>
      <c r="CD63">
        <v>1.0634852488023241</v>
      </c>
      <c r="CE63">
        <v>1.4579518850082041</v>
      </c>
      <c r="CF63">
        <v>2.9790200081157359</v>
      </c>
      <c r="CG63">
        <v>3.364884280830168</v>
      </c>
      <c r="CH63">
        <v>0.58610806313214792</v>
      </c>
      <c r="CI63">
        <v>0.81218022460461459</v>
      </c>
      <c r="CJ63">
        <v>0.72956568617350714</v>
      </c>
      <c r="CK63">
        <v>1.3727768404554019</v>
      </c>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row>
    <row r="64">
      <c r="A64" t="s">
        <v>547</v>
      </c>
      <c r="B64">
        <v>2007</v>
      </c>
      <c r="C64" t="s">
        <v>551</v>
      </c>
      <c r="D64">
        <v>42</v>
      </c>
      <c r="E64" t="s">
        <v>56</v>
      </c>
      <c r="F64" t="s">
        <v>48</v>
      </c>
      <c r="G64" t="s">
        <v>565</v>
      </c>
      <c r="H64">
        <v>94.584434875489436</v>
      </c>
      <c r="I64">
        <v>97.444112109002731</v>
      </c>
      <c r="J64">
        <v>99.001247176717854</v>
      </c>
      <c r="K64">
        <v>99.48617391331733</v>
      </c>
      <c r="L64">
        <v>99.46580937132633</v>
      </c>
      <c r="M64">
        <v>98.557422461775261</v>
      </c>
      <c r="N64">
        <v>99.584374582947817</v>
      </c>
      <c r="O64">
        <v>99.610503979185523</v>
      </c>
      <c r="P64">
        <v>99.256800782073398</v>
      </c>
      <c r="Q64">
        <v>99.581738020568721</v>
      </c>
      <c r="R64">
        <v>93.094611452290266</v>
      </c>
      <c r="S64">
        <v>96.576333061710727</v>
      </c>
      <c r="T64">
        <v>97.010731428391011</v>
      </c>
      <c r="U64">
        <v>98.90476744150007</v>
      </c>
      <c r="V64">
        <v>99.467446123088607</v>
      </c>
      <c r="W64" t="s">
        <v>151</v>
      </c>
      <c r="X64" t="s">
        <v>152</v>
      </c>
      <c r="Y64" t="s">
        <v>153</v>
      </c>
      <c r="Z64" t="s">
        <v>154</v>
      </c>
      <c r="AA64" t="s">
        <v>155</v>
      </c>
      <c r="AB64" t="s">
        <v>156</v>
      </c>
      <c r="AC64" t="s">
        <v>157</v>
      </c>
      <c r="AD64" t="s">
        <v>158</v>
      </c>
      <c r="AE64" t="s">
        <v>159</v>
      </c>
      <c r="AF64" t="s">
        <v>160</v>
      </c>
      <c r="AG64" t="s">
        <v>161</v>
      </c>
      <c r="AH64" t="s">
        <v>162</v>
      </c>
      <c r="AI64" t="s">
        <v>163</v>
      </c>
      <c r="AJ64" t="s">
        <v>165</v>
      </c>
      <c r="AK64" t="s">
        <v>167</v>
      </c>
      <c r="AL64" t="s">
        <v>263</v>
      </c>
      <c r="AM64" t="s">
        <v>168</v>
      </c>
      <c r="AN64" t="s">
        <v>169</v>
      </c>
      <c r="AO64" t="s">
        <v>264</v>
      </c>
      <c r="AP64" t="s">
        <v>170</v>
      </c>
      <c r="AQ64" t="s">
        <v>171</v>
      </c>
      <c r="AR64" t="s">
        <v>265</v>
      </c>
      <c r="AS64" t="s">
        <v>266</v>
      </c>
      <c r="AT64" t="s">
        <v>172</v>
      </c>
      <c r="AU64" t="s">
        <v>173</v>
      </c>
      <c r="AV64" t="s">
        <v>174</v>
      </c>
      <c r="AW64" t="s">
        <v>175</v>
      </c>
      <c r="AX64" t="s">
        <v>176</v>
      </c>
      <c r="AY64" t="s">
        <v>267</v>
      </c>
      <c r="AZ64" t="s">
        <v>177</v>
      </c>
      <c r="BA64" t="s">
        <v>178</v>
      </c>
      <c r="BB64" t="s">
        <v>179</v>
      </c>
      <c r="BC64" t="s">
        <v>180</v>
      </c>
      <c r="BD64" t="s">
        <v>213</v>
      </c>
      <c r="BE64">
        <v>96.750204638379756</v>
      </c>
      <c r="BF64">
        <v>98.701064643048596</v>
      </c>
      <c r="BG64">
        <v>97.865473378958413</v>
      </c>
      <c r="BH64">
        <v>99.624848395377626</v>
      </c>
      <c r="BI64">
        <v>98.689292143693237</v>
      </c>
      <c r="BJ64">
        <v>99.215091252514256</v>
      </c>
      <c r="BK64">
        <v>96.829845287669386</v>
      </c>
      <c r="BL64">
        <v>96.439050250624376</v>
      </c>
      <c r="BM64">
        <v>99.785140019115843</v>
      </c>
      <c r="BN64">
        <v>99.622720254300972</v>
      </c>
      <c r="BO64">
        <v>97.180107377490216</v>
      </c>
      <c r="BP64">
        <v>99.147654264030365</v>
      </c>
      <c r="BQ64">
        <v>82.005664533263925</v>
      </c>
      <c r="BR64">
        <v>95.977885233012273</v>
      </c>
      <c r="BS64">
        <v>99.305677855093421</v>
      </c>
      <c r="BT64">
        <v>97.210447475590811</v>
      </c>
      <c r="BU64">
        <v>99.975759719589504</v>
      </c>
      <c r="BV64">
        <v>93.166948907319394</v>
      </c>
      <c r="BW64">
        <v>97.785472046885246</v>
      </c>
      <c r="BX64">
        <v>96.660388260008204</v>
      </c>
      <c r="BY64">
        <v>96.920879675374408</v>
      </c>
      <c r="BZ64">
        <v>82.812502318035158</v>
      </c>
      <c r="CA64">
        <v>94.570562959425615</v>
      </c>
      <c r="CB64">
        <v>99.381425461555068</v>
      </c>
      <c r="CC64">
        <v>99.87116224207513</v>
      </c>
      <c r="CD64">
        <v>98.936514751197677</v>
      </c>
      <c r="CE64">
        <v>98.542048114991701</v>
      </c>
      <c r="CF64">
        <v>97.020979991884303</v>
      </c>
      <c r="CG64">
        <v>96.635115719169804</v>
      </c>
      <c r="CH64">
        <v>99.413891936867842</v>
      </c>
      <c r="CI64">
        <v>99.187819775395383</v>
      </c>
      <c r="CJ64">
        <v>99.27043431382647</v>
      </c>
      <c r="CK64">
        <v>98.627223159544528</v>
      </c>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row>
    <row r="65">
      <c r="A65" t="s">
        <v>547</v>
      </c>
      <c r="B65">
        <v>2007</v>
      </c>
      <c r="C65" t="s">
        <v>551</v>
      </c>
      <c r="D65">
        <v>58</v>
      </c>
      <c r="E65" t="s">
        <v>182</v>
      </c>
      <c r="F65" t="s">
        <v>183</v>
      </c>
      <c r="G65" t="s">
        <v>213</v>
      </c>
      <c r="H65">
        <v>3.271901779070419</v>
      </c>
      <c r="I65">
        <v>8.0144975340723228</v>
      </c>
      <c r="J65">
        <v>10.33782890333441</v>
      </c>
      <c r="K65">
        <v>16.703499534955782</v>
      </c>
      <c r="L65">
        <v>23.503139561902891</v>
      </c>
      <c r="M65">
        <v>16.076185923533121</v>
      </c>
      <c r="N65">
        <v>18.436220104527091</v>
      </c>
      <c r="O65">
        <v>21.197404661248019</v>
      </c>
      <c r="P65">
        <v>28.774973257959559</v>
      </c>
      <c r="Q65">
        <v>25.74695354121036</v>
      </c>
      <c r="R65">
        <v>1.6135077174753261</v>
      </c>
      <c r="S65">
        <v>4.306452974053439</v>
      </c>
      <c r="T65">
        <v>4.7443072833804658</v>
      </c>
      <c r="U65">
        <v>5.6756205256737244</v>
      </c>
      <c r="V65">
        <v>9.4517970852817399</v>
      </c>
      <c r="W65" t="s">
        <v>151</v>
      </c>
      <c r="X65" t="s">
        <v>152</v>
      </c>
      <c r="Y65" t="s">
        <v>153</v>
      </c>
      <c r="Z65" t="s">
        <v>154</v>
      </c>
      <c r="AA65" t="s">
        <v>155</v>
      </c>
      <c r="AB65" t="s">
        <v>156</v>
      </c>
      <c r="AC65" t="s">
        <v>157</v>
      </c>
      <c r="AD65" t="s">
        <v>158</v>
      </c>
      <c r="AE65" t="s">
        <v>159</v>
      </c>
      <c r="AF65" t="s">
        <v>160</v>
      </c>
      <c r="AG65" t="s">
        <v>161</v>
      </c>
      <c r="AH65" t="s">
        <v>162</v>
      </c>
      <c r="AI65" t="s">
        <v>163</v>
      </c>
      <c r="AJ65" t="s">
        <v>165</v>
      </c>
      <c r="AK65" t="s">
        <v>167</v>
      </c>
      <c r="AL65" t="s">
        <v>263</v>
      </c>
      <c r="AM65" t="s">
        <v>168</v>
      </c>
      <c r="AN65" t="s">
        <v>169</v>
      </c>
      <c r="AO65" t="s">
        <v>264</v>
      </c>
      <c r="AP65" t="s">
        <v>170</v>
      </c>
      <c r="AQ65" t="s">
        <v>171</v>
      </c>
      <c r="AR65" t="s">
        <v>265</v>
      </c>
      <c r="AS65" t="s">
        <v>266</v>
      </c>
      <c r="AT65" t="s">
        <v>172</v>
      </c>
      <c r="AU65" t="s">
        <v>173</v>
      </c>
      <c r="AV65" t="s">
        <v>174</v>
      </c>
      <c r="AW65" t="s">
        <v>175</v>
      </c>
      <c r="AX65" t="s">
        <v>176</v>
      </c>
      <c r="AY65" t="s">
        <v>267</v>
      </c>
      <c r="AZ65" t="s">
        <v>177</v>
      </c>
      <c r="BA65" t="s">
        <v>178</v>
      </c>
      <c r="BB65" t="s">
        <v>179</v>
      </c>
      <c r="BC65" t="s">
        <v>180</v>
      </c>
      <c r="BD65" t="s">
        <v>213</v>
      </c>
      <c r="BE65">
        <v>25.087520185979439</v>
      </c>
      <c r="BF65">
        <v>2.6160800552797099</v>
      </c>
      <c r="BG65">
        <v>5.8069760436537701</v>
      </c>
      <c r="BH65">
        <v>8.7687765213541233</v>
      </c>
      <c r="BI65">
        <v>20.46086776754705</v>
      </c>
      <c r="BJ65">
        <v>11.342553135416701</v>
      </c>
      <c r="BK65">
        <v>12.88722720781673</v>
      </c>
      <c r="BL65">
        <v>8.9994314396994763</v>
      </c>
      <c r="BM65">
        <v>8.5647094626412468</v>
      </c>
      <c r="BN65">
        <v>31.85112963197664</v>
      </c>
      <c r="BO65">
        <v>8.7881416621188642</v>
      </c>
      <c r="BP65">
        <v>30.239898493872101</v>
      </c>
      <c r="BQ65">
        <v>6.2275220064431211</v>
      </c>
      <c r="BR65">
        <v>11.79864842683684</v>
      </c>
      <c r="BS65">
        <v>12.680866401159181</v>
      </c>
      <c r="BT65">
        <v>23.124463445439751</v>
      </c>
      <c r="BU65">
        <v>2.058866735653953</v>
      </c>
      <c r="BV65">
        <v>9.8817864927138004</v>
      </c>
      <c r="BW65">
        <v>19.598849014467589</v>
      </c>
      <c r="BX65">
        <v>18.479755862713699</v>
      </c>
      <c r="BY65">
        <v>23.285370301413071</v>
      </c>
      <c r="BZ65">
        <v>7.258133154820591</v>
      </c>
      <c r="CA65">
        <v>15.23527183744471</v>
      </c>
      <c r="CB65">
        <v>1.93103600531965</v>
      </c>
      <c r="CC65">
        <v>20.781473481976811</v>
      </c>
      <c r="CD65">
        <v>15.43439740456348</v>
      </c>
      <c r="CE65">
        <v>7.7203133629846814</v>
      </c>
      <c r="CF65">
        <v>18.190092001128651</v>
      </c>
      <c r="CG65">
        <v>10.69254102779376</v>
      </c>
      <c r="CH65">
        <v>10.208392957668019</v>
      </c>
      <c r="CI65">
        <v>10.425605320028129</v>
      </c>
      <c r="CJ65">
        <v>7.3878374645777667</v>
      </c>
      <c r="CK65">
        <v>16.548113824275809</v>
      </c>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row>
    <row r="66">
      <c r="A66" t="s">
        <v>547</v>
      </c>
      <c r="B66">
        <v>2007</v>
      </c>
      <c r="C66" t="s">
        <v>551</v>
      </c>
      <c r="D66">
        <v>59</v>
      </c>
      <c r="E66" t="s">
        <v>182</v>
      </c>
      <c r="F66" t="s">
        <v>268</v>
      </c>
      <c r="G66" t="s">
        <v>213</v>
      </c>
      <c r="H66">
        <v>1.916104808329119</v>
      </c>
      <c r="I66">
        <v>2.541460262852584</v>
      </c>
      <c r="J66">
        <v>2.2925561386982301</v>
      </c>
      <c r="K66">
        <v>1.6655172139930119</v>
      </c>
      <c r="L66">
        <v>1.93895316273732</v>
      </c>
      <c r="M66">
        <v>4.0342818328408621</v>
      </c>
      <c r="N66">
        <v>3.1308514485399899</v>
      </c>
      <c r="O66">
        <v>1.6224190773156131</v>
      </c>
      <c r="P66">
        <v>2.5891252933718629</v>
      </c>
      <c r="Q66">
        <v>1.682543104318825</v>
      </c>
      <c r="R66">
        <v>1.5726415585853379</v>
      </c>
      <c r="S66">
        <v>2.1820496236137288</v>
      </c>
      <c r="T66">
        <v>1.778380889831453</v>
      </c>
      <c r="U66">
        <v>1.489166969774701</v>
      </c>
      <c r="V66">
        <v>1.3123470467368319</v>
      </c>
      <c r="W66" t="s">
        <v>151</v>
      </c>
      <c r="X66" t="s">
        <v>152</v>
      </c>
      <c r="Y66" t="s">
        <v>153</v>
      </c>
      <c r="Z66" t="s">
        <v>154</v>
      </c>
      <c r="AA66" t="s">
        <v>155</v>
      </c>
      <c r="AB66" t="s">
        <v>156</v>
      </c>
      <c r="AC66" t="s">
        <v>157</v>
      </c>
      <c r="AD66" t="s">
        <v>158</v>
      </c>
      <c r="AE66" t="s">
        <v>159</v>
      </c>
      <c r="AF66" t="s">
        <v>160</v>
      </c>
      <c r="AG66" t="s">
        <v>161</v>
      </c>
      <c r="AH66" t="s">
        <v>162</v>
      </c>
      <c r="AI66" t="s">
        <v>163</v>
      </c>
      <c r="AJ66" t="s">
        <v>165</v>
      </c>
      <c r="AK66" t="s">
        <v>167</v>
      </c>
      <c r="AL66" t="s">
        <v>263</v>
      </c>
      <c r="AM66" t="s">
        <v>168</v>
      </c>
      <c r="AN66" t="s">
        <v>169</v>
      </c>
      <c r="AO66" t="s">
        <v>264</v>
      </c>
      <c r="AP66" t="s">
        <v>170</v>
      </c>
      <c r="AQ66" t="s">
        <v>171</v>
      </c>
      <c r="AR66" t="s">
        <v>265</v>
      </c>
      <c r="AS66" t="s">
        <v>266</v>
      </c>
      <c r="AT66" t="s">
        <v>172</v>
      </c>
      <c r="AU66" t="s">
        <v>173</v>
      </c>
      <c r="AV66" t="s">
        <v>174</v>
      </c>
      <c r="AW66" t="s">
        <v>175</v>
      </c>
      <c r="AX66" t="s">
        <v>176</v>
      </c>
      <c r="AY66" t="s">
        <v>267</v>
      </c>
      <c r="AZ66" t="s">
        <v>177</v>
      </c>
      <c r="BA66" t="s">
        <v>178</v>
      </c>
      <c r="BB66" t="s">
        <v>179</v>
      </c>
      <c r="BC66" t="s">
        <v>180</v>
      </c>
      <c r="BD66" t="s">
        <v>213</v>
      </c>
      <c r="BE66">
        <v>6.1532937614430381</v>
      </c>
      <c r="BF66">
        <v>0.73505159625538752</v>
      </c>
      <c r="BG66">
        <v>1.32116946346197</v>
      </c>
      <c r="BH66">
        <v>0.68732800512287151</v>
      </c>
      <c r="BI66">
        <v>4.3807628623064554</v>
      </c>
      <c r="BJ66">
        <v>2.3685073621362589</v>
      </c>
      <c r="BK66">
        <v>2.3196829617843848</v>
      </c>
      <c r="BL66">
        <v>1.907623469531553</v>
      </c>
      <c r="BM66">
        <v>2.6311431955487041</v>
      </c>
      <c r="BN66">
        <v>1.940457205261348</v>
      </c>
      <c r="BO66">
        <v>1.023979284896485</v>
      </c>
      <c r="BP66">
        <v>2.3391886131822499</v>
      </c>
      <c r="BQ66">
        <v>7.2537529536699559</v>
      </c>
      <c r="BR66">
        <v>7.2841437770218134</v>
      </c>
      <c r="BS66">
        <v>1.4046654963304821</v>
      </c>
      <c r="BT66">
        <v>1.613552073756845</v>
      </c>
      <c r="BU66">
        <v>0.82060006372165051</v>
      </c>
      <c r="BV66">
        <v>6.9415737910720328</v>
      </c>
      <c r="BW66">
        <v>1.607025455319816</v>
      </c>
      <c r="BX66">
        <v>7.0364591406642019</v>
      </c>
      <c r="BY66">
        <v>1.637194145189131</v>
      </c>
      <c r="BZ66">
        <v>2.1453671026966101</v>
      </c>
      <c r="CA66">
        <v>7.2513801003110778</v>
      </c>
      <c r="CB66">
        <v>0.33154765659044139</v>
      </c>
      <c r="CC66">
        <v>2.4963144266797759</v>
      </c>
      <c r="CD66">
        <v>3.5236525105791379</v>
      </c>
      <c r="CE66">
        <v>2.7779099376633321</v>
      </c>
      <c r="CF66">
        <v>2.6259575777797322</v>
      </c>
      <c r="CG66">
        <v>1.737239094238717</v>
      </c>
      <c r="CH66">
        <v>1.1136287667802161</v>
      </c>
      <c r="CI66">
        <v>1.2226113264935929</v>
      </c>
      <c r="CJ66">
        <v>2.4597466025483188</v>
      </c>
      <c r="CK66">
        <v>2.5908885114418969</v>
      </c>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row>
    <row r="67">
      <c r="A67" t="s">
        <v>547</v>
      </c>
      <c r="B67">
        <v>2007</v>
      </c>
      <c r="C67" t="s">
        <v>551</v>
      </c>
      <c r="D67">
        <v>60</v>
      </c>
      <c r="E67" t="s">
        <v>182</v>
      </c>
      <c r="F67" t="s">
        <v>269</v>
      </c>
      <c r="G67" t="s">
        <v>213</v>
      </c>
      <c r="H67">
        <v>3.2182801108001571</v>
      </c>
      <c r="I67">
        <v>3.3952359459419359</v>
      </c>
      <c r="J67">
        <v>2.9729970550177121</v>
      </c>
      <c r="K67">
        <v>3.8417102332559931</v>
      </c>
      <c r="L67">
        <v>1.092680781390746</v>
      </c>
      <c r="M67">
        <v>7.2174976779858957</v>
      </c>
      <c r="N67">
        <v>4.2604337913828267</v>
      </c>
      <c r="O67">
        <v>4.682360288735131</v>
      </c>
      <c r="P67">
        <v>2.1930042705323292</v>
      </c>
      <c r="Q67">
        <v>0.60373172976301148</v>
      </c>
      <c r="R67">
        <v>2.72933426304041</v>
      </c>
      <c r="S67">
        <v>2.3830275610713199</v>
      </c>
      <c r="T67">
        <v>2.5122515564351429</v>
      </c>
      <c r="U67">
        <v>2.0612088628789742</v>
      </c>
      <c r="V67">
        <v>1.515309800786113</v>
      </c>
      <c r="W67" t="s">
        <v>151</v>
      </c>
      <c r="X67" t="s">
        <v>152</v>
      </c>
      <c r="Y67" t="s">
        <v>153</v>
      </c>
      <c r="Z67" t="s">
        <v>154</v>
      </c>
      <c r="AA67" t="s">
        <v>155</v>
      </c>
      <c r="AB67" t="s">
        <v>156</v>
      </c>
      <c r="AC67" t="s">
        <v>157</v>
      </c>
      <c r="AD67" t="s">
        <v>158</v>
      </c>
      <c r="AE67" t="s">
        <v>159</v>
      </c>
      <c r="AF67" t="s">
        <v>160</v>
      </c>
      <c r="AG67" t="s">
        <v>161</v>
      </c>
      <c r="AH67" t="s">
        <v>162</v>
      </c>
      <c r="AI67" t="s">
        <v>163</v>
      </c>
      <c r="AJ67" t="s">
        <v>165</v>
      </c>
      <c r="AK67" t="s">
        <v>167</v>
      </c>
      <c r="AL67" t="s">
        <v>263</v>
      </c>
      <c r="AM67" t="s">
        <v>168</v>
      </c>
      <c r="AN67" t="s">
        <v>169</v>
      </c>
      <c r="AO67" t="s">
        <v>264</v>
      </c>
      <c r="AP67" t="s">
        <v>170</v>
      </c>
      <c r="AQ67" t="s">
        <v>171</v>
      </c>
      <c r="AR67" t="s">
        <v>265</v>
      </c>
      <c r="AS67" t="s">
        <v>266</v>
      </c>
      <c r="AT67" t="s">
        <v>172</v>
      </c>
      <c r="AU67" t="s">
        <v>173</v>
      </c>
      <c r="AV67" t="s">
        <v>174</v>
      </c>
      <c r="AW67" t="s">
        <v>175</v>
      </c>
      <c r="AX67" t="s">
        <v>176</v>
      </c>
      <c r="AY67" t="s">
        <v>267</v>
      </c>
      <c r="AZ67" t="s">
        <v>177</v>
      </c>
      <c r="BA67" t="s">
        <v>178</v>
      </c>
      <c r="BB67" t="s">
        <v>179</v>
      </c>
      <c r="BC67" t="s">
        <v>180</v>
      </c>
      <c r="BD67" t="s">
        <v>213</v>
      </c>
      <c r="BE67">
        <v>0.63059542726221218</v>
      </c>
      <c r="BF67">
        <v>0.31243060553151841</v>
      </c>
      <c r="BG67">
        <v>1.5729396931213591</v>
      </c>
      <c r="BH67">
        <v>0.49157939511452953</v>
      </c>
      <c r="BI67">
        <v>3.9648442598439062</v>
      </c>
      <c r="BJ67">
        <v>4.9894401039257703</v>
      </c>
      <c r="BK67">
        <v>0.60563593939009108</v>
      </c>
      <c r="BL67">
        <v>1.7311863668729659</v>
      </c>
      <c r="BM67">
        <v>0.63913323051509696</v>
      </c>
      <c r="BN67">
        <v>1.741843759156759</v>
      </c>
      <c r="BO67">
        <v>0.80064388074913928</v>
      </c>
      <c r="BP67">
        <v>2.4915332175982572</v>
      </c>
      <c r="BQ67">
        <v>7.9531482348209224</v>
      </c>
      <c r="BR67">
        <v>6.5476367718516411</v>
      </c>
      <c r="BS67">
        <v>0.29745796832061211</v>
      </c>
      <c r="BT67">
        <v>1.658914651344807</v>
      </c>
      <c r="BU67">
        <v>0.27507745110646431</v>
      </c>
      <c r="BV67">
        <v>12.9136737483286</v>
      </c>
      <c r="BW67">
        <v>0.65662934366203385</v>
      </c>
      <c r="BX67">
        <v>3.538283902106012</v>
      </c>
      <c r="BY67">
        <v>2.1574914638936349</v>
      </c>
      <c r="BZ67">
        <v>3.5660938846688119</v>
      </c>
      <c r="CA67">
        <v>2.7825580890026842</v>
      </c>
      <c r="CB67">
        <v>0.093404346704838506</v>
      </c>
      <c r="CC67">
        <v>4.0346725271422601</v>
      </c>
      <c r="CD67">
        <v>3.8232539823100509</v>
      </c>
      <c r="CE67">
        <v>2.8419248302712399</v>
      </c>
      <c r="CF67">
        <v>2.093289985126773</v>
      </c>
      <c r="CG67">
        <v>1.7007235684367079</v>
      </c>
      <c r="CH67">
        <v>4.1383104429158966</v>
      </c>
      <c r="CI67">
        <v>0.40928440767698709</v>
      </c>
      <c r="CJ67">
        <v>6.9126756900001434</v>
      </c>
      <c r="CK67">
        <v>2.5213947600862179</v>
      </c>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row>
    <row r="68">
      <c r="A68" t="s">
        <v>547</v>
      </c>
      <c r="B68">
        <v>2007</v>
      </c>
      <c r="C68" t="s">
        <v>551</v>
      </c>
      <c r="D68">
        <v>61</v>
      </c>
      <c r="E68" t="s">
        <v>182</v>
      </c>
      <c r="F68" t="s">
        <v>270</v>
      </c>
      <c r="G68" t="s">
        <v>213</v>
      </c>
      <c r="H68">
        <v>1.896929571274595</v>
      </c>
      <c r="I68">
        <v>3.111128857015089</v>
      </c>
      <c r="J68">
        <v>4.3190367154199141</v>
      </c>
      <c r="K68">
        <v>4.3074399156933127</v>
      </c>
      <c r="L68">
        <v>3.6628253809256148</v>
      </c>
      <c r="M68">
        <v>3.0605998541517412</v>
      </c>
      <c r="N68">
        <v>5.2537349924758514</v>
      </c>
      <c r="O68">
        <v>2.943734450625322</v>
      </c>
      <c r="P68">
        <v>3.2340539616257389</v>
      </c>
      <c r="Q68">
        <v>4.4831301556229626</v>
      </c>
      <c r="R68">
        <v>1.342057036259797</v>
      </c>
      <c r="S68">
        <v>3.0196700881391818</v>
      </c>
      <c r="T68">
        <v>3.0726850415064302</v>
      </c>
      <c r="U68">
        <v>4.6298949927227859</v>
      </c>
      <c r="V68">
        <v>3.9841988817930361</v>
      </c>
      <c r="W68" t="s">
        <v>151</v>
      </c>
      <c r="X68" t="s">
        <v>152</v>
      </c>
      <c r="Y68" t="s">
        <v>153</v>
      </c>
      <c r="Z68" t="s">
        <v>154</v>
      </c>
      <c r="AA68" t="s">
        <v>155</v>
      </c>
      <c r="AB68" t="s">
        <v>156</v>
      </c>
      <c r="AC68" t="s">
        <v>157</v>
      </c>
      <c r="AD68" t="s">
        <v>158</v>
      </c>
      <c r="AE68" t="s">
        <v>159</v>
      </c>
      <c r="AF68" t="s">
        <v>160</v>
      </c>
      <c r="AG68" t="s">
        <v>161</v>
      </c>
      <c r="AH68" t="s">
        <v>162</v>
      </c>
      <c r="AI68" t="s">
        <v>163</v>
      </c>
      <c r="AJ68" t="s">
        <v>165</v>
      </c>
      <c r="AK68" t="s">
        <v>167</v>
      </c>
      <c r="AL68" t="s">
        <v>263</v>
      </c>
      <c r="AM68" t="s">
        <v>168</v>
      </c>
      <c r="AN68" t="s">
        <v>169</v>
      </c>
      <c r="AO68" t="s">
        <v>264</v>
      </c>
      <c r="AP68" t="s">
        <v>170</v>
      </c>
      <c r="AQ68" t="s">
        <v>171</v>
      </c>
      <c r="AR68" t="s">
        <v>265</v>
      </c>
      <c r="AS68" t="s">
        <v>266</v>
      </c>
      <c r="AT68" t="s">
        <v>172</v>
      </c>
      <c r="AU68" t="s">
        <v>173</v>
      </c>
      <c r="AV68" t="s">
        <v>174</v>
      </c>
      <c r="AW68" t="s">
        <v>175</v>
      </c>
      <c r="AX68" t="s">
        <v>176</v>
      </c>
      <c r="AY68" t="s">
        <v>267</v>
      </c>
      <c r="AZ68" t="s">
        <v>177</v>
      </c>
      <c r="BA68" t="s">
        <v>178</v>
      </c>
      <c r="BB68" t="s">
        <v>179</v>
      </c>
      <c r="BC68" t="s">
        <v>180</v>
      </c>
      <c r="BD68" t="s">
        <v>213</v>
      </c>
      <c r="BE68">
        <v>1.784273628628344</v>
      </c>
      <c r="BF68">
        <v>2.5576536879494292</v>
      </c>
      <c r="BG68">
        <v>9.0068809243297689</v>
      </c>
      <c r="BH68">
        <v>9.4637853136198515</v>
      </c>
      <c r="BI68">
        <v>5.6824085210209896</v>
      </c>
      <c r="BJ68">
        <v>2.8225939861469649</v>
      </c>
      <c r="BK68">
        <v>6.0476479344725558</v>
      </c>
      <c r="BL68">
        <v>6.9293621197121569</v>
      </c>
      <c r="BM68">
        <v>1.870542103370417</v>
      </c>
      <c r="BN68">
        <v>0.69399193150037486</v>
      </c>
      <c r="BO68">
        <v>2.6880498689452001</v>
      </c>
      <c r="BP68">
        <v>0.24178837071141021</v>
      </c>
      <c r="BQ68">
        <v>0</v>
      </c>
      <c r="BR68">
        <v>4.0951114527681396</v>
      </c>
      <c r="BS68">
        <v>5.5671712270207774</v>
      </c>
      <c r="BT68">
        <v>0.5446790987706791</v>
      </c>
      <c r="BU68">
        <v>4.0851146992576668</v>
      </c>
      <c r="BV68">
        <v>1.361544097202255</v>
      </c>
      <c r="BW68">
        <v>0.9993738394967755</v>
      </c>
      <c r="BX68">
        <v>2.5671480567074951</v>
      </c>
      <c r="BY68">
        <v>6.2272931490928984</v>
      </c>
      <c r="BZ68">
        <v>0.29519641240223321</v>
      </c>
      <c r="CA68">
        <v>1.1272610129753411</v>
      </c>
      <c r="CB68">
        <v>5.8125537328764469</v>
      </c>
      <c r="CC68">
        <v>0.96650132973742575</v>
      </c>
      <c r="CD68">
        <v>1.791137123545359</v>
      </c>
      <c r="CE68">
        <v>3.4250186603212791</v>
      </c>
      <c r="CF68">
        <v>1.4555252454060339</v>
      </c>
      <c r="CG68">
        <v>1.4152453433389329</v>
      </c>
      <c r="CH68">
        <v>4.7771809490858397</v>
      </c>
      <c r="CI68">
        <v>0.49123464010531648</v>
      </c>
      <c r="CJ68">
        <v>2.550364668038446</v>
      </c>
      <c r="CK68">
        <v>3.8563104518114879</v>
      </c>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row>
    <row r="69">
      <c r="A69" t="s">
        <v>547</v>
      </c>
      <c r="B69">
        <v>2007</v>
      </c>
      <c r="C69" t="s">
        <v>551</v>
      </c>
      <c r="D69">
        <v>62</v>
      </c>
      <c r="E69" t="s">
        <v>182</v>
      </c>
      <c r="F69" t="s">
        <v>271</v>
      </c>
      <c r="G69" t="s">
        <v>213</v>
      </c>
      <c r="H69">
        <v>10.522845834529839</v>
      </c>
      <c r="I69">
        <v>8.6728113705668193</v>
      </c>
      <c r="J69">
        <v>5.7836630905498403</v>
      </c>
      <c r="K69">
        <v>3.7125370512725659</v>
      </c>
      <c r="L69">
        <v>2.4235183263345408</v>
      </c>
      <c r="M69">
        <v>5.148079124731515</v>
      </c>
      <c r="N69">
        <v>4.4462287115618819</v>
      </c>
      <c r="O69">
        <v>2.7451717608086819</v>
      </c>
      <c r="P69">
        <v>2.870298383456455</v>
      </c>
      <c r="Q69">
        <v>1.564022745991241</v>
      </c>
      <c r="R69">
        <v>10.84219901450318</v>
      </c>
      <c r="S69">
        <v>10.105863388681669</v>
      </c>
      <c r="T69">
        <v>10.004462599394429</v>
      </c>
      <c r="U69">
        <v>6.5807241488479997</v>
      </c>
      <c r="V69">
        <v>4.2611822904189154</v>
      </c>
      <c r="W69" t="s">
        <v>151</v>
      </c>
      <c r="X69" t="s">
        <v>152</v>
      </c>
      <c r="Y69" t="s">
        <v>153</v>
      </c>
      <c r="Z69" t="s">
        <v>154</v>
      </c>
      <c r="AA69" t="s">
        <v>155</v>
      </c>
      <c r="AB69" t="s">
        <v>156</v>
      </c>
      <c r="AC69" t="s">
        <v>157</v>
      </c>
      <c r="AD69" t="s">
        <v>158</v>
      </c>
      <c r="AE69" t="s">
        <v>159</v>
      </c>
      <c r="AF69" t="s">
        <v>160</v>
      </c>
      <c r="AG69" t="s">
        <v>161</v>
      </c>
      <c r="AH69" t="s">
        <v>162</v>
      </c>
      <c r="AI69" t="s">
        <v>163</v>
      </c>
      <c r="AJ69" t="s">
        <v>165</v>
      </c>
      <c r="AK69" t="s">
        <v>167</v>
      </c>
      <c r="AL69" t="s">
        <v>263</v>
      </c>
      <c r="AM69" t="s">
        <v>168</v>
      </c>
      <c r="AN69" t="s">
        <v>169</v>
      </c>
      <c r="AO69" t="s">
        <v>264</v>
      </c>
      <c r="AP69" t="s">
        <v>170</v>
      </c>
      <c r="AQ69" t="s">
        <v>171</v>
      </c>
      <c r="AR69" t="s">
        <v>265</v>
      </c>
      <c r="AS69" t="s">
        <v>266</v>
      </c>
      <c r="AT69" t="s">
        <v>172</v>
      </c>
      <c r="AU69" t="s">
        <v>173</v>
      </c>
      <c r="AV69" t="s">
        <v>174</v>
      </c>
      <c r="AW69" t="s">
        <v>175</v>
      </c>
      <c r="AX69" t="s">
        <v>176</v>
      </c>
      <c r="AY69" t="s">
        <v>267</v>
      </c>
      <c r="AZ69" t="s">
        <v>177</v>
      </c>
      <c r="BA69" t="s">
        <v>178</v>
      </c>
      <c r="BB69" t="s">
        <v>179</v>
      </c>
      <c r="BC69" t="s">
        <v>180</v>
      </c>
      <c r="BD69" t="s">
        <v>213</v>
      </c>
      <c r="BE69">
        <v>4.1445046607351026</v>
      </c>
      <c r="BF69">
        <v>19.874861767134728</v>
      </c>
      <c r="BG69">
        <v>5.1083103880611036</v>
      </c>
      <c r="BH69">
        <v>18.13506375976317</v>
      </c>
      <c r="BI69">
        <v>8.8513096437612351</v>
      </c>
      <c r="BJ69">
        <v>3.9464658334214371</v>
      </c>
      <c r="BK69">
        <v>14.656528491754999</v>
      </c>
      <c r="BL69">
        <v>17.69810256935558</v>
      </c>
      <c r="BM69">
        <v>5.6752374117156643</v>
      </c>
      <c r="BN69">
        <v>0.10553151939410541</v>
      </c>
      <c r="BO69">
        <v>3.6406028586156318</v>
      </c>
      <c r="BP69">
        <v>5.6482674644957109</v>
      </c>
      <c r="BQ69">
        <v>2.5316216363642678</v>
      </c>
      <c r="BR69">
        <v>8.8726491128387046</v>
      </c>
      <c r="BS69">
        <v>21.33123701299148</v>
      </c>
      <c r="BT69">
        <v>6.2387888199119734</v>
      </c>
      <c r="BU69">
        <v>15.16332341997475</v>
      </c>
      <c r="BV69">
        <v>2.8127444265749419</v>
      </c>
      <c r="BW69">
        <v>13.326579478021349</v>
      </c>
      <c r="BX69">
        <v>10.155125877902201</v>
      </c>
      <c r="BY69">
        <v>4.8439624835596087</v>
      </c>
      <c r="BZ69">
        <v>5.2977627724774718</v>
      </c>
      <c r="CA69">
        <v>3.2653049483030738</v>
      </c>
      <c r="CB69">
        <v>18.07825244495794</v>
      </c>
      <c r="CC69">
        <v>8.2198100469537891</v>
      </c>
      <c r="CD69">
        <v>8.4094942490859896</v>
      </c>
      <c r="CE69">
        <v>14.20045284140317</v>
      </c>
      <c r="CF69">
        <v>6.4118315854735171</v>
      </c>
      <c r="CG69">
        <v>6.2509469428008462</v>
      </c>
      <c r="CH69">
        <v>5.31674987963431</v>
      </c>
      <c r="CI69">
        <v>4.9146165423836088</v>
      </c>
      <c r="CJ69">
        <v>5.347917885332957</v>
      </c>
      <c r="CK69">
        <v>9.1756335199689829</v>
      </c>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row>
    <row r="70">
      <c r="A70" t="s">
        <v>547</v>
      </c>
      <c r="B70">
        <v>2007</v>
      </c>
      <c r="C70" t="s">
        <v>551</v>
      </c>
      <c r="D70">
        <v>63</v>
      </c>
      <c r="E70" t="s">
        <v>182</v>
      </c>
      <c r="F70" t="s">
        <v>272</v>
      </c>
      <c r="G70" t="s">
        <v>213</v>
      </c>
      <c r="H70">
        <v>6.3875016198075274</v>
      </c>
      <c r="I70">
        <v>4.3811909230358328</v>
      </c>
      <c r="J70">
        <v>1.928598110602856</v>
      </c>
      <c r="K70">
        <v>1.166723174610762</v>
      </c>
      <c r="L70">
        <v>0.25179878520143528</v>
      </c>
      <c r="M70">
        <v>3.457572513258643</v>
      </c>
      <c r="N70">
        <v>1.4361376556301091</v>
      </c>
      <c r="O70">
        <v>0.63070146524021142</v>
      </c>
      <c r="P70">
        <v>0.50524996979621972</v>
      </c>
      <c r="Q70">
        <v>0.045369999128451098</v>
      </c>
      <c r="R70">
        <v>6.8125993135327567</v>
      </c>
      <c r="S70">
        <v>6.3575546486539736</v>
      </c>
      <c r="T70">
        <v>3.8930924684211181</v>
      </c>
      <c r="U70">
        <v>1.7241657362458069</v>
      </c>
      <c r="V70">
        <v>1.31412949172301</v>
      </c>
      <c r="W70" t="s">
        <v>151</v>
      </c>
      <c r="X70" t="s">
        <v>152</v>
      </c>
      <c r="Y70" t="s">
        <v>153</v>
      </c>
      <c r="Z70" t="s">
        <v>154</v>
      </c>
      <c r="AA70" t="s">
        <v>155</v>
      </c>
      <c r="AB70" t="s">
        <v>156</v>
      </c>
      <c r="AC70" t="s">
        <v>157</v>
      </c>
      <c r="AD70" t="s">
        <v>158</v>
      </c>
      <c r="AE70" t="s">
        <v>159</v>
      </c>
      <c r="AF70" t="s">
        <v>160</v>
      </c>
      <c r="AG70" t="s">
        <v>161</v>
      </c>
      <c r="AH70" t="s">
        <v>162</v>
      </c>
      <c r="AI70" t="s">
        <v>163</v>
      </c>
      <c r="AJ70" t="s">
        <v>165</v>
      </c>
      <c r="AK70" t="s">
        <v>167</v>
      </c>
      <c r="AL70" t="s">
        <v>263</v>
      </c>
      <c r="AM70" t="s">
        <v>168</v>
      </c>
      <c r="AN70" t="s">
        <v>169</v>
      </c>
      <c r="AO70" t="s">
        <v>264</v>
      </c>
      <c r="AP70" t="s">
        <v>170</v>
      </c>
      <c r="AQ70" t="s">
        <v>171</v>
      </c>
      <c r="AR70" t="s">
        <v>265</v>
      </c>
      <c r="AS70" t="s">
        <v>266</v>
      </c>
      <c r="AT70" t="s">
        <v>172</v>
      </c>
      <c r="AU70" t="s">
        <v>173</v>
      </c>
      <c r="AV70" t="s">
        <v>174</v>
      </c>
      <c r="AW70" t="s">
        <v>175</v>
      </c>
      <c r="AX70" t="s">
        <v>176</v>
      </c>
      <c r="AY70" t="s">
        <v>267</v>
      </c>
      <c r="AZ70" t="s">
        <v>177</v>
      </c>
      <c r="BA70" t="s">
        <v>178</v>
      </c>
      <c r="BB70" t="s">
        <v>179</v>
      </c>
      <c r="BC70" t="s">
        <v>180</v>
      </c>
      <c r="BD70" t="s">
        <v>213</v>
      </c>
      <c r="BE70">
        <v>0.36015297540477381</v>
      </c>
      <c r="BF70">
        <v>4.459681436048859</v>
      </c>
      <c r="BG70">
        <v>0.9561395128023622</v>
      </c>
      <c r="BH70">
        <v>5.0352301371088037</v>
      </c>
      <c r="BI70">
        <v>5.6259849583616468</v>
      </c>
      <c r="BJ70">
        <v>1.267352132021162</v>
      </c>
      <c r="BK70">
        <v>3.8417356584219871</v>
      </c>
      <c r="BL70">
        <v>3.199877489298856</v>
      </c>
      <c r="BM70">
        <v>2.4018060333198599</v>
      </c>
      <c r="BN70">
        <v>0.38352724330576998</v>
      </c>
      <c r="BO70">
        <v>1.675780557976611</v>
      </c>
      <c r="BP70">
        <v>2.8732613166986409</v>
      </c>
      <c r="BQ70">
        <v>3.9218711297198698</v>
      </c>
      <c r="BR70">
        <v>5.8434686183159483</v>
      </c>
      <c r="BS70">
        <v>2.7283870246606532</v>
      </c>
      <c r="BT70">
        <v>9.1927951443889704</v>
      </c>
      <c r="BU70">
        <v>3.406580503325281</v>
      </c>
      <c r="BV70">
        <v>9.4766926993393952</v>
      </c>
      <c r="BW70">
        <v>12.25312815943809</v>
      </c>
      <c r="BX70">
        <v>4.0822858719794386</v>
      </c>
      <c r="BY70">
        <v>4.7469845682030556</v>
      </c>
      <c r="BZ70">
        <v>3.3359628303095219</v>
      </c>
      <c r="CA70">
        <v>3.8827511350112238</v>
      </c>
      <c r="CB70">
        <v>2.8262533465133299</v>
      </c>
      <c r="CC70">
        <v>3.2732906050557768</v>
      </c>
      <c r="CD70">
        <v>7.9057506936422079</v>
      </c>
      <c r="CE70">
        <v>5.2078747272310224</v>
      </c>
      <c r="CF70">
        <v>9.5372700805967145</v>
      </c>
      <c r="CG70">
        <v>5.318092748502778</v>
      </c>
      <c r="CH70">
        <v>2.365825358368264</v>
      </c>
      <c r="CI70">
        <v>0.4779306850331107</v>
      </c>
      <c r="CJ70">
        <v>5.0326634362495746</v>
      </c>
      <c r="CK70">
        <v>5.5113877790972223</v>
      </c>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row>
    <row r="71">
      <c r="A71" t="s">
        <v>547</v>
      </c>
      <c r="B71">
        <v>2007</v>
      </c>
      <c r="C71" t="s">
        <v>551</v>
      </c>
      <c r="D71">
        <v>64</v>
      </c>
      <c r="E71" t="s">
        <v>182</v>
      </c>
      <c r="F71" t="s">
        <v>273</v>
      </c>
      <c r="G71" t="s">
        <v>213</v>
      </c>
      <c r="H71">
        <v>4.0597359978195247</v>
      </c>
      <c r="I71">
        <v>10.19881972923069</v>
      </c>
      <c r="J71">
        <v>18.98750318012036</v>
      </c>
      <c r="K71">
        <v>24.195202622743111</v>
      </c>
      <c r="L71">
        <v>25.517080713356801</v>
      </c>
      <c r="M71">
        <v>12.08542039621512</v>
      </c>
      <c r="N71">
        <v>20.61210092000006</v>
      </c>
      <c r="O71">
        <v>26.558075904454231</v>
      </c>
      <c r="P71">
        <v>22.86482881366495</v>
      </c>
      <c r="Q71">
        <v>21.807601233783501</v>
      </c>
      <c r="R71">
        <v>2.7377579436909221</v>
      </c>
      <c r="S71">
        <v>6.3036680677556438</v>
      </c>
      <c r="T71">
        <v>11.44910926558139</v>
      </c>
      <c r="U71">
        <v>18.672699568387419</v>
      </c>
      <c r="V71">
        <v>28.19054745154099</v>
      </c>
      <c r="W71" t="s">
        <v>151</v>
      </c>
      <c r="X71" t="s">
        <v>152</v>
      </c>
      <c r="Y71" t="s">
        <v>153</v>
      </c>
      <c r="Z71" t="s">
        <v>154</v>
      </c>
      <c r="AA71" t="s">
        <v>155</v>
      </c>
      <c r="AB71" t="s">
        <v>156</v>
      </c>
      <c r="AC71" t="s">
        <v>157</v>
      </c>
      <c r="AD71" t="s">
        <v>158</v>
      </c>
      <c r="AE71" t="s">
        <v>159</v>
      </c>
      <c r="AF71" t="s">
        <v>160</v>
      </c>
      <c r="AG71" t="s">
        <v>161</v>
      </c>
      <c r="AH71" t="s">
        <v>162</v>
      </c>
      <c r="AI71" t="s">
        <v>163</v>
      </c>
      <c r="AJ71" t="s">
        <v>165</v>
      </c>
      <c r="AK71" t="s">
        <v>167</v>
      </c>
      <c r="AL71" t="s">
        <v>263</v>
      </c>
      <c r="AM71" t="s">
        <v>168</v>
      </c>
      <c r="AN71" t="s">
        <v>169</v>
      </c>
      <c r="AO71" t="s">
        <v>264</v>
      </c>
      <c r="AP71" t="s">
        <v>170</v>
      </c>
      <c r="AQ71" t="s">
        <v>171</v>
      </c>
      <c r="AR71" t="s">
        <v>265</v>
      </c>
      <c r="AS71" t="s">
        <v>266</v>
      </c>
      <c r="AT71" t="s">
        <v>172</v>
      </c>
      <c r="AU71" t="s">
        <v>173</v>
      </c>
      <c r="AV71" t="s">
        <v>174</v>
      </c>
      <c r="AW71" t="s">
        <v>175</v>
      </c>
      <c r="AX71" t="s">
        <v>176</v>
      </c>
      <c r="AY71" t="s">
        <v>267</v>
      </c>
      <c r="AZ71" t="s">
        <v>177</v>
      </c>
      <c r="BA71" t="s">
        <v>178</v>
      </c>
      <c r="BB71" t="s">
        <v>179</v>
      </c>
      <c r="BC71" t="s">
        <v>180</v>
      </c>
      <c r="BD71" t="s">
        <v>213</v>
      </c>
      <c r="BE71">
        <v>6.2123898653064531</v>
      </c>
      <c r="BF71">
        <v>17.908822609801621</v>
      </c>
      <c r="BG71">
        <v>34.074127236617016</v>
      </c>
      <c r="BH71">
        <v>19.37831790748945</v>
      </c>
      <c r="BI71">
        <v>10.909666424153169</v>
      </c>
      <c r="BJ71">
        <v>17.452250712569111</v>
      </c>
      <c r="BK71">
        <v>4.8382836214298433</v>
      </c>
      <c r="BL71">
        <v>15.24662452909595</v>
      </c>
      <c r="BM71">
        <v>20.061432139248701</v>
      </c>
      <c r="BN71">
        <v>18.10618148548749</v>
      </c>
      <c r="BO71">
        <v>20.66859912434693</v>
      </c>
      <c r="BP71">
        <v>1.1435696034757279</v>
      </c>
      <c r="BQ71">
        <v>2.3302193531844719</v>
      </c>
      <c r="BR71">
        <v>8.0916285000274133</v>
      </c>
      <c r="BS71">
        <v>12.636512197126439</v>
      </c>
      <c r="BT71">
        <v>9.1788024107336046</v>
      </c>
      <c r="BU71">
        <v>17.10592291969369</v>
      </c>
      <c r="BV71">
        <v>3.6691948712497089</v>
      </c>
      <c r="BW71">
        <v>3.2443979307383222</v>
      </c>
      <c r="BX71">
        <v>4.092592150184279</v>
      </c>
      <c r="BY71">
        <v>17.40336853895748</v>
      </c>
      <c r="BZ71">
        <v>0.95272261811785097</v>
      </c>
      <c r="CA71">
        <v>9.8497060045437799</v>
      </c>
      <c r="CB71">
        <v>16.287519016530531</v>
      </c>
      <c r="CC71">
        <v>7.5810257348918064</v>
      </c>
      <c r="CD71">
        <v>10.09124341108631</v>
      </c>
      <c r="CE71">
        <v>12.11350395090799</v>
      </c>
      <c r="CF71">
        <v>2.5741010624529661</v>
      </c>
      <c r="CG71">
        <v>8.1182633468949721</v>
      </c>
      <c r="CH71">
        <v>22.045682881949741</v>
      </c>
      <c r="CI71">
        <v>0.95580099693324005</v>
      </c>
      <c r="CJ71">
        <v>6.59713163717353</v>
      </c>
      <c r="CK71">
        <v>16.88653398122403</v>
      </c>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row>
    <row r="72">
      <c r="A72" t="s">
        <v>547</v>
      </c>
      <c r="B72">
        <v>2007</v>
      </c>
      <c r="C72" t="s">
        <v>551</v>
      </c>
      <c r="D72">
        <v>65</v>
      </c>
      <c r="E72" t="s">
        <v>182</v>
      </c>
      <c r="F72" t="s">
        <v>274</v>
      </c>
      <c r="G72" t="s">
        <v>213</v>
      </c>
      <c r="H72">
        <v>11.722102258296241</v>
      </c>
      <c r="I72">
        <v>17.501324757403921</v>
      </c>
      <c r="J72">
        <v>20.668077784526311</v>
      </c>
      <c r="K72">
        <v>15.958892617482769</v>
      </c>
      <c r="L72">
        <v>10.03224577411306</v>
      </c>
      <c r="M72">
        <v>14.5165879504553</v>
      </c>
      <c r="N72">
        <v>15.731682154027039</v>
      </c>
      <c r="O72">
        <v>12.76321018391868</v>
      </c>
      <c r="P72">
        <v>10.5930082600097</v>
      </c>
      <c r="Q72">
        <v>6.708497316432414</v>
      </c>
      <c r="R72">
        <v>8.8628865864028121</v>
      </c>
      <c r="S72">
        <v>17.32837753102617</v>
      </c>
      <c r="T72">
        <v>18.80788024177664</v>
      </c>
      <c r="U72">
        <v>23.718137319947179</v>
      </c>
      <c r="V72">
        <v>18.74223256119598</v>
      </c>
      <c r="W72" t="s">
        <v>151</v>
      </c>
      <c r="X72" t="s">
        <v>152</v>
      </c>
      <c r="Y72" t="s">
        <v>153</v>
      </c>
      <c r="Z72" t="s">
        <v>154</v>
      </c>
      <c r="AA72" t="s">
        <v>155</v>
      </c>
      <c r="AB72" t="s">
        <v>156</v>
      </c>
      <c r="AC72" t="s">
        <v>157</v>
      </c>
      <c r="AD72" t="s">
        <v>158</v>
      </c>
      <c r="AE72" t="s">
        <v>159</v>
      </c>
      <c r="AF72" t="s">
        <v>160</v>
      </c>
      <c r="AG72" t="s">
        <v>161</v>
      </c>
      <c r="AH72" t="s">
        <v>162</v>
      </c>
      <c r="AI72" t="s">
        <v>163</v>
      </c>
      <c r="AJ72" t="s">
        <v>165</v>
      </c>
      <c r="AK72" t="s">
        <v>167</v>
      </c>
      <c r="AL72" t="s">
        <v>263</v>
      </c>
      <c r="AM72" t="s">
        <v>168</v>
      </c>
      <c r="AN72" t="s">
        <v>169</v>
      </c>
      <c r="AO72" t="s">
        <v>264</v>
      </c>
      <c r="AP72" t="s">
        <v>170</v>
      </c>
      <c r="AQ72" t="s">
        <v>171</v>
      </c>
      <c r="AR72" t="s">
        <v>265</v>
      </c>
      <c r="AS72" t="s">
        <v>266</v>
      </c>
      <c r="AT72" t="s">
        <v>172</v>
      </c>
      <c r="AU72" t="s">
        <v>173</v>
      </c>
      <c r="AV72" t="s">
        <v>174</v>
      </c>
      <c r="AW72" t="s">
        <v>175</v>
      </c>
      <c r="AX72" t="s">
        <v>176</v>
      </c>
      <c r="AY72" t="s">
        <v>267</v>
      </c>
      <c r="AZ72" t="s">
        <v>177</v>
      </c>
      <c r="BA72" t="s">
        <v>178</v>
      </c>
      <c r="BB72" t="s">
        <v>179</v>
      </c>
      <c r="BC72" t="s">
        <v>180</v>
      </c>
      <c r="BD72" t="s">
        <v>213</v>
      </c>
      <c r="BE72">
        <v>10.49849293963654</v>
      </c>
      <c r="BF72">
        <v>26.20076343808001</v>
      </c>
      <c r="BG72">
        <v>7.1570712833718062</v>
      </c>
      <c r="BH72">
        <v>17.809691811680391</v>
      </c>
      <c r="BI72">
        <v>7.7837181309796932</v>
      </c>
      <c r="BJ72">
        <v>18.805364220259971</v>
      </c>
      <c r="BK72">
        <v>12.517053143908949</v>
      </c>
      <c r="BL72">
        <v>14.695989850229831</v>
      </c>
      <c r="BM72">
        <v>26.020205451694402</v>
      </c>
      <c r="BN72">
        <v>1.7484452516447579</v>
      </c>
      <c r="BO72">
        <v>20.668277113605551</v>
      </c>
      <c r="BP72">
        <v>5.0220938467152436</v>
      </c>
      <c r="BQ72">
        <v>8.153337266948423</v>
      </c>
      <c r="BR72">
        <v>18.168035150077841</v>
      </c>
      <c r="BS72">
        <v>21.087869123494048</v>
      </c>
      <c r="BT72">
        <v>8.3821230328528937</v>
      </c>
      <c r="BU72">
        <v>36.146960049829282</v>
      </c>
      <c r="BV72">
        <v>7.2656853261775343</v>
      </c>
      <c r="BW72">
        <v>10.538274113502199</v>
      </c>
      <c r="BX72">
        <v>12.443914838482231</v>
      </c>
      <c r="BY72">
        <v>5.9565243540983372</v>
      </c>
      <c r="BZ72">
        <v>6.0013194006808144</v>
      </c>
      <c r="CA72">
        <v>8.6581384281124176</v>
      </c>
      <c r="CB72">
        <v>12.664926661338489</v>
      </c>
      <c r="CC72">
        <v>14.608367016909741</v>
      </c>
      <c r="CD72">
        <v>13.372324340176039</v>
      </c>
      <c r="CE72">
        <v>22.09695270189308</v>
      </c>
      <c r="CF72">
        <v>9.232279740304925</v>
      </c>
      <c r="CG72">
        <v>15.30660944124635</v>
      </c>
      <c r="CH72">
        <v>14.957245435994031</v>
      </c>
      <c r="CI72">
        <v>3.6055151997523129</v>
      </c>
      <c r="CJ72">
        <v>15.093208830866949</v>
      </c>
      <c r="CK72">
        <v>7.9642116074089362</v>
      </c>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row>
    <row r="73">
      <c r="A73" t="s">
        <v>547</v>
      </c>
      <c r="B73">
        <v>2007</v>
      </c>
      <c r="C73" t="s">
        <v>551</v>
      </c>
      <c r="D73">
        <v>66</v>
      </c>
      <c r="E73" t="s">
        <v>182</v>
      </c>
      <c r="F73" t="s">
        <v>275</v>
      </c>
      <c r="G73" t="s">
        <v>213</v>
      </c>
      <c r="H73">
        <v>12.138876044129519</v>
      </c>
      <c r="I73">
        <v>11.114424294519541</v>
      </c>
      <c r="J73">
        <v>8.5217111020949723</v>
      </c>
      <c r="K73">
        <v>6.3069786354039179</v>
      </c>
      <c r="L73">
        <v>2.3186794196042748</v>
      </c>
      <c r="M73">
        <v>8.7931332273653844</v>
      </c>
      <c r="N73">
        <v>6.5184093371454868</v>
      </c>
      <c r="O73">
        <v>5.1871423972112201</v>
      </c>
      <c r="P73">
        <v>3.2731958367865972</v>
      </c>
      <c r="Q73">
        <v>1.070043512856216</v>
      </c>
      <c r="R73">
        <v>11.404886341422459</v>
      </c>
      <c r="S73">
        <v>12.6067941667265</v>
      </c>
      <c r="T73">
        <v>11.921761545933149</v>
      </c>
      <c r="U73">
        <v>9.1642862776177711</v>
      </c>
      <c r="V73">
        <v>6.877749831136339</v>
      </c>
      <c r="W73" t="s">
        <v>151</v>
      </c>
      <c r="X73" t="s">
        <v>152</v>
      </c>
      <c r="Y73" t="s">
        <v>153</v>
      </c>
      <c r="Z73" t="s">
        <v>154</v>
      </c>
      <c r="AA73" t="s">
        <v>155</v>
      </c>
      <c r="AB73" t="s">
        <v>156</v>
      </c>
      <c r="AC73" t="s">
        <v>157</v>
      </c>
      <c r="AD73" t="s">
        <v>158</v>
      </c>
      <c r="AE73" t="s">
        <v>159</v>
      </c>
      <c r="AF73" t="s">
        <v>160</v>
      </c>
      <c r="AG73" t="s">
        <v>161</v>
      </c>
      <c r="AH73" t="s">
        <v>162</v>
      </c>
      <c r="AI73" t="s">
        <v>163</v>
      </c>
      <c r="AJ73" t="s">
        <v>165</v>
      </c>
      <c r="AK73" t="s">
        <v>167</v>
      </c>
      <c r="AL73" t="s">
        <v>263</v>
      </c>
      <c r="AM73" t="s">
        <v>168</v>
      </c>
      <c r="AN73" t="s">
        <v>169</v>
      </c>
      <c r="AO73" t="s">
        <v>264</v>
      </c>
      <c r="AP73" t="s">
        <v>170</v>
      </c>
      <c r="AQ73" t="s">
        <v>171</v>
      </c>
      <c r="AR73" t="s">
        <v>265</v>
      </c>
      <c r="AS73" t="s">
        <v>266</v>
      </c>
      <c r="AT73" t="s">
        <v>172</v>
      </c>
      <c r="AU73" t="s">
        <v>173</v>
      </c>
      <c r="AV73" t="s">
        <v>174</v>
      </c>
      <c r="AW73" t="s">
        <v>175</v>
      </c>
      <c r="AX73" t="s">
        <v>176</v>
      </c>
      <c r="AY73" t="s">
        <v>267</v>
      </c>
      <c r="AZ73" t="s">
        <v>177</v>
      </c>
      <c r="BA73" t="s">
        <v>178</v>
      </c>
      <c r="BB73" t="s">
        <v>179</v>
      </c>
      <c r="BC73" t="s">
        <v>180</v>
      </c>
      <c r="BD73" t="s">
        <v>213</v>
      </c>
      <c r="BE73">
        <v>0.43515006285267421</v>
      </c>
      <c r="BF73">
        <v>13.914521524776321</v>
      </c>
      <c r="BG73">
        <v>2.978648634947298</v>
      </c>
      <c r="BH73">
        <v>5.1047392226899264</v>
      </c>
      <c r="BI73">
        <v>8.1865754335658902</v>
      </c>
      <c r="BJ73">
        <v>9.5448877214116372</v>
      </c>
      <c r="BK73">
        <v>5.8511514070603212</v>
      </c>
      <c r="BL73">
        <v>3.843752680723675</v>
      </c>
      <c r="BM73">
        <v>13.343476159911649</v>
      </c>
      <c r="BN73">
        <v>2.770964585891845</v>
      </c>
      <c r="BO73">
        <v>10.678284076042081</v>
      </c>
      <c r="BP73">
        <v>2.6555874838440841</v>
      </c>
      <c r="BQ73">
        <v>13.14069339954232</v>
      </c>
      <c r="BR73">
        <v>15.48255138716206</v>
      </c>
      <c r="BS73">
        <v>3.077725580644632</v>
      </c>
      <c r="BT73">
        <v>9.421696070350924</v>
      </c>
      <c r="BU73">
        <v>11.228223156072421</v>
      </c>
      <c r="BV73">
        <v>22.341917558465919</v>
      </c>
      <c r="BW73">
        <v>16.588559879610418</v>
      </c>
      <c r="BX73">
        <v>5.8405842841727127</v>
      </c>
      <c r="BY73">
        <v>3.497744632809042</v>
      </c>
      <c r="BZ73">
        <v>3.4236293320436371</v>
      </c>
      <c r="CA73">
        <v>3.1714991646335342</v>
      </c>
      <c r="CB73">
        <v>2.9707489994977871</v>
      </c>
      <c r="CC73">
        <v>4.6569702900954706</v>
      </c>
      <c r="CD73">
        <v>11.613284255074371</v>
      </c>
      <c r="CE73">
        <v>7.6734292375383486</v>
      </c>
      <c r="CF73">
        <v>12.5235649572162</v>
      </c>
      <c r="CG73">
        <v>12.76253586827562</v>
      </c>
      <c r="CH73">
        <v>6.8138241800720447</v>
      </c>
      <c r="CI73">
        <v>0.36936904979978419</v>
      </c>
      <c r="CJ73">
        <v>24.31700337606733</v>
      </c>
      <c r="CK73">
        <v>4.1146250222005669</v>
      </c>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row>
    <row r="74">
      <c r="A74" t="s">
        <v>547</v>
      </c>
      <c r="B74">
        <v>2007</v>
      </c>
      <c r="C74" t="s">
        <v>551</v>
      </c>
      <c r="D74">
        <v>67</v>
      </c>
      <c r="E74" t="s">
        <v>182</v>
      </c>
      <c r="F74" t="s">
        <v>192</v>
      </c>
      <c r="G74" t="s">
        <v>213</v>
      </c>
      <c r="H74">
        <v>28.083285886232218</v>
      </c>
      <c r="I74">
        <v>19.366230262764638</v>
      </c>
      <c r="J74">
        <v>14.41769023425973</v>
      </c>
      <c r="K74">
        <v>6.8474871344622503</v>
      </c>
      <c r="L74">
        <v>3.1088007226229539</v>
      </c>
      <c r="M74">
        <v>7.6223577726073577</v>
      </c>
      <c r="N74">
        <v>4.0291536825976593</v>
      </c>
      <c r="O74">
        <v>3.4518580203516702</v>
      </c>
      <c r="P74">
        <v>1.7388920241504859</v>
      </c>
      <c r="Q74">
        <v>0.2478296368615516</v>
      </c>
      <c r="R74">
        <v>32.939369002942932</v>
      </c>
      <c r="S74">
        <v>23.952445480973122</v>
      </c>
      <c r="T74">
        <v>22.994717937651892</v>
      </c>
      <c r="U74">
        <v>19.691988500207419</v>
      </c>
      <c r="V74">
        <v>13.02282343913469</v>
      </c>
      <c r="W74" t="s">
        <v>151</v>
      </c>
      <c r="X74" t="s">
        <v>152</v>
      </c>
      <c r="Y74" t="s">
        <v>153</v>
      </c>
      <c r="Z74" t="s">
        <v>154</v>
      </c>
      <c r="AA74" t="s">
        <v>155</v>
      </c>
      <c r="AB74" t="s">
        <v>156</v>
      </c>
      <c r="AC74" t="s">
        <v>157</v>
      </c>
      <c r="AD74" t="s">
        <v>158</v>
      </c>
      <c r="AE74" t="s">
        <v>159</v>
      </c>
      <c r="AF74" t="s">
        <v>160</v>
      </c>
      <c r="AG74" t="s">
        <v>161</v>
      </c>
      <c r="AH74" t="s">
        <v>162</v>
      </c>
      <c r="AI74" t="s">
        <v>163</v>
      </c>
      <c r="AJ74" t="s">
        <v>165</v>
      </c>
      <c r="AK74" t="s">
        <v>167</v>
      </c>
      <c r="AL74" t="s">
        <v>263</v>
      </c>
      <c r="AM74" t="s">
        <v>168</v>
      </c>
      <c r="AN74" t="s">
        <v>169</v>
      </c>
      <c r="AO74" t="s">
        <v>264</v>
      </c>
      <c r="AP74" t="s">
        <v>170</v>
      </c>
      <c r="AQ74" t="s">
        <v>171</v>
      </c>
      <c r="AR74" t="s">
        <v>265</v>
      </c>
      <c r="AS74" t="s">
        <v>266</v>
      </c>
      <c r="AT74" t="s">
        <v>172</v>
      </c>
      <c r="AU74" t="s">
        <v>173</v>
      </c>
      <c r="AV74" t="s">
        <v>174</v>
      </c>
      <c r="AW74" t="s">
        <v>175</v>
      </c>
      <c r="AX74" t="s">
        <v>176</v>
      </c>
      <c r="AY74" t="s">
        <v>267</v>
      </c>
      <c r="AZ74" t="s">
        <v>177</v>
      </c>
      <c r="BA74" t="s">
        <v>178</v>
      </c>
      <c r="BB74" t="s">
        <v>179</v>
      </c>
      <c r="BC74" t="s">
        <v>180</v>
      </c>
      <c r="BD74" t="s">
        <v>213</v>
      </c>
      <c r="BE74">
        <v>21.402904666800669</v>
      </c>
      <c r="BF74">
        <v>1.3461058125403911</v>
      </c>
      <c r="BG74">
        <v>8.9151452929635457</v>
      </c>
      <c r="BH74">
        <v>8.9224794680007502</v>
      </c>
      <c r="BI74">
        <v>18.431426204538749</v>
      </c>
      <c r="BJ74">
        <v>18.371071456514589</v>
      </c>
      <c r="BK74">
        <v>0.72824345372280419</v>
      </c>
      <c r="BL74">
        <v>4.0317821105762137</v>
      </c>
      <c r="BM74">
        <v>8.1357019510251831</v>
      </c>
      <c r="BN74">
        <v>0</v>
      </c>
      <c r="BO74">
        <v>18.793279113803791</v>
      </c>
      <c r="BP74">
        <v>4.4901710590881274</v>
      </c>
      <c r="BQ74">
        <v>38.203483950918951</v>
      </c>
      <c r="BR74">
        <v>4.4855893670522953</v>
      </c>
      <c r="BS74">
        <v>2.3234717919530219</v>
      </c>
      <c r="BT74">
        <v>8.2691774216149696</v>
      </c>
      <c r="BU74">
        <v>4.9485908859408063</v>
      </c>
      <c r="BV74">
        <v>16.316043754719111</v>
      </c>
      <c r="BW74">
        <v>8.5242830199550621</v>
      </c>
      <c r="BX74">
        <v>15.05899825975499</v>
      </c>
      <c r="BY74">
        <v>14.09987185110843</v>
      </c>
      <c r="BZ74">
        <v>27.253565941176362</v>
      </c>
      <c r="CA74">
        <v>5.1469711906893032</v>
      </c>
      <c r="CB74">
        <v>0.43803045792349299</v>
      </c>
      <c r="CC74">
        <v>4.9443702403869914</v>
      </c>
      <c r="CD74">
        <v>17.225572300621891</v>
      </c>
      <c r="CE74">
        <v>0.77664925285932562</v>
      </c>
      <c r="CF74">
        <v>26.102636536013271</v>
      </c>
      <c r="CG74">
        <v>23.0155444779136</v>
      </c>
      <c r="CH74">
        <v>16.02823277088843</v>
      </c>
      <c r="CI74">
        <v>13.646124367317359</v>
      </c>
      <c r="CJ74">
        <v>13.346956749309379</v>
      </c>
      <c r="CK74">
        <v>19.966735798674499</v>
      </c>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row>
    <row r="75">
      <c r="A75" t="s">
        <v>547</v>
      </c>
      <c r="B75">
        <v>2007</v>
      </c>
      <c r="C75" t="s">
        <v>551</v>
      </c>
      <c r="D75">
        <v>68</v>
      </c>
      <c r="E75" t="s">
        <v>182</v>
      </c>
      <c r="F75" t="s">
        <v>276</v>
      </c>
      <c r="G75" t="s">
        <v>213</v>
      </c>
      <c r="H75">
        <v>10.85000959268886</v>
      </c>
      <c r="I75">
        <v>3.6097837737873189</v>
      </c>
      <c r="J75">
        <v>1.355634703399839</v>
      </c>
      <c r="K75">
        <v>0.60611414757712612</v>
      </c>
      <c r="L75">
        <v>0.14567875802018321</v>
      </c>
      <c r="M75">
        <v>2.657431185847666</v>
      </c>
      <c r="N75">
        <v>1.126195360579114</v>
      </c>
      <c r="O75">
        <v>0.32699385952979998</v>
      </c>
      <c r="P75">
        <v>0.2443220901866914</v>
      </c>
      <c r="Q75">
        <v>0</v>
      </c>
      <c r="R75">
        <v>13.99173561584897</v>
      </c>
      <c r="S75">
        <v>6.3263818782275854</v>
      </c>
      <c r="T75">
        <v>3.2710228574557321</v>
      </c>
      <c r="U75">
        <v>1.2881790450244059</v>
      </c>
      <c r="V75">
        <v>0.79614336613296477</v>
      </c>
      <c r="W75" t="s">
        <v>151</v>
      </c>
      <c r="X75" t="s">
        <v>152</v>
      </c>
      <c r="Y75" t="s">
        <v>153</v>
      </c>
      <c r="Z75" t="s">
        <v>154</v>
      </c>
      <c r="AA75" t="s">
        <v>155</v>
      </c>
      <c r="AB75" t="s">
        <v>156</v>
      </c>
      <c r="AC75" t="s">
        <v>157</v>
      </c>
      <c r="AD75" t="s">
        <v>158</v>
      </c>
      <c r="AE75" t="s">
        <v>159</v>
      </c>
      <c r="AF75" t="s">
        <v>160</v>
      </c>
      <c r="AG75" t="s">
        <v>161</v>
      </c>
      <c r="AH75" t="s">
        <v>162</v>
      </c>
      <c r="AI75" t="s">
        <v>163</v>
      </c>
      <c r="AJ75" t="s">
        <v>165</v>
      </c>
      <c r="AK75" t="s">
        <v>167</v>
      </c>
      <c r="AL75" t="s">
        <v>263</v>
      </c>
      <c r="AM75" t="s">
        <v>168</v>
      </c>
      <c r="AN75" t="s">
        <v>169</v>
      </c>
      <c r="AO75" t="s">
        <v>264</v>
      </c>
      <c r="AP75" t="s">
        <v>170</v>
      </c>
      <c r="AQ75" t="s">
        <v>171</v>
      </c>
      <c r="AR75" t="s">
        <v>265</v>
      </c>
      <c r="AS75" t="s">
        <v>266</v>
      </c>
      <c r="AT75" t="s">
        <v>172</v>
      </c>
      <c r="AU75" t="s">
        <v>173</v>
      </c>
      <c r="AV75" t="s">
        <v>174</v>
      </c>
      <c r="AW75" t="s">
        <v>175</v>
      </c>
      <c r="AX75" t="s">
        <v>176</v>
      </c>
      <c r="AY75" t="s">
        <v>267</v>
      </c>
      <c r="AZ75" t="s">
        <v>177</v>
      </c>
      <c r="BA75" t="s">
        <v>178</v>
      </c>
      <c r="BB75" t="s">
        <v>179</v>
      </c>
      <c r="BC75" t="s">
        <v>180</v>
      </c>
      <c r="BD75" t="s">
        <v>213</v>
      </c>
      <c r="BE75">
        <v>1.2586089757900329</v>
      </c>
      <c r="BF75">
        <v>1.501719296584749</v>
      </c>
      <c r="BG75">
        <v>2.0961510840242661</v>
      </c>
      <c r="BH75">
        <v>2.0122278055563219</v>
      </c>
      <c r="BI75">
        <v>2.2496452783007959</v>
      </c>
      <c r="BJ75">
        <v>1.947500092741083</v>
      </c>
      <c r="BK75">
        <v>30.754644364508231</v>
      </c>
      <c r="BL75">
        <v>6.6513504623594333</v>
      </c>
      <c r="BM75">
        <v>0.099093537408375107</v>
      </c>
      <c r="BN75">
        <v>0.037630534408713397</v>
      </c>
      <c r="BO75">
        <v>0.27646162530192681</v>
      </c>
      <c r="BP75">
        <v>10.124772456868371</v>
      </c>
      <c r="BQ75">
        <v>7.5826187386484527</v>
      </c>
      <c r="BR75">
        <v>5.6292631883190936</v>
      </c>
      <c r="BS75">
        <v>5.4885137122003069</v>
      </c>
      <c r="BT75">
        <v>0.1816541867940214</v>
      </c>
      <c r="BU75">
        <v>0.34657786576956118</v>
      </c>
      <c r="BV75">
        <v>2.5884766573895859</v>
      </c>
      <c r="BW75">
        <v>6.0844377869137709</v>
      </c>
      <c r="BX75">
        <v>0.40912223552780658</v>
      </c>
      <c r="BY75">
        <v>7.6455799508439313</v>
      </c>
      <c r="BZ75">
        <v>20.142602102207238</v>
      </c>
      <c r="CA75">
        <v>7.4263120832840714</v>
      </c>
      <c r="CB75">
        <v>1.0170677178033689</v>
      </c>
      <c r="CC75">
        <v>19.103201778766628</v>
      </c>
      <c r="CD75">
        <v>1.9694938386246901</v>
      </c>
      <c r="CE75">
        <v>9.9261123668015259</v>
      </c>
      <c r="CF75">
        <v>1.7963378897675291</v>
      </c>
      <c r="CG75">
        <v>8.2373773833260664</v>
      </c>
      <c r="CH75">
        <v>0.18405309587354679</v>
      </c>
      <c r="CI75">
        <v>27.277026809949412</v>
      </c>
      <c r="CJ75">
        <v>0.67052444578923698</v>
      </c>
      <c r="CK75">
        <v>3.9489746564976138</v>
      </c>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row>
    <row r="76">
      <c r="A76" t="s">
        <v>547</v>
      </c>
      <c r="B76">
        <v>2007</v>
      </c>
      <c r="C76" t="s">
        <v>551</v>
      </c>
      <c r="D76">
        <v>69</v>
      </c>
      <c r="E76" t="s">
        <v>182</v>
      </c>
      <c r="F76" t="s">
        <v>277</v>
      </c>
      <c r="G76" t="s">
        <v>213</v>
      </c>
      <c r="H76">
        <v>0.115242178694136</v>
      </c>
      <c r="I76">
        <v>0.2064408665023649</v>
      </c>
      <c r="J76">
        <v>0.097039411860713201</v>
      </c>
      <c r="K76">
        <v>0.1612282881985159</v>
      </c>
      <c r="L76">
        <v>0.18637409367784569</v>
      </c>
      <c r="M76">
        <v>0</v>
      </c>
      <c r="N76">
        <v>0</v>
      </c>
      <c r="O76">
        <v>0.1135802239722901</v>
      </c>
      <c r="P76">
        <v>0.17195529108774821</v>
      </c>
      <c r="Q76">
        <v>0</v>
      </c>
      <c r="R76">
        <v>0.13612592726173969</v>
      </c>
      <c r="S76">
        <v>0.1551836226528335</v>
      </c>
      <c r="T76">
        <v>0.28616669419196872</v>
      </c>
      <c r="U76">
        <v>0.13642449494704689</v>
      </c>
      <c r="V76">
        <v>0.41125529841752823</v>
      </c>
      <c r="W76" t="s">
        <v>151</v>
      </c>
      <c r="X76" t="s">
        <v>152</v>
      </c>
      <c r="Y76" t="s">
        <v>153</v>
      </c>
      <c r="Z76" t="s">
        <v>154</v>
      </c>
      <c r="AA76" t="s">
        <v>155</v>
      </c>
      <c r="AB76" t="s">
        <v>156</v>
      </c>
      <c r="AC76" t="s">
        <v>157</v>
      </c>
      <c r="AD76" t="s">
        <v>158</v>
      </c>
      <c r="AE76" t="s">
        <v>159</v>
      </c>
      <c r="AF76" t="s">
        <v>160</v>
      </c>
      <c r="AG76" t="s">
        <v>161</v>
      </c>
      <c r="AH76" t="s">
        <v>162</v>
      </c>
      <c r="AI76" t="s">
        <v>163</v>
      </c>
      <c r="AJ76" t="s">
        <v>165</v>
      </c>
      <c r="AK76" t="s">
        <v>167</v>
      </c>
      <c r="AL76" t="s">
        <v>263</v>
      </c>
      <c r="AM76" t="s">
        <v>168</v>
      </c>
      <c r="AN76" t="s">
        <v>169</v>
      </c>
      <c r="AO76" t="s">
        <v>264</v>
      </c>
      <c r="AP76" t="s">
        <v>170</v>
      </c>
      <c r="AQ76" t="s">
        <v>171</v>
      </c>
      <c r="AR76" t="s">
        <v>265</v>
      </c>
      <c r="AS76" t="s">
        <v>266</v>
      </c>
      <c r="AT76" t="s">
        <v>172</v>
      </c>
      <c r="AU76" t="s">
        <v>173</v>
      </c>
      <c r="AV76" t="s">
        <v>174</v>
      </c>
      <c r="AW76" t="s">
        <v>175</v>
      </c>
      <c r="AX76" t="s">
        <v>176</v>
      </c>
      <c r="AY76" t="s">
        <v>267</v>
      </c>
      <c r="AZ76" t="s">
        <v>177</v>
      </c>
      <c r="BA76" t="s">
        <v>178</v>
      </c>
      <c r="BB76" t="s">
        <v>179</v>
      </c>
      <c r="BC76" t="s">
        <v>180</v>
      </c>
      <c r="BD76" t="s">
        <v>213</v>
      </c>
      <c r="BE76">
        <v>0</v>
      </c>
      <c r="BF76">
        <v>0.29594255439697958</v>
      </c>
      <c r="BG76">
        <v>0</v>
      </c>
      <c r="BH76">
        <v>0</v>
      </c>
      <c r="BI76">
        <v>0</v>
      </c>
      <c r="BJ76">
        <v>0</v>
      </c>
      <c r="BK76">
        <v>0</v>
      </c>
      <c r="BL76">
        <v>0.092519137537308505</v>
      </c>
      <c r="BM76">
        <v>0</v>
      </c>
      <c r="BN76">
        <v>0</v>
      </c>
      <c r="BO76">
        <v>0.14673679280098109</v>
      </c>
      <c r="BP76">
        <v>0</v>
      </c>
      <c r="BQ76">
        <v>0.1873655681878886</v>
      </c>
      <c r="BR76">
        <v>0</v>
      </c>
      <c r="BS76">
        <v>0</v>
      </c>
      <c r="BT76">
        <v>0</v>
      </c>
      <c r="BU76">
        <v>0</v>
      </c>
      <c r="BV76">
        <v>0</v>
      </c>
      <c r="BW76">
        <v>0</v>
      </c>
      <c r="BX76">
        <v>0</v>
      </c>
      <c r="BY76">
        <v>2.2310776451467458</v>
      </c>
      <c r="BZ76">
        <v>0</v>
      </c>
      <c r="CA76">
        <v>0.087026850084046301</v>
      </c>
      <c r="CB76">
        <v>0</v>
      </c>
      <c r="CC76">
        <v>0</v>
      </c>
      <c r="CD76">
        <v>0</v>
      </c>
      <c r="CE76">
        <v>0</v>
      </c>
      <c r="CF76">
        <v>0</v>
      </c>
      <c r="CG76">
        <v>0</v>
      </c>
      <c r="CH76">
        <v>0</v>
      </c>
      <c r="CI76">
        <v>0</v>
      </c>
      <c r="CJ76">
        <v>0</v>
      </c>
      <c r="CK76">
        <v>0</v>
      </c>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row>
    <row r="77">
      <c r="A77" t="s">
        <v>547</v>
      </c>
      <c r="B77">
        <v>2007</v>
      </c>
      <c r="C77" t="s">
        <v>551</v>
      </c>
      <c r="D77">
        <v>70</v>
      </c>
      <c r="E77" t="s">
        <v>182</v>
      </c>
      <c r="F77" t="s">
        <v>195</v>
      </c>
      <c r="G77" t="s">
        <v>213</v>
      </c>
      <c r="H77">
        <v>0.084339579618060295</v>
      </c>
      <c r="I77">
        <v>0.064295892538199506</v>
      </c>
      <c r="J77">
        <v>0.096223266470994495</v>
      </c>
      <c r="K77">
        <v>0.0031444479420987999</v>
      </c>
      <c r="L77">
        <v>0.0100645401268365</v>
      </c>
      <c r="M77">
        <v>0.074991063662044999</v>
      </c>
      <c r="N77">
        <v>0</v>
      </c>
      <c r="O77">
        <v>0</v>
      </c>
      <c r="P77">
        <v>0.023668772928871502</v>
      </c>
      <c r="Q77">
        <v>0</v>
      </c>
      <c r="R77">
        <v>0.1067545808264543</v>
      </c>
      <c r="S77">
        <v>0.023137321406166301</v>
      </c>
      <c r="T77">
        <v>0.073543428417058798</v>
      </c>
      <c r="U77">
        <v>0.16781399464277649</v>
      </c>
      <c r="V77">
        <v>0.0055044663118537004</v>
      </c>
      <c r="W77" t="s">
        <v>151</v>
      </c>
      <c r="X77" t="s">
        <v>152</v>
      </c>
      <c r="Y77" t="s">
        <v>153</v>
      </c>
      <c r="Z77" t="s">
        <v>154</v>
      </c>
      <c r="AA77" t="s">
        <v>155</v>
      </c>
      <c r="AB77" t="s">
        <v>156</v>
      </c>
      <c r="AC77" t="s">
        <v>157</v>
      </c>
      <c r="AD77" t="s">
        <v>158</v>
      </c>
      <c r="AE77" t="s">
        <v>159</v>
      </c>
      <c r="AF77" t="s">
        <v>160</v>
      </c>
      <c r="AG77" t="s">
        <v>161</v>
      </c>
      <c r="AH77" t="s">
        <v>162</v>
      </c>
      <c r="AI77" t="s">
        <v>163</v>
      </c>
      <c r="AJ77" t="s">
        <v>165</v>
      </c>
      <c r="AK77" t="s">
        <v>167</v>
      </c>
      <c r="AL77" t="s">
        <v>263</v>
      </c>
      <c r="AM77" t="s">
        <v>168</v>
      </c>
      <c r="AN77" t="s">
        <v>169</v>
      </c>
      <c r="AO77" t="s">
        <v>264</v>
      </c>
      <c r="AP77" t="s">
        <v>170</v>
      </c>
      <c r="AQ77" t="s">
        <v>171</v>
      </c>
      <c r="AR77" t="s">
        <v>265</v>
      </c>
      <c r="AS77" t="s">
        <v>266</v>
      </c>
      <c r="AT77" t="s">
        <v>172</v>
      </c>
      <c r="AU77" t="s">
        <v>173</v>
      </c>
      <c r="AV77" t="s">
        <v>174</v>
      </c>
      <c r="AW77" t="s">
        <v>175</v>
      </c>
      <c r="AX77" t="s">
        <v>176</v>
      </c>
      <c r="AY77" t="s">
        <v>267</v>
      </c>
      <c r="AZ77" t="s">
        <v>177</v>
      </c>
      <c r="BA77" t="s">
        <v>178</v>
      </c>
      <c r="BB77" t="s">
        <v>179</v>
      </c>
      <c r="BC77" t="s">
        <v>180</v>
      </c>
      <c r="BD77" t="s">
        <v>213</v>
      </c>
      <c r="BE77">
        <v>0</v>
      </c>
      <c r="BF77">
        <v>0</v>
      </c>
      <c r="BG77">
        <v>0.050156767651150298</v>
      </c>
      <c r="BH77">
        <v>0.096649033143584001</v>
      </c>
      <c r="BI77">
        <v>0.15146044870483319</v>
      </c>
      <c r="BJ77">
        <v>0</v>
      </c>
      <c r="BK77">
        <v>0</v>
      </c>
      <c r="BL77">
        <v>0.21080671496483519</v>
      </c>
      <c r="BM77">
        <v>0</v>
      </c>
      <c r="BN77">
        <v>0</v>
      </c>
      <c r="BO77">
        <v>0.1055573202607932</v>
      </c>
      <c r="BP77">
        <v>0.61052756202579817</v>
      </c>
      <c r="BQ77">
        <v>0</v>
      </c>
      <c r="BR77">
        <v>0</v>
      </c>
      <c r="BS77">
        <v>0</v>
      </c>
      <c r="BT77">
        <v>0</v>
      </c>
      <c r="BU77">
        <v>0.044774562181981302</v>
      </c>
      <c r="BV77">
        <v>0</v>
      </c>
      <c r="BW77">
        <v>0</v>
      </c>
      <c r="BX77">
        <v>0</v>
      </c>
      <c r="BY77">
        <v>0.1189054639948344</v>
      </c>
      <c r="BZ77">
        <v>0</v>
      </c>
      <c r="CA77">
        <v>0</v>
      </c>
      <c r="CB77">
        <v>0</v>
      </c>
      <c r="CC77">
        <v>0.2329883737789645</v>
      </c>
      <c r="CD77">
        <v>0</v>
      </c>
      <c r="CE77">
        <v>0</v>
      </c>
      <c r="CF77">
        <v>0</v>
      </c>
      <c r="CG77">
        <v>0.1557969666858092</v>
      </c>
      <c r="CH77">
        <v>0.031590598952120498</v>
      </c>
      <c r="CI77">
        <v>0</v>
      </c>
      <c r="CJ77">
        <v>0.023796441352303799</v>
      </c>
      <c r="CK77">
        <v>0</v>
      </c>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row>
    <row r="78">
      <c r="A78" t="s">
        <v>547</v>
      </c>
      <c r="B78">
        <v>2007</v>
      </c>
      <c r="C78" t="s">
        <v>551</v>
      </c>
      <c r="D78">
        <v>71</v>
      </c>
      <c r="E78" t="s">
        <v>182</v>
      </c>
      <c r="F78" t="s">
        <v>196</v>
      </c>
      <c r="G78" t="s">
        <v>213</v>
      </c>
      <c r="H78">
        <v>3.7040893397317598</v>
      </c>
      <c r="I78">
        <v>3.0904805843790659</v>
      </c>
      <c r="J78">
        <v>1.928564886688205</v>
      </c>
      <c r="K78">
        <v>1.563855101150365</v>
      </c>
      <c r="L78">
        <v>0.88588463333571321</v>
      </c>
      <c r="M78">
        <v>3.6362528186737642</v>
      </c>
      <c r="N78">
        <v>2.2179246875930581</v>
      </c>
      <c r="O78">
        <v>1.6165299048066399</v>
      </c>
      <c r="P78">
        <v>1.2778503903924061</v>
      </c>
      <c r="Q78">
        <v>0.66944753724262618</v>
      </c>
      <c r="R78">
        <v>3.812405152377639</v>
      </c>
      <c r="S78">
        <v>3.2185344479155198</v>
      </c>
      <c r="T78">
        <v>2.533506964750984</v>
      </c>
      <c r="U78">
        <v>1.877909749349127</v>
      </c>
      <c r="V78">
        <v>1.0317647425593901</v>
      </c>
      <c r="W78" t="s">
        <v>151</v>
      </c>
      <c r="X78" t="s">
        <v>152</v>
      </c>
      <c r="Y78" t="s">
        <v>153</v>
      </c>
      <c r="Z78" t="s">
        <v>154</v>
      </c>
      <c r="AA78" t="s">
        <v>155</v>
      </c>
      <c r="AB78" t="s">
        <v>156</v>
      </c>
      <c r="AC78" t="s">
        <v>157</v>
      </c>
      <c r="AD78" t="s">
        <v>158</v>
      </c>
      <c r="AE78" t="s">
        <v>159</v>
      </c>
      <c r="AF78" t="s">
        <v>160</v>
      </c>
      <c r="AG78" t="s">
        <v>161</v>
      </c>
      <c r="AH78" t="s">
        <v>162</v>
      </c>
      <c r="AI78" t="s">
        <v>163</v>
      </c>
      <c r="AJ78" t="s">
        <v>165</v>
      </c>
      <c r="AK78" t="s">
        <v>167</v>
      </c>
      <c r="AL78" t="s">
        <v>263</v>
      </c>
      <c r="AM78" t="s">
        <v>168</v>
      </c>
      <c r="AN78" t="s">
        <v>169</v>
      </c>
      <c r="AO78" t="s">
        <v>264</v>
      </c>
      <c r="AP78" t="s">
        <v>170</v>
      </c>
      <c r="AQ78" t="s">
        <v>171</v>
      </c>
      <c r="AR78" t="s">
        <v>265</v>
      </c>
      <c r="AS78" t="s">
        <v>266</v>
      </c>
      <c r="AT78" t="s">
        <v>172</v>
      </c>
      <c r="AU78" t="s">
        <v>173</v>
      </c>
      <c r="AV78" t="s">
        <v>174</v>
      </c>
      <c r="AW78" t="s">
        <v>175</v>
      </c>
      <c r="AX78" t="s">
        <v>176</v>
      </c>
      <c r="AY78" t="s">
        <v>267</v>
      </c>
      <c r="AZ78" t="s">
        <v>177</v>
      </c>
      <c r="BA78" t="s">
        <v>178</v>
      </c>
      <c r="BB78" t="s">
        <v>179</v>
      </c>
      <c r="BC78" t="s">
        <v>180</v>
      </c>
      <c r="BD78" t="s">
        <v>213</v>
      </c>
      <c r="BE78">
        <v>4.0195447664322934</v>
      </c>
      <c r="BF78">
        <v>0.55966288157326494</v>
      </c>
      <c r="BG78">
        <v>0.063058716805386605</v>
      </c>
      <c r="BH78">
        <v>0.041141160766468898</v>
      </c>
      <c r="BI78">
        <v>0.18379701088738251</v>
      </c>
      <c r="BJ78">
        <v>0</v>
      </c>
      <c r="BK78">
        <v>2.4765078740082749</v>
      </c>
      <c r="BL78">
        <v>1.4858508884169179</v>
      </c>
      <c r="BM78">
        <v>1.666719054294288</v>
      </c>
      <c r="BN78">
        <v>3.2330430916619379</v>
      </c>
      <c r="BO78">
        <v>0.84610250346230553</v>
      </c>
      <c r="BP78">
        <v>11.680808604872441</v>
      </c>
      <c r="BQ78">
        <v>0.52616601284908637</v>
      </c>
      <c r="BR78">
        <v>0</v>
      </c>
      <c r="BS78">
        <v>8.881164711804562</v>
      </c>
      <c r="BT78">
        <v>0.100636622945103</v>
      </c>
      <c r="BU78">
        <v>0</v>
      </c>
      <c r="BV78">
        <v>0.3616963352953485</v>
      </c>
      <c r="BW78">
        <v>5.0341218831683037</v>
      </c>
      <c r="BX78">
        <v>1.650635554933797</v>
      </c>
      <c r="BY78">
        <v>1.6208311051330351</v>
      </c>
      <c r="BZ78">
        <v>16.22855347565212</v>
      </c>
      <c r="CA78">
        <v>24.537142944974221</v>
      </c>
      <c r="CB78">
        <v>20.42303254100316</v>
      </c>
      <c r="CC78">
        <v>0.32382262909762788</v>
      </c>
      <c r="CD78">
        <v>0.16762618179125549</v>
      </c>
      <c r="CE78">
        <v>4.8762748896776804</v>
      </c>
      <c r="CF78">
        <v>2.0941672170822518</v>
      </c>
      <c r="CG78">
        <v>3.675211223120475</v>
      </c>
      <c r="CH78">
        <v>0.054347626365350503</v>
      </c>
      <c r="CI78">
        <v>32.530697663803601</v>
      </c>
      <c r="CJ78">
        <v>0</v>
      </c>
      <c r="CK78">
        <v>2.656898929752749</v>
      </c>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row>
    <row r="79">
      <c r="A79" t="s">
        <v>547</v>
      </c>
      <c r="B79">
        <v>2007</v>
      </c>
      <c r="C79" t="s">
        <v>551</v>
      </c>
      <c r="D79">
        <v>72</v>
      </c>
      <c r="E79" t="s">
        <v>182</v>
      </c>
      <c r="F79" t="s">
        <v>197</v>
      </c>
      <c r="G79" t="s">
        <v>213</v>
      </c>
      <c r="H79">
        <v>1.294654330332109</v>
      </c>
      <c r="I79">
        <v>2.15951080369519</v>
      </c>
      <c r="J79">
        <v>2.0112467361899302</v>
      </c>
      <c r="K79">
        <v>3.6542010781156788</v>
      </c>
      <c r="L79">
        <v>2.4960724919790129</v>
      </c>
      <c r="M79">
        <v>5.5645652165121566</v>
      </c>
      <c r="N79">
        <v>4.3685367733680094</v>
      </c>
      <c r="O79">
        <v>4.0837291333608414</v>
      </c>
      <c r="P79">
        <v>4.1963377435171072</v>
      </c>
      <c r="Q79">
        <v>2.1113107695556601</v>
      </c>
      <c r="R79">
        <v>0.66763141638666146</v>
      </c>
      <c r="S79">
        <v>0.8757272168574779</v>
      </c>
      <c r="T79">
        <v>1.0991528262020951</v>
      </c>
      <c r="U79">
        <v>1.27028853049584</v>
      </c>
      <c r="V79">
        <v>1.210640730073187</v>
      </c>
      <c r="W79" t="s">
        <v>151</v>
      </c>
      <c r="X79" t="s">
        <v>152</v>
      </c>
      <c r="Y79" t="s">
        <v>153</v>
      </c>
      <c r="Z79" t="s">
        <v>154</v>
      </c>
      <c r="AA79" t="s">
        <v>155</v>
      </c>
      <c r="AB79" t="s">
        <v>156</v>
      </c>
      <c r="AC79" t="s">
        <v>157</v>
      </c>
      <c r="AD79" t="s">
        <v>158</v>
      </c>
      <c r="AE79" t="s">
        <v>159</v>
      </c>
      <c r="AF79" t="s">
        <v>160</v>
      </c>
      <c r="AG79" t="s">
        <v>161</v>
      </c>
      <c r="AH79" t="s">
        <v>162</v>
      </c>
      <c r="AI79" t="s">
        <v>163</v>
      </c>
      <c r="AJ79" t="s">
        <v>165</v>
      </c>
      <c r="AK79" t="s">
        <v>167</v>
      </c>
      <c r="AL79" t="s">
        <v>263</v>
      </c>
      <c r="AM79" t="s">
        <v>168</v>
      </c>
      <c r="AN79" t="s">
        <v>169</v>
      </c>
      <c r="AO79" t="s">
        <v>264</v>
      </c>
      <c r="AP79" t="s">
        <v>170</v>
      </c>
      <c r="AQ79" t="s">
        <v>171</v>
      </c>
      <c r="AR79" t="s">
        <v>265</v>
      </c>
      <c r="AS79" t="s">
        <v>266</v>
      </c>
      <c r="AT79" t="s">
        <v>172</v>
      </c>
      <c r="AU79" t="s">
        <v>173</v>
      </c>
      <c r="AV79" t="s">
        <v>174</v>
      </c>
      <c r="AW79" t="s">
        <v>175</v>
      </c>
      <c r="AX79" t="s">
        <v>176</v>
      </c>
      <c r="AY79" t="s">
        <v>267</v>
      </c>
      <c r="AZ79" t="s">
        <v>177</v>
      </c>
      <c r="BA79" t="s">
        <v>178</v>
      </c>
      <c r="BB79" t="s">
        <v>179</v>
      </c>
      <c r="BC79" t="s">
        <v>180</v>
      </c>
      <c r="BD79" t="s">
        <v>213</v>
      </c>
      <c r="BE79">
        <v>0</v>
      </c>
      <c r="BF79">
        <v>1.588654573525877</v>
      </c>
      <c r="BG79">
        <v>2.8650685470073438</v>
      </c>
      <c r="BH79">
        <v>0</v>
      </c>
      <c r="BI79">
        <v>0</v>
      </c>
      <c r="BJ79">
        <v>4.0945438423914977</v>
      </c>
      <c r="BK79">
        <v>0.31727652100027909</v>
      </c>
      <c r="BL79">
        <v>3.824591638767691</v>
      </c>
      <c r="BM79">
        <v>0.23895864197232949</v>
      </c>
      <c r="BN79">
        <v>4.0607308398407094</v>
      </c>
      <c r="BO79">
        <v>2.7027421559967131</v>
      </c>
      <c r="BP79">
        <v>3.0659700703631789</v>
      </c>
      <c r="BQ79">
        <v>1.633332497318374</v>
      </c>
      <c r="BR79">
        <v>1.3346559981308139</v>
      </c>
      <c r="BS79">
        <v>0</v>
      </c>
      <c r="BT79">
        <v>3.8950342372768199</v>
      </c>
      <c r="BU79">
        <v>0.074490094528851497</v>
      </c>
      <c r="BV79">
        <v>2.7642656800044731</v>
      </c>
      <c r="BW79">
        <v>0</v>
      </c>
      <c r="BX79">
        <v>5.990333234328526</v>
      </c>
      <c r="BY79">
        <v>0.41554457625555369</v>
      </c>
      <c r="BZ79">
        <v>0.33479433839648098</v>
      </c>
      <c r="CA79">
        <v>0.1087968843952458</v>
      </c>
      <c r="CB79">
        <v>1.237341131584093</v>
      </c>
      <c r="CC79">
        <v>3.9259941874318369</v>
      </c>
      <c r="CD79">
        <v>0.63833974049260844</v>
      </c>
      <c r="CE79">
        <v>0.52114230404497208</v>
      </c>
      <c r="CF79">
        <v>2.7480345348634301</v>
      </c>
      <c r="CG79">
        <v>0.63316512303192551</v>
      </c>
      <c r="CH79">
        <v>2.873389992604332</v>
      </c>
      <c r="CI79">
        <v>0</v>
      </c>
      <c r="CJ79">
        <v>0.1068760148553124</v>
      </c>
      <c r="CK79">
        <v>0.42133386706419029</v>
      </c>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row>
    <row r="80">
      <c r="A80" t="s">
        <v>547</v>
      </c>
      <c r="B80">
        <v>2007</v>
      </c>
      <c r="C80" t="s">
        <v>551</v>
      </c>
      <c r="D80">
        <v>73</v>
      </c>
      <c r="E80" t="s">
        <v>182</v>
      </c>
      <c r="F80" t="s">
        <v>198</v>
      </c>
      <c r="G80" t="s">
        <v>213</v>
      </c>
      <c r="H80">
        <v>0.3590098541387291</v>
      </c>
      <c r="I80">
        <v>2.3414249481747502</v>
      </c>
      <c r="J80">
        <v>4.1081982800555217</v>
      </c>
      <c r="K80">
        <v>9.1800800532063853</v>
      </c>
      <c r="L80">
        <v>22.371880821884051</v>
      </c>
      <c r="M80">
        <v>5.7562587422381783</v>
      </c>
      <c r="N80">
        <v>8.297958418795675</v>
      </c>
      <c r="O80">
        <v>11.93385803689816</v>
      </c>
      <c r="P80">
        <v>15.38768077255445</v>
      </c>
      <c r="Q80">
        <v>33.230718611115648</v>
      </c>
      <c r="R80">
        <v>0.14948103207412849</v>
      </c>
      <c r="S80">
        <v>0.43869658510844323</v>
      </c>
      <c r="T80">
        <v>1.311142550008624</v>
      </c>
      <c r="U80">
        <v>1.771481315105254</v>
      </c>
      <c r="V80">
        <v>7.7178141737003578</v>
      </c>
      <c r="W80" t="s">
        <v>151</v>
      </c>
      <c r="X80" t="s">
        <v>152</v>
      </c>
      <c r="Y80" t="s">
        <v>153</v>
      </c>
      <c r="Z80" t="s">
        <v>154</v>
      </c>
      <c r="AA80" t="s">
        <v>155</v>
      </c>
      <c r="AB80" t="s">
        <v>156</v>
      </c>
      <c r="AC80" t="s">
        <v>157</v>
      </c>
      <c r="AD80" t="s">
        <v>158</v>
      </c>
      <c r="AE80" t="s">
        <v>159</v>
      </c>
      <c r="AF80" t="s">
        <v>160</v>
      </c>
      <c r="AG80" t="s">
        <v>161</v>
      </c>
      <c r="AH80" t="s">
        <v>162</v>
      </c>
      <c r="AI80" t="s">
        <v>163</v>
      </c>
      <c r="AJ80" t="s">
        <v>165</v>
      </c>
      <c r="AK80" t="s">
        <v>167</v>
      </c>
      <c r="AL80" t="s">
        <v>263</v>
      </c>
      <c r="AM80" t="s">
        <v>168</v>
      </c>
      <c r="AN80" t="s">
        <v>169</v>
      </c>
      <c r="AO80" t="s">
        <v>264</v>
      </c>
      <c r="AP80" t="s">
        <v>170</v>
      </c>
      <c r="AQ80" t="s">
        <v>171</v>
      </c>
      <c r="AR80" t="s">
        <v>265</v>
      </c>
      <c r="AS80" t="s">
        <v>266</v>
      </c>
      <c r="AT80" t="s">
        <v>172</v>
      </c>
      <c r="AU80" t="s">
        <v>173</v>
      </c>
      <c r="AV80" t="s">
        <v>174</v>
      </c>
      <c r="AW80" t="s">
        <v>175</v>
      </c>
      <c r="AX80" t="s">
        <v>176</v>
      </c>
      <c r="AY80" t="s">
        <v>267</v>
      </c>
      <c r="AZ80" t="s">
        <v>177</v>
      </c>
      <c r="BA80" t="s">
        <v>178</v>
      </c>
      <c r="BB80" t="s">
        <v>179</v>
      </c>
      <c r="BC80" t="s">
        <v>180</v>
      </c>
      <c r="BD80" t="s">
        <v>213</v>
      </c>
      <c r="BE80">
        <v>17.955030292862531</v>
      </c>
      <c r="BF80">
        <v>6.1280481605211534</v>
      </c>
      <c r="BG80">
        <v>17.96488684182161</v>
      </c>
      <c r="BH80">
        <v>3.9275253976009639</v>
      </c>
      <c r="BI80">
        <v>3.1375330560280279</v>
      </c>
      <c r="BJ80">
        <v>3.0474694010439398</v>
      </c>
      <c r="BK80">
        <v>2.1583814207208292</v>
      </c>
      <c r="BL80">
        <v>8.9785287857941967</v>
      </c>
      <c r="BM80">
        <v>8.6262811319123411</v>
      </c>
      <c r="BN80">
        <v>32.55581434689767</v>
      </c>
      <c r="BO80">
        <v>6.4463261710555004</v>
      </c>
      <c r="BP80">
        <v>12.57169369952177</v>
      </c>
      <c r="BQ80">
        <v>0.35486725138386033</v>
      </c>
      <c r="BR80">
        <v>2.1900463912498642</v>
      </c>
      <c r="BS80">
        <v>2.4949577522936561</v>
      </c>
      <c r="BT80">
        <v>18.197682783818721</v>
      </c>
      <c r="BU80">
        <v>3.604219635646186</v>
      </c>
      <c r="BV80">
        <v>1.1960151190888939</v>
      </c>
      <c r="BW80">
        <v>1.5112782412659529</v>
      </c>
      <c r="BX80">
        <v>8.5166554568631145</v>
      </c>
      <c r="BY80">
        <v>3.9021445013776042</v>
      </c>
      <c r="BZ80">
        <v>3.4668284882986709</v>
      </c>
      <c r="CA80">
        <v>7.3870042041022392</v>
      </c>
      <c r="CB80">
        <v>15.653079136458731</v>
      </c>
      <c r="CC80">
        <v>4.0457882780394669</v>
      </c>
      <c r="CD80">
        <v>4.0050462066833399</v>
      </c>
      <c r="CE80">
        <v>5.6757842015841353</v>
      </c>
      <c r="CF80">
        <v>2.614911586788073</v>
      </c>
      <c r="CG80">
        <v>0.98070744439328961</v>
      </c>
      <c r="CH80">
        <v>9.0353223852374107</v>
      </c>
      <c r="CI80">
        <v>3.674182990723641</v>
      </c>
      <c r="CJ80">
        <v>10.11136662335165</v>
      </c>
      <c r="CK80">
        <v>3.7907502941808469</v>
      </c>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row>
    <row r="81">
      <c r="A81" t="s">
        <v>547</v>
      </c>
      <c r="B81">
        <v>2007</v>
      </c>
      <c r="C81" t="s">
        <v>551</v>
      </c>
      <c r="D81">
        <v>74</v>
      </c>
      <c r="E81" t="s">
        <v>182</v>
      </c>
      <c r="F81" t="s">
        <v>46</v>
      </c>
      <c r="G81" t="s">
        <v>213</v>
      </c>
      <c r="H81">
        <v>0.3750912145063538</v>
      </c>
      <c r="I81">
        <v>0.23093919351947251</v>
      </c>
      <c r="J81">
        <v>0.17343040071020061</v>
      </c>
      <c r="K81">
        <v>0.12538874993592281</v>
      </c>
      <c r="L81">
        <v>0.054322032786197197</v>
      </c>
      <c r="M81">
        <v>0.29878469992144779</v>
      </c>
      <c r="N81">
        <v>0.13443196177637459</v>
      </c>
      <c r="O81">
        <v>0.1432306315232616</v>
      </c>
      <c r="P81">
        <v>0.061554867979117502</v>
      </c>
      <c r="Q81">
        <v>0.028800106117703402</v>
      </c>
      <c r="R81">
        <v>0.27862749736783482</v>
      </c>
      <c r="S81">
        <v>0.41643539713657701</v>
      </c>
      <c r="T81">
        <v>0.2468158490613907</v>
      </c>
      <c r="U81">
        <v>0.080009968131892997</v>
      </c>
      <c r="V81">
        <v>0.15455934305741531</v>
      </c>
      <c r="W81" t="s">
        <v>151</v>
      </c>
      <c r="X81" t="s">
        <v>152</v>
      </c>
      <c r="Y81" t="s">
        <v>153</v>
      </c>
      <c r="Z81" t="s">
        <v>154</v>
      </c>
      <c r="AA81" t="s">
        <v>155</v>
      </c>
      <c r="AB81" t="s">
        <v>156</v>
      </c>
      <c r="AC81" t="s">
        <v>157</v>
      </c>
      <c r="AD81" t="s">
        <v>158</v>
      </c>
      <c r="AE81" t="s">
        <v>159</v>
      </c>
      <c r="AF81" t="s">
        <v>160</v>
      </c>
      <c r="AG81" t="s">
        <v>161</v>
      </c>
      <c r="AH81" t="s">
        <v>162</v>
      </c>
      <c r="AI81" t="s">
        <v>163</v>
      </c>
      <c r="AJ81" t="s">
        <v>165</v>
      </c>
      <c r="AK81" t="s">
        <v>167</v>
      </c>
      <c r="AL81" t="s">
        <v>263</v>
      </c>
      <c r="AM81" t="s">
        <v>168</v>
      </c>
      <c r="AN81" t="s">
        <v>169</v>
      </c>
      <c r="AO81" t="s">
        <v>264</v>
      </c>
      <c r="AP81" t="s">
        <v>170</v>
      </c>
      <c r="AQ81" t="s">
        <v>171</v>
      </c>
      <c r="AR81" t="s">
        <v>265</v>
      </c>
      <c r="AS81" t="s">
        <v>266</v>
      </c>
      <c r="AT81" t="s">
        <v>172</v>
      </c>
      <c r="AU81" t="s">
        <v>173</v>
      </c>
      <c r="AV81" t="s">
        <v>174</v>
      </c>
      <c r="AW81" t="s">
        <v>175</v>
      </c>
      <c r="AX81" t="s">
        <v>176</v>
      </c>
      <c r="AY81" t="s">
        <v>267</v>
      </c>
      <c r="AZ81" t="s">
        <v>177</v>
      </c>
      <c r="BA81" t="s">
        <v>178</v>
      </c>
      <c r="BB81" t="s">
        <v>179</v>
      </c>
      <c r="BC81" t="s">
        <v>180</v>
      </c>
      <c r="BD81" t="s">
        <v>213</v>
      </c>
      <c r="BE81">
        <v>0.057537790865509898</v>
      </c>
      <c r="BF81">
        <v>0</v>
      </c>
      <c r="BG81">
        <v>0.063269569360399194</v>
      </c>
      <c r="BH81">
        <v>0.1254650609887297</v>
      </c>
      <c r="BI81">
        <v>0</v>
      </c>
      <c r="BJ81">
        <v>0</v>
      </c>
      <c r="BK81">
        <v>0</v>
      </c>
      <c r="BL81">
        <v>0.4726197470631725</v>
      </c>
      <c r="BM81">
        <v>0.025560495421740801</v>
      </c>
      <c r="BN81">
        <v>0.77070857357197842</v>
      </c>
      <c r="BO81">
        <v>0.0504358900210084</v>
      </c>
      <c r="BP81">
        <v>4.8008681366667201</v>
      </c>
      <c r="BQ81">
        <v>0</v>
      </c>
      <c r="BR81">
        <v>0.17657185834763839</v>
      </c>
      <c r="BS81">
        <v>0</v>
      </c>
      <c r="BT81">
        <v>0</v>
      </c>
      <c r="BU81">
        <v>0.69067795729701786</v>
      </c>
      <c r="BV81">
        <v>0.10868944237790661</v>
      </c>
      <c r="BW81">
        <v>0.033061854440418197</v>
      </c>
      <c r="BX81">
        <v>0.13810527367952319</v>
      </c>
      <c r="BY81">
        <v>0.21011126892342949</v>
      </c>
      <c r="BZ81">
        <v>0.29746814605199923</v>
      </c>
      <c r="CA81">
        <v>0.082875122133217294</v>
      </c>
      <c r="CB81">
        <v>0.23520680489774801</v>
      </c>
      <c r="CC81">
        <v>0.80540905305590882</v>
      </c>
      <c r="CD81">
        <v>0.029383761723092001</v>
      </c>
      <c r="CE81">
        <v>0.16665673481825991</v>
      </c>
      <c r="CF81">
        <v>0</v>
      </c>
      <c r="CG81">
        <v>0</v>
      </c>
      <c r="CH81">
        <v>0.056222677610553301</v>
      </c>
      <c r="CI81">
        <v>0</v>
      </c>
      <c r="CJ81">
        <v>0.041930134487178</v>
      </c>
      <c r="CK81">
        <v>0.0462069963147963</v>
      </c>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row>
    <row r="82">
      <c r="A82" t="s">
        <v>547</v>
      </c>
      <c r="B82">
        <v>2007</v>
      </c>
      <c r="C82" t="s">
        <v>551</v>
      </c>
      <c r="D82">
        <v>122</v>
      </c>
      <c r="E82" t="s">
        <v>18</v>
      </c>
      <c r="F82" t="s">
        <v>14</v>
      </c>
      <c r="G82" t="s">
        <v>566</v>
      </c>
      <c r="H82">
        <v>37.240913370307041</v>
      </c>
      <c r="I82">
        <v>54.808949269595729</v>
      </c>
      <c r="J82">
        <v>67.113879454252711</v>
      </c>
      <c r="K82">
        <v>80.620719891453703</v>
      </c>
      <c r="L82">
        <v>92.015987722532017</v>
      </c>
      <c r="M82">
        <v>66.267491664876417</v>
      </c>
      <c r="N82">
        <v>77.653628255023079</v>
      </c>
      <c r="O82">
        <v>82.856877879955377</v>
      </c>
      <c r="P82">
        <v>89.345771537722499</v>
      </c>
      <c r="Q82">
        <v>95.303667366960042</v>
      </c>
      <c r="R82">
        <v>31.852431066716889</v>
      </c>
      <c r="S82">
        <v>44.384742521019817</v>
      </c>
      <c r="T82">
        <v>51.848763784628233</v>
      </c>
      <c r="U82">
        <v>63.311572083494411</v>
      </c>
      <c r="V82">
        <v>81.138708762231943</v>
      </c>
      <c r="W82" t="s">
        <v>151</v>
      </c>
      <c r="X82" t="s">
        <v>152</v>
      </c>
      <c r="Y82" t="s">
        <v>153</v>
      </c>
      <c r="Z82" t="s">
        <v>154</v>
      </c>
      <c r="AA82" t="s">
        <v>155</v>
      </c>
      <c r="AB82" t="s">
        <v>156</v>
      </c>
      <c r="AC82" t="s">
        <v>157</v>
      </c>
      <c r="AD82" t="s">
        <v>158</v>
      </c>
      <c r="AE82" t="s">
        <v>159</v>
      </c>
      <c r="AF82" t="s">
        <v>160</v>
      </c>
      <c r="AG82" t="s">
        <v>161</v>
      </c>
      <c r="AH82" t="s">
        <v>162</v>
      </c>
      <c r="AI82" t="s">
        <v>163</v>
      </c>
      <c r="AJ82" t="s">
        <v>165</v>
      </c>
      <c r="AK82" t="s">
        <v>167</v>
      </c>
      <c r="AL82" t="s">
        <v>263</v>
      </c>
      <c r="AM82" t="s">
        <v>168</v>
      </c>
      <c r="AN82" t="s">
        <v>169</v>
      </c>
      <c r="AO82" t="s">
        <v>264</v>
      </c>
      <c r="AP82" t="s">
        <v>170</v>
      </c>
      <c r="AQ82" t="s">
        <v>171</v>
      </c>
      <c r="AR82" t="s">
        <v>265</v>
      </c>
      <c r="AS82" t="s">
        <v>266</v>
      </c>
      <c r="AT82" t="s">
        <v>172</v>
      </c>
      <c r="AU82" t="s">
        <v>173</v>
      </c>
      <c r="AV82" t="s">
        <v>174</v>
      </c>
      <c r="AW82" t="s">
        <v>175</v>
      </c>
      <c r="AX82" t="s">
        <v>176</v>
      </c>
      <c r="AY82" t="s">
        <v>267</v>
      </c>
      <c r="AZ82" t="s">
        <v>177</v>
      </c>
      <c r="BA82" t="s">
        <v>178</v>
      </c>
      <c r="BB82" t="s">
        <v>179</v>
      </c>
      <c r="BC82" t="s">
        <v>180</v>
      </c>
      <c r="BD82" t="s">
        <v>213</v>
      </c>
      <c r="BE82">
        <v>79.340569646857588</v>
      </c>
      <c r="BF82">
        <v>60.841026707783833</v>
      </c>
      <c r="BG82">
        <v>58.585544028920069</v>
      </c>
      <c r="BH82">
        <v>56.050541539738212</v>
      </c>
      <c r="BI82">
        <v>56.206420613521118</v>
      </c>
      <c r="BJ82">
        <v>65.38123811486075</v>
      </c>
      <c r="BK82">
        <v>52.775591306024147</v>
      </c>
      <c r="BL82">
        <v>53.966764783812273</v>
      </c>
      <c r="BM82">
        <v>82.522524448033835</v>
      </c>
      <c r="BN82">
        <v>94.240099572379862</v>
      </c>
      <c r="BO82">
        <v>62.741142760380527</v>
      </c>
      <c r="BP82">
        <v>73.565264927338447</v>
      </c>
      <c r="BQ82">
        <v>53.397854165099233</v>
      </c>
      <c r="BR82">
        <v>50.470614227656839</v>
      </c>
      <c r="BS82">
        <v>58.001350673890542</v>
      </c>
      <c r="BT82">
        <v>79.378442849825362</v>
      </c>
      <c r="BU82">
        <v>68.585037231720406</v>
      </c>
      <c r="BV82">
        <v>47.316869746238943</v>
      </c>
      <c r="BW82">
        <v>75.134795632581998</v>
      </c>
      <c r="BX82">
        <v>82.172413162188633</v>
      </c>
      <c r="BY82">
        <v>64.941580717240839</v>
      </c>
      <c r="BZ82">
        <v>44.608836299147043</v>
      </c>
      <c r="CA82">
        <v>72.084290871027576</v>
      </c>
      <c r="CB82">
        <v>65.558940541082279</v>
      </c>
      <c r="CC82">
        <v>60.523057380786341</v>
      </c>
      <c r="CD82">
        <v>64.559864195216448</v>
      </c>
      <c r="CE82">
        <v>55.807785321039233</v>
      </c>
      <c r="CF82">
        <v>59.847616923881432</v>
      </c>
      <c r="CG82">
        <v>51.0683414662318</v>
      </c>
      <c r="CH82">
        <v>75.834003226879389</v>
      </c>
      <c r="CI82">
        <v>57.692143780806397</v>
      </c>
      <c r="CJ82">
        <v>57.123906054263983</v>
      </c>
      <c r="CK82">
        <v>48.801975699705743</v>
      </c>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row>
    <row r="83">
      <c r="A83" t="s">
        <v>547</v>
      </c>
      <c r="B83">
        <v>2007</v>
      </c>
      <c r="C83" t="s">
        <v>551</v>
      </c>
      <c r="D83">
        <v>123</v>
      </c>
      <c r="E83" t="s">
        <v>18</v>
      </c>
      <c r="F83" t="s">
        <v>51</v>
      </c>
      <c r="G83" t="s">
        <v>213</v>
      </c>
      <c r="H83">
        <v>62.759086629692959</v>
      </c>
      <c r="I83">
        <v>45.191050730404271</v>
      </c>
      <c r="J83">
        <v>32.886120545747289</v>
      </c>
      <c r="K83">
        <v>19.3792801085463</v>
      </c>
      <c r="L83">
        <v>7.9840122774679827</v>
      </c>
      <c r="M83">
        <v>33.732508335123583</v>
      </c>
      <c r="N83">
        <v>22.346371744976921</v>
      </c>
      <c r="O83">
        <v>17.14312212004462</v>
      </c>
      <c r="P83">
        <v>10.6542284622775</v>
      </c>
      <c r="Q83">
        <v>4.6963326330399582</v>
      </c>
      <c r="R83">
        <v>68.147568933283111</v>
      </c>
      <c r="S83">
        <v>55.615257478980183</v>
      </c>
      <c r="T83">
        <v>48.151236215371767</v>
      </c>
      <c r="U83">
        <v>36.688427916505589</v>
      </c>
      <c r="V83">
        <v>18.861291237768061</v>
      </c>
      <c r="W83" t="s">
        <v>151</v>
      </c>
      <c r="X83" t="s">
        <v>152</v>
      </c>
      <c r="Y83" t="s">
        <v>153</v>
      </c>
      <c r="Z83" t="s">
        <v>154</v>
      </c>
      <c r="AA83" t="s">
        <v>155</v>
      </c>
      <c r="AB83" t="s">
        <v>156</v>
      </c>
      <c r="AC83" t="s">
        <v>157</v>
      </c>
      <c r="AD83" t="s">
        <v>158</v>
      </c>
      <c r="AE83" t="s">
        <v>159</v>
      </c>
      <c r="AF83" t="s">
        <v>160</v>
      </c>
      <c r="AG83" t="s">
        <v>161</v>
      </c>
      <c r="AH83" t="s">
        <v>162</v>
      </c>
      <c r="AI83" t="s">
        <v>163</v>
      </c>
      <c r="AJ83" t="s">
        <v>165</v>
      </c>
      <c r="AK83" t="s">
        <v>167</v>
      </c>
      <c r="AL83" t="s">
        <v>263</v>
      </c>
      <c r="AM83" t="s">
        <v>168</v>
      </c>
      <c r="AN83" t="s">
        <v>169</v>
      </c>
      <c r="AO83" t="s">
        <v>264</v>
      </c>
      <c r="AP83" t="s">
        <v>170</v>
      </c>
      <c r="AQ83" t="s">
        <v>171</v>
      </c>
      <c r="AR83" t="s">
        <v>265</v>
      </c>
      <c r="AS83" t="s">
        <v>266</v>
      </c>
      <c r="AT83" t="s">
        <v>172</v>
      </c>
      <c r="AU83" t="s">
        <v>173</v>
      </c>
      <c r="AV83" t="s">
        <v>174</v>
      </c>
      <c r="AW83" t="s">
        <v>175</v>
      </c>
      <c r="AX83" t="s">
        <v>176</v>
      </c>
      <c r="AY83" t="s">
        <v>267</v>
      </c>
      <c r="AZ83" t="s">
        <v>177</v>
      </c>
      <c r="BA83" t="s">
        <v>178</v>
      </c>
      <c r="BB83" t="s">
        <v>179</v>
      </c>
      <c r="BC83" t="s">
        <v>180</v>
      </c>
      <c r="BD83" t="s">
        <v>213</v>
      </c>
      <c r="BE83">
        <v>20.659430353142412</v>
      </c>
      <c r="BF83">
        <v>39.158973292216167</v>
      </c>
      <c r="BG83">
        <v>41.414455971079931</v>
      </c>
      <c r="BH83">
        <v>43.949458460261788</v>
      </c>
      <c r="BI83">
        <v>43.793579386478882</v>
      </c>
      <c r="BJ83">
        <v>34.61876188513925</v>
      </c>
      <c r="BK83">
        <v>47.224408693975853</v>
      </c>
      <c r="BL83">
        <v>46.033235216187727</v>
      </c>
      <c r="BM83">
        <v>17.477475551966169</v>
      </c>
      <c r="BN83">
        <v>5.7599004276201384</v>
      </c>
      <c r="BO83">
        <v>37.258857239619473</v>
      </c>
      <c r="BP83">
        <v>26.43473507266155</v>
      </c>
      <c r="BQ83">
        <v>46.602145834900767</v>
      </c>
      <c r="BR83">
        <v>49.529385772343161</v>
      </c>
      <c r="BS83">
        <v>41.998649326109458</v>
      </c>
      <c r="BT83">
        <v>20.621557150174642</v>
      </c>
      <c r="BU83">
        <v>31.41496276827959</v>
      </c>
      <c r="BV83">
        <v>52.683130253761057</v>
      </c>
      <c r="BW83">
        <v>24.865204367417999</v>
      </c>
      <c r="BX83">
        <v>17.827586837811371</v>
      </c>
      <c r="BY83">
        <v>35.058419282759161</v>
      </c>
      <c r="BZ83">
        <v>55.391163700852957</v>
      </c>
      <c r="CA83">
        <v>27.91570912897242</v>
      </c>
      <c r="CB83">
        <v>34.441059458917721</v>
      </c>
      <c r="CC83">
        <v>39.476942619213659</v>
      </c>
      <c r="CD83">
        <v>35.440135804783552</v>
      </c>
      <c r="CE83">
        <v>44.192214678960767</v>
      </c>
      <c r="CF83">
        <v>40.152383076118568</v>
      </c>
      <c r="CG83">
        <v>48.9316585337682</v>
      </c>
      <c r="CH83">
        <v>24.165996773120611</v>
      </c>
      <c r="CI83">
        <v>42.307856219193603</v>
      </c>
      <c r="CJ83">
        <v>42.876093945736017</v>
      </c>
      <c r="CK83">
        <v>51.198024300294257</v>
      </c>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row>
    <row r="84">
      <c r="A84" t="s">
        <v>547</v>
      </c>
      <c r="B84">
        <v>2007</v>
      </c>
      <c r="C84" t="s">
        <v>551</v>
      </c>
      <c r="D84">
        <v>124</v>
      </c>
      <c r="E84" t="s">
        <v>50</v>
      </c>
      <c r="F84" t="s">
        <v>15</v>
      </c>
      <c r="G84" t="s">
        <v>567</v>
      </c>
      <c r="H84">
        <v>24.509095469843569</v>
      </c>
      <c r="I84">
        <v>44.318353578422609</v>
      </c>
      <c r="J84">
        <v>58.203698629859083</v>
      </c>
      <c r="K84">
        <v>73.221074225431437</v>
      </c>
      <c r="L84">
        <v>89.747473805267077</v>
      </c>
      <c r="M84">
        <v>49.921716244266662</v>
      </c>
      <c r="N84">
        <v>65.165442514312559</v>
      </c>
      <c r="O84">
        <v>75.784030458575302</v>
      </c>
      <c r="P84">
        <v>85.087683704770555</v>
      </c>
      <c r="Q84">
        <v>94.553128979988159</v>
      </c>
      <c r="R84">
        <v>18.971639750797589</v>
      </c>
      <c r="S84">
        <v>33.997310645677231</v>
      </c>
      <c r="T84">
        <v>43.312296105530187</v>
      </c>
      <c r="U84">
        <v>56.538993068669072</v>
      </c>
      <c r="V84">
        <v>77.365887563960527</v>
      </c>
      <c r="W84" t="s">
        <v>151</v>
      </c>
      <c r="X84" t="s">
        <v>152</v>
      </c>
      <c r="Y84" t="s">
        <v>153</v>
      </c>
      <c r="Z84" t="s">
        <v>154</v>
      </c>
      <c r="AA84" t="s">
        <v>155</v>
      </c>
      <c r="AB84" t="s">
        <v>156</v>
      </c>
      <c r="AC84" t="s">
        <v>157</v>
      </c>
      <c r="AD84" t="s">
        <v>158</v>
      </c>
      <c r="AE84" t="s">
        <v>159</v>
      </c>
      <c r="AF84" t="s">
        <v>160</v>
      </c>
      <c r="AG84" t="s">
        <v>161</v>
      </c>
      <c r="AH84" t="s">
        <v>162</v>
      </c>
      <c r="AI84" t="s">
        <v>163</v>
      </c>
      <c r="AJ84" t="s">
        <v>165</v>
      </c>
      <c r="AK84" t="s">
        <v>167</v>
      </c>
      <c r="AL84" t="s">
        <v>263</v>
      </c>
      <c r="AM84" t="s">
        <v>168</v>
      </c>
      <c r="AN84" t="s">
        <v>169</v>
      </c>
      <c r="AO84" t="s">
        <v>264</v>
      </c>
      <c r="AP84" t="s">
        <v>170</v>
      </c>
      <c r="AQ84" t="s">
        <v>171</v>
      </c>
      <c r="AR84" t="s">
        <v>265</v>
      </c>
      <c r="AS84" t="s">
        <v>266</v>
      </c>
      <c r="AT84" t="s">
        <v>172</v>
      </c>
      <c r="AU84" t="s">
        <v>173</v>
      </c>
      <c r="AV84" t="s">
        <v>174</v>
      </c>
      <c r="AW84" t="s">
        <v>175</v>
      </c>
      <c r="AX84" t="s">
        <v>176</v>
      </c>
      <c r="AY84" t="s">
        <v>267</v>
      </c>
      <c r="AZ84" t="s">
        <v>177</v>
      </c>
      <c r="BA84" t="s">
        <v>178</v>
      </c>
      <c r="BB84" t="s">
        <v>179</v>
      </c>
      <c r="BC84" t="s">
        <v>180</v>
      </c>
      <c r="BD84" t="s">
        <v>213</v>
      </c>
      <c r="BE84">
        <v>69.744189668720296</v>
      </c>
      <c r="BF84">
        <v>56.745466840371009</v>
      </c>
      <c r="BG84">
        <v>53.525635818637667</v>
      </c>
      <c r="BH84">
        <v>52.4298132855359</v>
      </c>
      <c r="BI84">
        <v>44.993695137883613</v>
      </c>
      <c r="BJ84">
        <v>58.459224316900148</v>
      </c>
      <c r="BK84">
        <v>48.242389845947727</v>
      </c>
      <c r="BL84">
        <v>40.41656431913519</v>
      </c>
      <c r="BM84">
        <v>71.009823473771533</v>
      </c>
      <c r="BN84">
        <v>80.273482430418099</v>
      </c>
      <c r="BO84">
        <v>57.399620485162643</v>
      </c>
      <c r="BP84">
        <v>64.933812869247092</v>
      </c>
      <c r="BQ84">
        <v>45.091296556800742</v>
      </c>
      <c r="BR84">
        <v>39.84278367457128</v>
      </c>
      <c r="BS84">
        <v>56.195246114617412</v>
      </c>
      <c r="BT84">
        <v>70.543303091337577</v>
      </c>
      <c r="BU84">
        <v>61.977076399986032</v>
      </c>
      <c r="BV84">
        <v>43.804868489338283</v>
      </c>
      <c r="BW84">
        <v>51.10167776701568</v>
      </c>
      <c r="BX84">
        <v>67.980220271613391</v>
      </c>
      <c r="BY84">
        <v>60.604334739244777</v>
      </c>
      <c r="BZ84">
        <v>36.776355164196893</v>
      </c>
      <c r="CA84">
        <v>62.414970500023628</v>
      </c>
      <c r="CB84">
        <v>61.83377399685569</v>
      </c>
      <c r="CC84">
        <v>51.704175850765417</v>
      </c>
      <c r="CD84">
        <v>58.606265439892233</v>
      </c>
      <c r="CE84">
        <v>50.972211284541828</v>
      </c>
      <c r="CF84">
        <v>51.96619339110029</v>
      </c>
      <c r="CG84">
        <v>45.499941003802611</v>
      </c>
      <c r="CH84">
        <v>63.472969634363182</v>
      </c>
      <c r="CI84">
        <v>54.580133517759947</v>
      </c>
      <c r="CJ84">
        <v>49.42736708734116</v>
      </c>
      <c r="CK84">
        <v>43.084500838011451</v>
      </c>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row>
    <row r="85">
      <c r="A85" t="s">
        <v>547</v>
      </c>
      <c r="B85">
        <v>2007</v>
      </c>
      <c r="C85" t="s">
        <v>551</v>
      </c>
      <c r="D85">
        <v>125</v>
      </c>
      <c r="E85" t="s">
        <v>50</v>
      </c>
      <c r="F85" t="s">
        <v>16</v>
      </c>
      <c r="G85" t="s">
        <v>568</v>
      </c>
      <c r="H85">
        <v>12.731817900463479</v>
      </c>
      <c r="I85">
        <v>10.49059569117312</v>
      </c>
      <c r="J85">
        <v>8.9101808243936347</v>
      </c>
      <c r="K85">
        <v>7.3996456660222716</v>
      </c>
      <c r="L85">
        <v>2.2685139172649511</v>
      </c>
      <c r="M85">
        <v>16.345775420609751</v>
      </c>
      <c r="N85">
        <v>12.48818574071052</v>
      </c>
      <c r="O85">
        <v>7.0728474213800689</v>
      </c>
      <c r="P85">
        <v>4.2580878329519507</v>
      </c>
      <c r="Q85">
        <v>0.75053838697189068</v>
      </c>
      <c r="R85">
        <v>12.8807913159193</v>
      </c>
      <c r="S85">
        <v>10.387431875342591</v>
      </c>
      <c r="T85">
        <v>8.5364676790980454</v>
      </c>
      <c r="U85">
        <v>6.7725790148253404</v>
      </c>
      <c r="V85">
        <v>3.7728211982714299</v>
      </c>
      <c r="W85" t="s">
        <v>151</v>
      </c>
      <c r="X85" t="s">
        <v>152</v>
      </c>
      <c r="Y85" t="s">
        <v>153</v>
      </c>
      <c r="Z85" t="s">
        <v>154</v>
      </c>
      <c r="AA85" t="s">
        <v>155</v>
      </c>
      <c r="AB85" t="s">
        <v>156</v>
      </c>
      <c r="AC85" t="s">
        <v>157</v>
      </c>
      <c r="AD85" t="s">
        <v>158</v>
      </c>
      <c r="AE85" t="s">
        <v>159</v>
      </c>
      <c r="AF85" t="s">
        <v>160</v>
      </c>
      <c r="AG85" t="s">
        <v>161</v>
      </c>
      <c r="AH85" t="s">
        <v>162</v>
      </c>
      <c r="AI85" t="s">
        <v>163</v>
      </c>
      <c r="AJ85" t="s">
        <v>165</v>
      </c>
      <c r="AK85" t="s">
        <v>167</v>
      </c>
      <c r="AL85" t="s">
        <v>263</v>
      </c>
      <c r="AM85" t="s">
        <v>168</v>
      </c>
      <c r="AN85" t="s">
        <v>169</v>
      </c>
      <c r="AO85" t="s">
        <v>264</v>
      </c>
      <c r="AP85" t="s">
        <v>170</v>
      </c>
      <c r="AQ85" t="s">
        <v>171</v>
      </c>
      <c r="AR85" t="s">
        <v>265</v>
      </c>
      <c r="AS85" t="s">
        <v>266</v>
      </c>
      <c r="AT85" t="s">
        <v>172</v>
      </c>
      <c r="AU85" t="s">
        <v>173</v>
      </c>
      <c r="AV85" t="s">
        <v>174</v>
      </c>
      <c r="AW85" t="s">
        <v>175</v>
      </c>
      <c r="AX85" t="s">
        <v>176</v>
      </c>
      <c r="AY85" t="s">
        <v>267</v>
      </c>
      <c r="AZ85" t="s">
        <v>177</v>
      </c>
      <c r="BA85" t="s">
        <v>178</v>
      </c>
      <c r="BB85" t="s">
        <v>179</v>
      </c>
      <c r="BC85" t="s">
        <v>180</v>
      </c>
      <c r="BD85" t="s">
        <v>213</v>
      </c>
      <c r="BE85">
        <v>9.596379978137298</v>
      </c>
      <c r="BF85">
        <v>4.0955598674128222</v>
      </c>
      <c r="BG85">
        <v>5.0599082102823818</v>
      </c>
      <c r="BH85">
        <v>3.620728254202306</v>
      </c>
      <c r="BI85">
        <v>11.212725475637519</v>
      </c>
      <c r="BJ85">
        <v>6.9220137979606138</v>
      </c>
      <c r="BK85">
        <v>4.5332014600764303</v>
      </c>
      <c r="BL85">
        <v>13.55020046467707</v>
      </c>
      <c r="BM85">
        <v>11.5127009742623</v>
      </c>
      <c r="BN85">
        <v>13.96661714196175</v>
      </c>
      <c r="BO85">
        <v>5.341522275217887</v>
      </c>
      <c r="BP85">
        <v>8.6314520580913676</v>
      </c>
      <c r="BQ85">
        <v>8.306557608298494</v>
      </c>
      <c r="BR85">
        <v>10.627830553085561</v>
      </c>
      <c r="BS85">
        <v>1.8061045592731351</v>
      </c>
      <c r="BT85">
        <v>8.8351397584877756</v>
      </c>
      <c r="BU85">
        <v>6.6079608317343697</v>
      </c>
      <c r="BV85">
        <v>3.5120012569006591</v>
      </c>
      <c r="BW85">
        <v>24.033117865566311</v>
      </c>
      <c r="BX85">
        <v>14.192192890575249</v>
      </c>
      <c r="BY85">
        <v>4.337245977996063</v>
      </c>
      <c r="BZ85">
        <v>7.8324811349501537</v>
      </c>
      <c r="CA85">
        <v>9.6693203710039448</v>
      </c>
      <c r="CB85">
        <v>3.725166544226596</v>
      </c>
      <c r="CC85">
        <v>8.8188815300209189</v>
      </c>
      <c r="CD85">
        <v>5.9535987553242169</v>
      </c>
      <c r="CE85">
        <v>4.8355740364973947</v>
      </c>
      <c r="CF85">
        <v>7.8814235327811426</v>
      </c>
      <c r="CG85">
        <v>5.5684004624291878</v>
      </c>
      <c r="CH85">
        <v>12.361033592516209</v>
      </c>
      <c r="CI85">
        <v>3.1120102630464599</v>
      </c>
      <c r="CJ85">
        <v>7.6965389669228053</v>
      </c>
      <c r="CK85">
        <v>5.7174748616942814</v>
      </c>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row>
    <row r="86">
      <c r="A86" t="s">
        <v>547</v>
      </c>
      <c r="B86">
        <v>2007</v>
      </c>
      <c r="C86" t="s">
        <v>551</v>
      </c>
      <c r="D86">
        <v>126</v>
      </c>
      <c r="E86" t="s">
        <v>50</v>
      </c>
      <c r="F86" t="s">
        <v>22</v>
      </c>
      <c r="G86" t="s">
        <v>569</v>
      </c>
      <c r="H86">
        <v>14.46305366363927</v>
      </c>
      <c r="I86">
        <v>14.4992203398883</v>
      </c>
      <c r="J86">
        <v>11.24714266503155</v>
      </c>
      <c r="K86">
        <v>7.7561939208864166</v>
      </c>
      <c r="L86">
        <v>5.5866625233156384</v>
      </c>
      <c r="M86">
        <v>10.032328797234101</v>
      </c>
      <c r="N86">
        <v>7.246967113970129</v>
      </c>
      <c r="O86">
        <v>6.7732543385949526</v>
      </c>
      <c r="P86">
        <v>6.8396798291580154</v>
      </c>
      <c r="Q86">
        <v>4.1625321379456466</v>
      </c>
      <c r="R86">
        <v>14.138857719022059</v>
      </c>
      <c r="S86">
        <v>15.6459795051518</v>
      </c>
      <c r="T86">
        <v>15.75851238638727</v>
      </c>
      <c r="U86">
        <v>12.913916049099379</v>
      </c>
      <c r="V86">
        <v>8.8596003553957843</v>
      </c>
      <c r="W86" t="s">
        <v>151</v>
      </c>
      <c r="X86" t="s">
        <v>152</v>
      </c>
      <c r="Y86" t="s">
        <v>153</v>
      </c>
      <c r="Z86" t="s">
        <v>154</v>
      </c>
      <c r="AA86" t="s">
        <v>155</v>
      </c>
      <c r="AB86" t="s">
        <v>156</v>
      </c>
      <c r="AC86" t="s">
        <v>157</v>
      </c>
      <c r="AD86" t="s">
        <v>158</v>
      </c>
      <c r="AE86" t="s">
        <v>159</v>
      </c>
      <c r="AF86" t="s">
        <v>160</v>
      </c>
      <c r="AG86" t="s">
        <v>161</v>
      </c>
      <c r="AH86" t="s">
        <v>162</v>
      </c>
      <c r="AI86" t="s">
        <v>163</v>
      </c>
      <c r="AJ86" t="s">
        <v>165</v>
      </c>
      <c r="AK86" t="s">
        <v>167</v>
      </c>
      <c r="AL86" t="s">
        <v>263</v>
      </c>
      <c r="AM86" t="s">
        <v>168</v>
      </c>
      <c r="AN86" t="s">
        <v>169</v>
      </c>
      <c r="AO86" t="s">
        <v>264</v>
      </c>
      <c r="AP86" t="s">
        <v>170</v>
      </c>
      <c r="AQ86" t="s">
        <v>171</v>
      </c>
      <c r="AR86" t="s">
        <v>265</v>
      </c>
      <c r="AS86" t="s">
        <v>266</v>
      </c>
      <c r="AT86" t="s">
        <v>172</v>
      </c>
      <c r="AU86" t="s">
        <v>173</v>
      </c>
      <c r="AV86" t="s">
        <v>174</v>
      </c>
      <c r="AW86" t="s">
        <v>175</v>
      </c>
      <c r="AX86" t="s">
        <v>176</v>
      </c>
      <c r="AY86" t="s">
        <v>267</v>
      </c>
      <c r="AZ86" t="s">
        <v>177</v>
      </c>
      <c r="BA86" t="s">
        <v>178</v>
      </c>
      <c r="BB86" t="s">
        <v>179</v>
      </c>
      <c r="BC86" t="s">
        <v>180</v>
      </c>
      <c r="BD86" t="s">
        <v>213</v>
      </c>
      <c r="BE86">
        <v>1.296793515619328</v>
      </c>
      <c r="BF86">
        <v>2.728513946989779</v>
      </c>
      <c r="BG86">
        <v>6.4778479939449056</v>
      </c>
      <c r="BH86">
        <v>11.904372231524381</v>
      </c>
      <c r="BI86">
        <v>7.3411131262061531</v>
      </c>
      <c r="BJ86">
        <v>8.4131512634344716</v>
      </c>
      <c r="BK86">
        <v>16.163624729462409</v>
      </c>
      <c r="BL86">
        <v>8.8855639615464383</v>
      </c>
      <c r="BM86">
        <v>9.3281480826272656</v>
      </c>
      <c r="BN86">
        <v>2.125231062171864</v>
      </c>
      <c r="BO86">
        <v>15.12511531703035</v>
      </c>
      <c r="BP86">
        <v>8.5986465512621635</v>
      </c>
      <c r="BQ86">
        <v>19.096692248340911</v>
      </c>
      <c r="BR86">
        <v>7.5291462864243783</v>
      </c>
      <c r="BS86">
        <v>13.940761109455661</v>
      </c>
      <c r="BT86">
        <v>13.36257745229619</v>
      </c>
      <c r="BU86">
        <v>19.31839980034685</v>
      </c>
      <c r="BV86">
        <v>15.264652124651329</v>
      </c>
      <c r="BW86">
        <v>4.9782548076450439</v>
      </c>
      <c r="BX86">
        <v>5.6833530754702224</v>
      </c>
      <c r="BY86">
        <v>13.812632249220171</v>
      </c>
      <c r="BZ86">
        <v>14.77275527034365</v>
      </c>
      <c r="CA86">
        <v>10.40767131827789</v>
      </c>
      <c r="CB86">
        <v>18.01913563401445</v>
      </c>
      <c r="CC86">
        <v>7.0580892662043766</v>
      </c>
      <c r="CD86">
        <v>6.9022831774422713</v>
      </c>
      <c r="CE86">
        <v>12.69087030512485</v>
      </c>
      <c r="CF86">
        <v>7.995619443285193</v>
      </c>
      <c r="CG86">
        <v>5.5974459834127694</v>
      </c>
      <c r="CH86">
        <v>11.31505854918154</v>
      </c>
      <c r="CI86">
        <v>9.2023121809720294</v>
      </c>
      <c r="CJ86">
        <v>2.456062165195164</v>
      </c>
      <c r="CK86">
        <v>11.281131634075679</v>
      </c>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row>
    <row r="87">
      <c r="A87" t="s">
        <v>547</v>
      </c>
      <c r="B87">
        <v>2007</v>
      </c>
      <c r="C87" t="s">
        <v>551</v>
      </c>
      <c r="D87">
        <v>127</v>
      </c>
      <c r="E87" t="s">
        <v>50</v>
      </c>
      <c r="F87" t="s">
        <v>19</v>
      </c>
      <c r="G87" t="s">
        <v>570</v>
      </c>
      <c r="H87">
        <v>48.296032966053687</v>
      </c>
      <c r="I87">
        <v>30.691830390515971</v>
      </c>
      <c r="J87">
        <v>21.638977880715728</v>
      </c>
      <c r="K87">
        <v>11.623086187659879</v>
      </c>
      <c r="L87">
        <v>2.3973497541523332</v>
      </c>
      <c r="M87">
        <v>23.700179537889479</v>
      </c>
      <c r="N87">
        <v>15.0994046310068</v>
      </c>
      <c r="O87">
        <v>10.36986778144967</v>
      </c>
      <c r="P87">
        <v>3.8145486331194829</v>
      </c>
      <c r="Q87">
        <v>0.53380049509430405</v>
      </c>
      <c r="R87">
        <v>54.008711214261062</v>
      </c>
      <c r="S87">
        <v>39.969277973828383</v>
      </c>
      <c r="T87">
        <v>32.392723828984501</v>
      </c>
      <c r="U87">
        <v>23.774511867406211</v>
      </c>
      <c r="V87">
        <v>10.001690882372261</v>
      </c>
      <c r="W87" t="s">
        <v>151</v>
      </c>
      <c r="X87" t="s">
        <v>152</v>
      </c>
      <c r="Y87" t="s">
        <v>153</v>
      </c>
      <c r="Z87" t="s">
        <v>154</v>
      </c>
      <c r="AA87" t="s">
        <v>155</v>
      </c>
      <c r="AB87" t="s">
        <v>156</v>
      </c>
      <c r="AC87" t="s">
        <v>157</v>
      </c>
      <c r="AD87" t="s">
        <v>158</v>
      </c>
      <c r="AE87" t="s">
        <v>159</v>
      </c>
      <c r="AF87" t="s">
        <v>160</v>
      </c>
      <c r="AG87" t="s">
        <v>161</v>
      </c>
      <c r="AH87" t="s">
        <v>162</v>
      </c>
      <c r="AI87" t="s">
        <v>163</v>
      </c>
      <c r="AJ87" t="s">
        <v>165</v>
      </c>
      <c r="AK87" t="s">
        <v>167</v>
      </c>
      <c r="AL87" t="s">
        <v>263</v>
      </c>
      <c r="AM87" t="s">
        <v>168</v>
      </c>
      <c r="AN87" t="s">
        <v>169</v>
      </c>
      <c r="AO87" t="s">
        <v>264</v>
      </c>
      <c r="AP87" t="s">
        <v>170</v>
      </c>
      <c r="AQ87" t="s">
        <v>171</v>
      </c>
      <c r="AR87" t="s">
        <v>265</v>
      </c>
      <c r="AS87" t="s">
        <v>266</v>
      </c>
      <c r="AT87" t="s">
        <v>172</v>
      </c>
      <c r="AU87" t="s">
        <v>173</v>
      </c>
      <c r="AV87" t="s">
        <v>174</v>
      </c>
      <c r="AW87" t="s">
        <v>175</v>
      </c>
      <c r="AX87" t="s">
        <v>176</v>
      </c>
      <c r="AY87" t="s">
        <v>267</v>
      </c>
      <c r="AZ87" t="s">
        <v>177</v>
      </c>
      <c r="BA87" t="s">
        <v>178</v>
      </c>
      <c r="BB87" t="s">
        <v>179</v>
      </c>
      <c r="BC87" t="s">
        <v>180</v>
      </c>
      <c r="BD87" t="s">
        <v>213</v>
      </c>
      <c r="BE87">
        <v>19.362636837523091</v>
      </c>
      <c r="BF87">
        <v>36.430459345226382</v>
      </c>
      <c r="BG87">
        <v>34.93660797713504</v>
      </c>
      <c r="BH87">
        <v>32.045086228737418</v>
      </c>
      <c r="BI87">
        <v>36.452466260272722</v>
      </c>
      <c r="BJ87">
        <v>26.205610621704771</v>
      </c>
      <c r="BK87">
        <v>31.06078396451344</v>
      </c>
      <c r="BL87">
        <v>37.147671254641303</v>
      </c>
      <c r="BM87">
        <v>8.1493274693389033</v>
      </c>
      <c r="BN87">
        <v>3.6346693654482962</v>
      </c>
      <c r="BO87">
        <v>22.133741922589131</v>
      </c>
      <c r="BP87">
        <v>17.836088521399379</v>
      </c>
      <c r="BQ87">
        <v>27.505453586559849</v>
      </c>
      <c r="BR87">
        <v>42.00023948591879</v>
      </c>
      <c r="BS87">
        <v>28.05788821665379</v>
      </c>
      <c r="BT87">
        <v>7.2589796978784609</v>
      </c>
      <c r="BU87">
        <v>12.09656296793275</v>
      </c>
      <c r="BV87">
        <v>37.418478129109729</v>
      </c>
      <c r="BW87">
        <v>19.886949559772969</v>
      </c>
      <c r="BX87">
        <v>12.144233762341131</v>
      </c>
      <c r="BY87">
        <v>21.245787033538988</v>
      </c>
      <c r="BZ87">
        <v>40.618408430509312</v>
      </c>
      <c r="CA87">
        <v>17.508037810694528</v>
      </c>
      <c r="CB87">
        <v>16.421923824903271</v>
      </c>
      <c r="CC87">
        <v>32.41885335300929</v>
      </c>
      <c r="CD87">
        <v>28.53785262734128</v>
      </c>
      <c r="CE87">
        <v>31.501344373835931</v>
      </c>
      <c r="CF87">
        <v>32.156763632833382</v>
      </c>
      <c r="CG87">
        <v>43.334212550355439</v>
      </c>
      <c r="CH87">
        <v>12.850938223939069</v>
      </c>
      <c r="CI87">
        <v>33.105544038221574</v>
      </c>
      <c r="CJ87">
        <v>40.420031780540867</v>
      </c>
      <c r="CK87">
        <v>39.916892666218587</v>
      </c>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row>
    <row r="88">
      <c r="A88" t="s">
        <v>547</v>
      </c>
      <c r="B88">
        <v>2007</v>
      </c>
      <c r="C88" t="s">
        <v>551</v>
      </c>
      <c r="D88">
        <v>128</v>
      </c>
      <c r="E88" t="s">
        <v>279</v>
      </c>
      <c r="F88" t="s">
        <v>49</v>
      </c>
      <c r="G88" t="s">
        <v>571</v>
      </c>
      <c r="H88">
        <v>34.187716541385427</v>
      </c>
      <c r="I88">
        <v>19.140297033558689</v>
      </c>
      <c r="J88">
        <v>13.27621186086723</v>
      </c>
      <c r="K88">
        <v>9.1783423367901218</v>
      </c>
      <c r="L88">
        <v>2.4653475699304579</v>
      </c>
      <c r="M88">
        <v>24.666356021550548</v>
      </c>
      <c r="N88">
        <v>16.081908883507591</v>
      </c>
      <c r="O88">
        <v>8.5362224625785981</v>
      </c>
      <c r="P88">
        <v>4.7658526639440932</v>
      </c>
      <c r="Q88">
        <v>0.78752309088169248</v>
      </c>
      <c r="R88">
        <v>40.438958297844479</v>
      </c>
      <c r="S88">
        <v>23.403159025701878</v>
      </c>
      <c r="T88">
        <v>16.464168199954042</v>
      </c>
      <c r="U88">
        <v>10.697221364040301</v>
      </c>
      <c r="V88">
        <v>4.6498413098084512</v>
      </c>
      <c r="W88" t="s">
        <v>151</v>
      </c>
      <c r="X88" t="s">
        <v>152</v>
      </c>
      <c r="Y88" t="s">
        <v>153</v>
      </c>
      <c r="Z88" t="s">
        <v>154</v>
      </c>
      <c r="AA88" t="s">
        <v>155</v>
      </c>
      <c r="AB88" t="s">
        <v>156</v>
      </c>
      <c r="AC88" t="s">
        <v>157</v>
      </c>
      <c r="AD88" t="s">
        <v>158</v>
      </c>
      <c r="AE88" t="s">
        <v>159</v>
      </c>
      <c r="AF88" t="s">
        <v>160</v>
      </c>
      <c r="AG88" t="s">
        <v>161</v>
      </c>
      <c r="AH88" t="s">
        <v>162</v>
      </c>
      <c r="AI88" t="s">
        <v>163</v>
      </c>
      <c r="AJ88" t="s">
        <v>165</v>
      </c>
      <c r="AK88" t="s">
        <v>167</v>
      </c>
      <c r="AL88" t="s">
        <v>263</v>
      </c>
      <c r="AM88" t="s">
        <v>168</v>
      </c>
      <c r="AN88" t="s">
        <v>169</v>
      </c>
      <c r="AO88" t="s">
        <v>264</v>
      </c>
      <c r="AP88" t="s">
        <v>170</v>
      </c>
      <c r="AQ88" t="s">
        <v>171</v>
      </c>
      <c r="AR88" t="s">
        <v>265</v>
      </c>
      <c r="AS88" t="s">
        <v>266</v>
      </c>
      <c r="AT88" t="s">
        <v>172</v>
      </c>
      <c r="AU88" t="s">
        <v>173</v>
      </c>
      <c r="AV88" t="s">
        <v>174</v>
      </c>
      <c r="AW88" t="s">
        <v>175</v>
      </c>
      <c r="AX88" t="s">
        <v>176</v>
      </c>
      <c r="AY88" t="s">
        <v>267</v>
      </c>
      <c r="AZ88" t="s">
        <v>177</v>
      </c>
      <c r="BA88" t="s">
        <v>178</v>
      </c>
      <c r="BB88" t="s">
        <v>179</v>
      </c>
      <c r="BC88" t="s">
        <v>180</v>
      </c>
      <c r="BD88" t="s">
        <v>213</v>
      </c>
      <c r="BE88">
        <v>12.09517403372636</v>
      </c>
      <c r="BF88">
        <v>6.7315758609458971</v>
      </c>
      <c r="BG88">
        <v>8.6367862484721787</v>
      </c>
      <c r="BH88">
        <v>6.4597560607604727</v>
      </c>
      <c r="BI88">
        <v>19.94918970687873</v>
      </c>
      <c r="BJ88">
        <v>10.587156189670379</v>
      </c>
      <c r="BK88">
        <v>8.5895796672182083</v>
      </c>
      <c r="BL88">
        <v>25.10841722485754</v>
      </c>
      <c r="BM88">
        <v>13.950980112723149</v>
      </c>
      <c r="BN88">
        <v>14.82024871083129</v>
      </c>
      <c r="BO88">
        <v>8.5135877993457996</v>
      </c>
      <c r="BP88">
        <v>11.733053726669491</v>
      </c>
      <c r="BQ88">
        <v>15.555976430467959</v>
      </c>
      <c r="BR88">
        <v>21.057462279232048</v>
      </c>
      <c r="BS88">
        <v>3.1139008631503429</v>
      </c>
      <c r="BT88">
        <v>11.13040195963886</v>
      </c>
      <c r="BU88">
        <v>9.6346974477958049</v>
      </c>
      <c r="BV88">
        <v>7.422302607369363</v>
      </c>
      <c r="BW88">
        <v>31.986668311565111</v>
      </c>
      <c r="BX88">
        <v>17.271237808926539</v>
      </c>
      <c r="BY88">
        <v>6.6786886461551758</v>
      </c>
      <c r="BZ88">
        <v>17.55813821823439</v>
      </c>
      <c r="CA88">
        <v>13.413907876688681</v>
      </c>
      <c r="CB88">
        <v>5.6821640396891917</v>
      </c>
      <c r="CC88">
        <v>14.57111043570737</v>
      </c>
      <c r="CD88">
        <v>9.2218266403437497</v>
      </c>
      <c r="CE88">
        <v>8.6646943767439026</v>
      </c>
      <c r="CF88">
        <v>13.169151819036189</v>
      </c>
      <c r="CG88">
        <v>10.90382084585851</v>
      </c>
      <c r="CH88">
        <v>16.30012008667747</v>
      </c>
      <c r="CI88">
        <v>5.3941664481564899</v>
      </c>
      <c r="CJ88">
        <v>13.47341156890006</v>
      </c>
      <c r="CK88">
        <v>11.715662695452631</v>
      </c>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row>
    <row r="89">
      <c r="A89" t="s">
        <v>547</v>
      </c>
      <c r="B89">
        <v>2007</v>
      </c>
      <c r="C89" t="s">
        <v>551</v>
      </c>
      <c r="D89">
        <v>129</v>
      </c>
      <c r="E89" t="s">
        <v>279</v>
      </c>
      <c r="F89" t="s">
        <v>48</v>
      </c>
      <c r="G89" t="s">
        <v>213</v>
      </c>
      <c r="H89">
        <v>65.812283458614573</v>
      </c>
      <c r="I89">
        <v>80.859702966441318</v>
      </c>
      <c r="J89">
        <v>86.723788139132779</v>
      </c>
      <c r="K89">
        <v>90.821657663209891</v>
      </c>
      <c r="L89">
        <v>97.534652430069542</v>
      </c>
      <c r="M89">
        <v>75.333643978449444</v>
      </c>
      <c r="N89">
        <v>83.918091116492405</v>
      </c>
      <c r="O89">
        <v>91.463777537421393</v>
      </c>
      <c r="P89">
        <v>95.234147336055912</v>
      </c>
      <c r="Q89">
        <v>99.212476909118308</v>
      </c>
      <c r="R89">
        <v>59.561041702155507</v>
      </c>
      <c r="S89">
        <v>76.596840974298132</v>
      </c>
      <c r="T89">
        <v>83.535831800045969</v>
      </c>
      <c r="U89">
        <v>89.302778635959697</v>
      </c>
      <c r="V89">
        <v>95.350158690191549</v>
      </c>
      <c r="W89" t="s">
        <v>151</v>
      </c>
      <c r="X89" t="s">
        <v>152</v>
      </c>
      <c r="Y89" t="s">
        <v>153</v>
      </c>
      <c r="Z89" t="s">
        <v>154</v>
      </c>
      <c r="AA89" t="s">
        <v>155</v>
      </c>
      <c r="AB89" t="s">
        <v>156</v>
      </c>
      <c r="AC89" t="s">
        <v>157</v>
      </c>
      <c r="AD89" t="s">
        <v>158</v>
      </c>
      <c r="AE89" t="s">
        <v>159</v>
      </c>
      <c r="AF89" t="s">
        <v>160</v>
      </c>
      <c r="AG89" t="s">
        <v>161</v>
      </c>
      <c r="AH89" t="s">
        <v>162</v>
      </c>
      <c r="AI89" t="s">
        <v>163</v>
      </c>
      <c r="AJ89" t="s">
        <v>165</v>
      </c>
      <c r="AK89" t="s">
        <v>167</v>
      </c>
      <c r="AL89" t="s">
        <v>263</v>
      </c>
      <c r="AM89" t="s">
        <v>168</v>
      </c>
      <c r="AN89" t="s">
        <v>169</v>
      </c>
      <c r="AO89" t="s">
        <v>264</v>
      </c>
      <c r="AP89" t="s">
        <v>170</v>
      </c>
      <c r="AQ89" t="s">
        <v>171</v>
      </c>
      <c r="AR89" t="s">
        <v>265</v>
      </c>
      <c r="AS89" t="s">
        <v>266</v>
      </c>
      <c r="AT89" t="s">
        <v>172</v>
      </c>
      <c r="AU89" t="s">
        <v>173</v>
      </c>
      <c r="AV89" t="s">
        <v>174</v>
      </c>
      <c r="AW89" t="s">
        <v>175</v>
      </c>
      <c r="AX89" t="s">
        <v>176</v>
      </c>
      <c r="AY89" t="s">
        <v>267</v>
      </c>
      <c r="AZ89" t="s">
        <v>177</v>
      </c>
      <c r="BA89" t="s">
        <v>178</v>
      </c>
      <c r="BB89" t="s">
        <v>179</v>
      </c>
      <c r="BC89" t="s">
        <v>180</v>
      </c>
      <c r="BD89" t="s">
        <v>213</v>
      </c>
      <c r="BE89">
        <v>87.904825966273634</v>
      </c>
      <c r="BF89">
        <v>93.268424139054105</v>
      </c>
      <c r="BG89">
        <v>91.363213751527823</v>
      </c>
      <c r="BH89">
        <v>93.540243939239517</v>
      </c>
      <c r="BI89">
        <v>80.050810293121273</v>
      </c>
      <c r="BJ89">
        <v>89.412843810329619</v>
      </c>
      <c r="BK89">
        <v>91.410420332781797</v>
      </c>
      <c r="BL89">
        <v>74.891582775142467</v>
      </c>
      <c r="BM89">
        <v>86.049019887276842</v>
      </c>
      <c r="BN89">
        <v>85.179751289168706</v>
      </c>
      <c r="BO89">
        <v>91.4864122006542</v>
      </c>
      <c r="BP89">
        <v>88.266946273330518</v>
      </c>
      <c r="BQ89">
        <v>84.444023569532035</v>
      </c>
      <c r="BR89">
        <v>78.942537720767959</v>
      </c>
      <c r="BS89">
        <v>96.886099136849651</v>
      </c>
      <c r="BT89">
        <v>88.86959804036114</v>
      </c>
      <c r="BU89">
        <v>90.365302552204184</v>
      </c>
      <c r="BV89">
        <v>92.577697392630625</v>
      </c>
      <c r="BW89">
        <v>68.013331688434889</v>
      </c>
      <c r="BX89">
        <v>82.728762191073457</v>
      </c>
      <c r="BY89">
        <v>93.321311353844834</v>
      </c>
      <c r="BZ89">
        <v>82.44186178176561</v>
      </c>
      <c r="CA89">
        <v>86.586092123311317</v>
      </c>
      <c r="CB89">
        <v>94.317835960310816</v>
      </c>
      <c r="CC89">
        <v>85.428889564292632</v>
      </c>
      <c r="CD89">
        <v>90.77817335965625</v>
      </c>
      <c r="CE89">
        <v>91.33530562325609</v>
      </c>
      <c r="CF89">
        <v>86.830848180963798</v>
      </c>
      <c r="CG89">
        <v>89.096179154141481</v>
      </c>
      <c r="CH89">
        <v>83.699879913322533</v>
      </c>
      <c r="CI89">
        <v>94.605833551843517</v>
      </c>
      <c r="CJ89">
        <v>86.526588431099938</v>
      </c>
      <c r="CK89">
        <v>88.284337304547378</v>
      </c>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row>
    <row r="90">
      <c r="A90" t="s">
        <v>547</v>
      </c>
      <c r="B90">
        <v>2007</v>
      </c>
      <c r="C90" t="s">
        <v>551</v>
      </c>
      <c r="D90">
        <v>139</v>
      </c>
      <c r="E90" t="s">
        <v>279</v>
      </c>
      <c r="F90" t="s">
        <v>19</v>
      </c>
      <c r="G90" t="s">
        <v>213</v>
      </c>
      <c r="H90">
        <v>48.240169590680949</v>
      </c>
      <c r="I90">
        <v>30.662733400886939</v>
      </c>
      <c r="J90">
        <v>21.632745456198101</v>
      </c>
      <c r="K90">
        <v>11.61986065619692</v>
      </c>
      <c r="L90">
        <v>2.396037810461852</v>
      </c>
      <c r="M90">
        <v>23.661409704536549</v>
      </c>
      <c r="N90">
        <v>15.083576330037459</v>
      </c>
      <c r="O90">
        <v>10.36986778144967</v>
      </c>
      <c r="P90">
        <v>3.8096394553354331</v>
      </c>
      <c r="Q90">
        <v>0.53380049509430405</v>
      </c>
      <c r="R90">
        <v>53.93787992970649</v>
      </c>
      <c r="S90">
        <v>39.941574525455863</v>
      </c>
      <c r="T90">
        <v>32.377523771186553</v>
      </c>
      <c r="U90">
        <v>23.773658175869642</v>
      </c>
      <c r="V90">
        <v>10.000219591657499</v>
      </c>
      <c r="W90" t="s">
        <v>151</v>
      </c>
      <c r="X90" t="s">
        <v>152</v>
      </c>
      <c r="Y90" t="s">
        <v>153</v>
      </c>
      <c r="Z90" t="s">
        <v>154</v>
      </c>
      <c r="AA90" t="s">
        <v>155</v>
      </c>
      <c r="AB90" t="s">
        <v>156</v>
      </c>
      <c r="AC90" t="s">
        <v>157</v>
      </c>
      <c r="AD90" t="s">
        <v>158</v>
      </c>
      <c r="AE90" t="s">
        <v>159</v>
      </c>
      <c r="AF90" t="s">
        <v>160</v>
      </c>
      <c r="AG90" t="s">
        <v>161</v>
      </c>
      <c r="AH90" t="s">
        <v>162</v>
      </c>
      <c r="AI90" t="s">
        <v>163</v>
      </c>
      <c r="AJ90" t="s">
        <v>165</v>
      </c>
      <c r="AK90" t="s">
        <v>167</v>
      </c>
      <c r="AL90" t="s">
        <v>263</v>
      </c>
      <c r="AM90" t="s">
        <v>168</v>
      </c>
      <c r="AN90" t="s">
        <v>169</v>
      </c>
      <c r="AO90" t="s">
        <v>264</v>
      </c>
      <c r="AP90" t="s">
        <v>170</v>
      </c>
      <c r="AQ90" t="s">
        <v>171</v>
      </c>
      <c r="AR90" t="s">
        <v>265</v>
      </c>
      <c r="AS90" t="s">
        <v>266</v>
      </c>
      <c r="AT90" t="s">
        <v>172</v>
      </c>
      <c r="AU90" t="s">
        <v>173</v>
      </c>
      <c r="AV90" t="s">
        <v>174</v>
      </c>
      <c r="AW90" t="s">
        <v>175</v>
      </c>
      <c r="AX90" t="s">
        <v>176</v>
      </c>
      <c r="AY90" t="s">
        <v>267</v>
      </c>
      <c r="AZ90" t="s">
        <v>177</v>
      </c>
      <c r="BA90" t="s">
        <v>178</v>
      </c>
      <c r="BB90" t="s">
        <v>179</v>
      </c>
      <c r="BC90" t="s">
        <v>180</v>
      </c>
      <c r="BD90" t="s">
        <v>213</v>
      </c>
      <c r="BE90">
        <v>19.362636837523102</v>
      </c>
      <c r="BF90">
        <v>36.430459345226403</v>
      </c>
      <c r="BG90">
        <v>34.920288110727952</v>
      </c>
      <c r="BH90">
        <v>32.017875770460712</v>
      </c>
      <c r="BI90">
        <v>36.347376887720444</v>
      </c>
      <c r="BJ90">
        <v>26.205610621704789</v>
      </c>
      <c r="BK90">
        <v>31.051269208063481</v>
      </c>
      <c r="BL90">
        <v>37.147671254641267</v>
      </c>
      <c r="BM90">
        <v>8.1493274693389033</v>
      </c>
      <c r="BN90">
        <v>3.6275570864722222</v>
      </c>
      <c r="BO90">
        <v>22.133741922589131</v>
      </c>
      <c r="BP90">
        <v>17.8252749979473</v>
      </c>
      <c r="BQ90">
        <v>27.436551958065291</v>
      </c>
      <c r="BR90">
        <v>41.940157189989222</v>
      </c>
      <c r="BS90">
        <v>28.05788821665379</v>
      </c>
      <c r="BT90">
        <v>7.2513545264311414</v>
      </c>
      <c r="BU90">
        <v>12.09656296793275</v>
      </c>
      <c r="BV90">
        <v>37.194285170761411</v>
      </c>
      <c r="BW90">
        <v>19.84609535997884</v>
      </c>
      <c r="BX90">
        <v>12.11844634382062</v>
      </c>
      <c r="BY90">
        <v>21.245787033538971</v>
      </c>
      <c r="BZ90">
        <v>40.26399665276778</v>
      </c>
      <c r="CA90">
        <v>17.140343759575789</v>
      </c>
      <c r="CB90">
        <v>16.408724780592991</v>
      </c>
      <c r="CC90">
        <v>32.348175416347267</v>
      </c>
      <c r="CD90">
        <v>28.488052701206019</v>
      </c>
      <c r="CE90">
        <v>31.476905282880011</v>
      </c>
      <c r="CF90">
        <v>32.156763632833432</v>
      </c>
      <c r="CG90">
        <v>43.334212550355417</v>
      </c>
      <c r="CH90">
        <v>12.85093822393908</v>
      </c>
      <c r="CI90">
        <v>32.977683211014622</v>
      </c>
      <c r="CJ90">
        <v>40.403098778028443</v>
      </c>
      <c r="CK90">
        <v>39.904214486136453</v>
      </c>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row>
    <row r="91">
      <c r="A91" t="s">
        <v>547</v>
      </c>
      <c r="B91">
        <v>2007</v>
      </c>
      <c r="C91" t="s">
        <v>551</v>
      </c>
      <c r="D91">
        <v>151</v>
      </c>
      <c r="E91" t="s">
        <v>109</v>
      </c>
      <c r="F91" t="s">
        <v>49</v>
      </c>
      <c r="G91" t="s">
        <v>213</v>
      </c>
      <c r="H91">
        <v>33.838560099165512</v>
      </c>
      <c r="I91">
        <v>19.068941458129789</v>
      </c>
      <c r="J91">
        <v>13.256248700265999</v>
      </c>
      <c r="K91">
        <v>9.1656016048590132</v>
      </c>
      <c r="L91">
        <v>2.4639579511913641</v>
      </c>
      <c r="M91">
        <v>24.518702104473761</v>
      </c>
      <c r="N91">
        <v>16.037610090716608</v>
      </c>
      <c r="O91">
        <v>8.52262811672467</v>
      </c>
      <c r="P91">
        <v>4.758940858245559</v>
      </c>
      <c r="Q91">
        <v>0.78752309088169248</v>
      </c>
      <c r="R91">
        <v>39.903662657108967</v>
      </c>
      <c r="S91">
        <v>23.286502142323521</v>
      </c>
      <c r="T91">
        <v>16.416542213784719</v>
      </c>
      <c r="U91">
        <v>10.696434413495849</v>
      </c>
      <c r="V91">
        <v>4.6482813964936467</v>
      </c>
      <c r="W91" t="s">
        <v>151</v>
      </c>
      <c r="X91" t="s">
        <v>152</v>
      </c>
      <c r="Y91" t="s">
        <v>153</v>
      </c>
      <c r="Z91" t="s">
        <v>154</v>
      </c>
      <c r="AA91" t="s">
        <v>155</v>
      </c>
      <c r="AB91" t="s">
        <v>156</v>
      </c>
      <c r="AC91" t="s">
        <v>157</v>
      </c>
      <c r="AD91" t="s">
        <v>158</v>
      </c>
      <c r="AE91" t="s">
        <v>159</v>
      </c>
      <c r="AF91" t="s">
        <v>160</v>
      </c>
      <c r="AG91" t="s">
        <v>161</v>
      </c>
      <c r="AH91" t="s">
        <v>162</v>
      </c>
      <c r="AI91" t="s">
        <v>163</v>
      </c>
      <c r="AJ91" t="s">
        <v>165</v>
      </c>
      <c r="AK91" t="s">
        <v>167</v>
      </c>
      <c r="AL91" t="s">
        <v>263</v>
      </c>
      <c r="AM91" t="s">
        <v>168</v>
      </c>
      <c r="AN91" t="s">
        <v>169</v>
      </c>
      <c r="AO91" t="s">
        <v>264</v>
      </c>
      <c r="AP91" t="s">
        <v>170</v>
      </c>
      <c r="AQ91" t="s">
        <v>171</v>
      </c>
      <c r="AR91" t="s">
        <v>265</v>
      </c>
      <c r="AS91" t="s">
        <v>266</v>
      </c>
      <c r="AT91" t="s">
        <v>172</v>
      </c>
      <c r="AU91" t="s">
        <v>173</v>
      </c>
      <c r="AV91" t="s">
        <v>174</v>
      </c>
      <c r="AW91" t="s">
        <v>175</v>
      </c>
      <c r="AX91" t="s">
        <v>176</v>
      </c>
      <c r="AY91" t="s">
        <v>267</v>
      </c>
      <c r="AZ91" t="s">
        <v>177</v>
      </c>
      <c r="BA91" t="s">
        <v>178</v>
      </c>
      <c r="BB91" t="s">
        <v>179</v>
      </c>
      <c r="BC91" t="s">
        <v>180</v>
      </c>
      <c r="BD91" t="s">
        <v>213</v>
      </c>
      <c r="BE91">
        <v>12.078028867404029</v>
      </c>
      <c r="BF91">
        <v>6.7315758609459024</v>
      </c>
      <c r="BG91">
        <v>8.623215674825925</v>
      </c>
      <c r="BH91">
        <v>6.4345198425625476</v>
      </c>
      <c r="BI91">
        <v>19.839245747232368</v>
      </c>
      <c r="BJ91">
        <v>10.587156189670409</v>
      </c>
      <c r="BK91">
        <v>8.5807608035146394</v>
      </c>
      <c r="BL91">
        <v>24.973948058279099</v>
      </c>
      <c r="BM91">
        <v>13.95098011272321</v>
      </c>
      <c r="BN91">
        <v>14.75199931869038</v>
      </c>
      <c r="BO91">
        <v>8.513587799345796</v>
      </c>
      <c r="BP91">
        <v>11.68672266028082</v>
      </c>
      <c r="BQ91">
        <v>15.41670399189714</v>
      </c>
      <c r="BR91">
        <v>20.757145714809781</v>
      </c>
      <c r="BS91">
        <v>3.1082047310620742</v>
      </c>
      <c r="BT91">
        <v>11.06787068582987</v>
      </c>
      <c r="BU91">
        <v>9.5988336350295</v>
      </c>
      <c r="BV91">
        <v>7.2943418637788504</v>
      </c>
      <c r="BW91">
        <v>31.893563213970349</v>
      </c>
      <c r="BX91">
        <v>17.252389975740861</v>
      </c>
      <c r="BY91">
        <v>6.650967909648017</v>
      </c>
      <c r="BZ91">
        <v>17.174345794892851</v>
      </c>
      <c r="CA91">
        <v>12.84829274354934</v>
      </c>
      <c r="CB91">
        <v>5.6751615269258799</v>
      </c>
      <c r="CC91">
        <v>14.52186610170466</v>
      </c>
      <c r="CD91">
        <v>9.2031363788944454</v>
      </c>
      <c r="CE91">
        <v>8.6149906766817121</v>
      </c>
      <c r="CF91">
        <v>13.15121351602118</v>
      </c>
      <c r="CG91">
        <v>10.87912940281592</v>
      </c>
      <c r="CH91">
        <v>16.286071730943039</v>
      </c>
      <c r="CI91">
        <v>5.3455145646180426</v>
      </c>
      <c r="CJ91">
        <v>13.339918235277731</v>
      </c>
      <c r="CK91">
        <v>11.678607203270881</v>
      </c>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row>
    <row r="92">
      <c r="A92" t="s">
        <v>547</v>
      </c>
      <c r="B92">
        <v>2007</v>
      </c>
      <c r="C92" t="s">
        <v>551</v>
      </c>
      <c r="D92">
        <v>152</v>
      </c>
      <c r="E92" t="s">
        <v>109</v>
      </c>
      <c r="F92" t="s">
        <v>48</v>
      </c>
      <c r="G92" t="s">
        <v>213</v>
      </c>
      <c r="H92">
        <v>65.140147818348495</v>
      </c>
      <c r="I92">
        <v>80.558255678342078</v>
      </c>
      <c r="J92">
        <v>86.593383402547346</v>
      </c>
      <c r="K92">
        <v>90.695585399682756</v>
      </c>
      <c r="L92">
        <v>97.479676011173908</v>
      </c>
      <c r="M92">
        <v>74.882693395746102</v>
      </c>
      <c r="N92">
        <v>83.686932604358546</v>
      </c>
      <c r="O92">
        <v>91.318117061678024</v>
      </c>
      <c r="P92">
        <v>95.096031458653272</v>
      </c>
      <c r="Q92">
        <v>99.212476909118308</v>
      </c>
      <c r="R92">
        <v>58.772624608272828</v>
      </c>
      <c r="S92">
        <v>76.21503146153637</v>
      </c>
      <c r="T92">
        <v>83.294187258904628</v>
      </c>
      <c r="U92">
        <v>89.296208998118516</v>
      </c>
      <c r="V92">
        <v>95.318170935728673</v>
      </c>
      <c r="W92" t="s">
        <v>151</v>
      </c>
      <c r="X92" t="s">
        <v>152</v>
      </c>
      <c r="Y92" t="s">
        <v>153</v>
      </c>
      <c r="Z92" t="s">
        <v>154</v>
      </c>
      <c r="AA92" t="s">
        <v>155</v>
      </c>
      <c r="AB92" t="s">
        <v>156</v>
      </c>
      <c r="AC92" t="s">
        <v>157</v>
      </c>
      <c r="AD92" t="s">
        <v>158</v>
      </c>
      <c r="AE92" t="s">
        <v>159</v>
      </c>
      <c r="AF92" t="s">
        <v>160</v>
      </c>
      <c r="AG92" t="s">
        <v>161</v>
      </c>
      <c r="AH92" t="s">
        <v>162</v>
      </c>
      <c r="AI92" t="s">
        <v>163</v>
      </c>
      <c r="AJ92" t="s">
        <v>165</v>
      </c>
      <c r="AK92" t="s">
        <v>167</v>
      </c>
      <c r="AL92" t="s">
        <v>263</v>
      </c>
      <c r="AM92" t="s">
        <v>168</v>
      </c>
      <c r="AN92" t="s">
        <v>169</v>
      </c>
      <c r="AO92" t="s">
        <v>264</v>
      </c>
      <c r="AP92" t="s">
        <v>170</v>
      </c>
      <c r="AQ92" t="s">
        <v>171</v>
      </c>
      <c r="AR92" t="s">
        <v>265</v>
      </c>
      <c r="AS92" t="s">
        <v>266</v>
      </c>
      <c r="AT92" t="s">
        <v>172</v>
      </c>
      <c r="AU92" t="s">
        <v>173</v>
      </c>
      <c r="AV92" t="s">
        <v>174</v>
      </c>
      <c r="AW92" t="s">
        <v>175</v>
      </c>
      <c r="AX92" t="s">
        <v>176</v>
      </c>
      <c r="AY92" t="s">
        <v>267</v>
      </c>
      <c r="AZ92" t="s">
        <v>177</v>
      </c>
      <c r="BA92" t="s">
        <v>178</v>
      </c>
      <c r="BB92" t="s">
        <v>179</v>
      </c>
      <c r="BC92" t="s">
        <v>180</v>
      </c>
      <c r="BD92" t="s">
        <v>213</v>
      </c>
      <c r="BE92">
        <v>87.780219006710709</v>
      </c>
      <c r="BF92">
        <v>93.26842413905419</v>
      </c>
      <c r="BG92">
        <v>91.219659055938024</v>
      </c>
      <c r="BH92">
        <v>93.174811872744456</v>
      </c>
      <c r="BI92">
        <v>79.609634326285374</v>
      </c>
      <c r="BJ92">
        <v>89.412843810329846</v>
      </c>
      <c r="BK92">
        <v>91.316569868704107</v>
      </c>
      <c r="BL92">
        <v>74.490497807128492</v>
      </c>
      <c r="BM92">
        <v>86.049019887277197</v>
      </c>
      <c r="BN92">
        <v>84.787486195536928</v>
      </c>
      <c r="BO92">
        <v>91.486412200654158</v>
      </c>
      <c r="BP92">
        <v>87.918400886683287</v>
      </c>
      <c r="BQ92">
        <v>83.687997412136568</v>
      </c>
      <c r="BR92">
        <v>77.816677852152267</v>
      </c>
      <c r="BS92">
        <v>96.708869339738442</v>
      </c>
      <c r="BT92">
        <v>88.370323244310782</v>
      </c>
      <c r="BU92">
        <v>90.028930361083212</v>
      </c>
      <c r="BV92">
        <v>90.98165481327031</v>
      </c>
      <c r="BW92">
        <v>67.815362089884744</v>
      </c>
      <c r="BX92">
        <v>82.638481579649678</v>
      </c>
      <c r="BY92">
        <v>92.933969523793849</v>
      </c>
      <c r="BZ92">
        <v>80.639816398323234</v>
      </c>
      <c r="CA92">
        <v>82.935075247800199</v>
      </c>
      <c r="CB92">
        <v>94.201601749980597</v>
      </c>
      <c r="CC92">
        <v>85.14017520791279</v>
      </c>
      <c r="CD92">
        <v>90.594189441919212</v>
      </c>
      <c r="CE92">
        <v>90.811374548667771</v>
      </c>
      <c r="CF92">
        <v>86.712571917835788</v>
      </c>
      <c r="CG92">
        <v>88.89442297490892</v>
      </c>
      <c r="CH92">
        <v>83.627742672510891</v>
      </c>
      <c r="CI92">
        <v>93.752550279949844</v>
      </c>
      <c r="CJ92">
        <v>85.669290880470911</v>
      </c>
      <c r="CK92">
        <v>88.005102603463953</v>
      </c>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row>
    <row r="93">
      <c r="A93" t="s">
        <v>547</v>
      </c>
      <c r="B93">
        <v>2007</v>
      </c>
      <c r="C93" t="s">
        <v>551</v>
      </c>
      <c r="D93">
        <v>153</v>
      </c>
      <c r="E93" t="s">
        <v>62</v>
      </c>
      <c r="F93" t="s">
        <v>280</v>
      </c>
      <c r="G93" t="s">
        <v>213</v>
      </c>
      <c r="H93">
        <v>12.90523282038632</v>
      </c>
      <c r="I93">
        <v>30.359499065127459</v>
      </c>
      <c r="J93">
        <v>47.210319369500482</v>
      </c>
      <c r="K93">
        <v>65.282566260273285</v>
      </c>
      <c r="L93">
        <v>83.967102661616707</v>
      </c>
      <c r="M93">
        <v>39.924010599227621</v>
      </c>
      <c r="N93">
        <v>57.701805205981891</v>
      </c>
      <c r="O93">
        <v>68.757574574598664</v>
      </c>
      <c r="P93">
        <v>77.986427275272519</v>
      </c>
      <c r="Q93">
        <v>90.358094875950584</v>
      </c>
      <c r="R93">
        <v>8.238141064703612</v>
      </c>
      <c r="S93">
        <v>20.1339908097309</v>
      </c>
      <c r="T93">
        <v>28.36375979711055</v>
      </c>
      <c r="U93">
        <v>43.934992380921052</v>
      </c>
      <c r="V93">
        <v>68.377444797859582</v>
      </c>
      <c r="W93" t="s">
        <v>151</v>
      </c>
      <c r="X93" t="s">
        <v>152</v>
      </c>
      <c r="Y93" t="s">
        <v>153</v>
      </c>
      <c r="Z93" t="s">
        <v>154</v>
      </c>
      <c r="AA93" t="s">
        <v>155</v>
      </c>
      <c r="AB93" t="s">
        <v>156</v>
      </c>
      <c r="AC93" t="s">
        <v>157</v>
      </c>
      <c r="AD93" t="s">
        <v>158</v>
      </c>
      <c r="AE93" t="s">
        <v>159</v>
      </c>
      <c r="AF93" t="s">
        <v>160</v>
      </c>
      <c r="AG93" t="s">
        <v>161</v>
      </c>
      <c r="AH93" t="s">
        <v>162</v>
      </c>
      <c r="AI93" t="s">
        <v>163</v>
      </c>
      <c r="AJ93" t="s">
        <v>165</v>
      </c>
      <c r="AK93" t="s">
        <v>167</v>
      </c>
      <c r="AL93" t="s">
        <v>263</v>
      </c>
      <c r="AM93" t="s">
        <v>168</v>
      </c>
      <c r="AN93" t="s">
        <v>169</v>
      </c>
      <c r="AO93" t="s">
        <v>264</v>
      </c>
      <c r="AP93" t="s">
        <v>170</v>
      </c>
      <c r="AQ93" t="s">
        <v>171</v>
      </c>
      <c r="AR93" t="s">
        <v>265</v>
      </c>
      <c r="AS93" t="s">
        <v>266</v>
      </c>
      <c r="AT93" t="s">
        <v>172</v>
      </c>
      <c r="AU93" t="s">
        <v>173</v>
      </c>
      <c r="AV93" t="s">
        <v>174</v>
      </c>
      <c r="AW93" t="s">
        <v>175</v>
      </c>
      <c r="AX93" t="s">
        <v>176</v>
      </c>
      <c r="AY93" t="s">
        <v>267</v>
      </c>
      <c r="AZ93" t="s">
        <v>177</v>
      </c>
      <c r="BA93" t="s">
        <v>178</v>
      </c>
      <c r="BB93" t="s">
        <v>179</v>
      </c>
      <c r="BC93" t="s">
        <v>180</v>
      </c>
      <c r="BD93" t="s">
        <v>213</v>
      </c>
      <c r="BE93">
        <v>68.324785754579679</v>
      </c>
      <c r="BF93">
        <v>54.138126650075101</v>
      </c>
      <c r="BG93">
        <v>49.255939944438907</v>
      </c>
      <c r="BH93">
        <v>44.014338612700101</v>
      </c>
      <c r="BI93">
        <v>39.027731174694431</v>
      </c>
      <c r="BJ93">
        <v>50.755041231503697</v>
      </c>
      <c r="BK93">
        <v>32.148810546895348</v>
      </c>
      <c r="BL93">
        <v>30.25667964390842</v>
      </c>
      <c r="BM93">
        <v>61.998023512105839</v>
      </c>
      <c r="BN93">
        <v>77.194061668419039</v>
      </c>
      <c r="BO93">
        <v>42.811948926842213</v>
      </c>
      <c r="BP93">
        <v>55.719621557779398</v>
      </c>
      <c r="BQ93">
        <v>25.502390125120471</v>
      </c>
      <c r="BR93">
        <v>31.375076253574321</v>
      </c>
      <c r="BS93">
        <v>42.561698355600058</v>
      </c>
      <c r="BT93">
        <v>61.96726242336009</v>
      </c>
      <c r="BU93">
        <v>43.543695933907493</v>
      </c>
      <c r="BV93">
        <v>41.34837908413688</v>
      </c>
      <c r="BW93">
        <v>44.863544478647157</v>
      </c>
      <c r="BX93">
        <v>62.620021932672152</v>
      </c>
      <c r="BY93">
        <v>46.399154425573379</v>
      </c>
      <c r="BZ93">
        <v>26.860721542952341</v>
      </c>
      <c r="CA93">
        <v>50.795877738895101</v>
      </c>
      <c r="CB93">
        <v>44.045726134676443</v>
      </c>
      <c r="CC93">
        <v>43.672780088637438</v>
      </c>
      <c r="CD93">
        <v>52.642372505785907</v>
      </c>
      <c r="CE93">
        <v>38.327778576602</v>
      </c>
      <c r="CF93">
        <v>44.863613697267191</v>
      </c>
      <c r="CG93">
        <v>40.265443594025633</v>
      </c>
      <c r="CH93">
        <v>50.006286675476893</v>
      </c>
      <c r="CI93">
        <v>47.473067174771607</v>
      </c>
      <c r="CJ93">
        <v>46.750321546980629</v>
      </c>
      <c r="CK93">
        <v>33.04368923976584</v>
      </c>
      <c r="CL93"/>
      <c r="CM93">
        <v>4386.0428600000032</v>
      </c>
      <c r="CN93">
        <v>10291.187656</v>
      </c>
      <c r="CO93">
        <v>16034.885885999969</v>
      </c>
      <c r="CP93">
        <v>22246.800610999959</v>
      </c>
      <c r="CQ93">
        <v>28542.300036000041</v>
      </c>
      <c r="CR93">
        <v>5796.1670159999921</v>
      </c>
      <c r="CS93">
        <v>8379.4348110000174</v>
      </c>
      <c r="CT93">
        <v>10036.397090000029</v>
      </c>
      <c r="CU93">
        <v>11264.073300999969</v>
      </c>
      <c r="CV93">
        <v>13112.36388399996</v>
      </c>
      <c r="CW93">
        <v>1601.9879040000019</v>
      </c>
      <c r="CX93">
        <v>3921.5273810000008</v>
      </c>
      <c r="CY93">
        <v>5517.4331699999993</v>
      </c>
      <c r="CZ93">
        <v>8560.0783880000217</v>
      </c>
      <c r="DA93">
        <v>13311.754104000051</v>
      </c>
      <c r="DB93">
        <v>1966.6395290000039</v>
      </c>
      <c r="DC93">
        <v>540.8246799999996</v>
      </c>
      <c r="DD93">
        <v>3365.152412000004</v>
      </c>
      <c r="DE93">
        <v>487.65913800000033</v>
      </c>
      <c r="DF93">
        <v>736.80090999999913</v>
      </c>
      <c r="DG93">
        <v>13935.788047</v>
      </c>
      <c r="DH93">
        <v>463.74545599999948</v>
      </c>
      <c r="DI93">
        <v>859.1198069999989</v>
      </c>
      <c r="DJ93">
        <v>1876.6918230000019</v>
      </c>
      <c r="DK93">
        <v>5734.8236780000097</v>
      </c>
      <c r="DL93">
        <v>12092.77556900001</v>
      </c>
      <c r="DM93">
        <v>1289.1905880000029</v>
      </c>
      <c r="DN93">
        <v>936.79603699999996</v>
      </c>
      <c r="DO93">
        <v>248.19865099999981</v>
      </c>
      <c r="DP93">
        <v>712.29247199999975</v>
      </c>
      <c r="DQ93">
        <v>447.24095700000049</v>
      </c>
      <c r="DR93">
        <v>2295.0567559999959</v>
      </c>
      <c r="DS93">
        <v>454.01096299999932</v>
      </c>
      <c r="DT93">
        <v>338.48569199999997</v>
      </c>
      <c r="DU93">
        <v>1265.301377999999</v>
      </c>
      <c r="DV93">
        <v>4287.8606130000026</v>
      </c>
      <c r="DW93">
        <v>357.94086099999981</v>
      </c>
      <c r="DX93">
        <v>237.2838889999999</v>
      </c>
      <c r="DY93">
        <v>1159.0889500000001</v>
      </c>
      <c r="DZ93">
        <v>1155.8428510000031</v>
      </c>
      <c r="EA93">
        <v>3233.7363420000052</v>
      </c>
      <c r="EB93">
        <v>1827.4368509999999</v>
      </c>
      <c r="EC93">
        <v>684.43669699999998</v>
      </c>
      <c r="ED93">
        <v>328.08007299999957</v>
      </c>
      <c r="EE93">
        <v>13820.29311700005</v>
      </c>
      <c r="EF93">
        <v>1611.5025209999981</v>
      </c>
      <c r="EG93">
        <v>1659.3077839999989</v>
      </c>
      <c r="EH93">
        <v>1091.811956999999</v>
      </c>
      <c r="EI93"/>
    </row>
    <row r="94">
      <c r="A94" t="s">
        <v>547</v>
      </c>
      <c r="B94">
        <v>2007</v>
      </c>
      <c r="C94" t="s">
        <v>551</v>
      </c>
      <c r="D94">
        <v>154</v>
      </c>
      <c r="E94" t="s">
        <v>62</v>
      </c>
      <c r="F94" t="s">
        <v>281</v>
      </c>
      <c r="G94" t="s">
        <v>213</v>
      </c>
      <c r="H94">
        <v>7.684946732198866</v>
      </c>
      <c r="I94">
        <v>11.58219975877247</v>
      </c>
      <c r="J94">
        <v>11.67419074780503</v>
      </c>
      <c r="K94">
        <v>11.762363458344421</v>
      </c>
      <c r="L94">
        <v>10.72594598367955</v>
      </c>
      <c r="M94">
        <v>10.59884225610665</v>
      </c>
      <c r="N94">
        <v>9.8059862466878993</v>
      </c>
      <c r="O94">
        <v>11.2954076954372</v>
      </c>
      <c r="P94">
        <v>12.76435498794304</v>
      </c>
      <c r="Q94">
        <v>8.2896449132222614</v>
      </c>
      <c r="R94">
        <v>7.027962776147084</v>
      </c>
      <c r="S94">
        <v>9.0990333026284986</v>
      </c>
      <c r="T94">
        <v>11.81654247834669</v>
      </c>
      <c r="U94">
        <v>12.40531315697098</v>
      </c>
      <c r="V94">
        <v>13.58533033984053</v>
      </c>
      <c r="W94" t="s">
        <v>151</v>
      </c>
      <c r="X94" t="s">
        <v>152</v>
      </c>
      <c r="Y94" t="s">
        <v>153</v>
      </c>
      <c r="Z94" t="s">
        <v>154</v>
      </c>
      <c r="AA94" t="s">
        <v>155</v>
      </c>
      <c r="AB94" t="s">
        <v>156</v>
      </c>
      <c r="AC94" t="s">
        <v>157</v>
      </c>
      <c r="AD94" t="s">
        <v>158</v>
      </c>
      <c r="AE94" t="s">
        <v>159</v>
      </c>
      <c r="AF94" t="s">
        <v>160</v>
      </c>
      <c r="AG94" t="s">
        <v>161</v>
      </c>
      <c r="AH94" t="s">
        <v>162</v>
      </c>
      <c r="AI94" t="s">
        <v>163</v>
      </c>
      <c r="AJ94" t="s">
        <v>165</v>
      </c>
      <c r="AK94" t="s">
        <v>167</v>
      </c>
      <c r="AL94" t="s">
        <v>263</v>
      </c>
      <c r="AM94" t="s">
        <v>168</v>
      </c>
      <c r="AN94" t="s">
        <v>169</v>
      </c>
      <c r="AO94" t="s">
        <v>264</v>
      </c>
      <c r="AP94" t="s">
        <v>170</v>
      </c>
      <c r="AQ94" t="s">
        <v>171</v>
      </c>
      <c r="AR94" t="s">
        <v>265</v>
      </c>
      <c r="AS94" t="s">
        <v>266</v>
      </c>
      <c r="AT94" t="s">
        <v>172</v>
      </c>
      <c r="AU94" t="s">
        <v>173</v>
      </c>
      <c r="AV94" t="s">
        <v>174</v>
      </c>
      <c r="AW94" t="s">
        <v>175</v>
      </c>
      <c r="AX94" t="s">
        <v>176</v>
      </c>
      <c r="AY94" t="s">
        <v>267</v>
      </c>
      <c r="AZ94" t="s">
        <v>177</v>
      </c>
      <c r="BA94" t="s">
        <v>178</v>
      </c>
      <c r="BB94" t="s">
        <v>179</v>
      </c>
      <c r="BC94" t="s">
        <v>180</v>
      </c>
      <c r="BD94" t="s">
        <v>213</v>
      </c>
      <c r="BE94">
        <v>1.878100823644463</v>
      </c>
      <c r="BF94">
        <v>3.5020545132162741</v>
      </c>
      <c r="BG94">
        <v>3.987667582607334</v>
      </c>
      <c r="BH94">
        <v>8.8155754028187534</v>
      </c>
      <c r="BI94">
        <v>7.020577648301324</v>
      </c>
      <c r="BJ94">
        <v>7.0377602058691453</v>
      </c>
      <c r="BK94">
        <v>10.62392828073663</v>
      </c>
      <c r="BL94">
        <v>6.5586891488243992</v>
      </c>
      <c r="BM94">
        <v>7.3065029695704258</v>
      </c>
      <c r="BN94">
        <v>3.9963499818699519</v>
      </c>
      <c r="BO94">
        <v>9.9160249830712814</v>
      </c>
      <c r="BP94">
        <v>12.96753401536683</v>
      </c>
      <c r="BQ94">
        <v>22.37362040357058</v>
      </c>
      <c r="BR94">
        <v>8.9453570433873786</v>
      </c>
      <c r="BS94">
        <v>14.21043749151695</v>
      </c>
      <c r="BT94">
        <v>9.8630358225626278</v>
      </c>
      <c r="BU94">
        <v>6.000745020094568</v>
      </c>
      <c r="BV94">
        <v>1.8505783403848379</v>
      </c>
      <c r="BW94">
        <v>5.4146393468339378</v>
      </c>
      <c r="BX94">
        <v>7.9701451241801777</v>
      </c>
      <c r="BY94">
        <v>16.784611535224901</v>
      </c>
      <c r="BZ94">
        <v>7.7681105394152139</v>
      </c>
      <c r="CA94">
        <v>9.7582102757999838</v>
      </c>
      <c r="CB94">
        <v>17.44162748396035</v>
      </c>
      <c r="CC94">
        <v>11.40981422824655</v>
      </c>
      <c r="CD94">
        <v>5.6399238460884424</v>
      </c>
      <c r="CE94">
        <v>12.272734135166839</v>
      </c>
      <c r="CF94">
        <v>5.8583711111978252</v>
      </c>
      <c r="CG94">
        <v>4.0172433115545241</v>
      </c>
      <c r="CH94">
        <v>20.543920519200221</v>
      </c>
      <c r="CI94">
        <v>6.3418813301579542</v>
      </c>
      <c r="CJ94">
        <v>3.34057745227592</v>
      </c>
      <c r="CK94">
        <v>12.356341592037319</v>
      </c>
      <c r="CL94"/>
      <c r="CM94">
        <v>2611.847939000003</v>
      </c>
      <c r="CN94">
        <v>3926.105333</v>
      </c>
      <c r="CO94">
        <v>3965.114384999998</v>
      </c>
      <c r="CP94">
        <v>4008.343567999998</v>
      </c>
      <c r="CQ94">
        <v>3645.9894260000042</v>
      </c>
      <c r="CR94">
        <v>1538.7396950000009</v>
      </c>
      <c r="CS94">
        <v>1424.021696</v>
      </c>
      <c r="CT94">
        <v>1648.766665000001</v>
      </c>
      <c r="CU94">
        <v>1843.6365820000001</v>
      </c>
      <c r="CV94">
        <v>1202.956312</v>
      </c>
      <c r="CW94">
        <v>1366.6567820000009</v>
      </c>
      <c r="CX94">
        <v>1772.23227</v>
      </c>
      <c r="CY94">
        <v>2298.6015920000041</v>
      </c>
      <c r="CZ94">
        <v>2416.9903599999998</v>
      </c>
      <c r="DA94">
        <v>2644.798697000002</v>
      </c>
      <c r="DB94">
        <v>54.058673999999989</v>
      </c>
      <c r="DC94">
        <v>34.984541000000007</v>
      </c>
      <c r="DD94">
        <v>272.43636399999991</v>
      </c>
      <c r="DE94">
        <v>97.672622999999987</v>
      </c>
      <c r="DF94">
        <v>132.54083299999999</v>
      </c>
      <c r="DG94">
        <v>1932.354544</v>
      </c>
      <c r="DH94">
        <v>153.24978999999999</v>
      </c>
      <c r="DI94">
        <v>186.22994399999999</v>
      </c>
      <c r="DJ94">
        <v>221.16921799999989</v>
      </c>
      <c r="DK94">
        <v>296.89281799999998</v>
      </c>
      <c r="DL94">
        <v>2800.906468000002</v>
      </c>
      <c r="DM94">
        <v>300.03116199999988</v>
      </c>
      <c r="DN94">
        <v>821.86488499999962</v>
      </c>
      <c r="DO94">
        <v>70.763988999999995</v>
      </c>
      <c r="DP94">
        <v>237.81916700000019</v>
      </c>
      <c r="DQ94">
        <v>71.185226000000029</v>
      </c>
      <c r="DR94">
        <v>316.28115400000007</v>
      </c>
      <c r="DS94">
        <v>20.319607999999999</v>
      </c>
      <c r="DT94">
        <v>40.852276999999987</v>
      </c>
      <c r="DU94">
        <v>161.04490700000011</v>
      </c>
      <c r="DV94">
        <v>1551.1074630000001</v>
      </c>
      <c r="DW94">
        <v>103.516362</v>
      </c>
      <c r="DX94">
        <v>45.583739999999977</v>
      </c>
      <c r="DY94">
        <v>458.98659099999992</v>
      </c>
      <c r="DZ94">
        <v>301.97189599999979</v>
      </c>
      <c r="EA94">
        <v>346.45145799999989</v>
      </c>
      <c r="EB94">
        <v>585.15383499999984</v>
      </c>
      <c r="EC94">
        <v>89.374971000000016</v>
      </c>
      <c r="ED94">
        <v>32.732222999999998</v>
      </c>
      <c r="EE94">
        <v>5677.7461839999978</v>
      </c>
      <c r="EF94">
        <v>215.27906999999999</v>
      </c>
      <c r="EG94">
        <v>118.56701700000001</v>
      </c>
      <c r="EH94">
        <v>408.27164899999968</v>
      </c>
      <c r="EI94"/>
    </row>
    <row r="95">
      <c r="A95" t="s">
        <v>547</v>
      </c>
      <c r="B95">
        <v>2007</v>
      </c>
      <c r="C95" t="s">
        <v>551</v>
      </c>
      <c r="D95">
        <v>155</v>
      </c>
      <c r="E95" t="s">
        <v>62</v>
      </c>
      <c r="F95" t="s">
        <v>204</v>
      </c>
      <c r="G95" t="s">
        <v>213</v>
      </c>
      <c r="H95">
        <v>11.63869397340537</v>
      </c>
      <c r="I95">
        <v>10.55528684861733</v>
      </c>
      <c r="J95">
        <v>9.5252467721461205</v>
      </c>
      <c r="K95">
        <v>8.1126004264194123</v>
      </c>
      <c r="L95">
        <v>2.5230713615996319</v>
      </c>
      <c r="M95">
        <v>17.68282848384429</v>
      </c>
      <c r="N95">
        <v>13.669662103873669</v>
      </c>
      <c r="O95">
        <v>7.9216946022173236</v>
      </c>
      <c r="P95">
        <v>4.7551305389054583</v>
      </c>
      <c r="Q95">
        <v>0.78304035306392406</v>
      </c>
      <c r="R95">
        <v>11.17435828711438</v>
      </c>
      <c r="S95">
        <v>9.7617571401109196</v>
      </c>
      <c r="T95">
        <v>8.4138138282547583</v>
      </c>
      <c r="U95">
        <v>7.0378488291481149</v>
      </c>
      <c r="V95">
        <v>4.1083856902221676</v>
      </c>
      <c r="W95" t="s">
        <v>151</v>
      </c>
      <c r="X95" t="s">
        <v>152</v>
      </c>
      <c r="Y95" t="s">
        <v>153</v>
      </c>
      <c r="Z95" t="s">
        <v>154</v>
      </c>
      <c r="AA95" t="s">
        <v>155</v>
      </c>
      <c r="AB95" t="s">
        <v>156</v>
      </c>
      <c r="AC95" t="s">
        <v>157</v>
      </c>
      <c r="AD95" t="s">
        <v>158</v>
      </c>
      <c r="AE95" t="s">
        <v>159</v>
      </c>
      <c r="AF95" t="s">
        <v>160</v>
      </c>
      <c r="AG95" t="s">
        <v>161</v>
      </c>
      <c r="AH95" t="s">
        <v>162</v>
      </c>
      <c r="AI95" t="s">
        <v>163</v>
      </c>
      <c r="AJ95" t="s">
        <v>165</v>
      </c>
      <c r="AK95" t="s">
        <v>167</v>
      </c>
      <c r="AL95" t="s">
        <v>263</v>
      </c>
      <c r="AM95" t="s">
        <v>168</v>
      </c>
      <c r="AN95" t="s">
        <v>169</v>
      </c>
      <c r="AO95" t="s">
        <v>264</v>
      </c>
      <c r="AP95" t="s">
        <v>170</v>
      </c>
      <c r="AQ95" t="s">
        <v>171</v>
      </c>
      <c r="AR95" t="s">
        <v>265</v>
      </c>
      <c r="AS95" t="s">
        <v>266</v>
      </c>
      <c r="AT95" t="s">
        <v>172</v>
      </c>
      <c r="AU95" t="s">
        <v>173</v>
      </c>
      <c r="AV95" t="s">
        <v>174</v>
      </c>
      <c r="AW95" t="s">
        <v>175</v>
      </c>
      <c r="AX95" t="s">
        <v>176</v>
      </c>
      <c r="AY95" t="s">
        <v>267</v>
      </c>
      <c r="AZ95" t="s">
        <v>177</v>
      </c>
      <c r="BA95" t="s">
        <v>178</v>
      </c>
      <c r="BB95" t="s">
        <v>179</v>
      </c>
      <c r="BC95" t="s">
        <v>180</v>
      </c>
      <c r="BD95" t="s">
        <v>213</v>
      </c>
      <c r="BE95">
        <v>9.9377737138529607</v>
      </c>
      <c r="BF95">
        <v>4.2747690301931733</v>
      </c>
      <c r="BG95">
        <v>5.8822541694302286</v>
      </c>
      <c r="BH95">
        <v>3.9366953986806821</v>
      </c>
      <c r="BI95">
        <v>11.817313161868309</v>
      </c>
      <c r="BJ95">
        <v>7.0338029605695853</v>
      </c>
      <c r="BK95">
        <v>4.522823142916466</v>
      </c>
      <c r="BL95">
        <v>15.58134947700966</v>
      </c>
      <c r="BM95">
        <v>11.285036478463679</v>
      </c>
      <c r="BN95">
        <v>15.008783573927751</v>
      </c>
      <c r="BO95">
        <v>5.154906033004365</v>
      </c>
      <c r="BP95">
        <v>9.6580091329733655</v>
      </c>
      <c r="BQ95">
        <v>9.1473655948276118</v>
      </c>
      <c r="BR95">
        <v>11.99895445339995</v>
      </c>
      <c r="BS95">
        <v>1.94293296451444</v>
      </c>
      <c r="BT95">
        <v>9.552786449590478</v>
      </c>
      <c r="BU95">
        <v>5.7808884134108016</v>
      </c>
      <c r="BV95">
        <v>4.4976066842838316</v>
      </c>
      <c r="BW95">
        <v>26.384134206967509</v>
      </c>
      <c r="BX95">
        <v>14.873895498684909</v>
      </c>
      <c r="BY95">
        <v>5.0069572989231226</v>
      </c>
      <c r="BZ95">
        <v>7.9431330010898833</v>
      </c>
      <c r="CA95">
        <v>11.17346303286975</v>
      </c>
      <c r="CB95">
        <v>3.7429651097070762</v>
      </c>
      <c r="CC95">
        <v>9.886816570172444</v>
      </c>
      <c r="CD95">
        <v>6.1637790614958696</v>
      </c>
      <c r="CE95">
        <v>5.0915988054861243</v>
      </c>
      <c r="CF95">
        <v>7.7723992083375926</v>
      </c>
      <c r="CG95">
        <v>5.6447059540910978</v>
      </c>
      <c r="CH95">
        <v>14.63041000466286</v>
      </c>
      <c r="CI95">
        <v>3.2816857454217909</v>
      </c>
      <c r="CJ95">
        <v>8.5157916809144663</v>
      </c>
      <c r="CK95">
        <v>6.3138874560395237</v>
      </c>
      <c r="CL95"/>
      <c r="CM95">
        <v>3955.5900550000001</v>
      </c>
      <c r="CN95">
        <v>3578.0049429999972</v>
      </c>
      <c r="CO95">
        <v>3235.2300739999991</v>
      </c>
      <c r="CP95">
        <v>2764.5880739999939</v>
      </c>
      <c r="CQ95">
        <v>857.64850200000058</v>
      </c>
      <c r="CR95">
        <v>2567.1926659999999</v>
      </c>
      <c r="CS95">
        <v>1985.1032750000011</v>
      </c>
      <c r="CT95">
        <v>1156.312932000001</v>
      </c>
      <c r="CU95">
        <v>686.81360100000018</v>
      </c>
      <c r="CV95">
        <v>113.631325</v>
      </c>
      <c r="CW95">
        <v>2172.9643459999988</v>
      </c>
      <c r="CX95">
        <v>1901.3119789999989</v>
      </c>
      <c r="CY95">
        <v>1636.689065</v>
      </c>
      <c r="CZ95">
        <v>1371.219941000001</v>
      </c>
      <c r="DA95">
        <v>799.82251800000006</v>
      </c>
      <c r="DB95">
        <v>286.04580899999979</v>
      </c>
      <c r="DC95">
        <v>42.703741999999998</v>
      </c>
      <c r="DD95">
        <v>401.8740040000003</v>
      </c>
      <c r="DE95">
        <v>43.616819999999983</v>
      </c>
      <c r="DF95">
        <v>223.09795700000001</v>
      </c>
      <c r="DG95">
        <v>1931.268004999999</v>
      </c>
      <c r="DH95">
        <v>65.241563999999983</v>
      </c>
      <c r="DI95">
        <v>442.42283400000002</v>
      </c>
      <c r="DJ95">
        <v>341.60017500000117</v>
      </c>
      <c r="DK95">
        <v>1115.0174709999981</v>
      </c>
      <c r="DL95">
        <v>1456.068301</v>
      </c>
      <c r="DM95">
        <v>223.45834600000001</v>
      </c>
      <c r="DN95">
        <v>336.01618500000012</v>
      </c>
      <c r="DO95">
        <v>94.920066000000006</v>
      </c>
      <c r="DP95">
        <v>32.516007999999999</v>
      </c>
      <c r="DQ95">
        <v>68.946040000000011</v>
      </c>
      <c r="DR95">
        <v>304.69317599999999</v>
      </c>
      <c r="DS95">
        <v>49.384347999999989</v>
      </c>
      <c r="DT95">
        <v>199.0625579999998</v>
      </c>
      <c r="DU95">
        <v>300.54222099999998</v>
      </c>
      <c r="DV95">
        <v>462.70530700000012</v>
      </c>
      <c r="DW95">
        <v>105.84867800000001</v>
      </c>
      <c r="DX95">
        <v>52.19484099999999</v>
      </c>
      <c r="DY95">
        <v>98.498308000000009</v>
      </c>
      <c r="DZ95">
        <v>261.66427299999992</v>
      </c>
      <c r="EA95">
        <v>378.63104200000009</v>
      </c>
      <c r="EB95">
        <v>242.763229</v>
      </c>
      <c r="EC95">
        <v>118.575273</v>
      </c>
      <c r="ED95">
        <v>45.992677</v>
      </c>
      <c r="EE95">
        <v>4043.422700000001</v>
      </c>
      <c r="EF95">
        <v>111.39884500000009</v>
      </c>
      <c r="EG95">
        <v>302.25074300000011</v>
      </c>
      <c r="EH95">
        <v>208.6201020000002</v>
      </c>
      <c r="EI95"/>
    </row>
    <row r="96">
      <c r="A96" t="s">
        <v>547</v>
      </c>
      <c r="B96">
        <v>2007</v>
      </c>
      <c r="C96" t="s">
        <v>551</v>
      </c>
      <c r="D96">
        <v>156</v>
      </c>
      <c r="E96" t="s">
        <v>62</v>
      </c>
      <c r="F96" t="s">
        <v>282</v>
      </c>
      <c r="G96" t="s">
        <v>213</v>
      </c>
      <c r="H96">
        <v>17.70902642083183</v>
      </c>
      <c r="I96">
        <v>16.206126952929409</v>
      </c>
      <c r="J96">
        <v>9.082435877407196</v>
      </c>
      <c r="K96">
        <v>2.6887429511775718</v>
      </c>
      <c r="L96">
        <v>0.32568141495179759</v>
      </c>
      <c r="M96">
        <v>6.7224629075023703</v>
      </c>
      <c r="N96">
        <v>2.758335643647146</v>
      </c>
      <c r="O96">
        <v>1.0598097108415681</v>
      </c>
      <c r="P96">
        <v>0.44407245914598842</v>
      </c>
      <c r="Q96">
        <v>0.0354193626688174</v>
      </c>
      <c r="R96">
        <v>17.851900653650699</v>
      </c>
      <c r="S96">
        <v>19.87895583972751</v>
      </c>
      <c r="T96">
        <v>18.32583784017913</v>
      </c>
      <c r="U96">
        <v>12.27214858987951</v>
      </c>
      <c r="V96">
        <v>3.7204262084598709</v>
      </c>
      <c r="W96" t="s">
        <v>151</v>
      </c>
      <c r="X96" t="s">
        <v>152</v>
      </c>
      <c r="Y96" t="s">
        <v>153</v>
      </c>
      <c r="Z96" t="s">
        <v>154</v>
      </c>
      <c r="AA96" t="s">
        <v>155</v>
      </c>
      <c r="AB96" t="s">
        <v>156</v>
      </c>
      <c r="AC96" t="s">
        <v>157</v>
      </c>
      <c r="AD96" t="s">
        <v>158</v>
      </c>
      <c r="AE96" t="s">
        <v>159</v>
      </c>
      <c r="AF96" t="s">
        <v>160</v>
      </c>
      <c r="AG96" t="s">
        <v>161</v>
      </c>
      <c r="AH96" t="s">
        <v>162</v>
      </c>
      <c r="AI96" t="s">
        <v>163</v>
      </c>
      <c r="AJ96" t="s">
        <v>165</v>
      </c>
      <c r="AK96" t="s">
        <v>167</v>
      </c>
      <c r="AL96" t="s">
        <v>263</v>
      </c>
      <c r="AM96" t="s">
        <v>168</v>
      </c>
      <c r="AN96" t="s">
        <v>169</v>
      </c>
      <c r="AO96" t="s">
        <v>264</v>
      </c>
      <c r="AP96" t="s">
        <v>170</v>
      </c>
      <c r="AQ96" t="s">
        <v>171</v>
      </c>
      <c r="AR96" t="s">
        <v>265</v>
      </c>
      <c r="AS96" t="s">
        <v>266</v>
      </c>
      <c r="AT96" t="s">
        <v>172</v>
      </c>
      <c r="AU96" t="s">
        <v>173</v>
      </c>
      <c r="AV96" t="s">
        <v>174</v>
      </c>
      <c r="AW96" t="s">
        <v>175</v>
      </c>
      <c r="AX96" t="s">
        <v>176</v>
      </c>
      <c r="AY96" t="s">
        <v>267</v>
      </c>
      <c r="AZ96" t="s">
        <v>177</v>
      </c>
      <c r="BA96" t="s">
        <v>178</v>
      </c>
      <c r="BB96" t="s">
        <v>179</v>
      </c>
      <c r="BC96" t="s">
        <v>180</v>
      </c>
      <c r="BD96" t="s">
        <v>213</v>
      </c>
      <c r="BE96">
        <v>0.27791953320544022</v>
      </c>
      <c r="BF96">
        <v>1.354207541814834</v>
      </c>
      <c r="BG96">
        <v>2.9070322474945338</v>
      </c>
      <c r="BH96">
        <v>7.3834396538961036</v>
      </c>
      <c r="BI96">
        <v>3.702174905615438</v>
      </c>
      <c r="BJ96">
        <v>8.147027639705783</v>
      </c>
      <c r="BK96">
        <v>21.58398695168804</v>
      </c>
      <c r="BL96">
        <v>9.6987821769639773</v>
      </c>
      <c r="BM96">
        <v>11.17242594535819</v>
      </c>
      <c r="BN96">
        <v>0.078158678196210599</v>
      </c>
      <c r="BO96">
        <v>19.63255061799661</v>
      </c>
      <c r="BP96">
        <v>3.4077344578045321</v>
      </c>
      <c r="BQ96">
        <v>15.12257648673174</v>
      </c>
      <c r="BR96">
        <v>5.2478099979777433</v>
      </c>
      <c r="BS96">
        <v>12.783001216035141</v>
      </c>
      <c r="BT96">
        <v>5.8537521311869618</v>
      </c>
      <c r="BU96">
        <v>32.520160748709657</v>
      </c>
      <c r="BV96">
        <v>1.0911896152516161</v>
      </c>
      <c r="BW96">
        <v>2.359594547100706</v>
      </c>
      <c r="BX96">
        <v>1.386846337482978</v>
      </c>
      <c r="BY96">
        <v>10.28632645026377</v>
      </c>
      <c r="BZ96">
        <v>11.84185297079441</v>
      </c>
      <c r="CA96">
        <v>10.471689922725441</v>
      </c>
      <c r="CB96">
        <v>18.098871109437169</v>
      </c>
      <c r="CC96">
        <v>2.5171072157063641</v>
      </c>
      <c r="CD96">
        <v>5.8675014097808864</v>
      </c>
      <c r="CE96">
        <v>12.504081742735369</v>
      </c>
      <c r="CF96">
        <v>8.5648369253554506</v>
      </c>
      <c r="CG96">
        <v>6.2991405246756376</v>
      </c>
      <c r="CH96">
        <v>1.8506925742790681</v>
      </c>
      <c r="CI96">
        <v>7.5329003910680647</v>
      </c>
      <c r="CJ96">
        <v>0.37500820046183331</v>
      </c>
      <c r="CK96">
        <v>6.5324564157634351</v>
      </c>
      <c r="CL96"/>
      <c r="CM96">
        <v>6018.686370999988</v>
      </c>
      <c r="CN96">
        <v>5493.5126989999917</v>
      </c>
      <c r="CO96">
        <v>3084.830282999998</v>
      </c>
      <c r="CP96">
        <v>916.26190200000008</v>
      </c>
      <c r="CQ96">
        <v>110.706412</v>
      </c>
      <c r="CR96">
        <v>975.96702300000038</v>
      </c>
      <c r="CS96">
        <v>400.56448199999988</v>
      </c>
      <c r="CT96">
        <v>154.698172</v>
      </c>
      <c r="CU96">
        <v>64.140196000000003</v>
      </c>
      <c r="CV96">
        <v>5.1398999999999999</v>
      </c>
      <c r="CW96">
        <v>3471.478418000002</v>
      </c>
      <c r="CX96">
        <v>3871.8538400000002</v>
      </c>
      <c r="CY96">
        <v>3564.8160290000001</v>
      </c>
      <c r="CZ96">
        <v>2391.045228999998</v>
      </c>
      <c r="DA96">
        <v>724.29437800000017</v>
      </c>
      <c r="DB96">
        <v>7.9995499999999993</v>
      </c>
      <c r="DC96">
        <v>13.528153</v>
      </c>
      <c r="DD96">
        <v>198.607652</v>
      </c>
      <c r="DE96">
        <v>81.805201000000054</v>
      </c>
      <c r="DF96">
        <v>69.893015999999989</v>
      </c>
      <c r="DG96">
        <v>2236.9255869999979</v>
      </c>
      <c r="DH96">
        <v>311.34824900000018</v>
      </c>
      <c r="DI96">
        <v>275.39095400000002</v>
      </c>
      <c r="DJ96">
        <v>338.1914330000003</v>
      </c>
      <c r="DK96">
        <v>5.8064859999999996</v>
      </c>
      <c r="DL96">
        <v>5545.4618260000052</v>
      </c>
      <c r="DM96">
        <v>78.845101000000014</v>
      </c>
      <c r="DN96">
        <v>555.50752900000009</v>
      </c>
      <c r="DO96">
        <v>41.513823000000002</v>
      </c>
      <c r="DP96">
        <v>213.9302679999999</v>
      </c>
      <c r="DQ96">
        <v>42.248723000000012</v>
      </c>
      <c r="DR96">
        <v>1714.039495999999</v>
      </c>
      <c r="DS96">
        <v>11.981413999999999</v>
      </c>
      <c r="DT96">
        <v>17.802627999999999</v>
      </c>
      <c r="DU96">
        <v>28.022643999999989</v>
      </c>
      <c r="DV96">
        <v>950.58486700000003</v>
      </c>
      <c r="DW96">
        <v>157.80227800000009</v>
      </c>
      <c r="DX96">
        <v>48.916632999999997</v>
      </c>
      <c r="DY96">
        <v>476.28234000000032</v>
      </c>
      <c r="DZ96">
        <v>66.617705000000001</v>
      </c>
      <c r="EA96">
        <v>360.43118199999992</v>
      </c>
      <c r="EB96">
        <v>596.18429800000047</v>
      </c>
      <c r="EC96">
        <v>130.66465700000001</v>
      </c>
      <c r="ED96">
        <v>51.324964999999999</v>
      </c>
      <c r="EE96">
        <v>511.47796699999998</v>
      </c>
      <c r="EF96">
        <v>255.70894600000011</v>
      </c>
      <c r="EG96">
        <v>13.310155</v>
      </c>
      <c r="EH96">
        <v>215.84194099999999</v>
      </c>
      <c r="EI96"/>
    </row>
    <row r="97">
      <c r="A97" t="s">
        <v>547</v>
      </c>
      <c r="B97">
        <v>2007</v>
      </c>
      <c r="C97" t="s">
        <v>551</v>
      </c>
      <c r="D97">
        <v>157</v>
      </c>
      <c r="E97" t="s">
        <v>62</v>
      </c>
      <c r="F97" t="s">
        <v>283</v>
      </c>
      <c r="G97" t="s">
        <v>213</v>
      </c>
      <c r="H97">
        <v>15.842406217115901</v>
      </c>
      <c r="I97">
        <v>4.883353587355959</v>
      </c>
      <c r="J97">
        <v>2.1849715381992039</v>
      </c>
      <c r="K97">
        <v>1.0018567651268731</v>
      </c>
      <c r="L97">
        <v>0.12763740051560021</v>
      </c>
      <c r="M97">
        <v>3.5221645361130611</v>
      </c>
      <c r="N97">
        <v>1.0697778450443221</v>
      </c>
      <c r="O97">
        <v>0.89940254653525875</v>
      </c>
      <c r="P97">
        <v>0.13266300850774851</v>
      </c>
      <c r="Q97">
        <v>0</v>
      </c>
      <c r="R97">
        <v>20.84322462160813</v>
      </c>
      <c r="S97">
        <v>8.5602846426903323</v>
      </c>
      <c r="T97">
        <v>4.8040317629661207</v>
      </c>
      <c r="U97">
        <v>2.6212578671863782</v>
      </c>
      <c r="V97">
        <v>0.94371338334126764</v>
      </c>
      <c r="W97" t="s">
        <v>151</v>
      </c>
      <c r="X97" t="s">
        <v>152</v>
      </c>
      <c r="Y97" t="s">
        <v>153</v>
      </c>
      <c r="Z97" t="s">
        <v>154</v>
      </c>
      <c r="AA97" t="s">
        <v>155</v>
      </c>
      <c r="AB97" t="s">
        <v>156</v>
      </c>
      <c r="AC97" t="s">
        <v>157</v>
      </c>
      <c r="AD97" t="s">
        <v>158</v>
      </c>
      <c r="AE97" t="s">
        <v>159</v>
      </c>
      <c r="AF97" t="s">
        <v>160</v>
      </c>
      <c r="AG97" t="s">
        <v>161</v>
      </c>
      <c r="AH97" t="s">
        <v>162</v>
      </c>
      <c r="AI97" t="s">
        <v>163</v>
      </c>
      <c r="AJ97" t="s">
        <v>165</v>
      </c>
      <c r="AK97" t="s">
        <v>167</v>
      </c>
      <c r="AL97" t="s">
        <v>263</v>
      </c>
      <c r="AM97" t="s">
        <v>168</v>
      </c>
      <c r="AN97" t="s">
        <v>169</v>
      </c>
      <c r="AO97" t="s">
        <v>264</v>
      </c>
      <c r="AP97" t="s">
        <v>170</v>
      </c>
      <c r="AQ97" t="s">
        <v>171</v>
      </c>
      <c r="AR97" t="s">
        <v>265</v>
      </c>
      <c r="AS97" t="s">
        <v>266</v>
      </c>
      <c r="AT97" t="s">
        <v>172</v>
      </c>
      <c r="AU97" t="s">
        <v>173</v>
      </c>
      <c r="AV97" t="s">
        <v>174</v>
      </c>
      <c r="AW97" t="s">
        <v>175</v>
      </c>
      <c r="AX97" t="s">
        <v>176</v>
      </c>
      <c r="AY97" t="s">
        <v>267</v>
      </c>
      <c r="AZ97" t="s">
        <v>177</v>
      </c>
      <c r="BA97" t="s">
        <v>178</v>
      </c>
      <c r="BB97" t="s">
        <v>179</v>
      </c>
      <c r="BC97" t="s">
        <v>180</v>
      </c>
      <c r="BD97" t="s">
        <v>213</v>
      </c>
      <c r="BE97">
        <v>9.1316963103931208</v>
      </c>
      <c r="BF97">
        <v>26.123991009420891</v>
      </c>
      <c r="BG97">
        <v>13.383235615450451</v>
      </c>
      <c r="BH97">
        <v>1.990313570134401</v>
      </c>
      <c r="BI97">
        <v>10.748958678994111</v>
      </c>
      <c r="BJ97">
        <v>1.218971990277574</v>
      </c>
      <c r="BK97">
        <v>0.7340893547811318</v>
      </c>
      <c r="BL97">
        <v>13.39743447895389</v>
      </c>
      <c r="BM97">
        <v>0.3138039982429669</v>
      </c>
      <c r="BN97">
        <v>0.0813370714701733</v>
      </c>
      <c r="BO97">
        <v>1.8987058760139739</v>
      </c>
      <c r="BP97">
        <v>2.1627276916439531</v>
      </c>
      <c r="BQ97">
        <v>23.252870092790829</v>
      </c>
      <c r="BR97">
        <v>27.475959933860459</v>
      </c>
      <c r="BS97">
        <v>0.37634846056035243</v>
      </c>
      <c r="BT97">
        <v>3.4039579139050899</v>
      </c>
      <c r="BU97">
        <v>0.77161611607265435</v>
      </c>
      <c r="BV97">
        <v>4.4628615878072253</v>
      </c>
      <c r="BW97">
        <v>4.3601108906695991</v>
      </c>
      <c r="BX97">
        <v>1.75098619374779</v>
      </c>
      <c r="BY97">
        <v>9.8565903157136017</v>
      </c>
      <c r="BZ97">
        <v>24.49222529789116</v>
      </c>
      <c r="CA97">
        <v>4.1582656896663943</v>
      </c>
      <c r="CB97">
        <v>4.5566873905208816</v>
      </c>
      <c r="CC97">
        <v>2.5313841487345479</v>
      </c>
      <c r="CD97">
        <v>16.790893610242701</v>
      </c>
      <c r="CE97">
        <v>5.0516339778314956</v>
      </c>
      <c r="CF97">
        <v>15.94698118084572</v>
      </c>
      <c r="CG97">
        <v>16.88864742555722</v>
      </c>
      <c r="CH97">
        <v>0.58524484382488229</v>
      </c>
      <c r="CI97">
        <v>9.7979888905985213</v>
      </c>
      <c r="CJ97">
        <v>7.7074791450021234</v>
      </c>
      <c r="CK97">
        <v>1.538075579155856</v>
      </c>
      <c r="CL97"/>
      <c r="CM97">
        <v>5384.2866410000042</v>
      </c>
      <c r="CN97">
        <v>1655.3470809999999</v>
      </c>
      <c r="CO97">
        <v>742.12099699999931</v>
      </c>
      <c r="CP97">
        <v>341.40979700000003</v>
      </c>
      <c r="CQ97">
        <v>43.386812999999997</v>
      </c>
      <c r="CR97">
        <v>511.34777300000002</v>
      </c>
      <c r="CS97">
        <v>155.35274300000009</v>
      </c>
      <c r="CT97">
        <v>131.28387900000001</v>
      </c>
      <c r="CU97">
        <v>19.161358</v>
      </c>
      <c r="CV97">
        <v>0</v>
      </c>
      <c r="CW97">
        <v>4053.1709109999988</v>
      </c>
      <c r="CX97">
        <v>1667.2993910000009</v>
      </c>
      <c r="CY97">
        <v>934.49967100000038</v>
      </c>
      <c r="CZ97">
        <v>510.71302400000002</v>
      </c>
      <c r="DA97">
        <v>183.722579</v>
      </c>
      <c r="DB97">
        <v>262.84392600000012</v>
      </c>
      <c r="DC97">
        <v>260.97133300000002</v>
      </c>
      <c r="DD97">
        <v>914.33901500000024</v>
      </c>
      <c r="DE97">
        <v>22.051781999999999</v>
      </c>
      <c r="DF97">
        <v>202.92859200000001</v>
      </c>
      <c r="DG97">
        <v>334.69257199999998</v>
      </c>
      <c r="DH97">
        <v>10.589213000000001</v>
      </c>
      <c r="DI97">
        <v>380.41191099999992</v>
      </c>
      <c r="DJ97">
        <v>9.4989059999999981</v>
      </c>
      <c r="DK97">
        <v>6.0426120000000001</v>
      </c>
      <c r="DL97">
        <v>536.3134500000001</v>
      </c>
      <c r="DM97">
        <v>50.039251999999998</v>
      </c>
      <c r="DN97">
        <v>854.16294100000073</v>
      </c>
      <c r="DO97">
        <v>217.3539320000001</v>
      </c>
      <c r="DP97">
        <v>6.2983900000000004</v>
      </c>
      <c r="DQ97">
        <v>24.567640000000001</v>
      </c>
      <c r="DR97">
        <v>40.669555999999993</v>
      </c>
      <c r="DS97">
        <v>49.002842000000001</v>
      </c>
      <c r="DT97">
        <v>32.896089000000003</v>
      </c>
      <c r="DU97">
        <v>35.380460999999997</v>
      </c>
      <c r="DV97">
        <v>910.87188800000069</v>
      </c>
      <c r="DW97">
        <v>326.37873099999968</v>
      </c>
      <c r="DX97">
        <v>19.424596999999999</v>
      </c>
      <c r="DY97">
        <v>119.911884</v>
      </c>
      <c r="DZ97">
        <v>66.995558000000017</v>
      </c>
      <c r="EA97">
        <v>1031.437609999999</v>
      </c>
      <c r="EB97">
        <v>240.85773900000001</v>
      </c>
      <c r="EC97">
        <v>243.28622300000009</v>
      </c>
      <c r="ED97">
        <v>137.607541</v>
      </c>
      <c r="EE97">
        <v>161.74476899999999</v>
      </c>
      <c r="EF97">
        <v>332.59877100000011</v>
      </c>
      <c r="EG97">
        <v>273.56133000000011</v>
      </c>
      <c r="EH97">
        <v>50.820273</v>
      </c>
      <c r="EI97"/>
    </row>
    <row r="98">
      <c r="A98" t="s">
        <v>547</v>
      </c>
      <c r="B98">
        <v>2007</v>
      </c>
      <c r="C98" t="s">
        <v>551</v>
      </c>
      <c r="D98">
        <v>158</v>
      </c>
      <c r="E98" t="s">
        <v>62</v>
      </c>
      <c r="F98" t="s">
        <v>205</v>
      </c>
      <c r="G98" t="s">
        <v>213</v>
      </c>
      <c r="H98">
        <v>26.934923432155092</v>
      </c>
      <c r="I98">
        <v>21.48114329003797</v>
      </c>
      <c r="J98">
        <v>15.171583388869429</v>
      </c>
      <c r="K98">
        <v>8.7864958670622819</v>
      </c>
      <c r="L98">
        <v>1.7879489853283901</v>
      </c>
      <c r="M98">
        <v>16.971838154535789</v>
      </c>
      <c r="N98">
        <v>12.66150457139147</v>
      </c>
      <c r="O98">
        <v>8.3873761553300259</v>
      </c>
      <c r="P98">
        <v>3.135707586777889</v>
      </c>
      <c r="Q98">
        <v>0.53380049509430405</v>
      </c>
      <c r="R98">
        <v>27.21721589732217</v>
      </c>
      <c r="S98">
        <v>26.393734315783409</v>
      </c>
      <c r="T98">
        <v>22.355085944909838</v>
      </c>
      <c r="U98">
        <v>16.18081827972777</v>
      </c>
      <c r="V98">
        <v>6.1585244361217679</v>
      </c>
      <c r="W98" t="s">
        <v>151</v>
      </c>
      <c r="X98" t="s">
        <v>152</v>
      </c>
      <c r="Y98" t="s">
        <v>153</v>
      </c>
      <c r="Z98" t="s">
        <v>154</v>
      </c>
      <c r="AA98" t="s">
        <v>155</v>
      </c>
      <c r="AB98" t="s">
        <v>156</v>
      </c>
      <c r="AC98" t="s">
        <v>157</v>
      </c>
      <c r="AD98" t="s">
        <v>158</v>
      </c>
      <c r="AE98" t="s">
        <v>159</v>
      </c>
      <c r="AF98" t="s">
        <v>160</v>
      </c>
      <c r="AG98" t="s">
        <v>161</v>
      </c>
      <c r="AH98" t="s">
        <v>162</v>
      </c>
      <c r="AI98" t="s">
        <v>163</v>
      </c>
      <c r="AJ98" t="s">
        <v>165</v>
      </c>
      <c r="AK98" t="s">
        <v>167</v>
      </c>
      <c r="AL98" t="s">
        <v>263</v>
      </c>
      <c r="AM98" t="s">
        <v>168</v>
      </c>
      <c r="AN98" t="s">
        <v>169</v>
      </c>
      <c r="AO98" t="s">
        <v>264</v>
      </c>
      <c r="AP98" t="s">
        <v>170</v>
      </c>
      <c r="AQ98" t="s">
        <v>171</v>
      </c>
      <c r="AR98" t="s">
        <v>265</v>
      </c>
      <c r="AS98" t="s">
        <v>266</v>
      </c>
      <c r="AT98" t="s">
        <v>172</v>
      </c>
      <c r="AU98" t="s">
        <v>173</v>
      </c>
      <c r="AV98" t="s">
        <v>174</v>
      </c>
      <c r="AW98" t="s">
        <v>175</v>
      </c>
      <c r="AX98" t="s">
        <v>176</v>
      </c>
      <c r="AY98" t="s">
        <v>267</v>
      </c>
      <c r="AZ98" t="s">
        <v>177</v>
      </c>
      <c r="BA98" t="s">
        <v>178</v>
      </c>
      <c r="BB98" t="s">
        <v>179</v>
      </c>
      <c r="BC98" t="s">
        <v>180</v>
      </c>
      <c r="BD98" t="s">
        <v>213</v>
      </c>
      <c r="BE98">
        <v>9.4525578691659859</v>
      </c>
      <c r="BF98">
        <v>6.9241576295207006</v>
      </c>
      <c r="BG98">
        <v>13.855510359735749</v>
      </c>
      <c r="BH98">
        <v>26.701968937524651</v>
      </c>
      <c r="BI98">
        <v>12.788292569311309</v>
      </c>
      <c r="BJ98">
        <v>19.336912610139439</v>
      </c>
      <c r="BK98">
        <v>30.191916879191929</v>
      </c>
      <c r="BL98">
        <v>21.98614478314413</v>
      </c>
      <c r="BM98">
        <v>7.2451613616394202</v>
      </c>
      <c r="BN98">
        <v>0.82919039774873915</v>
      </c>
      <c r="BO98">
        <v>18.400369024762711</v>
      </c>
      <c r="BP98">
        <v>15.30292265374972</v>
      </c>
      <c r="BQ98">
        <v>0.17307648129489511</v>
      </c>
      <c r="BR98">
        <v>11.14083981056153</v>
      </c>
      <c r="BS98">
        <v>27.153021368139701</v>
      </c>
      <c r="BT98">
        <v>3.8550217839733709</v>
      </c>
      <c r="BU98">
        <v>8.7684207837527488</v>
      </c>
      <c r="BV98">
        <v>3.6462622953312209</v>
      </c>
      <c r="BW98">
        <v>2.507567530788978</v>
      </c>
      <c r="BX98">
        <v>10.202943683207581</v>
      </c>
      <c r="BY98">
        <v>9.453062266686759</v>
      </c>
      <c r="BZ98">
        <v>11.85162543520063</v>
      </c>
      <c r="CA98">
        <v>8.621777104902332</v>
      </c>
      <c r="CB98">
        <v>11.409800424358689</v>
      </c>
      <c r="CC98">
        <v>29.887469204274741</v>
      </c>
      <c r="CD98">
        <v>6.6389703145499306</v>
      </c>
      <c r="CE98">
        <v>25.991664506308709</v>
      </c>
      <c r="CF98">
        <v>5.2195995506718713</v>
      </c>
      <c r="CG98">
        <v>19.719077728810792</v>
      </c>
      <c r="CH98">
        <v>10.96968023744571</v>
      </c>
      <c r="CI98">
        <v>23.006947201022761</v>
      </c>
      <c r="CJ98">
        <v>30.183674784227001</v>
      </c>
      <c r="CK98">
        <v>28.019017617047211</v>
      </c>
      <c r="CL98"/>
      <c r="CM98">
        <v>9154.2500820000059</v>
      </c>
      <c r="CN98">
        <v>7281.6246470000151</v>
      </c>
      <c r="CO98">
        <v>5152.996455000005</v>
      </c>
      <c r="CP98">
        <v>2994.236176999998</v>
      </c>
      <c r="CQ98">
        <v>607.76393099999996</v>
      </c>
      <c r="CR98">
        <v>2463.9711049999978</v>
      </c>
      <c r="CS98">
        <v>1838.699010999999</v>
      </c>
      <c r="CT98">
        <v>1224.2874790000001</v>
      </c>
      <c r="CU98">
        <v>452.91009400000007</v>
      </c>
      <c r="CV98">
        <v>77.462748000000005</v>
      </c>
      <c r="CW98">
        <v>5292.6564749999643</v>
      </c>
      <c r="CX98">
        <v>5140.7469479999909</v>
      </c>
      <c r="CY98">
        <v>4348.6016520000067</v>
      </c>
      <c r="CZ98">
        <v>3152.5912570000032</v>
      </c>
      <c r="DA98">
        <v>1198.9445229999999</v>
      </c>
      <c r="DB98">
        <v>272.07950599999998</v>
      </c>
      <c r="DC98">
        <v>69.170390000000012</v>
      </c>
      <c r="DD98">
        <v>946.60469700000021</v>
      </c>
      <c r="DE98">
        <v>295.84584400000011</v>
      </c>
      <c r="DF98">
        <v>241.42898700000009</v>
      </c>
      <c r="DG98">
        <v>5309.3270950000006</v>
      </c>
      <c r="DH98">
        <v>435.51733399999989</v>
      </c>
      <c r="DI98">
        <v>624.28305699999999</v>
      </c>
      <c r="DJ98">
        <v>219.31239599999989</v>
      </c>
      <c r="DK98">
        <v>61.601380000000013</v>
      </c>
      <c r="DL98">
        <v>5197.4165759999969</v>
      </c>
      <c r="DM98">
        <v>354.06528799999978</v>
      </c>
      <c r="DN98">
        <v>6.3577320000000004</v>
      </c>
      <c r="DO98">
        <v>88.131783000000027</v>
      </c>
      <c r="DP98">
        <v>454.42013499999962</v>
      </c>
      <c r="DQ98">
        <v>27.823136999999999</v>
      </c>
      <c r="DR98">
        <v>462.1569879999999</v>
      </c>
      <c r="DS98">
        <v>40.036467999999999</v>
      </c>
      <c r="DT98">
        <v>18.919052000000001</v>
      </c>
      <c r="DU98">
        <v>206.16087799999991</v>
      </c>
      <c r="DV98">
        <v>873.58086300000036</v>
      </c>
      <c r="DW98">
        <v>157.93250400000019</v>
      </c>
      <c r="DX98">
        <v>40.275094999999993</v>
      </c>
      <c r="DY98">
        <v>300.25554699999992</v>
      </c>
      <c r="DZ98">
        <v>791.0011120000006</v>
      </c>
      <c r="EA98">
        <v>407.82127700000029</v>
      </c>
      <c r="EB98">
        <v>1239.261112999998</v>
      </c>
      <c r="EC98">
        <v>79.629908999999984</v>
      </c>
      <c r="ED98">
        <v>160.66969299999991</v>
      </c>
      <c r="EE98">
        <v>3031.702738999998</v>
      </c>
      <c r="EF98">
        <v>780.98500099999887</v>
      </c>
      <c r="EG98">
        <v>1071.308278999998</v>
      </c>
      <c r="EH98">
        <v>925.78943699999957</v>
      </c>
      <c r="EI98"/>
    </row>
    <row r="99">
      <c r="A99" t="s">
        <v>547</v>
      </c>
      <c r="B99">
        <v>2007</v>
      </c>
      <c r="C99" t="s">
        <v>551</v>
      </c>
      <c r="D99">
        <v>159</v>
      </c>
      <c r="E99" t="s">
        <v>62</v>
      </c>
      <c r="F99" t="s">
        <v>284</v>
      </c>
      <c r="G99" t="s">
        <v>213</v>
      </c>
      <c r="H99">
        <v>2.4666824999673782</v>
      </c>
      <c r="I99">
        <v>1.51929528329472</v>
      </c>
      <c r="J99">
        <v>0.38821203533847243</v>
      </c>
      <c r="K99">
        <v>0.18785544754021771</v>
      </c>
      <c r="L99">
        <v>0.039859387129645103</v>
      </c>
      <c r="M99">
        <v>1.409843998910367</v>
      </c>
      <c r="N99">
        <v>0.36855925706955889</v>
      </c>
      <c r="O99">
        <v>0.2376289773660912</v>
      </c>
      <c r="P99">
        <v>0.13155619555680409</v>
      </c>
      <c r="Q99">
        <v>0</v>
      </c>
      <c r="R99">
        <v>2.4004724856205808</v>
      </c>
      <c r="S99">
        <v>2.3377094512405909</v>
      </c>
      <c r="T99">
        <v>1.2970810696278949</v>
      </c>
      <c r="U99">
        <v>0.31707596206035488</v>
      </c>
      <c r="V99">
        <v>0.075363917516260301</v>
      </c>
      <c r="W99" t="s">
        <v>151</v>
      </c>
      <c r="X99" t="s">
        <v>152</v>
      </c>
      <c r="Y99" t="s">
        <v>153</v>
      </c>
      <c r="Z99" t="s">
        <v>154</v>
      </c>
      <c r="AA99" t="s">
        <v>155</v>
      </c>
      <c r="AB99" t="s">
        <v>156</v>
      </c>
      <c r="AC99" t="s">
        <v>157</v>
      </c>
      <c r="AD99" t="s">
        <v>158</v>
      </c>
      <c r="AE99" t="s">
        <v>159</v>
      </c>
      <c r="AF99" t="s">
        <v>160</v>
      </c>
      <c r="AG99" t="s">
        <v>161</v>
      </c>
      <c r="AH99" t="s">
        <v>162</v>
      </c>
      <c r="AI99" t="s">
        <v>163</v>
      </c>
      <c r="AJ99" t="s">
        <v>165</v>
      </c>
      <c r="AK99" t="s">
        <v>167</v>
      </c>
      <c r="AL99" t="s">
        <v>263</v>
      </c>
      <c r="AM99" t="s">
        <v>168</v>
      </c>
      <c r="AN99" t="s">
        <v>169</v>
      </c>
      <c r="AO99" t="s">
        <v>264</v>
      </c>
      <c r="AP99" t="s">
        <v>170</v>
      </c>
      <c r="AQ99" t="s">
        <v>171</v>
      </c>
      <c r="AR99" t="s">
        <v>265</v>
      </c>
      <c r="AS99" t="s">
        <v>266</v>
      </c>
      <c r="AT99" t="s">
        <v>172</v>
      </c>
      <c r="AU99" t="s">
        <v>173</v>
      </c>
      <c r="AV99" t="s">
        <v>174</v>
      </c>
      <c r="AW99" t="s">
        <v>175</v>
      </c>
      <c r="AX99" t="s">
        <v>176</v>
      </c>
      <c r="AY99" t="s">
        <v>267</v>
      </c>
      <c r="AZ99" t="s">
        <v>177</v>
      </c>
      <c r="BA99" t="s">
        <v>178</v>
      </c>
      <c r="BB99" t="s">
        <v>179</v>
      </c>
      <c r="BC99" t="s">
        <v>180</v>
      </c>
      <c r="BD99" t="s">
        <v>213</v>
      </c>
      <c r="BE99">
        <v>0</v>
      </c>
      <c r="BF99">
        <v>0.68311269860185453</v>
      </c>
      <c r="BG99">
        <v>0</v>
      </c>
      <c r="BH99">
        <v>0</v>
      </c>
      <c r="BI99">
        <v>9.088859188923367</v>
      </c>
      <c r="BJ99">
        <v>0</v>
      </c>
      <c r="BK99">
        <v>0</v>
      </c>
      <c r="BL99">
        <v>0.48737755927748672</v>
      </c>
      <c r="BM99">
        <v>0</v>
      </c>
      <c r="BN99">
        <v>2.210981723719502</v>
      </c>
      <c r="BO99">
        <v>0.11889644422732611</v>
      </c>
      <c r="BP99">
        <v>0.37043817600570128</v>
      </c>
      <c r="BQ99">
        <v>2.813898099062718</v>
      </c>
      <c r="BR99">
        <v>3.0725506125742021</v>
      </c>
      <c r="BS99">
        <v>0.15384229774742769</v>
      </c>
      <c r="BT99">
        <v>0</v>
      </c>
      <c r="BU99">
        <v>0</v>
      </c>
      <c r="BV99">
        <v>29.10985504690284</v>
      </c>
      <c r="BW99">
        <v>12.11617169647692</v>
      </c>
      <c r="BX99">
        <v>0.072961426534114901</v>
      </c>
      <c r="BY99">
        <v>0</v>
      </c>
      <c r="BZ99">
        <v>3.4726492715309529</v>
      </c>
      <c r="CA99">
        <v>3.9436559814282699</v>
      </c>
      <c r="CB99">
        <v>0.37790612892880471</v>
      </c>
      <c r="CC99">
        <v>0</v>
      </c>
      <c r="CD99">
        <v>4.2379316577826334</v>
      </c>
      <c r="CE99">
        <v>0</v>
      </c>
      <c r="CF99">
        <v>9.1124189033125926</v>
      </c>
      <c r="CG99">
        <v>5.8559929558169914</v>
      </c>
      <c r="CH99">
        <v>0</v>
      </c>
      <c r="CI99">
        <v>0</v>
      </c>
      <c r="CJ99">
        <v>1.1685469377186839</v>
      </c>
      <c r="CK99">
        <v>1.7603107804898419</v>
      </c>
      <c r="CL99"/>
      <c r="CM99">
        <v>838.34017700000027</v>
      </c>
      <c r="CN99">
        <v>515.00694499999975</v>
      </c>
      <c r="CO99">
        <v>131.85540300000011</v>
      </c>
      <c r="CP99">
        <v>64.016825999999995</v>
      </c>
      <c r="CQ99">
        <v>13.549099</v>
      </c>
      <c r="CR99">
        <v>204.68112199999999</v>
      </c>
      <c r="CS99">
        <v>53.522038999999999</v>
      </c>
      <c r="CT99">
        <v>34.686197</v>
      </c>
      <c r="CU99">
        <v>19.001494000000001</v>
      </c>
      <c r="CV99">
        <v>0</v>
      </c>
      <c r="CW99">
        <v>466.79558600000018</v>
      </c>
      <c r="CX99">
        <v>455.31915199999997</v>
      </c>
      <c r="CY99">
        <v>252.31345100000021</v>
      </c>
      <c r="CZ99">
        <v>61.777524999999997</v>
      </c>
      <c r="DA99">
        <v>14.671884</v>
      </c>
      <c r="DB99">
        <v>0</v>
      </c>
      <c r="DC99">
        <v>6.8241040000000002</v>
      </c>
      <c r="DD99">
        <v>0</v>
      </c>
      <c r="DE99">
        <v>0</v>
      </c>
      <c r="DF99">
        <v>171.58772800000011</v>
      </c>
      <c r="DG99">
        <v>0</v>
      </c>
      <c r="DH99">
        <v>0</v>
      </c>
      <c r="DI99">
        <v>13.838786000000001</v>
      </c>
      <c r="DJ99">
        <v>0</v>
      </c>
      <c r="DK99">
        <v>164.256033</v>
      </c>
      <c r="DL99">
        <v>33.583801999999999</v>
      </c>
      <c r="DM99">
        <v>8.5708660000000005</v>
      </c>
      <c r="DN99">
        <v>103.364766</v>
      </c>
      <c r="DO99">
        <v>24.306010000000001</v>
      </c>
      <c r="DP99">
        <v>2.5746319999999998</v>
      </c>
      <c r="DQ99">
        <v>0</v>
      </c>
      <c r="DR99">
        <v>0</v>
      </c>
      <c r="DS99">
        <v>319.6302639999999</v>
      </c>
      <c r="DT99">
        <v>91.413882000000072</v>
      </c>
      <c r="DU99">
        <v>1.4742599999999999</v>
      </c>
      <c r="DV99">
        <v>0</v>
      </c>
      <c r="DW99">
        <v>46.275863000000001</v>
      </c>
      <c r="DX99">
        <v>18.422086</v>
      </c>
      <c r="DY99">
        <v>9.94482</v>
      </c>
      <c r="DZ99">
        <v>0</v>
      </c>
      <c r="EA99">
        <v>260.3293309999998</v>
      </c>
      <c r="EB99">
        <v>0</v>
      </c>
      <c r="EC99">
        <v>139.01853600000001</v>
      </c>
      <c r="ED99">
        <v>47.714229000000003</v>
      </c>
      <c r="EE99">
        <v>0</v>
      </c>
      <c r="EF99">
        <v>0</v>
      </c>
      <c r="EG99">
        <v>41.475202000000003</v>
      </c>
      <c r="EH99">
        <v>58.163249999999998</v>
      </c>
      <c r="EI99"/>
    </row>
    <row r="100">
      <c r="A100" t="s">
        <v>547</v>
      </c>
      <c r="B100">
        <v>2007</v>
      </c>
      <c r="C100" t="s">
        <v>551</v>
      </c>
      <c r="D100">
        <v>160</v>
      </c>
      <c r="E100" t="s">
        <v>62</v>
      </c>
      <c r="F100" t="s">
        <v>277</v>
      </c>
      <c r="G100" t="s">
        <v>213</v>
      </c>
      <c r="H100">
        <v>1.682065184758174</v>
      </c>
      <c r="I100">
        <v>1.939212632474322</v>
      </c>
      <c r="J100">
        <v>2.740626919453006</v>
      </c>
      <c r="K100">
        <v>0.98949932805782026</v>
      </c>
      <c r="L100">
        <v>0.34195930311204409</v>
      </c>
      <c r="M100">
        <v>0.19572983972900521</v>
      </c>
      <c r="N100">
        <v>0.12557985432935659</v>
      </c>
      <c r="O100">
        <v>0.1075930572988881</v>
      </c>
      <c r="P100">
        <v>0.0155850263495581</v>
      </c>
      <c r="Q100">
        <v>0</v>
      </c>
      <c r="R100">
        <v>1.7714368848555739</v>
      </c>
      <c r="S100">
        <v>1.797575532091249</v>
      </c>
      <c r="T100">
        <v>3.181971787300347</v>
      </c>
      <c r="U100">
        <v>4.0043062437113006</v>
      </c>
      <c r="V100">
        <v>2.3369762584095519</v>
      </c>
      <c r="W100" t="s">
        <v>151</v>
      </c>
      <c r="X100" t="s">
        <v>152</v>
      </c>
      <c r="Y100" t="s">
        <v>153</v>
      </c>
      <c r="Z100" t="s">
        <v>154</v>
      </c>
      <c r="AA100" t="s">
        <v>155</v>
      </c>
      <c r="AB100" t="s">
        <v>156</v>
      </c>
      <c r="AC100" t="s">
        <v>157</v>
      </c>
      <c r="AD100" t="s">
        <v>158</v>
      </c>
      <c r="AE100" t="s">
        <v>159</v>
      </c>
      <c r="AF100" t="s">
        <v>160</v>
      </c>
      <c r="AG100" t="s">
        <v>161</v>
      </c>
      <c r="AH100" t="s">
        <v>162</v>
      </c>
      <c r="AI100" t="s">
        <v>163</v>
      </c>
      <c r="AJ100" t="s">
        <v>165</v>
      </c>
      <c r="AK100" t="s">
        <v>167</v>
      </c>
      <c r="AL100" t="s">
        <v>263</v>
      </c>
      <c r="AM100" t="s">
        <v>168</v>
      </c>
      <c r="AN100" t="s">
        <v>169</v>
      </c>
      <c r="AO100" t="s">
        <v>264</v>
      </c>
      <c r="AP100" t="s">
        <v>170</v>
      </c>
      <c r="AQ100" t="s">
        <v>171</v>
      </c>
      <c r="AR100" t="s">
        <v>265</v>
      </c>
      <c r="AS100" t="s">
        <v>266</v>
      </c>
      <c r="AT100" t="s">
        <v>172</v>
      </c>
      <c r="AU100" t="s">
        <v>173</v>
      </c>
      <c r="AV100" t="s">
        <v>174</v>
      </c>
      <c r="AW100" t="s">
        <v>175</v>
      </c>
      <c r="AX100" t="s">
        <v>176</v>
      </c>
      <c r="AY100" t="s">
        <v>267</v>
      </c>
      <c r="AZ100" t="s">
        <v>177</v>
      </c>
      <c r="BA100" t="s">
        <v>178</v>
      </c>
      <c r="BB100" t="s">
        <v>179</v>
      </c>
      <c r="BC100" t="s">
        <v>180</v>
      </c>
      <c r="BD100" t="s">
        <v>213</v>
      </c>
      <c r="BE100">
        <v>0</v>
      </c>
      <c r="BF100">
        <v>0</v>
      </c>
      <c r="BG100">
        <v>0.1181980850059843</v>
      </c>
      <c r="BH100">
        <v>0.35436641517890288</v>
      </c>
      <c r="BI100">
        <v>0.093654574040974797</v>
      </c>
      <c r="BJ100">
        <v>5.3058759719560538</v>
      </c>
      <c r="BK100">
        <v>0</v>
      </c>
      <c r="BL100">
        <v>0</v>
      </c>
      <c r="BM100">
        <v>0.59036210945651713</v>
      </c>
      <c r="BN100">
        <v>0.16703518290738989</v>
      </c>
      <c r="BO100">
        <v>1.6737229052323099</v>
      </c>
      <c r="BP100">
        <v>0</v>
      </c>
      <c r="BQ100">
        <v>0</v>
      </c>
      <c r="BR100">
        <v>0.24415352393669371</v>
      </c>
      <c r="BS100">
        <v>0.17595943750675189</v>
      </c>
      <c r="BT100">
        <v>0</v>
      </c>
      <c r="BU100">
        <v>2.4959593284267432</v>
      </c>
      <c r="BV100">
        <v>0.13576494400983541</v>
      </c>
      <c r="BW100">
        <v>0.078000391436060898</v>
      </c>
      <c r="BX100">
        <v>0</v>
      </c>
      <c r="BY100">
        <v>0</v>
      </c>
      <c r="BZ100">
        <v>0</v>
      </c>
      <c r="CA100">
        <v>0</v>
      </c>
      <c r="CB100">
        <v>0.040450405788904999</v>
      </c>
      <c r="CC100">
        <v>0</v>
      </c>
      <c r="CD100">
        <v>0</v>
      </c>
      <c r="CE100">
        <v>0.2117901801241141</v>
      </c>
      <c r="CF100">
        <v>0.044748858608515803</v>
      </c>
      <c r="CG100">
        <v>0</v>
      </c>
      <c r="CH100">
        <v>1.2648728729803229</v>
      </c>
      <c r="CI100">
        <v>0.049981947212408701</v>
      </c>
      <c r="CJ100">
        <v>0</v>
      </c>
      <c r="CK100">
        <v>4.1777977453874877</v>
      </c>
      <c r="CL100"/>
      <c r="CM100">
        <v>571.67585400000007</v>
      </c>
      <c r="CN100">
        <v>657.34948599999984</v>
      </c>
      <c r="CO100">
        <v>930.84818099999984</v>
      </c>
      <c r="CP100">
        <v>337.198666</v>
      </c>
      <c r="CQ100">
        <v>116.239631</v>
      </c>
      <c r="CR100">
        <v>28.416053999999999</v>
      </c>
      <c r="CS100">
        <v>18.236660000000001</v>
      </c>
      <c r="CT100">
        <v>15.70513</v>
      </c>
      <c r="CU100">
        <v>2.2510439999999998</v>
      </c>
      <c r="CV100">
        <v>0</v>
      </c>
      <c r="CW100">
        <v>344.47340000000003</v>
      </c>
      <c r="CX100">
        <v>350.11646400000001</v>
      </c>
      <c r="CY100">
        <v>618.97001</v>
      </c>
      <c r="CZ100">
        <v>780.1793849999998</v>
      </c>
      <c r="DA100">
        <v>454.96367099999998</v>
      </c>
      <c r="DB100">
        <v>0</v>
      </c>
      <c r="DC100">
        <v>0</v>
      </c>
      <c r="DD100">
        <v>8.0752609999999994</v>
      </c>
      <c r="DE100">
        <v>3.926221</v>
      </c>
      <c r="DF100">
        <v>1.7680959999999999</v>
      </c>
      <c r="DG100">
        <v>1456.8318959999999</v>
      </c>
      <c r="DH100">
        <v>0</v>
      </c>
      <c r="DI100">
        <v>0</v>
      </c>
      <c r="DJ100">
        <v>17.870372</v>
      </c>
      <c r="DK100">
        <v>12.40921</v>
      </c>
      <c r="DL100">
        <v>472.76416899999992</v>
      </c>
      <c r="DM100">
        <v>0</v>
      </c>
      <c r="DN100">
        <v>0</v>
      </c>
      <c r="DO100">
        <v>1.931424</v>
      </c>
      <c r="DP100">
        <v>2.9447739999999998</v>
      </c>
      <c r="DQ100">
        <v>0</v>
      </c>
      <c r="DR100">
        <v>131.55448100000001</v>
      </c>
      <c r="DS100">
        <v>1.490718</v>
      </c>
      <c r="DT100">
        <v>0.58849600000000002</v>
      </c>
      <c r="DU100">
        <v>0</v>
      </c>
      <c r="DV100">
        <v>0</v>
      </c>
      <c r="DW100">
        <v>0</v>
      </c>
      <c r="DX100">
        <v>0</v>
      </c>
      <c r="DY100">
        <v>1.064476</v>
      </c>
      <c r="DZ100">
        <v>0</v>
      </c>
      <c r="EA100">
        <v>0</v>
      </c>
      <c r="EB100">
        <v>10.097981000000001</v>
      </c>
      <c r="EC100">
        <v>0.68268600000000002</v>
      </c>
      <c r="ED100">
        <v>0</v>
      </c>
      <c r="EE100">
        <v>349.57432399999999</v>
      </c>
      <c r="EF100">
        <v>1.6966680000000001</v>
      </c>
      <c r="EG100">
        <v>0</v>
      </c>
      <c r="EH100">
        <v>138.04056499999999</v>
      </c>
      <c r="EI100"/>
    </row>
    <row r="101">
      <c r="A101" t="s">
        <v>547</v>
      </c>
      <c r="B101">
        <v>2007</v>
      </c>
      <c r="C101" t="s">
        <v>551</v>
      </c>
      <c r="D101">
        <v>161</v>
      </c>
      <c r="E101" t="s">
        <v>62</v>
      </c>
      <c r="F101" t="s">
        <v>285</v>
      </c>
      <c r="G101" t="s">
        <v>213</v>
      </c>
      <c r="H101">
        <v>0.96500385817848755</v>
      </c>
      <c r="I101">
        <v>0.69246157101713368</v>
      </c>
      <c r="J101">
        <v>0.36676279636026032</v>
      </c>
      <c r="K101">
        <v>0.19024916798091479</v>
      </c>
      <c r="L101">
        <v>0.046962784602849</v>
      </c>
      <c r="M101">
        <v>0.6217622132897126</v>
      </c>
      <c r="N101">
        <v>0.12313111513595219</v>
      </c>
      <c r="O101">
        <v>0.1225399008525145</v>
      </c>
      <c r="P101">
        <v>0.088110900146959201</v>
      </c>
      <c r="Q101">
        <v>0</v>
      </c>
      <c r="R101">
        <v>1.1985197344799821</v>
      </c>
      <c r="S101">
        <v>0.71168279970555648</v>
      </c>
      <c r="T101">
        <v>0.61132193978774996</v>
      </c>
      <c r="U101">
        <v>0.45285533015349883</v>
      </c>
      <c r="V101">
        <v>0.25927931115782049</v>
      </c>
      <c r="W101" t="s">
        <v>151</v>
      </c>
      <c r="X101" t="s">
        <v>152</v>
      </c>
      <c r="Y101" t="s">
        <v>153</v>
      </c>
      <c r="Z101" t="s">
        <v>154</v>
      </c>
      <c r="AA101" t="s">
        <v>155</v>
      </c>
      <c r="AB101" t="s">
        <v>156</v>
      </c>
      <c r="AC101" t="s">
        <v>157</v>
      </c>
      <c r="AD101" t="s">
        <v>158</v>
      </c>
      <c r="AE101" t="s">
        <v>159</v>
      </c>
      <c r="AF101" t="s">
        <v>160</v>
      </c>
      <c r="AG101" t="s">
        <v>161</v>
      </c>
      <c r="AH101" t="s">
        <v>162</v>
      </c>
      <c r="AI101" t="s">
        <v>163</v>
      </c>
      <c r="AJ101" t="s">
        <v>165</v>
      </c>
      <c r="AK101" t="s">
        <v>167</v>
      </c>
      <c r="AL101" t="s">
        <v>263</v>
      </c>
      <c r="AM101" t="s">
        <v>168</v>
      </c>
      <c r="AN101" t="s">
        <v>169</v>
      </c>
      <c r="AO101" t="s">
        <v>264</v>
      </c>
      <c r="AP101" t="s">
        <v>170</v>
      </c>
      <c r="AQ101" t="s">
        <v>171</v>
      </c>
      <c r="AR101" t="s">
        <v>265</v>
      </c>
      <c r="AS101" t="s">
        <v>266</v>
      </c>
      <c r="AT101" t="s">
        <v>172</v>
      </c>
      <c r="AU101" t="s">
        <v>173</v>
      </c>
      <c r="AV101" t="s">
        <v>174</v>
      </c>
      <c r="AW101" t="s">
        <v>175</v>
      </c>
      <c r="AX101" t="s">
        <v>176</v>
      </c>
      <c r="AY101" t="s">
        <v>267</v>
      </c>
      <c r="AZ101" t="s">
        <v>177</v>
      </c>
      <c r="BA101" t="s">
        <v>178</v>
      </c>
      <c r="BB101" t="s">
        <v>179</v>
      </c>
      <c r="BC101" t="s">
        <v>180</v>
      </c>
      <c r="BD101" t="s">
        <v>213</v>
      </c>
      <c r="BE101">
        <v>0.60418109433908973</v>
      </c>
      <c r="BF101">
        <v>0.028004791333903298</v>
      </c>
      <c r="BG101">
        <v>0.63643122372303318</v>
      </c>
      <c r="BH101">
        <v>2.651847107910724</v>
      </c>
      <c r="BI101">
        <v>3.555700112887938</v>
      </c>
      <c r="BJ101">
        <v>0.34385004933170282</v>
      </c>
      <c r="BK101">
        <v>0</v>
      </c>
      <c r="BL101">
        <v>1.27671443326579</v>
      </c>
      <c r="BM101">
        <v>0</v>
      </c>
      <c r="BN101">
        <v>0.34612498960249177</v>
      </c>
      <c r="BO101">
        <v>0.042047672352813197</v>
      </c>
      <c r="BP101">
        <v>0</v>
      </c>
      <c r="BQ101">
        <v>0</v>
      </c>
      <c r="BR101">
        <v>0.066735604985895897</v>
      </c>
      <c r="BS101">
        <v>0.19871665269956351</v>
      </c>
      <c r="BT101">
        <v>0</v>
      </c>
      <c r="BU101">
        <v>0.024226695872239901</v>
      </c>
      <c r="BV101">
        <v>0</v>
      </c>
      <c r="BW101">
        <v>0</v>
      </c>
      <c r="BX101">
        <v>0.117342458851643</v>
      </c>
      <c r="BY101">
        <v>1.9361344511386269</v>
      </c>
      <c r="BZ101">
        <v>0</v>
      </c>
      <c r="CA101">
        <v>0</v>
      </c>
      <c r="CB101">
        <v>0.037079475305998699</v>
      </c>
      <c r="CC101">
        <v>0</v>
      </c>
      <c r="CD101">
        <v>0.87005704476600942</v>
      </c>
      <c r="CE101">
        <v>0.1846356203425151</v>
      </c>
      <c r="CF101">
        <v>0.046541995974881199</v>
      </c>
      <c r="CG101">
        <v>0.80089640715213484</v>
      </c>
      <c r="CH101">
        <v>0.0311402696881629</v>
      </c>
      <c r="CI101">
        <v>0.14800750593296211</v>
      </c>
      <c r="CJ101">
        <v>0.71953799958233011</v>
      </c>
      <c r="CK101">
        <v>4.4216909441381924</v>
      </c>
      <c r="CL101"/>
      <c r="CM101">
        <v>327.97147800000022</v>
      </c>
      <c r="CN101">
        <v>234.72890500000011</v>
      </c>
      <c r="CO101">
        <v>124.57021400000001</v>
      </c>
      <c r="CP101">
        <v>64.832551000000009</v>
      </c>
      <c r="CQ101">
        <v>15.963703000000001</v>
      </c>
      <c r="CR101">
        <v>90.267425000000003</v>
      </c>
      <c r="CS101">
        <v>17.881055</v>
      </c>
      <c r="CT101">
        <v>17.886889</v>
      </c>
      <c r="CU101">
        <v>12.726414999999999</v>
      </c>
      <c r="CV101">
        <v>0</v>
      </c>
      <c r="CW101">
        <v>233.0640010000001</v>
      </c>
      <c r="CX101">
        <v>138.61551900000001</v>
      </c>
      <c r="CY101">
        <v>118.916814</v>
      </c>
      <c r="CZ101">
        <v>88.232111000000003</v>
      </c>
      <c r="DA101">
        <v>50.476621999999999</v>
      </c>
      <c r="DB101">
        <v>17.390561999999999</v>
      </c>
      <c r="DC101">
        <v>0.27976000000000001</v>
      </c>
      <c r="DD101">
        <v>43.480808000000003</v>
      </c>
      <c r="DE101">
        <v>29.381277000000001</v>
      </c>
      <c r="DF101">
        <v>67.127731999999995</v>
      </c>
      <c r="DG101">
        <v>94.410747999999998</v>
      </c>
      <c r="DH101">
        <v>0</v>
      </c>
      <c r="DI101">
        <v>36.251520999999997</v>
      </c>
      <c r="DJ101">
        <v>0</v>
      </c>
      <c r="DK101">
        <v>25.71397</v>
      </c>
      <c r="DL101">
        <v>11.876896</v>
      </c>
      <c r="DM101">
        <v>0</v>
      </c>
      <c r="DN101">
        <v>0</v>
      </c>
      <c r="DO101">
        <v>0.52792499999999998</v>
      </c>
      <c r="DP101">
        <v>3.325628</v>
      </c>
      <c r="DQ101">
        <v>0</v>
      </c>
      <c r="DR101">
        <v>1.2769159999999999</v>
      </c>
      <c r="DS101">
        <v>0</v>
      </c>
      <c r="DT101">
        <v>0</v>
      </c>
      <c r="DU101">
        <v>2.3710239999999998</v>
      </c>
      <c r="DV101">
        <v>178.92297300000001</v>
      </c>
      <c r="DW101">
        <v>0</v>
      </c>
      <c r="DX101">
        <v>0</v>
      </c>
      <c r="DY101">
        <v>0.97576799999999997</v>
      </c>
      <c r="DZ101">
        <v>0</v>
      </c>
      <c r="EA101">
        <v>53.446205999999989</v>
      </c>
      <c r="EB101">
        <v>8.803274</v>
      </c>
      <c r="EC101">
        <v>0.71004199999999995</v>
      </c>
      <c r="ED101">
        <v>6.5256490000000014</v>
      </c>
      <c r="EE101">
        <v>8.6062709999999996</v>
      </c>
      <c r="EF101">
        <v>5.0242060000000004</v>
      </c>
      <c r="EG101">
        <v>25.538540999999999</v>
      </c>
      <c r="EH101">
        <v>146.099154</v>
      </c>
      <c r="EI101"/>
    </row>
    <row r="102">
      <c r="A102" t="s">
        <v>547</v>
      </c>
      <c r="B102">
        <v>2007</v>
      </c>
      <c r="C102" t="s">
        <v>551</v>
      </c>
      <c r="D102">
        <v>162</v>
      </c>
      <c r="E102" t="s">
        <v>62</v>
      </c>
      <c r="F102" t="s">
        <v>286</v>
      </c>
      <c r="G102" t="s">
        <v>213</v>
      </c>
      <c r="H102">
        <v>0.40495177387867259</v>
      </c>
      <c r="I102">
        <v>0.17636402633586409</v>
      </c>
      <c r="J102">
        <v>0.78682120249535781</v>
      </c>
      <c r="K102">
        <v>0.46712961189177599</v>
      </c>
      <c r="L102">
        <v>0.052981893463804802</v>
      </c>
      <c r="M102">
        <v>0.97884079531154011</v>
      </c>
      <c r="N102">
        <v>0.7508519880361384</v>
      </c>
      <c r="O102">
        <v>0.61532714406689393</v>
      </c>
      <c r="P102">
        <v>0.31092591578052348</v>
      </c>
      <c r="Q102">
        <v>0</v>
      </c>
      <c r="R102">
        <v>0.57784159037461458</v>
      </c>
      <c r="S102">
        <v>0.16829123231724019</v>
      </c>
      <c r="T102">
        <v>0.14323132439254671</v>
      </c>
      <c r="U102">
        <v>0.19819818456689731</v>
      </c>
      <c r="V102">
        <v>0.22783357582559011</v>
      </c>
      <c r="W102" t="s">
        <v>151</v>
      </c>
      <c r="X102" t="s">
        <v>152</v>
      </c>
      <c r="Y102" t="s">
        <v>153</v>
      </c>
      <c r="Z102" t="s">
        <v>154</v>
      </c>
      <c r="AA102" t="s">
        <v>155</v>
      </c>
      <c r="AB102" t="s">
        <v>156</v>
      </c>
      <c r="AC102" t="s">
        <v>157</v>
      </c>
      <c r="AD102" t="s">
        <v>158</v>
      </c>
      <c r="AE102" t="s">
        <v>159</v>
      </c>
      <c r="AF102" t="s">
        <v>160</v>
      </c>
      <c r="AG102" t="s">
        <v>161</v>
      </c>
      <c r="AH102" t="s">
        <v>162</v>
      </c>
      <c r="AI102" t="s">
        <v>163</v>
      </c>
      <c r="AJ102" t="s">
        <v>165</v>
      </c>
      <c r="AK102" t="s">
        <v>167</v>
      </c>
      <c r="AL102" t="s">
        <v>263</v>
      </c>
      <c r="AM102" t="s">
        <v>168</v>
      </c>
      <c r="AN102" t="s">
        <v>169</v>
      </c>
      <c r="AO102" t="s">
        <v>264</v>
      </c>
      <c r="AP102" t="s">
        <v>170</v>
      </c>
      <c r="AQ102" t="s">
        <v>171</v>
      </c>
      <c r="AR102" t="s">
        <v>265</v>
      </c>
      <c r="AS102" t="s">
        <v>266</v>
      </c>
      <c r="AT102" t="s">
        <v>172</v>
      </c>
      <c r="AU102" t="s">
        <v>173</v>
      </c>
      <c r="AV102" t="s">
        <v>174</v>
      </c>
      <c r="AW102" t="s">
        <v>175</v>
      </c>
      <c r="AX102" t="s">
        <v>176</v>
      </c>
      <c r="AY102" t="s">
        <v>267</v>
      </c>
      <c r="AZ102" t="s">
        <v>177</v>
      </c>
      <c r="BA102" t="s">
        <v>178</v>
      </c>
      <c r="BB102" t="s">
        <v>179</v>
      </c>
      <c r="BC102" t="s">
        <v>180</v>
      </c>
      <c r="BD102" t="s">
        <v>213</v>
      </c>
      <c r="BE102">
        <v>0.17420156362489431</v>
      </c>
      <c r="BF102">
        <v>2.671193216349022</v>
      </c>
      <c r="BG102">
        <v>6.9432326932198238</v>
      </c>
      <c r="BH102">
        <v>0.34659019798874252</v>
      </c>
      <c r="BI102">
        <v>0.17700113611502591</v>
      </c>
      <c r="BJ102">
        <v>0</v>
      </c>
      <c r="BK102">
        <v>0.13477773054038139</v>
      </c>
      <c r="BL102">
        <v>0</v>
      </c>
      <c r="BM102">
        <v>0</v>
      </c>
      <c r="BN102">
        <v>0</v>
      </c>
      <c r="BO102">
        <v>0</v>
      </c>
      <c r="BP102">
        <v>0</v>
      </c>
      <c r="BQ102">
        <v>1.2656089134113999</v>
      </c>
      <c r="BR102">
        <v>0</v>
      </c>
      <c r="BS102">
        <v>0</v>
      </c>
      <c r="BT102">
        <v>0</v>
      </c>
      <c r="BU102">
        <v>0.036340043808359902</v>
      </c>
      <c r="BV102">
        <v>0.063734255058614006</v>
      </c>
      <c r="BW102">
        <v>0.82509905040140608</v>
      </c>
      <c r="BX102">
        <v>0</v>
      </c>
      <c r="BY102">
        <v>0</v>
      </c>
      <c r="BZ102">
        <v>0.80190842588656241</v>
      </c>
      <c r="CA102">
        <v>0.7843390346975383</v>
      </c>
      <c r="CB102">
        <v>0</v>
      </c>
      <c r="CC102">
        <v>0</v>
      </c>
      <c r="CD102">
        <v>0</v>
      </c>
      <c r="CE102">
        <v>0.061620089229099</v>
      </c>
      <c r="CF102">
        <v>1.786473143419798</v>
      </c>
      <c r="CG102">
        <v>0.069598033018299393</v>
      </c>
      <c r="CH102">
        <v>0</v>
      </c>
      <c r="CI102">
        <v>0.10261849345491909</v>
      </c>
      <c r="CJ102">
        <v>0.64079291401073624</v>
      </c>
      <c r="CK102">
        <v>0</v>
      </c>
      <c r="CL102"/>
      <c r="CM102">
        <v>137.62912000000011</v>
      </c>
      <c r="CN102">
        <v>59.783439999999977</v>
      </c>
      <c r="CO102">
        <v>267.24216999999999</v>
      </c>
      <c r="CP102">
        <v>159.18705299999999</v>
      </c>
      <c r="CQ102">
        <v>18.009733000000001</v>
      </c>
      <c r="CR102">
        <v>142.10808599999999</v>
      </c>
      <c r="CS102">
        <v>109.038448</v>
      </c>
      <c r="CT102">
        <v>89.817995999999994</v>
      </c>
      <c r="CU102">
        <v>44.908997999999997</v>
      </c>
      <c r="CV102">
        <v>0</v>
      </c>
      <c r="CW102">
        <v>112.36700500000001</v>
      </c>
      <c r="CX102">
        <v>32.778334000000001</v>
      </c>
      <c r="CY102">
        <v>27.861936</v>
      </c>
      <c r="CZ102">
        <v>38.61596200000001</v>
      </c>
      <c r="DA102">
        <v>44.354751</v>
      </c>
      <c r="DB102">
        <v>5.0141640000000001</v>
      </c>
      <c r="DC102">
        <v>26.684470000000001</v>
      </c>
      <c r="DD102">
        <v>474.35976799999997</v>
      </c>
      <c r="DE102">
        <v>3.8400639999999999</v>
      </c>
      <c r="DF102">
        <v>3.3415879999999998</v>
      </c>
      <c r="DG102">
        <v>0</v>
      </c>
      <c r="DH102">
        <v>1.944164</v>
      </c>
      <c r="DI102">
        <v>0</v>
      </c>
      <c r="DJ102">
        <v>0</v>
      </c>
      <c r="DK102">
        <v>0</v>
      </c>
      <c r="DL102">
        <v>0</v>
      </c>
      <c r="DM102">
        <v>0</v>
      </c>
      <c r="DN102">
        <v>46.490442999999999</v>
      </c>
      <c r="DO102">
        <v>0</v>
      </c>
      <c r="DP102">
        <v>0</v>
      </c>
      <c r="DQ102">
        <v>0</v>
      </c>
      <c r="DR102">
        <v>1.9153739999999999</v>
      </c>
      <c r="DS102">
        <v>0.69981099999999996</v>
      </c>
      <c r="DT102">
        <v>6.2251929999999991</v>
      </c>
      <c r="DU102">
        <v>0</v>
      </c>
      <c r="DV102">
        <v>0</v>
      </c>
      <c r="DW102">
        <v>10.686078999999999</v>
      </c>
      <c r="DX102">
        <v>3.663899999999999</v>
      </c>
      <c r="DY102">
        <v>0</v>
      </c>
      <c r="DZ102">
        <v>0</v>
      </c>
      <c r="EA102">
        <v>0</v>
      </c>
      <c r="EB102">
        <v>2.9379949999999999</v>
      </c>
      <c r="EC102">
        <v>27.254331000000001</v>
      </c>
      <c r="ED102">
        <v>0.56708000000000003</v>
      </c>
      <c r="EE102">
        <v>0</v>
      </c>
      <c r="EF102">
        <v>3.4834480000000001</v>
      </c>
      <c r="EG102">
        <v>22.743644</v>
      </c>
      <c r="EH102">
        <v>0</v>
      </c>
      <c r="EI102"/>
    </row>
    <row r="103">
      <c r="A103" t="s">
        <v>547</v>
      </c>
      <c r="B103">
        <v>2007</v>
      </c>
      <c r="C103" t="s">
        <v>551</v>
      </c>
      <c r="D103">
        <v>163</v>
      </c>
      <c r="E103" t="s">
        <v>62</v>
      </c>
      <c r="F103" t="s">
        <v>287</v>
      </c>
      <c r="G103" t="s">
        <v>213</v>
      </c>
      <c r="H103">
        <v>1.7660670871231989</v>
      </c>
      <c r="I103">
        <v>0.60505698403712727</v>
      </c>
      <c r="J103">
        <v>0.8688293524250662</v>
      </c>
      <c r="K103">
        <v>0.530640716124822</v>
      </c>
      <c r="L103">
        <v>0.060848823999569</v>
      </c>
      <c r="M103">
        <v>1.3716762154297091</v>
      </c>
      <c r="N103">
        <v>0.96480616880293235</v>
      </c>
      <c r="O103">
        <v>0.59564563545562221</v>
      </c>
      <c r="P103">
        <v>0.2354661056135654</v>
      </c>
      <c r="Q103">
        <v>0</v>
      </c>
      <c r="R103">
        <v>1.698926004122489</v>
      </c>
      <c r="S103">
        <v>1.1569849339731511</v>
      </c>
      <c r="T103">
        <v>0.68732222712436752</v>
      </c>
      <c r="U103">
        <v>0.57518517567438876</v>
      </c>
      <c r="V103">
        <v>0.20672208124615099</v>
      </c>
      <c r="W103" t="s">
        <v>151</v>
      </c>
      <c r="X103" t="s">
        <v>152</v>
      </c>
      <c r="Y103" t="s">
        <v>153</v>
      </c>
      <c r="Z103" t="s">
        <v>154</v>
      </c>
      <c r="AA103" t="s">
        <v>155</v>
      </c>
      <c r="AB103" t="s">
        <v>156</v>
      </c>
      <c r="AC103" t="s">
        <v>157</v>
      </c>
      <c r="AD103" t="s">
        <v>158</v>
      </c>
      <c r="AE103" t="s">
        <v>159</v>
      </c>
      <c r="AF103" t="s">
        <v>160</v>
      </c>
      <c r="AG103" t="s">
        <v>161</v>
      </c>
      <c r="AH103" t="s">
        <v>162</v>
      </c>
      <c r="AI103" t="s">
        <v>163</v>
      </c>
      <c r="AJ103" t="s">
        <v>165</v>
      </c>
      <c r="AK103" t="s">
        <v>167</v>
      </c>
      <c r="AL103" t="s">
        <v>263</v>
      </c>
      <c r="AM103" t="s">
        <v>168</v>
      </c>
      <c r="AN103" t="s">
        <v>169</v>
      </c>
      <c r="AO103" t="s">
        <v>264</v>
      </c>
      <c r="AP103" t="s">
        <v>170</v>
      </c>
      <c r="AQ103" t="s">
        <v>171</v>
      </c>
      <c r="AR103" t="s">
        <v>265</v>
      </c>
      <c r="AS103" t="s">
        <v>266</v>
      </c>
      <c r="AT103" t="s">
        <v>172</v>
      </c>
      <c r="AU103" t="s">
        <v>173</v>
      </c>
      <c r="AV103" t="s">
        <v>174</v>
      </c>
      <c r="AW103" t="s">
        <v>175</v>
      </c>
      <c r="AX103" t="s">
        <v>176</v>
      </c>
      <c r="AY103" t="s">
        <v>267</v>
      </c>
      <c r="AZ103" t="s">
        <v>177</v>
      </c>
      <c r="BA103" t="s">
        <v>178</v>
      </c>
      <c r="BB103" t="s">
        <v>179</v>
      </c>
      <c r="BC103" t="s">
        <v>180</v>
      </c>
      <c r="BD103" t="s">
        <v>213</v>
      </c>
      <c r="BE103">
        <v>0.21878333719417639</v>
      </c>
      <c r="BF103">
        <v>0.30038291947415041</v>
      </c>
      <c r="BG103">
        <v>3.0304980788942131</v>
      </c>
      <c r="BH103">
        <v>3.8048647031669351</v>
      </c>
      <c r="BI103">
        <v>1.9797368492475951</v>
      </c>
      <c r="BJ103">
        <v>0.82075734064721051</v>
      </c>
      <c r="BK103">
        <v>0.059667113250314402</v>
      </c>
      <c r="BL103">
        <v>0.75682829865198176</v>
      </c>
      <c r="BM103">
        <v>0.088683625163076402</v>
      </c>
      <c r="BN103">
        <v>0.087976732138916894</v>
      </c>
      <c r="BO103">
        <v>0.35082751649598692</v>
      </c>
      <c r="BP103">
        <v>0.41101231467646338</v>
      </c>
      <c r="BQ103">
        <v>0.34859380318976863</v>
      </c>
      <c r="BR103">
        <v>0.43256276574190938</v>
      </c>
      <c r="BS103">
        <v>0.4440417556794215</v>
      </c>
      <c r="BT103">
        <v>5.504183475421522</v>
      </c>
      <c r="BU103">
        <v>0.057946915944248702</v>
      </c>
      <c r="BV103">
        <v>13.793768146832511</v>
      </c>
      <c r="BW103">
        <v>1.0911378606778031</v>
      </c>
      <c r="BX103">
        <v>1.004857344638598</v>
      </c>
      <c r="BY103">
        <v>0.27716325647571233</v>
      </c>
      <c r="BZ103">
        <v>4.9677735152391982</v>
      </c>
      <c r="CA103">
        <v>0.29272121901532261</v>
      </c>
      <c r="CB103">
        <v>0.24888633731577661</v>
      </c>
      <c r="CC103">
        <v>0.094628544228324896</v>
      </c>
      <c r="CD103">
        <v>1.1485705495074761</v>
      </c>
      <c r="CE103">
        <v>0.30246236617378758</v>
      </c>
      <c r="CF103">
        <v>0.78401542500863441</v>
      </c>
      <c r="CG103">
        <v>0.43925406529747091</v>
      </c>
      <c r="CH103">
        <v>0.1177520024421549</v>
      </c>
      <c r="CI103">
        <v>2.2649213203590279</v>
      </c>
      <c r="CJ103">
        <v>0.59826933882632716</v>
      </c>
      <c r="CK103">
        <v>1.8367326301751179</v>
      </c>
      <c r="CL103"/>
      <c r="CM103">
        <v>600.22519900000032</v>
      </c>
      <c r="CN103">
        <v>205.10071500000001</v>
      </c>
      <c r="CO103">
        <v>295.09606600000001</v>
      </c>
      <c r="CP103">
        <v>180.83018000000001</v>
      </c>
      <c r="CQ103">
        <v>20.683879000000001</v>
      </c>
      <c r="CR103">
        <v>199.13992400000001</v>
      </c>
      <c r="CS103">
        <v>140.10879499999999</v>
      </c>
      <c r="CT103">
        <v>86.945127999999983</v>
      </c>
      <c r="CU103">
        <v>34.009860000000003</v>
      </c>
      <c r="CV103">
        <v>0</v>
      </c>
      <c r="CW103">
        <v>330.37294299999991</v>
      </c>
      <c r="CX103">
        <v>225.347679</v>
      </c>
      <c r="CY103">
        <v>133.70069699999999</v>
      </c>
      <c r="CZ103">
        <v>112.066258</v>
      </c>
      <c r="DA103">
        <v>40.244754999999998</v>
      </c>
      <c r="DB103">
        <v>6.2973920000000003</v>
      </c>
      <c r="DC103">
        <v>3.000741000000001</v>
      </c>
      <c r="DD103">
        <v>207.04280399999999</v>
      </c>
      <c r="DE103">
        <v>42.156194999999997</v>
      </c>
      <c r="DF103">
        <v>37.375268000000013</v>
      </c>
      <c r="DG103">
        <v>225.354961</v>
      </c>
      <c r="DH103">
        <v>0.86069600000000002</v>
      </c>
      <c r="DI103">
        <v>21.489674000000001</v>
      </c>
      <c r="DJ103">
        <v>2.6844700000000001</v>
      </c>
      <c r="DK103">
        <v>6.5358790000000004</v>
      </c>
      <c r="DL103">
        <v>99.095662000000004</v>
      </c>
      <c r="DM103">
        <v>9.5096340000000001</v>
      </c>
      <c r="DN103">
        <v>12.805125</v>
      </c>
      <c r="DO103">
        <v>3.421872</v>
      </c>
      <c r="DP103">
        <v>7.4312729999999991</v>
      </c>
      <c r="DQ103">
        <v>39.725755000000007</v>
      </c>
      <c r="DR103">
        <v>3.0542069999999999</v>
      </c>
      <c r="DS103">
        <v>151.45749599999999</v>
      </c>
      <c r="DT103">
        <v>8.2323980000000017</v>
      </c>
      <c r="DU103">
        <v>20.304167</v>
      </c>
      <c r="DV103">
        <v>25.613341999999999</v>
      </c>
      <c r="DW103">
        <v>66.199603999999994</v>
      </c>
      <c r="DX103">
        <v>1.3673949999999999</v>
      </c>
      <c r="DY103">
        <v>6.5495890000000001</v>
      </c>
      <c r="DZ103">
        <v>2.5044369999999998</v>
      </c>
      <c r="EA103">
        <v>70.554842999999991</v>
      </c>
      <c r="EB103">
        <v>14.421156</v>
      </c>
      <c r="EC103">
        <v>11.960894</v>
      </c>
      <c r="ED103">
        <v>3.579012000000001</v>
      </c>
      <c r="EE103">
        <v>32.543252000000003</v>
      </c>
      <c r="EF103">
        <v>76.884150000000005</v>
      </c>
      <c r="EG103">
        <v>21.234355999999998</v>
      </c>
      <c r="EH103">
        <v>60.68833999999999</v>
      </c>
      <c r="EI103"/>
    </row>
    <row r="104">
      <c r="A104" t="s">
        <v>547</v>
      </c>
      <c r="B104">
        <v>2007</v>
      </c>
      <c r="C104" t="s">
        <v>551</v>
      </c>
      <c r="D104">
        <v>164</v>
      </c>
      <c r="E104" t="s">
        <v>279</v>
      </c>
      <c r="F104" t="s">
        <v>49</v>
      </c>
      <c r="G104" t="s">
        <v>213</v>
      </c>
      <c r="H104">
        <v>33.838560099165512</v>
      </c>
      <c r="I104">
        <v>19.068941458129789</v>
      </c>
      <c r="J104">
        <v>13.256248700265999</v>
      </c>
      <c r="K104">
        <v>9.1656016048590132</v>
      </c>
      <c r="L104">
        <v>2.4639579511913641</v>
      </c>
      <c r="M104">
        <v>24.518702104473761</v>
      </c>
      <c r="N104">
        <v>16.037610090716608</v>
      </c>
      <c r="O104">
        <v>8.52262811672467</v>
      </c>
      <c r="P104">
        <v>4.758940858245559</v>
      </c>
      <c r="Q104">
        <v>0.78752309088169248</v>
      </c>
      <c r="R104">
        <v>39.903662657108967</v>
      </c>
      <c r="S104">
        <v>23.286502142323521</v>
      </c>
      <c r="T104">
        <v>16.416542213784719</v>
      </c>
      <c r="U104">
        <v>10.696434413495849</v>
      </c>
      <c r="V104">
        <v>4.6482813964936467</v>
      </c>
      <c r="W104" t="s">
        <v>151</v>
      </c>
      <c r="X104" t="s">
        <v>152</v>
      </c>
      <c r="Y104" t="s">
        <v>153</v>
      </c>
      <c r="Z104" t="s">
        <v>154</v>
      </c>
      <c r="AA104" t="s">
        <v>155</v>
      </c>
      <c r="AB104" t="s">
        <v>156</v>
      </c>
      <c r="AC104" t="s">
        <v>157</v>
      </c>
      <c r="AD104" t="s">
        <v>158</v>
      </c>
      <c r="AE104" t="s">
        <v>159</v>
      </c>
      <c r="AF104" t="s">
        <v>160</v>
      </c>
      <c r="AG104" t="s">
        <v>161</v>
      </c>
      <c r="AH104" t="s">
        <v>162</v>
      </c>
      <c r="AI104" t="s">
        <v>163</v>
      </c>
      <c r="AJ104" t="s">
        <v>165</v>
      </c>
      <c r="AK104" t="s">
        <v>167</v>
      </c>
      <c r="AL104" t="s">
        <v>263</v>
      </c>
      <c r="AM104" t="s">
        <v>168</v>
      </c>
      <c r="AN104" t="s">
        <v>169</v>
      </c>
      <c r="AO104" t="s">
        <v>264</v>
      </c>
      <c r="AP104" t="s">
        <v>170</v>
      </c>
      <c r="AQ104" t="s">
        <v>171</v>
      </c>
      <c r="AR104" t="s">
        <v>265</v>
      </c>
      <c r="AS104" t="s">
        <v>266</v>
      </c>
      <c r="AT104" t="s">
        <v>172</v>
      </c>
      <c r="AU104" t="s">
        <v>173</v>
      </c>
      <c r="AV104" t="s">
        <v>174</v>
      </c>
      <c r="AW104" t="s">
        <v>175</v>
      </c>
      <c r="AX104" t="s">
        <v>176</v>
      </c>
      <c r="AY104" t="s">
        <v>267</v>
      </c>
      <c r="AZ104" t="s">
        <v>177</v>
      </c>
      <c r="BA104" t="s">
        <v>178</v>
      </c>
      <c r="BB104" t="s">
        <v>179</v>
      </c>
      <c r="BC104" t="s">
        <v>180</v>
      </c>
      <c r="BD104" t="s">
        <v>213</v>
      </c>
      <c r="BE104">
        <v>12.078028867404029</v>
      </c>
      <c r="BF104">
        <v>6.7315758609459024</v>
      </c>
      <c r="BG104">
        <v>8.623215674825925</v>
      </c>
      <c r="BH104">
        <v>6.4345198425625476</v>
      </c>
      <c r="BI104">
        <v>19.839245747232368</v>
      </c>
      <c r="BJ104">
        <v>10.587156189670409</v>
      </c>
      <c r="BK104">
        <v>8.5807608035146394</v>
      </c>
      <c r="BL104">
        <v>24.973948058279099</v>
      </c>
      <c r="BM104">
        <v>13.95098011272321</v>
      </c>
      <c r="BN104">
        <v>14.75199931869038</v>
      </c>
      <c r="BO104">
        <v>8.513587799345796</v>
      </c>
      <c r="BP104">
        <v>11.68672266028082</v>
      </c>
      <c r="BQ104">
        <v>15.41670399189714</v>
      </c>
      <c r="BR104">
        <v>20.757145714809781</v>
      </c>
      <c r="BS104">
        <v>3.1082047310620742</v>
      </c>
      <c r="BT104">
        <v>11.06787068582987</v>
      </c>
      <c r="BU104">
        <v>9.5988336350295</v>
      </c>
      <c r="BV104">
        <v>7.2943418637788504</v>
      </c>
      <c r="BW104">
        <v>31.893563213970349</v>
      </c>
      <c r="BX104">
        <v>17.252389975740861</v>
      </c>
      <c r="BY104">
        <v>6.650967909648017</v>
      </c>
      <c r="BZ104">
        <v>17.174345794892851</v>
      </c>
      <c r="CA104">
        <v>12.84829274354934</v>
      </c>
      <c r="CB104">
        <v>5.6751615269258799</v>
      </c>
      <c r="CC104">
        <v>14.52186610170466</v>
      </c>
      <c r="CD104">
        <v>9.2031363788944454</v>
      </c>
      <c r="CE104">
        <v>8.6149906766817121</v>
      </c>
      <c r="CF104">
        <v>13.15121351602118</v>
      </c>
      <c r="CG104">
        <v>10.87912940281592</v>
      </c>
      <c r="CH104">
        <v>16.286071730943039</v>
      </c>
      <c r="CI104">
        <v>5.3455145646180426</v>
      </c>
      <c r="CJ104">
        <v>13.339918235277731</v>
      </c>
      <c r="CK104">
        <v>11.678607203270881</v>
      </c>
      <c r="CL104"/>
      <c r="CM104">
        <v>33986.545776000246</v>
      </c>
      <c r="CN104">
        <v>33897.751850000081</v>
      </c>
      <c r="CO104">
        <v>33964.790114000098</v>
      </c>
      <c r="CP104">
        <v>34077.705405000153</v>
      </c>
      <c r="CQ104">
        <v>33992.241165000181</v>
      </c>
      <c r="CR104">
        <v>14517.997888999969</v>
      </c>
      <c r="CS104">
        <v>14521.96301499997</v>
      </c>
      <c r="CT104">
        <v>14596.78755700002</v>
      </c>
      <c r="CU104">
        <v>14443.632942999961</v>
      </c>
      <c r="CV104">
        <v>14511.554168999981</v>
      </c>
      <c r="CW104">
        <v>19445.987771000098</v>
      </c>
      <c r="CX104">
        <v>19477.148957000121</v>
      </c>
      <c r="CY104">
        <v>19452.40408700001</v>
      </c>
      <c r="CZ104">
        <v>19483.50943999998</v>
      </c>
      <c r="DA104">
        <v>19468.048481999951</v>
      </c>
      <c r="DB104">
        <v>2878.369112000009</v>
      </c>
      <c r="DC104">
        <v>998.97191400000042</v>
      </c>
      <c r="DD104">
        <v>6831.9727849999872</v>
      </c>
      <c r="DE104">
        <v>1107.955165000001</v>
      </c>
      <c r="DF104">
        <v>1887.890707000003</v>
      </c>
      <c r="DG104">
        <v>27456.953454999952</v>
      </c>
      <c r="DH104">
        <v>1442.496465999996</v>
      </c>
      <c r="DI104">
        <v>2839.4384880000061</v>
      </c>
      <c r="DJ104">
        <v>3027.0187930000002</v>
      </c>
      <c r="DK104">
        <v>7429.0995369999964</v>
      </c>
      <c r="DL104">
        <v>28246.262719000129</v>
      </c>
      <c r="DM104">
        <v>2313.710237000003</v>
      </c>
      <c r="DN104">
        <v>3673.3656430000001</v>
      </c>
      <c r="DO104">
        <v>791.06947499999922</v>
      </c>
      <c r="DP104">
        <v>1673.5527470000029</v>
      </c>
      <c r="DQ104">
        <v>721.73747799999956</v>
      </c>
      <c r="DR104">
        <v>5270.698104000021</v>
      </c>
      <c r="DS104">
        <v>1098.013932000006</v>
      </c>
      <c r="DT104">
        <v>754.47826499999928</v>
      </c>
      <c r="DU104">
        <v>2020.60194</v>
      </c>
      <c r="DV104">
        <v>9241.2473160000154</v>
      </c>
      <c r="DW104">
        <v>1332.580959999995</v>
      </c>
      <c r="DX104">
        <v>467.13217599999922</v>
      </c>
      <c r="DY104">
        <v>2631.5582729999978</v>
      </c>
      <c r="DZ104">
        <v>2646.5978319999922</v>
      </c>
      <c r="EA104">
        <v>6142.8392910000121</v>
      </c>
      <c r="EB104">
        <v>4767.9174709999961</v>
      </c>
      <c r="EC104">
        <v>1525.5942189999989</v>
      </c>
      <c r="ED104">
        <v>814.79314200000124</v>
      </c>
      <c r="EE104">
        <v>27637.111322999968</v>
      </c>
      <c r="EF104">
        <v>3394.5616259999961</v>
      </c>
      <c r="EG104">
        <v>3549.2970509999959</v>
      </c>
      <c r="EH104">
        <v>3304.146668000004</v>
      </c>
      <c r="EI104"/>
    </row>
    <row r="105">
      <c r="A105" t="s">
        <v>547</v>
      </c>
      <c r="B105">
        <v>2007</v>
      </c>
      <c r="C105" t="s">
        <v>551</v>
      </c>
      <c r="D105">
        <v>165</v>
      </c>
      <c r="E105" t="s">
        <v>279</v>
      </c>
      <c r="F105" t="s">
        <v>48</v>
      </c>
      <c r="G105" t="s">
        <v>213</v>
      </c>
      <c r="H105">
        <v>65.140147818348495</v>
      </c>
      <c r="I105">
        <v>80.558255678342078</v>
      </c>
      <c r="J105">
        <v>86.593383402547346</v>
      </c>
      <c r="K105">
        <v>90.695585399682756</v>
      </c>
      <c r="L105">
        <v>97.479676011173908</v>
      </c>
      <c r="M105">
        <v>74.882693395746102</v>
      </c>
      <c r="N105">
        <v>83.686932604358546</v>
      </c>
      <c r="O105">
        <v>91.318117061678024</v>
      </c>
      <c r="P105">
        <v>95.096031458653272</v>
      </c>
      <c r="Q105">
        <v>99.212476909118308</v>
      </c>
      <c r="R105">
        <v>58.772624608272828</v>
      </c>
      <c r="S105">
        <v>76.21503146153637</v>
      </c>
      <c r="T105">
        <v>83.294187258904628</v>
      </c>
      <c r="U105">
        <v>89.296208998118516</v>
      </c>
      <c r="V105">
        <v>95.318170935728673</v>
      </c>
      <c r="W105" t="s">
        <v>151</v>
      </c>
      <c r="X105" t="s">
        <v>152</v>
      </c>
      <c r="Y105" t="s">
        <v>153</v>
      </c>
      <c r="Z105" t="s">
        <v>154</v>
      </c>
      <c r="AA105" t="s">
        <v>155</v>
      </c>
      <c r="AB105" t="s">
        <v>156</v>
      </c>
      <c r="AC105" t="s">
        <v>157</v>
      </c>
      <c r="AD105" t="s">
        <v>158</v>
      </c>
      <c r="AE105" t="s">
        <v>159</v>
      </c>
      <c r="AF105" t="s">
        <v>160</v>
      </c>
      <c r="AG105" t="s">
        <v>161</v>
      </c>
      <c r="AH105" t="s">
        <v>162</v>
      </c>
      <c r="AI105" t="s">
        <v>163</v>
      </c>
      <c r="AJ105" t="s">
        <v>165</v>
      </c>
      <c r="AK105" t="s">
        <v>167</v>
      </c>
      <c r="AL105" t="s">
        <v>263</v>
      </c>
      <c r="AM105" t="s">
        <v>168</v>
      </c>
      <c r="AN105" t="s">
        <v>169</v>
      </c>
      <c r="AO105" t="s">
        <v>264</v>
      </c>
      <c r="AP105" t="s">
        <v>170</v>
      </c>
      <c r="AQ105" t="s">
        <v>171</v>
      </c>
      <c r="AR105" t="s">
        <v>265</v>
      </c>
      <c r="AS105" t="s">
        <v>266</v>
      </c>
      <c r="AT105" t="s">
        <v>172</v>
      </c>
      <c r="AU105" t="s">
        <v>173</v>
      </c>
      <c r="AV105" t="s">
        <v>174</v>
      </c>
      <c r="AW105" t="s">
        <v>175</v>
      </c>
      <c r="AX105" t="s">
        <v>176</v>
      </c>
      <c r="AY105" t="s">
        <v>267</v>
      </c>
      <c r="AZ105" t="s">
        <v>177</v>
      </c>
      <c r="BA105" t="s">
        <v>178</v>
      </c>
      <c r="BB105" t="s">
        <v>179</v>
      </c>
      <c r="BC105" t="s">
        <v>180</v>
      </c>
      <c r="BD105" t="s">
        <v>213</v>
      </c>
      <c r="BE105">
        <v>87.780219006710709</v>
      </c>
      <c r="BF105">
        <v>93.26842413905419</v>
      </c>
      <c r="BG105">
        <v>91.219659055938024</v>
      </c>
      <c r="BH105">
        <v>93.174811872744456</v>
      </c>
      <c r="BI105">
        <v>79.609634326285374</v>
      </c>
      <c r="BJ105">
        <v>89.412843810329846</v>
      </c>
      <c r="BK105">
        <v>91.316569868704107</v>
      </c>
      <c r="BL105">
        <v>74.490497807128492</v>
      </c>
      <c r="BM105">
        <v>86.049019887277197</v>
      </c>
      <c r="BN105">
        <v>84.787486195536928</v>
      </c>
      <c r="BO105">
        <v>91.486412200654158</v>
      </c>
      <c r="BP105">
        <v>87.918400886683287</v>
      </c>
      <c r="BQ105">
        <v>83.687997412136568</v>
      </c>
      <c r="BR105">
        <v>77.816677852152267</v>
      </c>
      <c r="BS105">
        <v>96.708869339738442</v>
      </c>
      <c r="BT105">
        <v>88.370323244310782</v>
      </c>
      <c r="BU105">
        <v>90.028930361083212</v>
      </c>
      <c r="BV105">
        <v>90.98165481327031</v>
      </c>
      <c r="BW105">
        <v>67.815362089884744</v>
      </c>
      <c r="BX105">
        <v>82.638481579649678</v>
      </c>
      <c r="BY105">
        <v>92.933969523793849</v>
      </c>
      <c r="BZ105">
        <v>80.639816398323234</v>
      </c>
      <c r="CA105">
        <v>82.935075247800199</v>
      </c>
      <c r="CB105">
        <v>94.201601749980597</v>
      </c>
      <c r="CC105">
        <v>85.14017520791279</v>
      </c>
      <c r="CD105">
        <v>90.594189441919212</v>
      </c>
      <c r="CE105">
        <v>90.811374548667771</v>
      </c>
      <c r="CF105">
        <v>86.712571917835788</v>
      </c>
      <c r="CG105">
        <v>88.89442297490892</v>
      </c>
      <c r="CH105">
        <v>83.627742672510891</v>
      </c>
      <c r="CI105">
        <v>93.752550279949844</v>
      </c>
      <c r="CJ105">
        <v>85.669290880470911</v>
      </c>
      <c r="CK105">
        <v>88.005102603463953</v>
      </c>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row>
    <row r="106">
      <c r="A106" t="s">
        <v>547</v>
      </c>
      <c r="B106">
        <v>2007</v>
      </c>
      <c r="C106" t="s">
        <v>551</v>
      </c>
      <c r="D106">
        <v>166</v>
      </c>
      <c r="E106" t="s">
        <v>279</v>
      </c>
      <c r="F106" t="s">
        <v>199</v>
      </c>
      <c r="G106" t="s">
        <v>213</v>
      </c>
      <c r="H106">
        <v>1.0212920824858049</v>
      </c>
      <c r="I106">
        <v>0.37280286352769498</v>
      </c>
      <c r="J106">
        <v>0.15036789718649751</v>
      </c>
      <c r="K106">
        <v>0.13881299545799769</v>
      </c>
      <c r="L106">
        <v>0.056366037634490003</v>
      </c>
      <c r="M106">
        <v>0.59860449978018437</v>
      </c>
      <c r="N106">
        <v>0.27545730492486109</v>
      </c>
      <c r="O106">
        <v>0.15925482159729351</v>
      </c>
      <c r="P106">
        <v>0.14502768310119801</v>
      </c>
      <c r="Q106">
        <v>0</v>
      </c>
      <c r="R106">
        <v>1.3237127346185</v>
      </c>
      <c r="S106">
        <v>0.49846639614000882</v>
      </c>
      <c r="T106">
        <v>0.28927052731071451</v>
      </c>
      <c r="U106">
        <v>0.0073565883856959004</v>
      </c>
      <c r="V106">
        <v>0.033547667777869099</v>
      </c>
      <c r="W106" t="s">
        <v>151</v>
      </c>
      <c r="X106" t="s">
        <v>152</v>
      </c>
      <c r="Y106" t="s">
        <v>153</v>
      </c>
      <c r="Z106" t="s">
        <v>154</v>
      </c>
      <c r="AA106" t="s">
        <v>155</v>
      </c>
      <c r="AB106" t="s">
        <v>156</v>
      </c>
      <c r="AC106" t="s">
        <v>157</v>
      </c>
      <c r="AD106" t="s">
        <v>158</v>
      </c>
      <c r="AE106" t="s">
        <v>159</v>
      </c>
      <c r="AF106" t="s">
        <v>160</v>
      </c>
      <c r="AG106" t="s">
        <v>161</v>
      </c>
      <c r="AH106" t="s">
        <v>162</v>
      </c>
      <c r="AI106" t="s">
        <v>163</v>
      </c>
      <c r="AJ106" t="s">
        <v>165</v>
      </c>
      <c r="AK106" t="s">
        <v>167</v>
      </c>
      <c r="AL106" t="s">
        <v>263</v>
      </c>
      <c r="AM106" t="s">
        <v>168</v>
      </c>
      <c r="AN106" t="s">
        <v>169</v>
      </c>
      <c r="AO106" t="s">
        <v>264</v>
      </c>
      <c r="AP106" t="s">
        <v>170</v>
      </c>
      <c r="AQ106" t="s">
        <v>171</v>
      </c>
      <c r="AR106" t="s">
        <v>265</v>
      </c>
      <c r="AS106" t="s">
        <v>266</v>
      </c>
      <c r="AT106" t="s">
        <v>172</v>
      </c>
      <c r="AU106" t="s">
        <v>173</v>
      </c>
      <c r="AV106" t="s">
        <v>174</v>
      </c>
      <c r="AW106" t="s">
        <v>175</v>
      </c>
      <c r="AX106" t="s">
        <v>176</v>
      </c>
      <c r="AY106" t="s">
        <v>267</v>
      </c>
      <c r="AZ106" t="s">
        <v>177</v>
      </c>
      <c r="BA106" t="s">
        <v>178</v>
      </c>
      <c r="BB106" t="s">
        <v>179</v>
      </c>
      <c r="BC106" t="s">
        <v>180</v>
      </c>
      <c r="BD106" t="s">
        <v>213</v>
      </c>
      <c r="BE106">
        <v>0.14175212588505851</v>
      </c>
      <c r="BF106">
        <v>0</v>
      </c>
      <c r="BG106">
        <v>0.15712526923602671</v>
      </c>
      <c r="BH106">
        <v>0.39066828469300791</v>
      </c>
      <c r="BI106">
        <v>0.55111992648228891</v>
      </c>
      <c r="BJ106">
        <v>0</v>
      </c>
      <c r="BK106">
        <v>0.1026693277812709</v>
      </c>
      <c r="BL106">
        <v>0.53555413459245016</v>
      </c>
      <c r="BM106">
        <v>0</v>
      </c>
      <c r="BN106">
        <v>0.46051448577265369</v>
      </c>
      <c r="BO106">
        <v>0</v>
      </c>
      <c r="BP106">
        <v>0.39487645303582741</v>
      </c>
      <c r="BQ106">
        <v>0.89529859596624206</v>
      </c>
      <c r="BR106">
        <v>1.4261764330379729</v>
      </c>
      <c r="BS106">
        <v>0.18292592919946621</v>
      </c>
      <c r="BT106">
        <v>0.56180606985945514</v>
      </c>
      <c r="BU106">
        <v>0.3722360038874073</v>
      </c>
      <c r="BV106">
        <v>1.7240033229507059</v>
      </c>
      <c r="BW106">
        <v>0.29107469614482662</v>
      </c>
      <c r="BX106">
        <v>0.10912844460948901</v>
      </c>
      <c r="BY106">
        <v>0.41506256655818302</v>
      </c>
      <c r="BZ106">
        <v>2.1858378067838502</v>
      </c>
      <c r="CA106">
        <v>4.2166320086505644</v>
      </c>
      <c r="CB106">
        <v>0.12323672309361371</v>
      </c>
      <c r="CC106">
        <v>0.33795869038268123</v>
      </c>
      <c r="CD106">
        <v>0.20267417918628361</v>
      </c>
      <c r="CE106">
        <v>0.57363477465051615</v>
      </c>
      <c r="CF106">
        <v>0.1362145661430067</v>
      </c>
      <c r="CG106">
        <v>0.2264476222750825</v>
      </c>
      <c r="CH106">
        <v>0.086185596546096796</v>
      </c>
      <c r="CI106">
        <v>0.90193515543210079</v>
      </c>
      <c r="CJ106">
        <v>0.99079088425136941</v>
      </c>
      <c r="CK106">
        <v>0.3162901932653015</v>
      </c>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row>
    <row r="107">
      <c r="A107" t="s">
        <v>547</v>
      </c>
      <c r="B107">
        <v>2012</v>
      </c>
      <c r="C107" t="s">
        <v>552</v>
      </c>
      <c r="D107">
        <v>16</v>
      </c>
      <c r="E107" t="s">
        <v>13</v>
      </c>
      <c r="F107" t="s">
        <v>14</v>
      </c>
      <c r="G107" t="s">
        <v>558</v>
      </c>
      <c r="H107">
        <v>64.110115770296616</v>
      </c>
      <c r="I107">
        <v>79.989585266822388</v>
      </c>
      <c r="J107">
        <v>86.175862645597704</v>
      </c>
      <c r="K107">
        <v>91.497310023070511</v>
      </c>
      <c r="L107">
        <v>95.366663483078952</v>
      </c>
      <c r="M107">
        <v>84.692489038719444</v>
      </c>
      <c r="N107">
        <v>90.565887723967379</v>
      </c>
      <c r="O107">
        <v>93.649332112536456</v>
      </c>
      <c r="P107">
        <v>95.022619653014743</v>
      </c>
      <c r="Q107">
        <v>96.681435357923021</v>
      </c>
      <c r="R107">
        <v>56.262591179364108</v>
      </c>
      <c r="S107">
        <v>69.826389421999266</v>
      </c>
      <c r="T107">
        <v>77.517847121183678</v>
      </c>
      <c r="U107">
        <v>81.985493948911895</v>
      </c>
      <c r="V107">
        <v>88.473515067029425</v>
      </c>
      <c r="W107" t="s">
        <v>320</v>
      </c>
      <c r="X107" t="s">
        <v>151</v>
      </c>
      <c r="Y107" t="s">
        <v>152</v>
      </c>
      <c r="Z107" t="s">
        <v>153</v>
      </c>
      <c r="AA107" t="s">
        <v>154</v>
      </c>
      <c r="AB107" t="s">
        <v>156</v>
      </c>
      <c r="AC107" t="s">
        <v>157</v>
      </c>
      <c r="AD107" t="s">
        <v>321</v>
      </c>
      <c r="AE107" t="s">
        <v>161</v>
      </c>
      <c r="AF107" t="s">
        <v>162</v>
      </c>
      <c r="AG107" t="s">
        <v>163</v>
      </c>
      <c r="AH107" t="s">
        <v>165</v>
      </c>
      <c r="AI107" t="s">
        <v>322</v>
      </c>
      <c r="AJ107" t="s">
        <v>167</v>
      </c>
      <c r="AK107" t="s">
        <v>168</v>
      </c>
      <c r="AL107" t="s">
        <v>169</v>
      </c>
      <c r="AM107" t="s">
        <v>323</v>
      </c>
      <c r="AN107" t="s">
        <v>170</v>
      </c>
      <c r="AO107" t="s">
        <v>324</v>
      </c>
      <c r="AP107" t="s">
        <v>265</v>
      </c>
      <c r="AQ107" t="s">
        <v>172</v>
      </c>
      <c r="AR107" t="s">
        <v>325</v>
      </c>
      <c r="AS107" t="s">
        <v>173</v>
      </c>
      <c r="AT107" t="s">
        <v>174</v>
      </c>
      <c r="AU107" t="s">
        <v>326</v>
      </c>
      <c r="AV107" t="s">
        <v>176</v>
      </c>
      <c r="AW107" t="s">
        <v>177</v>
      </c>
      <c r="AX107" t="s">
        <v>178</v>
      </c>
      <c r="AY107" t="s">
        <v>179</v>
      </c>
      <c r="AZ107" t="s">
        <v>327</v>
      </c>
      <c r="BA107" t="s">
        <v>328</v>
      </c>
      <c r="BB107" t="s">
        <v>329</v>
      </c>
      <c r="BC107" t="s">
        <v>330</v>
      </c>
      <c r="BD107" t="s">
        <v>213</v>
      </c>
      <c r="BE107">
        <v>83.666388899018173</v>
      </c>
      <c r="BF107">
        <v>83.273584679733787</v>
      </c>
      <c r="BG107">
        <v>90.814822293345358</v>
      </c>
      <c r="BH107">
        <v>82.775645200787608</v>
      </c>
      <c r="BI107">
        <v>64.018415588563428</v>
      </c>
      <c r="BJ107">
        <v>85.52857009872389</v>
      </c>
      <c r="BK107">
        <v>61.033211087289693</v>
      </c>
      <c r="BL107">
        <v>77.097933534980299</v>
      </c>
      <c r="BM107">
        <v>86.701240122722581</v>
      </c>
      <c r="BN107">
        <v>91.602666313219473</v>
      </c>
      <c r="BO107">
        <v>59.327186017872613</v>
      </c>
      <c r="BP107">
        <v>82.985140700490305</v>
      </c>
      <c r="BQ107">
        <v>96.99800861518699</v>
      </c>
      <c r="BR107">
        <v>83.573487713296927</v>
      </c>
      <c r="BS107">
        <v>76.183402287141632</v>
      </c>
      <c r="BT107">
        <v>77.390132482011367</v>
      </c>
      <c r="BU107">
        <v>78.550460417441755</v>
      </c>
      <c r="BV107">
        <v>77.551931788031908</v>
      </c>
      <c r="BW107">
        <v>80.967501758297743</v>
      </c>
      <c r="BX107">
        <v>67.4359051739183</v>
      </c>
      <c r="BY107">
        <v>85.050982228406284</v>
      </c>
      <c r="BZ107">
        <v>88.250147076113137</v>
      </c>
      <c r="CA107">
        <v>78.871727424021344</v>
      </c>
      <c r="CB107">
        <v>83.820303558063117</v>
      </c>
      <c r="CC107">
        <v>81.381125646609206</v>
      </c>
      <c r="CD107">
        <v>72.870494390047924</v>
      </c>
      <c r="CE107">
        <v>86.806294546686146</v>
      </c>
      <c r="CF107">
        <v>69.494951370445904</v>
      </c>
      <c r="CG107">
        <v>81.487129782486974</v>
      </c>
      <c r="CH107">
        <v>80.27821378519792</v>
      </c>
      <c r="CI107">
        <v>61.36757305468447</v>
      </c>
      <c r="CJ107">
        <v>79.618678464213502</v>
      </c>
      <c r="CK107">
        <v>92.428639559539363</v>
      </c>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row>
    <row r="108">
      <c r="A108" t="s">
        <v>547</v>
      </c>
      <c r="B108">
        <v>2012</v>
      </c>
      <c r="C108" t="s">
        <v>552</v>
      </c>
      <c r="D108">
        <v>17</v>
      </c>
      <c r="E108" t="s">
        <v>13</v>
      </c>
      <c r="F108" t="s">
        <v>51</v>
      </c>
      <c r="G108" t="s">
        <v>213</v>
      </c>
      <c r="H108">
        <v>35.889884229703377</v>
      </c>
      <c r="I108">
        <v>20.010414733177608</v>
      </c>
      <c r="J108">
        <v>13.8241373544023</v>
      </c>
      <c r="K108">
        <v>8.5026899769294886</v>
      </c>
      <c r="L108">
        <v>4.6333365169210481</v>
      </c>
      <c r="M108">
        <v>15.30751096128056</v>
      </c>
      <c r="N108">
        <v>9.4341122760326215</v>
      </c>
      <c r="O108">
        <v>6.350667887463544</v>
      </c>
      <c r="P108">
        <v>4.9773803469852567</v>
      </c>
      <c r="Q108">
        <v>3.318564642076979</v>
      </c>
      <c r="R108">
        <v>43.737408820635892</v>
      </c>
      <c r="S108">
        <v>30.17361057800073</v>
      </c>
      <c r="T108">
        <v>22.482152878816319</v>
      </c>
      <c r="U108">
        <v>18.014506051088109</v>
      </c>
      <c r="V108">
        <v>11.526484932970581</v>
      </c>
      <c r="W108" t="s">
        <v>320</v>
      </c>
      <c r="X108" t="s">
        <v>151</v>
      </c>
      <c r="Y108" t="s">
        <v>152</v>
      </c>
      <c r="Z108" t="s">
        <v>153</v>
      </c>
      <c r="AA108" t="s">
        <v>154</v>
      </c>
      <c r="AB108" t="s">
        <v>156</v>
      </c>
      <c r="AC108" t="s">
        <v>157</v>
      </c>
      <c r="AD108" t="s">
        <v>321</v>
      </c>
      <c r="AE108" t="s">
        <v>161</v>
      </c>
      <c r="AF108" t="s">
        <v>162</v>
      </c>
      <c r="AG108" t="s">
        <v>163</v>
      </c>
      <c r="AH108" t="s">
        <v>165</v>
      </c>
      <c r="AI108" t="s">
        <v>322</v>
      </c>
      <c r="AJ108" t="s">
        <v>167</v>
      </c>
      <c r="AK108" t="s">
        <v>168</v>
      </c>
      <c r="AL108" t="s">
        <v>169</v>
      </c>
      <c r="AM108" t="s">
        <v>323</v>
      </c>
      <c r="AN108" t="s">
        <v>170</v>
      </c>
      <c r="AO108" t="s">
        <v>324</v>
      </c>
      <c r="AP108" t="s">
        <v>265</v>
      </c>
      <c r="AQ108" t="s">
        <v>172</v>
      </c>
      <c r="AR108" t="s">
        <v>325</v>
      </c>
      <c r="AS108" t="s">
        <v>173</v>
      </c>
      <c r="AT108" t="s">
        <v>174</v>
      </c>
      <c r="AU108" t="s">
        <v>326</v>
      </c>
      <c r="AV108" t="s">
        <v>176</v>
      </c>
      <c r="AW108" t="s">
        <v>177</v>
      </c>
      <c r="AX108" t="s">
        <v>178</v>
      </c>
      <c r="AY108" t="s">
        <v>179</v>
      </c>
      <c r="AZ108" t="s">
        <v>327</v>
      </c>
      <c r="BA108" t="s">
        <v>328</v>
      </c>
      <c r="BB108" t="s">
        <v>329</v>
      </c>
      <c r="BC108" t="s">
        <v>330</v>
      </c>
      <c r="BD108" t="s">
        <v>213</v>
      </c>
      <c r="BE108">
        <v>16.33361110098183</v>
      </c>
      <c r="BF108">
        <v>16.726415320266209</v>
      </c>
      <c r="BG108">
        <v>9.1851777066546418</v>
      </c>
      <c r="BH108">
        <v>17.224354799212389</v>
      </c>
      <c r="BI108">
        <v>35.981584411436572</v>
      </c>
      <c r="BJ108">
        <v>14.47142990127611</v>
      </c>
      <c r="BK108">
        <v>38.966788912710307</v>
      </c>
      <c r="BL108">
        <v>22.902066465019701</v>
      </c>
      <c r="BM108">
        <v>13.298759877277419</v>
      </c>
      <c r="BN108">
        <v>8.3973336867805273</v>
      </c>
      <c r="BO108">
        <v>40.672813982127387</v>
      </c>
      <c r="BP108">
        <v>17.014859299509691</v>
      </c>
      <c r="BQ108">
        <v>3.0019913848130102</v>
      </c>
      <c r="BR108">
        <v>16.426512286703069</v>
      </c>
      <c r="BS108">
        <v>23.816597712858371</v>
      </c>
      <c r="BT108">
        <v>22.609867517988629</v>
      </c>
      <c r="BU108">
        <v>21.449539582558241</v>
      </c>
      <c r="BV108">
        <v>22.448068211968089</v>
      </c>
      <c r="BW108">
        <v>19.03249824170226</v>
      </c>
      <c r="BX108">
        <v>32.5640948260817</v>
      </c>
      <c r="BY108">
        <v>14.94901777159372</v>
      </c>
      <c r="BZ108">
        <v>11.749852923886859</v>
      </c>
      <c r="CA108">
        <v>21.128272575978659</v>
      </c>
      <c r="CB108">
        <v>16.17969644193688</v>
      </c>
      <c r="CC108">
        <v>18.61887435339079</v>
      </c>
      <c r="CD108">
        <v>27.12950560995208</v>
      </c>
      <c r="CE108">
        <v>13.19370545331385</v>
      </c>
      <c r="CF108">
        <v>30.5050486295541</v>
      </c>
      <c r="CG108">
        <v>18.512870217513029</v>
      </c>
      <c r="CH108">
        <v>19.72178621480208</v>
      </c>
      <c r="CI108">
        <v>38.63242694531553</v>
      </c>
      <c r="CJ108">
        <v>20.381321535786501</v>
      </c>
      <c r="CK108">
        <v>7.5713604404606372</v>
      </c>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row>
    <row r="109">
      <c r="A109" t="s">
        <v>547</v>
      </c>
      <c r="B109">
        <v>2012</v>
      </c>
      <c r="C109" t="s">
        <v>552</v>
      </c>
      <c r="D109">
        <v>18</v>
      </c>
      <c r="E109" t="s">
        <v>60</v>
      </c>
      <c r="F109" t="s">
        <v>15</v>
      </c>
      <c r="G109" t="s">
        <v>559</v>
      </c>
      <c r="H109">
        <v>62.058592065647133</v>
      </c>
      <c r="I109">
        <v>79.509647755221465</v>
      </c>
      <c r="J109">
        <v>86.00351092030651</v>
      </c>
      <c r="K109">
        <v>91.222818093001294</v>
      </c>
      <c r="L109">
        <v>95.175930156112784</v>
      </c>
      <c r="M109">
        <v>84.099641615448405</v>
      </c>
      <c r="N109">
        <v>90.475321836243424</v>
      </c>
      <c r="O109">
        <v>93.462033448311374</v>
      </c>
      <c r="P109">
        <v>94.927597033361721</v>
      </c>
      <c r="Q109">
        <v>96.391391051849254</v>
      </c>
      <c r="R109">
        <v>53.111886073319717</v>
      </c>
      <c r="S109">
        <v>69.337604696045275</v>
      </c>
      <c r="T109">
        <v>76.975222191335391</v>
      </c>
      <c r="U109">
        <v>81.657551973116242</v>
      </c>
      <c r="V109">
        <v>88.119621006761292</v>
      </c>
      <c r="W109" t="s">
        <v>320</v>
      </c>
      <c r="X109" t="s">
        <v>151</v>
      </c>
      <c r="Y109" t="s">
        <v>152</v>
      </c>
      <c r="Z109" t="s">
        <v>153</v>
      </c>
      <c r="AA109" t="s">
        <v>154</v>
      </c>
      <c r="AB109" t="s">
        <v>156</v>
      </c>
      <c r="AC109" t="s">
        <v>157</v>
      </c>
      <c r="AD109" t="s">
        <v>321</v>
      </c>
      <c r="AE109" t="s">
        <v>161</v>
      </c>
      <c r="AF109" t="s">
        <v>162</v>
      </c>
      <c r="AG109" t="s">
        <v>163</v>
      </c>
      <c r="AH109" t="s">
        <v>165</v>
      </c>
      <c r="AI109" t="s">
        <v>322</v>
      </c>
      <c r="AJ109" t="s">
        <v>167</v>
      </c>
      <c r="AK109" t="s">
        <v>168</v>
      </c>
      <c r="AL109" t="s">
        <v>169</v>
      </c>
      <c r="AM109" t="s">
        <v>323</v>
      </c>
      <c r="AN109" t="s">
        <v>170</v>
      </c>
      <c r="AO109" t="s">
        <v>324</v>
      </c>
      <c r="AP109" t="s">
        <v>265</v>
      </c>
      <c r="AQ109" t="s">
        <v>172</v>
      </c>
      <c r="AR109" t="s">
        <v>325</v>
      </c>
      <c r="AS109" t="s">
        <v>173</v>
      </c>
      <c r="AT109" t="s">
        <v>174</v>
      </c>
      <c r="AU109" t="s">
        <v>326</v>
      </c>
      <c r="AV109" t="s">
        <v>176</v>
      </c>
      <c r="AW109" t="s">
        <v>177</v>
      </c>
      <c r="AX109" t="s">
        <v>178</v>
      </c>
      <c r="AY109" t="s">
        <v>179</v>
      </c>
      <c r="AZ109" t="s">
        <v>327</v>
      </c>
      <c r="BA109" t="s">
        <v>328</v>
      </c>
      <c r="BB109" t="s">
        <v>329</v>
      </c>
      <c r="BC109" t="s">
        <v>330</v>
      </c>
      <c r="BD109" t="s">
        <v>213</v>
      </c>
      <c r="BE109">
        <v>83.248056954523094</v>
      </c>
      <c r="BF109">
        <v>82.357575248256722</v>
      </c>
      <c r="BG109">
        <v>90.633192648758666</v>
      </c>
      <c r="BH109">
        <v>82.610093910386027</v>
      </c>
      <c r="BI109">
        <v>63.890378757386287</v>
      </c>
      <c r="BJ109">
        <v>85.186455818328994</v>
      </c>
      <c r="BK109">
        <v>60.300812554242214</v>
      </c>
      <c r="BL109">
        <v>75.555974864280699</v>
      </c>
      <c r="BM109">
        <v>85.487422761004453</v>
      </c>
      <c r="BN109">
        <v>91.327858314279823</v>
      </c>
      <c r="BO109">
        <v>51.970614951656401</v>
      </c>
      <c r="BP109">
        <v>80.16364591667363</v>
      </c>
      <c r="BQ109">
        <v>96.513018572111051</v>
      </c>
      <c r="BR109">
        <v>82.904899811590553</v>
      </c>
      <c r="BS109">
        <v>76.031035482567347</v>
      </c>
      <c r="BT109">
        <v>73.907576520320859</v>
      </c>
      <c r="BU109">
        <v>77.764955813267335</v>
      </c>
      <c r="BV109">
        <v>77.319275992667812</v>
      </c>
      <c r="BW109">
        <v>80.64363175126455</v>
      </c>
      <c r="BX109">
        <v>64.873340777309409</v>
      </c>
      <c r="BY109">
        <v>84.710778299492645</v>
      </c>
      <c r="BZ109">
        <v>86.926394869971446</v>
      </c>
      <c r="CA109">
        <v>78.635112241749283</v>
      </c>
      <c r="CB109">
        <v>83.233561433156666</v>
      </c>
      <c r="CC109">
        <v>81.055601144022773</v>
      </c>
      <c r="CD109">
        <v>71.048732030296719</v>
      </c>
      <c r="CE109">
        <v>86.806294546686146</v>
      </c>
      <c r="CF109">
        <v>69.355961467705015</v>
      </c>
      <c r="CG109">
        <v>81.242668393139525</v>
      </c>
      <c r="CH109">
        <v>78.833205937064363</v>
      </c>
      <c r="CI109">
        <v>60.017486447481417</v>
      </c>
      <c r="CJ109">
        <v>79.140966393428229</v>
      </c>
      <c r="CK109">
        <v>92.428639559539363</v>
      </c>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row>
    <row r="110">
      <c r="A110" t="s">
        <v>547</v>
      </c>
      <c r="B110">
        <v>2012</v>
      </c>
      <c r="C110" t="s">
        <v>552</v>
      </c>
      <c r="D110">
        <v>19</v>
      </c>
      <c r="E110" t="s">
        <v>60</v>
      </c>
      <c r="F110" t="s">
        <v>16</v>
      </c>
      <c r="G110" t="s">
        <v>560</v>
      </c>
      <c r="H110">
        <v>2.0515237046494921</v>
      </c>
      <c r="I110">
        <v>0.47993751160093429</v>
      </c>
      <c r="J110">
        <v>0.17235172529119541</v>
      </c>
      <c r="K110">
        <v>0.27449193006921152</v>
      </c>
      <c r="L110">
        <v>0.19073332696615791</v>
      </c>
      <c r="M110">
        <v>0.59284742327103612</v>
      </c>
      <c r="N110">
        <v>0.090565887723967398</v>
      </c>
      <c r="O110">
        <v>0.18729866422507291</v>
      </c>
      <c r="P110">
        <v>0.095022619653014798</v>
      </c>
      <c r="Q110">
        <v>0.29004430607376902</v>
      </c>
      <c r="R110">
        <v>3.15070510604439</v>
      </c>
      <c r="S110">
        <v>0.48878472595399491</v>
      </c>
      <c r="T110">
        <v>0.5426249298482857</v>
      </c>
      <c r="U110">
        <v>0.3279419757956476</v>
      </c>
      <c r="V110">
        <v>0.35389406026811771</v>
      </c>
      <c r="W110" t="s">
        <v>320</v>
      </c>
      <c r="X110" t="s">
        <v>151</v>
      </c>
      <c r="Y110" t="s">
        <v>152</v>
      </c>
      <c r="Z110" t="s">
        <v>153</v>
      </c>
      <c r="AA110" t="s">
        <v>154</v>
      </c>
      <c r="AB110" t="s">
        <v>156</v>
      </c>
      <c r="AC110" t="s">
        <v>157</v>
      </c>
      <c r="AD110" t="s">
        <v>321</v>
      </c>
      <c r="AE110" t="s">
        <v>161</v>
      </c>
      <c r="AF110" t="s">
        <v>162</v>
      </c>
      <c r="AG110" t="s">
        <v>163</v>
      </c>
      <c r="AH110" t="s">
        <v>165</v>
      </c>
      <c r="AI110" t="s">
        <v>322</v>
      </c>
      <c r="AJ110" t="s">
        <v>167</v>
      </c>
      <c r="AK110" t="s">
        <v>168</v>
      </c>
      <c r="AL110" t="s">
        <v>169</v>
      </c>
      <c r="AM110" t="s">
        <v>323</v>
      </c>
      <c r="AN110" t="s">
        <v>170</v>
      </c>
      <c r="AO110" t="s">
        <v>324</v>
      </c>
      <c r="AP110" t="s">
        <v>265</v>
      </c>
      <c r="AQ110" t="s">
        <v>172</v>
      </c>
      <c r="AR110" t="s">
        <v>325</v>
      </c>
      <c r="AS110" t="s">
        <v>173</v>
      </c>
      <c r="AT110" t="s">
        <v>174</v>
      </c>
      <c r="AU110" t="s">
        <v>326</v>
      </c>
      <c r="AV110" t="s">
        <v>176</v>
      </c>
      <c r="AW110" t="s">
        <v>177</v>
      </c>
      <c r="AX110" t="s">
        <v>178</v>
      </c>
      <c r="AY110" t="s">
        <v>179</v>
      </c>
      <c r="AZ110" t="s">
        <v>327</v>
      </c>
      <c r="BA110" t="s">
        <v>328</v>
      </c>
      <c r="BB110" t="s">
        <v>329</v>
      </c>
      <c r="BC110" t="s">
        <v>330</v>
      </c>
      <c r="BD110" t="s">
        <v>213</v>
      </c>
      <c r="BE110">
        <v>0.41833194449509092</v>
      </c>
      <c r="BF110">
        <v>0.9160094314770717</v>
      </c>
      <c r="BG110">
        <v>0.1816296445866907</v>
      </c>
      <c r="BH110">
        <v>0.16555129040157521</v>
      </c>
      <c r="BI110">
        <v>0.12803683117712689</v>
      </c>
      <c r="BJ110">
        <v>0.34211428039489561</v>
      </c>
      <c r="BK110">
        <v>0.73239853304747626</v>
      </c>
      <c r="BL110">
        <v>1.541958670699606</v>
      </c>
      <c r="BM110">
        <v>1.2138173617181161</v>
      </c>
      <c r="BN110">
        <v>0.2748079989396584</v>
      </c>
      <c r="BO110">
        <v>7.3565710662162029</v>
      </c>
      <c r="BP110">
        <v>2.8214947838166711</v>
      </c>
      <c r="BQ110">
        <v>0.48499004307593502</v>
      </c>
      <c r="BR110">
        <v>0.6685879017063755</v>
      </c>
      <c r="BS110">
        <v>0.15236680457428331</v>
      </c>
      <c r="BT110">
        <v>3.4825559616905122</v>
      </c>
      <c r="BU110">
        <v>0.78550460417441759</v>
      </c>
      <c r="BV110">
        <v>0.2326557953640957</v>
      </c>
      <c r="BW110">
        <v>0.32387000703319102</v>
      </c>
      <c r="BX110">
        <v>2.562564396608896</v>
      </c>
      <c r="BY110">
        <v>0.34020392891362511</v>
      </c>
      <c r="BZ110">
        <v>1.3237522061416971</v>
      </c>
      <c r="CA110">
        <v>0.23661518227206399</v>
      </c>
      <c r="CB110">
        <v>0.58674212490644184</v>
      </c>
      <c r="CC110">
        <v>0.32552450258643678</v>
      </c>
      <c r="CD110">
        <v>1.821762359751198</v>
      </c>
      <c r="CE110">
        <v>0</v>
      </c>
      <c r="CF110">
        <v>0.13898990274089179</v>
      </c>
      <c r="CG110">
        <v>0.24446138934746089</v>
      </c>
      <c r="CH110">
        <v>1.4450078481335631</v>
      </c>
      <c r="CI110">
        <v>1.350086607203058</v>
      </c>
      <c r="CJ110">
        <v>0.477712070785281</v>
      </c>
      <c r="CK110">
        <v>0</v>
      </c>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row>
    <row r="111">
      <c r="A111" t="s">
        <v>547</v>
      </c>
      <c r="B111">
        <v>2012</v>
      </c>
      <c r="C111" t="s">
        <v>552</v>
      </c>
      <c r="D111">
        <v>20</v>
      </c>
      <c r="E111" t="s">
        <v>60</v>
      </c>
      <c r="F111" t="s">
        <v>22</v>
      </c>
      <c r="G111" t="s">
        <v>561</v>
      </c>
      <c r="H111">
        <v>26.953777473296402</v>
      </c>
      <c r="I111">
        <v>18.200303525217191</v>
      </c>
      <c r="J111">
        <v>12.837967762709621</v>
      </c>
      <c r="K111">
        <v>8.2418511011712781</v>
      </c>
      <c r="L111">
        <v>4.6100237122247592</v>
      </c>
      <c r="M111">
        <v>14.17798734179665</v>
      </c>
      <c r="N111">
        <v>9.3086222592697112</v>
      </c>
      <c r="O111">
        <v>6.3311238093023547</v>
      </c>
      <c r="P111">
        <v>4.9618170247363054</v>
      </c>
      <c r="Q111">
        <v>3.30976425910417</v>
      </c>
      <c r="R111">
        <v>30.70033744061357</v>
      </c>
      <c r="S111">
        <v>25.038738653059578</v>
      </c>
      <c r="T111">
        <v>20.376391273606501</v>
      </c>
      <c r="U111">
        <v>16.188748288152571</v>
      </c>
      <c r="V111">
        <v>10.99163842914122</v>
      </c>
      <c r="W111" t="s">
        <v>320</v>
      </c>
      <c r="X111" t="s">
        <v>151</v>
      </c>
      <c r="Y111" t="s">
        <v>152</v>
      </c>
      <c r="Z111" t="s">
        <v>153</v>
      </c>
      <c r="AA111" t="s">
        <v>154</v>
      </c>
      <c r="AB111" t="s">
        <v>156</v>
      </c>
      <c r="AC111" t="s">
        <v>157</v>
      </c>
      <c r="AD111" t="s">
        <v>321</v>
      </c>
      <c r="AE111" t="s">
        <v>161</v>
      </c>
      <c r="AF111" t="s">
        <v>162</v>
      </c>
      <c r="AG111" t="s">
        <v>163</v>
      </c>
      <c r="AH111" t="s">
        <v>165</v>
      </c>
      <c r="AI111" t="s">
        <v>322</v>
      </c>
      <c r="AJ111" t="s">
        <v>167</v>
      </c>
      <c r="AK111" t="s">
        <v>168</v>
      </c>
      <c r="AL111" t="s">
        <v>169</v>
      </c>
      <c r="AM111" t="s">
        <v>323</v>
      </c>
      <c r="AN111" t="s">
        <v>170</v>
      </c>
      <c r="AO111" t="s">
        <v>324</v>
      </c>
      <c r="AP111" t="s">
        <v>265</v>
      </c>
      <c r="AQ111" t="s">
        <v>172</v>
      </c>
      <c r="AR111" t="s">
        <v>325</v>
      </c>
      <c r="AS111" t="s">
        <v>173</v>
      </c>
      <c r="AT111" t="s">
        <v>174</v>
      </c>
      <c r="AU111" t="s">
        <v>326</v>
      </c>
      <c r="AV111" t="s">
        <v>176</v>
      </c>
      <c r="AW111" t="s">
        <v>177</v>
      </c>
      <c r="AX111" t="s">
        <v>178</v>
      </c>
      <c r="AY111" t="s">
        <v>179</v>
      </c>
      <c r="AZ111" t="s">
        <v>327</v>
      </c>
      <c r="BA111" t="s">
        <v>328</v>
      </c>
      <c r="BB111" t="s">
        <v>329</v>
      </c>
      <c r="BC111" t="s">
        <v>330</v>
      </c>
      <c r="BD111" t="s">
        <v>213</v>
      </c>
      <c r="BE111">
        <v>11.653845493460141</v>
      </c>
      <c r="BF111">
        <v>15.838661039006229</v>
      </c>
      <c r="BG111">
        <v>9.1851777066546418</v>
      </c>
      <c r="BH111">
        <v>15.33361619316884</v>
      </c>
      <c r="BI111">
        <v>33.476936228797967</v>
      </c>
      <c r="BJ111">
        <v>14.403377842765559</v>
      </c>
      <c r="BK111">
        <v>11.336516911878419</v>
      </c>
      <c r="BL111">
        <v>17.196445744685121</v>
      </c>
      <c r="BM111">
        <v>12.28088417941602</v>
      </c>
      <c r="BN111">
        <v>4.4914242135069031</v>
      </c>
      <c r="BO111">
        <v>27.231516769172419</v>
      </c>
      <c r="BP111">
        <v>13.23362085062463</v>
      </c>
      <c r="BQ111">
        <v>3.0019913848130102</v>
      </c>
      <c r="BR111">
        <v>12.1590144447388</v>
      </c>
      <c r="BS111">
        <v>22.978436778893808</v>
      </c>
      <c r="BT111">
        <v>19.489598810999912</v>
      </c>
      <c r="BU111">
        <v>17.307511818309958</v>
      </c>
      <c r="BV111">
        <v>22.080743268275882</v>
      </c>
      <c r="BW111">
        <v>14.93956144005077</v>
      </c>
      <c r="BX111">
        <v>19.67226722321556</v>
      </c>
      <c r="BY111">
        <v>13.161577045953999</v>
      </c>
      <c r="BZ111">
        <v>11.293337526609211</v>
      </c>
      <c r="CA111">
        <v>9.0557647216683392</v>
      </c>
      <c r="CB111">
        <v>15.952398155053871</v>
      </c>
      <c r="CC111">
        <v>15.40309572807678</v>
      </c>
      <c r="CD111">
        <v>25.17062158436282</v>
      </c>
      <c r="CE111">
        <v>13.090204114050829</v>
      </c>
      <c r="CF111">
        <v>11.66536308627369</v>
      </c>
      <c r="CG111">
        <v>17.929278467995591</v>
      </c>
      <c r="CH111">
        <v>14.43120716470793</v>
      </c>
      <c r="CI111">
        <v>27.893357038051871</v>
      </c>
      <c r="CJ111">
        <v>16.780908119168569</v>
      </c>
      <c r="CK111">
        <v>7.4915560310599432</v>
      </c>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row>
    <row r="112">
      <c r="A112" t="s">
        <v>547</v>
      </c>
      <c r="B112">
        <v>2012</v>
      </c>
      <c r="C112" t="s">
        <v>552</v>
      </c>
      <c r="D112">
        <v>21</v>
      </c>
      <c r="E112" t="s">
        <v>60</v>
      </c>
      <c r="F112" t="s">
        <v>17</v>
      </c>
      <c r="G112" t="s">
        <v>562</v>
      </c>
      <c r="H112">
        <v>8.9361067564069803</v>
      </c>
      <c r="I112">
        <v>1.810111207960408</v>
      </c>
      <c r="J112">
        <v>0.98616959169267737</v>
      </c>
      <c r="K112">
        <v>0.26083887575821357</v>
      </c>
      <c r="L112">
        <v>0.0233128046963096</v>
      </c>
      <c r="M112">
        <v>1.12952361948391</v>
      </c>
      <c r="N112">
        <v>0.1254900167629017</v>
      </c>
      <c r="O112">
        <v>0.019544078161200601</v>
      </c>
      <c r="P112">
        <v>0.0155633222489694</v>
      </c>
      <c r="Q112">
        <v>0.0088003829728110008</v>
      </c>
      <c r="R112">
        <v>13.037071380022329</v>
      </c>
      <c r="S112">
        <v>5.1348719249411543</v>
      </c>
      <c r="T112">
        <v>2.1057616052098149</v>
      </c>
      <c r="U112">
        <v>1.8257577629355319</v>
      </c>
      <c r="V112">
        <v>0.53484650382937393</v>
      </c>
      <c r="W112" t="s">
        <v>320</v>
      </c>
      <c r="X112" t="s">
        <v>151</v>
      </c>
      <c r="Y112" t="s">
        <v>152</v>
      </c>
      <c r="Z112" t="s">
        <v>153</v>
      </c>
      <c r="AA112" t="s">
        <v>154</v>
      </c>
      <c r="AB112" t="s">
        <v>156</v>
      </c>
      <c r="AC112" t="s">
        <v>157</v>
      </c>
      <c r="AD112" t="s">
        <v>321</v>
      </c>
      <c r="AE112" t="s">
        <v>161</v>
      </c>
      <c r="AF112" t="s">
        <v>162</v>
      </c>
      <c r="AG112" t="s">
        <v>163</v>
      </c>
      <c r="AH112" t="s">
        <v>165</v>
      </c>
      <c r="AI112" t="s">
        <v>322</v>
      </c>
      <c r="AJ112" t="s">
        <v>167</v>
      </c>
      <c r="AK112" t="s">
        <v>168</v>
      </c>
      <c r="AL112" t="s">
        <v>169</v>
      </c>
      <c r="AM112" t="s">
        <v>323</v>
      </c>
      <c r="AN112" t="s">
        <v>170</v>
      </c>
      <c r="AO112" t="s">
        <v>324</v>
      </c>
      <c r="AP112" t="s">
        <v>265</v>
      </c>
      <c r="AQ112" t="s">
        <v>172</v>
      </c>
      <c r="AR112" t="s">
        <v>325</v>
      </c>
      <c r="AS112" t="s">
        <v>173</v>
      </c>
      <c r="AT112" t="s">
        <v>174</v>
      </c>
      <c r="AU112" t="s">
        <v>326</v>
      </c>
      <c r="AV112" t="s">
        <v>176</v>
      </c>
      <c r="AW112" t="s">
        <v>177</v>
      </c>
      <c r="AX112" t="s">
        <v>178</v>
      </c>
      <c r="AY112" t="s">
        <v>179</v>
      </c>
      <c r="AZ112" t="s">
        <v>327</v>
      </c>
      <c r="BA112" t="s">
        <v>328</v>
      </c>
      <c r="BB112" t="s">
        <v>329</v>
      </c>
      <c r="BC112" t="s">
        <v>330</v>
      </c>
      <c r="BD112" t="s">
        <v>213</v>
      </c>
      <c r="BE112">
        <v>4.6797656075216754</v>
      </c>
      <c r="BF112">
        <v>0.8877542812599778</v>
      </c>
      <c r="BG112">
        <v>0</v>
      </c>
      <c r="BH112">
        <v>1.890738606043552</v>
      </c>
      <c r="BI112">
        <v>2.5046481826386211</v>
      </c>
      <c r="BJ112">
        <v>0.068052058510545299</v>
      </c>
      <c r="BK112">
        <v>27.630272000831891</v>
      </c>
      <c r="BL112">
        <v>5.7056207203345739</v>
      </c>
      <c r="BM112">
        <v>1.017875697861417</v>
      </c>
      <c r="BN112">
        <v>3.9059094732736059</v>
      </c>
      <c r="BO112">
        <v>13.44129721295498</v>
      </c>
      <c r="BP112">
        <v>3.7812384488850581</v>
      </c>
      <c r="BQ112">
        <v>0</v>
      </c>
      <c r="BR112">
        <v>4.2674978419642731</v>
      </c>
      <c r="BS112">
        <v>0.83816093396456415</v>
      </c>
      <c r="BT112">
        <v>3.120268706988726</v>
      </c>
      <c r="BU112">
        <v>4.1420277642482892</v>
      </c>
      <c r="BV112">
        <v>0.36732494369221008</v>
      </c>
      <c r="BW112">
        <v>4.0929368016514909</v>
      </c>
      <c r="BX112">
        <v>12.891827602866149</v>
      </c>
      <c r="BY112">
        <v>1.7874407256397331</v>
      </c>
      <c r="BZ112">
        <v>0.45651539727764878</v>
      </c>
      <c r="CA112">
        <v>12.07250785431032</v>
      </c>
      <c r="CB112">
        <v>0.22729828688302109</v>
      </c>
      <c r="CC112">
        <v>3.2157786253140181</v>
      </c>
      <c r="CD112">
        <v>1.9588840255892579</v>
      </c>
      <c r="CE112">
        <v>0.1035013392630123</v>
      </c>
      <c r="CF112">
        <v>18.83968554328041</v>
      </c>
      <c r="CG112">
        <v>0.58359174951742065</v>
      </c>
      <c r="CH112">
        <v>5.2905790500941503</v>
      </c>
      <c r="CI112">
        <v>10.73906990726365</v>
      </c>
      <c r="CJ112">
        <v>3.60041341661791</v>
      </c>
      <c r="CK112">
        <v>0.079804409400696399</v>
      </c>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row>
    <row r="113">
      <c r="A113" t="s">
        <v>547</v>
      </c>
      <c r="B113">
        <v>2012</v>
      </c>
      <c r="C113" t="s">
        <v>552</v>
      </c>
      <c r="D113">
        <v>22</v>
      </c>
      <c r="E113" t="s">
        <v>530</v>
      </c>
      <c r="F113" t="s">
        <v>49</v>
      </c>
      <c r="G113" t="s">
        <v>213</v>
      </c>
      <c r="H113">
        <v>3.2000000000000002</v>
      </c>
      <c r="I113">
        <v>0.59999999999999998</v>
      </c>
      <c r="J113">
        <v>0.20000000000000001</v>
      </c>
      <c r="K113">
        <v>0.29999999999999999</v>
      </c>
      <c r="L113">
        <v>0.20000000000000001</v>
      </c>
      <c r="M113">
        <v>0.69999999999999996</v>
      </c>
      <c r="N113">
        <v>0.10000000000000001</v>
      </c>
      <c r="O113">
        <v>0.20000000000000001</v>
      </c>
      <c r="P113">
        <v>0.10000000000000001</v>
      </c>
      <c r="Q113">
        <v>0.29999999999999999</v>
      </c>
      <c r="R113">
        <v>5.5999999999999996</v>
      </c>
      <c r="S113">
        <v>0.69999999999999996</v>
      </c>
      <c r="T113">
        <v>0.69999999999999996</v>
      </c>
      <c r="U113">
        <v>0.40000000000000002</v>
      </c>
      <c r="V113">
        <v>0.40000000000000002</v>
      </c>
      <c r="W113" t="s">
        <v>320</v>
      </c>
      <c r="X113" t="s">
        <v>151</v>
      </c>
      <c r="Y113" t="s">
        <v>152</v>
      </c>
      <c r="Z113" t="s">
        <v>153</v>
      </c>
      <c r="AA113" t="s">
        <v>154</v>
      </c>
      <c r="AB113" t="s">
        <v>156</v>
      </c>
      <c r="AC113" t="s">
        <v>157</v>
      </c>
      <c r="AD113" t="s">
        <v>321</v>
      </c>
      <c r="AE113" t="s">
        <v>161</v>
      </c>
      <c r="AF113" t="s">
        <v>162</v>
      </c>
      <c r="AG113" t="s">
        <v>163</v>
      </c>
      <c r="AH113" t="s">
        <v>165</v>
      </c>
      <c r="AI113" t="s">
        <v>322</v>
      </c>
      <c r="AJ113" t="s">
        <v>167</v>
      </c>
      <c r="AK113" t="s">
        <v>168</v>
      </c>
      <c r="AL113" t="s">
        <v>169</v>
      </c>
      <c r="AM113" t="s">
        <v>323</v>
      </c>
      <c r="AN113" t="s">
        <v>170</v>
      </c>
      <c r="AO113" t="s">
        <v>324</v>
      </c>
      <c r="AP113" t="s">
        <v>265</v>
      </c>
      <c r="AQ113" t="s">
        <v>172</v>
      </c>
      <c r="AR113" t="s">
        <v>325</v>
      </c>
      <c r="AS113" t="s">
        <v>173</v>
      </c>
      <c r="AT113" t="s">
        <v>174</v>
      </c>
      <c r="AU113" t="s">
        <v>326</v>
      </c>
      <c r="AV113" t="s">
        <v>176</v>
      </c>
      <c r="AW113" t="s">
        <v>177</v>
      </c>
      <c r="AX113" t="s">
        <v>178</v>
      </c>
      <c r="AY113" t="s">
        <v>179</v>
      </c>
      <c r="AZ113" t="s">
        <v>327</v>
      </c>
      <c r="BA113" t="s">
        <v>328</v>
      </c>
      <c r="BB113" t="s">
        <v>329</v>
      </c>
      <c r="BC113" t="s">
        <v>330</v>
      </c>
      <c r="BD113" t="s">
        <v>213</v>
      </c>
      <c r="BE113">
        <v>0.5</v>
      </c>
      <c r="BF113">
        <v>1.1000000000000001</v>
      </c>
      <c r="BG113">
        <v>0.20000000000000001</v>
      </c>
      <c r="BH113">
        <v>0.20000000000000001</v>
      </c>
      <c r="BI113">
        <v>0.20000000000000001</v>
      </c>
      <c r="BJ113">
        <v>0.40000000000000002</v>
      </c>
      <c r="BK113">
        <v>1.2</v>
      </c>
      <c r="BL113">
        <v>2</v>
      </c>
      <c r="BM113">
        <v>1.3999999999999999</v>
      </c>
      <c r="BN113">
        <v>0.29999999999999999</v>
      </c>
      <c r="BO113">
        <v>12.4</v>
      </c>
      <c r="BP113">
        <v>3.3999999999999999</v>
      </c>
      <c r="BQ113">
        <v>0.5</v>
      </c>
      <c r="BR113">
        <v>0.80000000000000004</v>
      </c>
      <c r="BS113">
        <v>0.20000000000000001</v>
      </c>
      <c r="BT113">
        <v>4.5</v>
      </c>
      <c r="BU113">
        <v>1</v>
      </c>
      <c r="BV113">
        <v>0.29999999999999999</v>
      </c>
      <c r="BW113">
        <v>0.40000000000000002</v>
      </c>
      <c r="BX113">
        <v>3.7999999999999998</v>
      </c>
      <c r="BY113">
        <v>0.40000000000000002</v>
      </c>
      <c r="BZ113">
        <v>1.5</v>
      </c>
      <c r="CA113">
        <v>0.29999999999999999</v>
      </c>
      <c r="CB113">
        <v>0.69999999999999996</v>
      </c>
      <c r="CC113">
        <v>0.40000000000000002</v>
      </c>
      <c r="CD113">
        <v>2.5</v>
      </c>
      <c r="CE113">
        <v>0</v>
      </c>
      <c r="CF113">
        <v>0.20000000000000001</v>
      </c>
      <c r="CG113">
        <v>0.29999999999999999</v>
      </c>
      <c r="CH113">
        <v>1.8</v>
      </c>
      <c r="CI113">
        <v>2.2000000000000002</v>
      </c>
      <c r="CJ113">
        <v>0.59999999999999998</v>
      </c>
      <c r="CK113">
        <v>0</v>
      </c>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row>
    <row r="114">
      <c r="A114" t="s">
        <v>547</v>
      </c>
      <c r="B114">
        <v>2012</v>
      </c>
      <c r="C114" t="s">
        <v>552</v>
      </c>
      <c r="D114">
        <v>23</v>
      </c>
      <c r="E114" t="s">
        <v>530</v>
      </c>
      <c r="F114" t="s">
        <v>48</v>
      </c>
      <c r="G114" t="s">
        <v>213</v>
      </c>
      <c r="H114">
        <v>96.799999999999997</v>
      </c>
      <c r="I114">
        <v>99.400000000000006</v>
      </c>
      <c r="J114">
        <v>99.799999999999997</v>
      </c>
      <c r="K114">
        <v>99.700000000000003</v>
      </c>
      <c r="L114">
        <v>99.799999999999997</v>
      </c>
      <c r="M114">
        <v>99.299999999999997</v>
      </c>
      <c r="N114">
        <v>99.900000000000006</v>
      </c>
      <c r="O114">
        <v>99.799999999999997</v>
      </c>
      <c r="P114">
        <v>99.900000000000006</v>
      </c>
      <c r="Q114">
        <v>99.700000000000003</v>
      </c>
      <c r="R114">
        <v>94.400000000000006</v>
      </c>
      <c r="S114">
        <v>99.299999999999997</v>
      </c>
      <c r="T114">
        <v>99.299999999999997</v>
      </c>
      <c r="U114">
        <v>99.599999999999994</v>
      </c>
      <c r="V114">
        <v>99.599999999999994</v>
      </c>
      <c r="W114" t="s">
        <v>320</v>
      </c>
      <c r="X114" t="s">
        <v>151</v>
      </c>
      <c r="Y114" t="s">
        <v>152</v>
      </c>
      <c r="Z114" t="s">
        <v>153</v>
      </c>
      <c r="AA114" t="s">
        <v>154</v>
      </c>
      <c r="AB114" t="s">
        <v>156</v>
      </c>
      <c r="AC114" t="s">
        <v>157</v>
      </c>
      <c r="AD114" t="s">
        <v>321</v>
      </c>
      <c r="AE114" t="s">
        <v>161</v>
      </c>
      <c r="AF114" t="s">
        <v>162</v>
      </c>
      <c r="AG114" t="s">
        <v>163</v>
      </c>
      <c r="AH114" t="s">
        <v>165</v>
      </c>
      <c r="AI114" t="s">
        <v>322</v>
      </c>
      <c r="AJ114" t="s">
        <v>167</v>
      </c>
      <c r="AK114" t="s">
        <v>168</v>
      </c>
      <c r="AL114" t="s">
        <v>169</v>
      </c>
      <c r="AM114" t="s">
        <v>323</v>
      </c>
      <c r="AN114" t="s">
        <v>170</v>
      </c>
      <c r="AO114" t="s">
        <v>324</v>
      </c>
      <c r="AP114" t="s">
        <v>265</v>
      </c>
      <c r="AQ114" t="s">
        <v>172</v>
      </c>
      <c r="AR114" t="s">
        <v>325</v>
      </c>
      <c r="AS114" t="s">
        <v>173</v>
      </c>
      <c r="AT114" t="s">
        <v>174</v>
      </c>
      <c r="AU114" t="s">
        <v>326</v>
      </c>
      <c r="AV114" t="s">
        <v>176</v>
      </c>
      <c r="AW114" t="s">
        <v>177</v>
      </c>
      <c r="AX114" t="s">
        <v>178</v>
      </c>
      <c r="AY114" t="s">
        <v>179</v>
      </c>
      <c r="AZ114" t="s">
        <v>327</v>
      </c>
      <c r="BA114" t="s">
        <v>328</v>
      </c>
      <c r="BB114" t="s">
        <v>329</v>
      </c>
      <c r="BC114" t="s">
        <v>330</v>
      </c>
      <c r="BD114" t="s">
        <v>213</v>
      </c>
      <c r="BE114">
        <v>99.5</v>
      </c>
      <c r="BF114">
        <v>98.900000000000006</v>
      </c>
      <c r="BG114">
        <v>99.799999999999997</v>
      </c>
      <c r="BH114">
        <v>99.799999999999997</v>
      </c>
      <c r="BI114">
        <v>99.799999999999997</v>
      </c>
      <c r="BJ114">
        <v>99.599999999999994</v>
      </c>
      <c r="BK114">
        <v>98.799999999999997</v>
      </c>
      <c r="BL114">
        <v>98</v>
      </c>
      <c r="BM114">
        <v>98.599999999999994</v>
      </c>
      <c r="BN114">
        <v>99.700000000000003</v>
      </c>
      <c r="BO114">
        <v>87.599999999999994</v>
      </c>
      <c r="BP114">
        <v>96.599999999999994</v>
      </c>
      <c r="BQ114">
        <v>99.5</v>
      </c>
      <c r="BR114">
        <v>99.200000000000003</v>
      </c>
      <c r="BS114">
        <v>99.799999999999997</v>
      </c>
      <c r="BT114">
        <v>95.5</v>
      </c>
      <c r="BU114">
        <v>99</v>
      </c>
      <c r="BV114">
        <v>99.700000000000003</v>
      </c>
      <c r="BW114">
        <v>99.599999999999994</v>
      </c>
      <c r="BX114">
        <v>96.200000000000003</v>
      </c>
      <c r="BY114">
        <v>99.599999999999994</v>
      </c>
      <c r="BZ114">
        <v>98.5</v>
      </c>
      <c r="CA114">
        <v>99.700000000000003</v>
      </c>
      <c r="CB114">
        <v>99.299999999999997</v>
      </c>
      <c r="CC114">
        <v>99.599999999999994</v>
      </c>
      <c r="CD114">
        <v>97.5</v>
      </c>
      <c r="CE114">
        <v>100</v>
      </c>
      <c r="CF114">
        <v>99.799999999999997</v>
      </c>
      <c r="CG114">
        <v>99.700000000000003</v>
      </c>
      <c r="CH114">
        <v>98.200000000000003</v>
      </c>
      <c r="CI114">
        <v>97.799999999999997</v>
      </c>
      <c r="CJ114">
        <v>99.400000000000006</v>
      </c>
      <c r="CK114">
        <v>100</v>
      </c>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row>
    <row r="115">
      <c r="A115" t="s">
        <v>547</v>
      </c>
      <c r="B115">
        <v>2012</v>
      </c>
      <c r="C115" t="s">
        <v>552</v>
      </c>
      <c r="D115">
        <v>29</v>
      </c>
      <c r="E115" t="s">
        <v>57</v>
      </c>
      <c r="F115" t="s">
        <v>49</v>
      </c>
      <c r="G115" t="s">
        <v>563</v>
      </c>
      <c r="H115">
        <v>6.8452486615596024</v>
      </c>
      <c r="I115">
        <v>11.614965132987329</v>
      </c>
      <c r="J115">
        <v>13.50503217750177</v>
      </c>
      <c r="K115">
        <v>16.072873664492771</v>
      </c>
      <c r="L115">
        <v>17.022820365414329</v>
      </c>
      <c r="M115">
        <v>18.357452164621758</v>
      </c>
      <c r="N115">
        <v>18.57275032414228</v>
      </c>
      <c r="O115">
        <v>18.811422010188551</v>
      </c>
      <c r="P115">
        <v>18.312556900252691</v>
      </c>
      <c r="Q115">
        <v>18.100311484123999</v>
      </c>
      <c r="R115">
        <v>3.6232515130827152</v>
      </c>
      <c r="S115">
        <v>6.8539220804739038</v>
      </c>
      <c r="T115">
        <v>8.3262873277469627</v>
      </c>
      <c r="U115">
        <v>8.6664372132207657</v>
      </c>
      <c r="V115">
        <v>10.751037454947699</v>
      </c>
      <c r="W115" t="s">
        <v>320</v>
      </c>
      <c r="X115" t="s">
        <v>151</v>
      </c>
      <c r="Y115" t="s">
        <v>152</v>
      </c>
      <c r="Z115" t="s">
        <v>153</v>
      </c>
      <c r="AA115" t="s">
        <v>154</v>
      </c>
      <c r="AB115" t="s">
        <v>156</v>
      </c>
      <c r="AC115" t="s">
        <v>157</v>
      </c>
      <c r="AD115" t="s">
        <v>321</v>
      </c>
      <c r="AE115" t="s">
        <v>161</v>
      </c>
      <c r="AF115" t="s">
        <v>162</v>
      </c>
      <c r="AG115" t="s">
        <v>163</v>
      </c>
      <c r="AH115" t="s">
        <v>165</v>
      </c>
      <c r="AI115" t="s">
        <v>322</v>
      </c>
      <c r="AJ115" t="s">
        <v>167</v>
      </c>
      <c r="AK115" t="s">
        <v>168</v>
      </c>
      <c r="AL115" t="s">
        <v>169</v>
      </c>
      <c r="AM115" t="s">
        <v>323</v>
      </c>
      <c r="AN115" t="s">
        <v>170</v>
      </c>
      <c r="AO115" t="s">
        <v>324</v>
      </c>
      <c r="AP115" t="s">
        <v>265</v>
      </c>
      <c r="AQ115" t="s">
        <v>172</v>
      </c>
      <c r="AR115" t="s">
        <v>325</v>
      </c>
      <c r="AS115" t="s">
        <v>173</v>
      </c>
      <c r="AT115" t="s">
        <v>174</v>
      </c>
      <c r="AU115" t="s">
        <v>326</v>
      </c>
      <c r="AV115" t="s">
        <v>176</v>
      </c>
      <c r="AW115" t="s">
        <v>177</v>
      </c>
      <c r="AX115" t="s">
        <v>178</v>
      </c>
      <c r="AY115" t="s">
        <v>179</v>
      </c>
      <c r="AZ115" t="s">
        <v>327</v>
      </c>
      <c r="BA115" t="s">
        <v>328</v>
      </c>
      <c r="BB115" t="s">
        <v>329</v>
      </c>
      <c r="BC115" t="s">
        <v>330</v>
      </c>
      <c r="BD115" t="s">
        <v>213</v>
      </c>
      <c r="BE115">
        <v>5.5330278308540084</v>
      </c>
      <c r="BF115">
        <v>21.9945617837251</v>
      </c>
      <c r="BG115">
        <v>0.52526052578524562</v>
      </c>
      <c r="BH115">
        <v>2.5694302466330661</v>
      </c>
      <c r="BI115">
        <v>10.389483651451521</v>
      </c>
      <c r="BJ115">
        <v>12.99089776983644</v>
      </c>
      <c r="BK115">
        <v>7.5036591235399772</v>
      </c>
      <c r="BL115">
        <v>15.62675876222273</v>
      </c>
      <c r="BM115">
        <v>16.70545986403657</v>
      </c>
      <c r="BN115">
        <v>24.20027432189751</v>
      </c>
      <c r="BO115">
        <v>17.897569864933541</v>
      </c>
      <c r="BP115">
        <v>13.653700301054389</v>
      </c>
      <c r="BQ115">
        <v>19.202628649691469</v>
      </c>
      <c r="BR115">
        <v>8.7799912823887105</v>
      </c>
      <c r="BS115">
        <v>2.7680240019972251</v>
      </c>
      <c r="BT115">
        <v>17.539669507374139</v>
      </c>
      <c r="BU115">
        <v>29.700569691083011</v>
      </c>
      <c r="BV115">
        <v>14.53812557115724</v>
      </c>
      <c r="BW115">
        <v>13.600653581500239</v>
      </c>
      <c r="BX115">
        <v>5.8912725319059698</v>
      </c>
      <c r="BY115">
        <v>0.41233856081774473</v>
      </c>
      <c r="BZ115">
        <v>8.0706742156954601</v>
      </c>
      <c r="CA115">
        <v>26.662999786620791</v>
      </c>
      <c r="CB115">
        <v>19.508445842317649</v>
      </c>
      <c r="CC115">
        <v>18.16750673611655</v>
      </c>
      <c r="CD115">
        <v>9.6629923848511172</v>
      </c>
      <c r="CE115">
        <v>9.7004580975885464</v>
      </c>
      <c r="CF115">
        <v>4.6692029209766677</v>
      </c>
      <c r="CG115">
        <v>21.94847071797744</v>
      </c>
      <c r="CH115">
        <v>9.3122259905884803</v>
      </c>
      <c r="CI115">
        <v>8.4395149128649987</v>
      </c>
      <c r="CJ115">
        <v>19.407666256893549</v>
      </c>
      <c r="CK115">
        <v>13.406088513832829</v>
      </c>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row>
    <row r="116">
      <c r="A116" t="s">
        <v>547</v>
      </c>
      <c r="B116">
        <v>2012</v>
      </c>
      <c r="C116" t="s">
        <v>552</v>
      </c>
      <c r="D116">
        <v>30</v>
      </c>
      <c r="E116" t="s">
        <v>57</v>
      </c>
      <c r="F116" t="s">
        <v>48</v>
      </c>
      <c r="G116" t="s">
        <v>213</v>
      </c>
      <c r="H116">
        <v>93.154751338440661</v>
      </c>
      <c r="I116">
        <v>88.385034867013161</v>
      </c>
      <c r="J116">
        <v>86.494967822497799</v>
      </c>
      <c r="K116">
        <v>83.927126335507012</v>
      </c>
      <c r="L116">
        <v>82.97717963458534</v>
      </c>
      <c r="M116">
        <v>81.64254783537902</v>
      </c>
      <c r="N116">
        <v>81.427249675858022</v>
      </c>
      <c r="O116">
        <v>81.188577989811762</v>
      </c>
      <c r="P116">
        <v>81.687443099747583</v>
      </c>
      <c r="Q116">
        <v>81.899688515876477</v>
      </c>
      <c r="R116">
        <v>96.376748486917776</v>
      </c>
      <c r="S116">
        <v>93.146077919526221</v>
      </c>
      <c r="T116">
        <v>91.673712672253259</v>
      </c>
      <c r="U116">
        <v>91.333562786779666</v>
      </c>
      <c r="V116">
        <v>89.248962545052123</v>
      </c>
      <c r="W116" t="s">
        <v>320</v>
      </c>
      <c r="X116" t="s">
        <v>151</v>
      </c>
      <c r="Y116" t="s">
        <v>152</v>
      </c>
      <c r="Z116" t="s">
        <v>153</v>
      </c>
      <c r="AA116" t="s">
        <v>154</v>
      </c>
      <c r="AB116" t="s">
        <v>156</v>
      </c>
      <c r="AC116" t="s">
        <v>157</v>
      </c>
      <c r="AD116" t="s">
        <v>321</v>
      </c>
      <c r="AE116" t="s">
        <v>161</v>
      </c>
      <c r="AF116" t="s">
        <v>162</v>
      </c>
      <c r="AG116" t="s">
        <v>163</v>
      </c>
      <c r="AH116" t="s">
        <v>165</v>
      </c>
      <c r="AI116" t="s">
        <v>322</v>
      </c>
      <c r="AJ116" t="s">
        <v>167</v>
      </c>
      <c r="AK116" t="s">
        <v>168</v>
      </c>
      <c r="AL116" t="s">
        <v>169</v>
      </c>
      <c r="AM116" t="s">
        <v>323</v>
      </c>
      <c r="AN116" t="s">
        <v>170</v>
      </c>
      <c r="AO116" t="s">
        <v>324</v>
      </c>
      <c r="AP116" t="s">
        <v>265</v>
      </c>
      <c r="AQ116" t="s">
        <v>172</v>
      </c>
      <c r="AR116" t="s">
        <v>325</v>
      </c>
      <c r="AS116" t="s">
        <v>173</v>
      </c>
      <c r="AT116" t="s">
        <v>174</v>
      </c>
      <c r="AU116" t="s">
        <v>326</v>
      </c>
      <c r="AV116" t="s">
        <v>176</v>
      </c>
      <c r="AW116" t="s">
        <v>177</v>
      </c>
      <c r="AX116" t="s">
        <v>178</v>
      </c>
      <c r="AY116" t="s">
        <v>179</v>
      </c>
      <c r="AZ116" t="s">
        <v>327</v>
      </c>
      <c r="BA116" t="s">
        <v>328</v>
      </c>
      <c r="BB116" t="s">
        <v>329</v>
      </c>
      <c r="BC116" t="s">
        <v>330</v>
      </c>
      <c r="BD116" t="s">
        <v>213</v>
      </c>
      <c r="BE116">
        <v>94.466972169145848</v>
      </c>
      <c r="BF116">
        <v>78.005438216274641</v>
      </c>
      <c r="BG116">
        <v>99.474739474214729</v>
      </c>
      <c r="BH116">
        <v>97.430569753366896</v>
      </c>
      <c r="BI116">
        <v>89.610516348548472</v>
      </c>
      <c r="BJ116">
        <v>87.009102230163677</v>
      </c>
      <c r="BK116">
        <v>92.496340876459954</v>
      </c>
      <c r="BL116">
        <v>84.373241237777179</v>
      </c>
      <c r="BM116">
        <v>83.294540135963487</v>
      </c>
      <c r="BN116">
        <v>75.799725678102476</v>
      </c>
      <c r="BO116">
        <v>82.102430135066427</v>
      </c>
      <c r="BP116">
        <v>86.346299698945472</v>
      </c>
      <c r="BQ116">
        <v>80.797371350308993</v>
      </c>
      <c r="BR116">
        <v>91.22000871761125</v>
      </c>
      <c r="BS116">
        <v>97.231975998002866</v>
      </c>
      <c r="BT116">
        <v>82.460330492625971</v>
      </c>
      <c r="BU116">
        <v>70.299430308916939</v>
      </c>
      <c r="BV116">
        <v>85.461874428842592</v>
      </c>
      <c r="BW116">
        <v>86.39934641849969</v>
      </c>
      <c r="BX116">
        <v>94.108727468093903</v>
      </c>
      <c r="BY116">
        <v>99.587661439182256</v>
      </c>
      <c r="BZ116">
        <v>91.929325784304439</v>
      </c>
      <c r="CA116">
        <v>73.337000213379113</v>
      </c>
      <c r="CB116">
        <v>80.491554157682259</v>
      </c>
      <c r="CC116">
        <v>81.832493263883407</v>
      </c>
      <c r="CD116">
        <v>90.337007615148835</v>
      </c>
      <c r="CE116">
        <v>90.299541902411391</v>
      </c>
      <c r="CF116">
        <v>95.330797079023313</v>
      </c>
      <c r="CG116">
        <v>78.051529282022486</v>
      </c>
      <c r="CH116">
        <v>90.687774009411498</v>
      </c>
      <c r="CI116">
        <v>91.560485087135049</v>
      </c>
      <c r="CJ116">
        <v>80.592333743106494</v>
      </c>
      <c r="CK116">
        <v>86.593911486167229</v>
      </c>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row>
    <row r="117">
      <c r="A117" t="s">
        <v>547</v>
      </c>
      <c r="B117">
        <v>2012</v>
      </c>
      <c r="C117" t="s">
        <v>552</v>
      </c>
      <c r="D117">
        <v>31</v>
      </c>
      <c r="E117" t="s">
        <v>103</v>
      </c>
      <c r="F117" t="s">
        <v>49</v>
      </c>
      <c r="G117" t="s">
        <v>564</v>
      </c>
      <c r="H117">
        <v>4.9779362802960936</v>
      </c>
      <c r="I117">
        <v>9.4646096025673323</v>
      </c>
      <c r="J117">
        <v>11.70586288697602</v>
      </c>
      <c r="K117">
        <v>14.471204813439179</v>
      </c>
      <c r="L117">
        <v>16.413421818495131</v>
      </c>
      <c r="M117">
        <v>13.776392419374369</v>
      </c>
      <c r="N117">
        <v>16.239512902878761</v>
      </c>
      <c r="O117">
        <v>16.8869695491403</v>
      </c>
      <c r="P117">
        <v>17.333076354742911</v>
      </c>
      <c r="Q117">
        <v>17.365349984982121</v>
      </c>
      <c r="R117">
        <v>2.483587016189043</v>
      </c>
      <c r="S117">
        <v>5.7529903658906631</v>
      </c>
      <c r="T117">
        <v>7.0666082450784167</v>
      </c>
      <c r="U117">
        <v>7.2904247199892209</v>
      </c>
      <c r="V117">
        <v>10.100516135711439</v>
      </c>
      <c r="W117" t="s">
        <v>320</v>
      </c>
      <c r="X117" t="s">
        <v>151</v>
      </c>
      <c r="Y117" t="s">
        <v>152</v>
      </c>
      <c r="Z117" t="s">
        <v>153</v>
      </c>
      <c r="AA117" t="s">
        <v>154</v>
      </c>
      <c r="AB117" t="s">
        <v>156</v>
      </c>
      <c r="AC117" t="s">
        <v>157</v>
      </c>
      <c r="AD117" t="s">
        <v>321</v>
      </c>
      <c r="AE117" t="s">
        <v>161</v>
      </c>
      <c r="AF117" t="s">
        <v>162</v>
      </c>
      <c r="AG117" t="s">
        <v>163</v>
      </c>
      <c r="AH117" t="s">
        <v>165</v>
      </c>
      <c r="AI117" t="s">
        <v>322</v>
      </c>
      <c r="AJ117" t="s">
        <v>167</v>
      </c>
      <c r="AK117" t="s">
        <v>168</v>
      </c>
      <c r="AL117" t="s">
        <v>169</v>
      </c>
      <c r="AM117" t="s">
        <v>323</v>
      </c>
      <c r="AN117" t="s">
        <v>170</v>
      </c>
      <c r="AO117" t="s">
        <v>324</v>
      </c>
      <c r="AP117" t="s">
        <v>265</v>
      </c>
      <c r="AQ117" t="s">
        <v>172</v>
      </c>
      <c r="AR117" t="s">
        <v>325</v>
      </c>
      <c r="AS117" t="s">
        <v>173</v>
      </c>
      <c r="AT117" t="s">
        <v>174</v>
      </c>
      <c r="AU117" t="s">
        <v>326</v>
      </c>
      <c r="AV117" t="s">
        <v>176</v>
      </c>
      <c r="AW117" t="s">
        <v>177</v>
      </c>
      <c r="AX117" t="s">
        <v>178</v>
      </c>
      <c r="AY117" t="s">
        <v>179</v>
      </c>
      <c r="AZ117" t="s">
        <v>327</v>
      </c>
      <c r="BA117" t="s">
        <v>328</v>
      </c>
      <c r="BB117" t="s">
        <v>329</v>
      </c>
      <c r="BC117" t="s">
        <v>330</v>
      </c>
      <c r="BD117" t="s">
        <v>213</v>
      </c>
      <c r="BE117">
        <v>5.4322254629454658</v>
      </c>
      <c r="BF117">
        <v>20.973533983367979</v>
      </c>
      <c r="BG117">
        <v>0.52526052578524562</v>
      </c>
      <c r="BH117">
        <v>2.5091762301048059</v>
      </c>
      <c r="BI117">
        <v>9.9267374853962576</v>
      </c>
      <c r="BJ117">
        <v>10.38742237724124</v>
      </c>
      <c r="BK117">
        <v>6.8147368993652124</v>
      </c>
      <c r="BL117">
        <v>13.65862680934428</v>
      </c>
      <c r="BM117">
        <v>14.5730831054749</v>
      </c>
      <c r="BN117">
        <v>21.616745766296081</v>
      </c>
      <c r="BO117">
        <v>15.75719322869171</v>
      </c>
      <c r="BP117">
        <v>11.2002111940864</v>
      </c>
      <c r="BQ117">
        <v>16.803241132142439</v>
      </c>
      <c r="BR117">
        <v>8.7440398079959074</v>
      </c>
      <c r="BS117">
        <v>1.6461263986256249</v>
      </c>
      <c r="BT117">
        <v>11.3066566130081</v>
      </c>
      <c r="BU117">
        <v>26.41063215730987</v>
      </c>
      <c r="BV117">
        <v>12.83748677334953</v>
      </c>
      <c r="BW117">
        <v>12.75960850698673</v>
      </c>
      <c r="BX117">
        <v>5.2319604434977203</v>
      </c>
      <c r="BY117">
        <v>0.37427377012720509</v>
      </c>
      <c r="BZ117">
        <v>7.9971179565337582</v>
      </c>
      <c r="CA117">
        <v>24.511085979447621</v>
      </c>
      <c r="CB117">
        <v>17.048881550990171</v>
      </c>
      <c r="CC117">
        <v>17.169664231956649</v>
      </c>
      <c r="CD117">
        <v>8.3691145445682125</v>
      </c>
      <c r="CE117">
        <v>8.9503799761582581</v>
      </c>
      <c r="CF117">
        <v>4.5241509665520656</v>
      </c>
      <c r="CG117">
        <v>14.64118323055558</v>
      </c>
      <c r="CH117">
        <v>8.4973043650527167</v>
      </c>
      <c r="CI117">
        <v>4.8145221471537276</v>
      </c>
      <c r="CJ117">
        <v>17.76810248177895</v>
      </c>
      <c r="CK117">
        <v>12.94860208536922</v>
      </c>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row>
    <row r="118">
      <c r="A118" t="s">
        <v>547</v>
      </c>
      <c r="B118">
        <v>2012</v>
      </c>
      <c r="C118" t="s">
        <v>552</v>
      </c>
      <c r="D118">
        <v>32</v>
      </c>
      <c r="E118" t="s">
        <v>103</v>
      </c>
      <c r="F118" t="s">
        <v>48</v>
      </c>
      <c r="G118" t="s">
        <v>213</v>
      </c>
      <c r="H118">
        <v>95.022063719704121</v>
      </c>
      <c r="I118">
        <v>90.535390397433062</v>
      </c>
      <c r="J118">
        <v>88.294137113023581</v>
      </c>
      <c r="K118">
        <v>85.528795186560615</v>
      </c>
      <c r="L118">
        <v>83.586578181504549</v>
      </c>
      <c r="M118">
        <v>86.223607580626478</v>
      </c>
      <c r="N118">
        <v>83.760487097121469</v>
      </c>
      <c r="O118">
        <v>83.113030450859981</v>
      </c>
      <c r="P118">
        <v>82.666923645257356</v>
      </c>
      <c r="Q118">
        <v>82.634650015018352</v>
      </c>
      <c r="R118">
        <v>97.516412983811279</v>
      </c>
      <c r="S118">
        <v>94.247009634109546</v>
      </c>
      <c r="T118">
        <v>92.933391754921672</v>
      </c>
      <c r="U118">
        <v>92.70957528001108</v>
      </c>
      <c r="V118">
        <v>89.899483864288385</v>
      </c>
      <c r="W118" t="s">
        <v>320</v>
      </c>
      <c r="X118" t="s">
        <v>151</v>
      </c>
      <c r="Y118" t="s">
        <v>152</v>
      </c>
      <c r="Z118" t="s">
        <v>153</v>
      </c>
      <c r="AA118" t="s">
        <v>154</v>
      </c>
      <c r="AB118" t="s">
        <v>156</v>
      </c>
      <c r="AC118" t="s">
        <v>157</v>
      </c>
      <c r="AD118" t="s">
        <v>321</v>
      </c>
      <c r="AE118" t="s">
        <v>161</v>
      </c>
      <c r="AF118" t="s">
        <v>162</v>
      </c>
      <c r="AG118" t="s">
        <v>163</v>
      </c>
      <c r="AH118" t="s">
        <v>165</v>
      </c>
      <c r="AI118" t="s">
        <v>322</v>
      </c>
      <c r="AJ118" t="s">
        <v>167</v>
      </c>
      <c r="AK118" t="s">
        <v>168</v>
      </c>
      <c r="AL118" t="s">
        <v>169</v>
      </c>
      <c r="AM118" t="s">
        <v>323</v>
      </c>
      <c r="AN118" t="s">
        <v>170</v>
      </c>
      <c r="AO118" t="s">
        <v>324</v>
      </c>
      <c r="AP118" t="s">
        <v>265</v>
      </c>
      <c r="AQ118" t="s">
        <v>172</v>
      </c>
      <c r="AR118" t="s">
        <v>325</v>
      </c>
      <c r="AS118" t="s">
        <v>173</v>
      </c>
      <c r="AT118" t="s">
        <v>174</v>
      </c>
      <c r="AU118" t="s">
        <v>326</v>
      </c>
      <c r="AV118" t="s">
        <v>176</v>
      </c>
      <c r="AW118" t="s">
        <v>177</v>
      </c>
      <c r="AX118" t="s">
        <v>178</v>
      </c>
      <c r="AY118" t="s">
        <v>179</v>
      </c>
      <c r="AZ118" t="s">
        <v>327</v>
      </c>
      <c r="BA118" t="s">
        <v>328</v>
      </c>
      <c r="BB118" t="s">
        <v>329</v>
      </c>
      <c r="BC118" t="s">
        <v>330</v>
      </c>
      <c r="BD118" t="s">
        <v>213</v>
      </c>
      <c r="BE118">
        <v>94.56777453705439</v>
      </c>
      <c r="BF118">
        <v>79.026466016631787</v>
      </c>
      <c r="BG118">
        <v>99.474739474214729</v>
      </c>
      <c r="BH118">
        <v>97.490823769895158</v>
      </c>
      <c r="BI118">
        <v>90.073262514603726</v>
      </c>
      <c r="BJ118">
        <v>89.612577622758877</v>
      </c>
      <c r="BK118">
        <v>93.185263100634742</v>
      </c>
      <c r="BL118">
        <v>86.341373190655673</v>
      </c>
      <c r="BM118">
        <v>85.426916894525192</v>
      </c>
      <c r="BN118">
        <v>78.383254233703909</v>
      </c>
      <c r="BO118">
        <v>84.242806771308253</v>
      </c>
      <c r="BP118">
        <v>88.799788805913465</v>
      </c>
      <c r="BQ118">
        <v>83.196758867857895</v>
      </c>
      <c r="BR118">
        <v>91.255960192004054</v>
      </c>
      <c r="BS118">
        <v>98.35387360137446</v>
      </c>
      <c r="BT118">
        <v>88.693343386992012</v>
      </c>
      <c r="BU118">
        <v>73.589367842690109</v>
      </c>
      <c r="BV118">
        <v>87.162513226650333</v>
      </c>
      <c r="BW118">
        <v>87.240391493013192</v>
      </c>
      <c r="BX118">
        <v>94.76803955650216</v>
      </c>
      <c r="BY118">
        <v>99.625726229872797</v>
      </c>
      <c r="BZ118">
        <v>92.002882043466144</v>
      </c>
      <c r="CA118">
        <v>75.488914020552272</v>
      </c>
      <c r="CB118">
        <v>82.951118449009769</v>
      </c>
      <c r="CC118">
        <v>82.830335768043341</v>
      </c>
      <c r="CD118">
        <v>91.630885455431738</v>
      </c>
      <c r="CE118">
        <v>91.049620023841683</v>
      </c>
      <c r="CF118">
        <v>95.475849033447929</v>
      </c>
      <c r="CG118">
        <v>85.358816769444275</v>
      </c>
      <c r="CH118">
        <v>91.502695634947244</v>
      </c>
      <c r="CI118">
        <v>95.185477852846319</v>
      </c>
      <c r="CJ118">
        <v>82.231897518221103</v>
      </c>
      <c r="CK118">
        <v>87.05139791463084</v>
      </c>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row>
    <row r="119">
      <c r="A119" t="s">
        <v>547</v>
      </c>
      <c r="B119">
        <v>2012</v>
      </c>
      <c r="C119" t="s">
        <v>552</v>
      </c>
      <c r="D119">
        <v>35</v>
      </c>
      <c r="E119" t="s">
        <v>55</v>
      </c>
      <c r="F119" t="s">
        <v>49</v>
      </c>
      <c r="G119" t="s">
        <v>213</v>
      </c>
      <c r="H119">
        <v>54.899999999999999</v>
      </c>
      <c r="I119">
        <v>70.5</v>
      </c>
      <c r="J119">
        <v>71.400000000000006</v>
      </c>
      <c r="K119">
        <v>68.299999999999997</v>
      </c>
      <c r="L119">
        <v>62.299999999999997</v>
      </c>
      <c r="M119">
        <v>63.700000000000003</v>
      </c>
      <c r="N119">
        <v>68.900000000000006</v>
      </c>
      <c r="O119">
        <v>67.5</v>
      </c>
      <c r="P119">
        <v>62.399999999999999</v>
      </c>
      <c r="Q119">
        <v>60.399999999999999</v>
      </c>
      <c r="R119">
        <v>46.200000000000003</v>
      </c>
      <c r="S119">
        <v>67.099999999999994</v>
      </c>
      <c r="T119">
        <v>73.700000000000003</v>
      </c>
      <c r="U119">
        <v>74.099999999999994</v>
      </c>
      <c r="V119">
        <v>70.700000000000003</v>
      </c>
      <c r="W119" t="s">
        <v>320</v>
      </c>
      <c r="X119" t="s">
        <v>151</v>
      </c>
      <c r="Y119" t="s">
        <v>152</v>
      </c>
      <c r="Z119" t="s">
        <v>153</v>
      </c>
      <c r="AA119" t="s">
        <v>154</v>
      </c>
      <c r="AB119" t="s">
        <v>156</v>
      </c>
      <c r="AC119" t="s">
        <v>157</v>
      </c>
      <c r="AD119" t="s">
        <v>321</v>
      </c>
      <c r="AE119" t="s">
        <v>161</v>
      </c>
      <c r="AF119" t="s">
        <v>162</v>
      </c>
      <c r="AG119" t="s">
        <v>163</v>
      </c>
      <c r="AH119" t="s">
        <v>165</v>
      </c>
      <c r="AI119" t="s">
        <v>322</v>
      </c>
      <c r="AJ119" t="s">
        <v>167</v>
      </c>
      <c r="AK119" t="s">
        <v>168</v>
      </c>
      <c r="AL119" t="s">
        <v>169</v>
      </c>
      <c r="AM119" t="s">
        <v>323</v>
      </c>
      <c r="AN119" t="s">
        <v>170</v>
      </c>
      <c r="AO119" t="s">
        <v>324</v>
      </c>
      <c r="AP119" t="s">
        <v>265</v>
      </c>
      <c r="AQ119" t="s">
        <v>172</v>
      </c>
      <c r="AR119" t="s">
        <v>325</v>
      </c>
      <c r="AS119" t="s">
        <v>173</v>
      </c>
      <c r="AT119" t="s">
        <v>174</v>
      </c>
      <c r="AU119" t="s">
        <v>326</v>
      </c>
      <c r="AV119" t="s">
        <v>176</v>
      </c>
      <c r="AW119" t="s">
        <v>177</v>
      </c>
      <c r="AX119" t="s">
        <v>178</v>
      </c>
      <c r="AY119" t="s">
        <v>179</v>
      </c>
      <c r="AZ119" t="s">
        <v>327</v>
      </c>
      <c r="BA119" t="s">
        <v>328</v>
      </c>
      <c r="BB119" t="s">
        <v>329</v>
      </c>
      <c r="BC119" t="s">
        <v>330</v>
      </c>
      <c r="BD119" t="s">
        <v>213</v>
      </c>
      <c r="BE119">
        <v>64.5</v>
      </c>
      <c r="BF119">
        <v>56.200000000000003</v>
      </c>
      <c r="BG119">
        <v>46.100000000000001</v>
      </c>
      <c r="BH119">
        <v>53.899999999999999</v>
      </c>
      <c r="BI119">
        <v>73.700000000000003</v>
      </c>
      <c r="BJ119">
        <v>74.599999999999994</v>
      </c>
      <c r="BK119">
        <v>54.600000000000001</v>
      </c>
      <c r="BL119">
        <v>70.299999999999997</v>
      </c>
      <c r="BM119">
        <v>66.299999999999997</v>
      </c>
      <c r="BN119">
        <v>53.299999999999997</v>
      </c>
      <c r="BO119">
        <v>33</v>
      </c>
      <c r="BP119">
        <v>48.200000000000003</v>
      </c>
      <c r="BQ119">
        <v>43.899999999999999</v>
      </c>
      <c r="BR119">
        <v>70.200000000000003</v>
      </c>
      <c r="BS119">
        <v>73.599999999999994</v>
      </c>
      <c r="BT119">
        <v>40</v>
      </c>
      <c r="BU119">
        <v>61.399999999999999</v>
      </c>
      <c r="BV119">
        <v>62.299999999999997</v>
      </c>
      <c r="BW119">
        <v>69</v>
      </c>
      <c r="BX119">
        <v>52.600000000000001</v>
      </c>
      <c r="BY119">
        <v>71.400000000000006</v>
      </c>
      <c r="BZ119">
        <v>73.900000000000006</v>
      </c>
      <c r="CA119">
        <v>58.100000000000001</v>
      </c>
      <c r="CB119">
        <v>69.299999999999997</v>
      </c>
      <c r="CC119">
        <v>69.099999999999994</v>
      </c>
      <c r="CD119">
        <v>65.799999999999997</v>
      </c>
      <c r="CE119">
        <v>69.299999999999997</v>
      </c>
      <c r="CF119">
        <v>64.099999999999994</v>
      </c>
      <c r="CG119">
        <v>48.200000000000003</v>
      </c>
      <c r="CH119">
        <v>49.100000000000001</v>
      </c>
      <c r="CI119">
        <v>59</v>
      </c>
      <c r="CJ119">
        <v>76.700000000000003</v>
      </c>
      <c r="CK119">
        <v>83.5</v>
      </c>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row>
    <row r="120">
      <c r="A120" t="s">
        <v>547</v>
      </c>
      <c r="B120">
        <v>2012</v>
      </c>
      <c r="C120" t="s">
        <v>552</v>
      </c>
      <c r="D120">
        <v>36</v>
      </c>
      <c r="E120" t="s">
        <v>55</v>
      </c>
      <c r="F120" t="s">
        <v>48</v>
      </c>
      <c r="G120" t="s">
        <v>213</v>
      </c>
      <c r="H120">
        <v>45.100000000000001</v>
      </c>
      <c r="I120">
        <v>29.5</v>
      </c>
      <c r="J120">
        <v>28.600000000000001</v>
      </c>
      <c r="K120">
        <v>31.699999999999999</v>
      </c>
      <c r="L120">
        <v>37.700000000000003</v>
      </c>
      <c r="M120">
        <v>36.299999999999997</v>
      </c>
      <c r="N120">
        <v>31.100000000000001</v>
      </c>
      <c r="O120">
        <v>32.5</v>
      </c>
      <c r="P120">
        <v>37.600000000000001</v>
      </c>
      <c r="Q120">
        <v>39.600000000000001</v>
      </c>
      <c r="R120">
        <v>53.799999999999997</v>
      </c>
      <c r="S120">
        <v>32.899999999999999</v>
      </c>
      <c r="T120">
        <v>26.300000000000001</v>
      </c>
      <c r="U120">
        <v>25.899999999999999</v>
      </c>
      <c r="V120">
        <v>29.300000000000001</v>
      </c>
      <c r="W120" t="s">
        <v>320</v>
      </c>
      <c r="X120" t="s">
        <v>151</v>
      </c>
      <c r="Y120" t="s">
        <v>152</v>
      </c>
      <c r="Z120" t="s">
        <v>153</v>
      </c>
      <c r="AA120" t="s">
        <v>154</v>
      </c>
      <c r="AB120" t="s">
        <v>156</v>
      </c>
      <c r="AC120" t="s">
        <v>157</v>
      </c>
      <c r="AD120" t="s">
        <v>321</v>
      </c>
      <c r="AE120" t="s">
        <v>161</v>
      </c>
      <c r="AF120" t="s">
        <v>162</v>
      </c>
      <c r="AG120" t="s">
        <v>163</v>
      </c>
      <c r="AH120" t="s">
        <v>165</v>
      </c>
      <c r="AI120" t="s">
        <v>322</v>
      </c>
      <c r="AJ120" t="s">
        <v>167</v>
      </c>
      <c r="AK120" t="s">
        <v>168</v>
      </c>
      <c r="AL120" t="s">
        <v>169</v>
      </c>
      <c r="AM120" t="s">
        <v>323</v>
      </c>
      <c r="AN120" t="s">
        <v>170</v>
      </c>
      <c r="AO120" t="s">
        <v>324</v>
      </c>
      <c r="AP120" t="s">
        <v>265</v>
      </c>
      <c r="AQ120" t="s">
        <v>172</v>
      </c>
      <c r="AR120" t="s">
        <v>325</v>
      </c>
      <c r="AS120" t="s">
        <v>173</v>
      </c>
      <c r="AT120" t="s">
        <v>174</v>
      </c>
      <c r="AU120" t="s">
        <v>326</v>
      </c>
      <c r="AV120" t="s">
        <v>176</v>
      </c>
      <c r="AW120" t="s">
        <v>177</v>
      </c>
      <c r="AX120" t="s">
        <v>178</v>
      </c>
      <c r="AY120" t="s">
        <v>179</v>
      </c>
      <c r="AZ120" t="s">
        <v>327</v>
      </c>
      <c r="BA120" t="s">
        <v>328</v>
      </c>
      <c r="BB120" t="s">
        <v>329</v>
      </c>
      <c r="BC120" t="s">
        <v>330</v>
      </c>
      <c r="BD120" t="s">
        <v>213</v>
      </c>
      <c r="BE120">
        <v>35.5</v>
      </c>
      <c r="BF120">
        <v>43.799999999999997</v>
      </c>
      <c r="BG120">
        <v>53.899999999999999</v>
      </c>
      <c r="BH120">
        <v>46.100000000000001</v>
      </c>
      <c r="BI120">
        <v>26.300000000000001</v>
      </c>
      <c r="BJ120">
        <v>25.399999999999999</v>
      </c>
      <c r="BK120">
        <v>45.399999999999999</v>
      </c>
      <c r="BL120">
        <v>29.699999999999999</v>
      </c>
      <c r="BM120">
        <v>33.700000000000003</v>
      </c>
      <c r="BN120">
        <v>46.700000000000003</v>
      </c>
      <c r="BO120">
        <v>67</v>
      </c>
      <c r="BP120">
        <v>51.799999999999997</v>
      </c>
      <c r="BQ120">
        <v>56.100000000000001</v>
      </c>
      <c r="BR120">
        <v>29.800000000000001</v>
      </c>
      <c r="BS120">
        <v>26.399999999999999</v>
      </c>
      <c r="BT120">
        <v>60</v>
      </c>
      <c r="BU120">
        <v>38.600000000000001</v>
      </c>
      <c r="BV120">
        <v>37.700000000000003</v>
      </c>
      <c r="BW120">
        <v>31</v>
      </c>
      <c r="BX120">
        <v>47.399999999999999</v>
      </c>
      <c r="BY120">
        <v>28.600000000000001</v>
      </c>
      <c r="BZ120">
        <v>26.100000000000001</v>
      </c>
      <c r="CA120">
        <v>41.899999999999999</v>
      </c>
      <c r="CB120">
        <v>30.699999999999999</v>
      </c>
      <c r="CC120">
        <v>30.899999999999999</v>
      </c>
      <c r="CD120">
        <v>34.200000000000003</v>
      </c>
      <c r="CE120">
        <v>30.699999999999999</v>
      </c>
      <c r="CF120">
        <v>35.899999999999999</v>
      </c>
      <c r="CG120">
        <v>51.799999999999997</v>
      </c>
      <c r="CH120">
        <v>50.899999999999999</v>
      </c>
      <c r="CI120">
        <v>41</v>
      </c>
      <c r="CJ120">
        <v>23.300000000000001</v>
      </c>
      <c r="CK120">
        <v>16.5</v>
      </c>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row>
    <row r="121">
      <c r="A121" t="s">
        <v>547</v>
      </c>
      <c r="B121">
        <v>2012</v>
      </c>
      <c r="C121" t="s">
        <v>552</v>
      </c>
      <c r="D121">
        <v>41</v>
      </c>
      <c r="E121" t="s">
        <v>56</v>
      </c>
      <c r="F121" t="s">
        <v>49</v>
      </c>
      <c r="G121" t="s">
        <v>213</v>
      </c>
      <c r="H121">
        <v>3.2000000000000002</v>
      </c>
      <c r="I121">
        <v>0.59999999999999998</v>
      </c>
      <c r="J121">
        <v>0.20000000000000001</v>
      </c>
      <c r="K121">
        <v>0.29999999999999999</v>
      </c>
      <c r="L121">
        <v>0.20000000000000001</v>
      </c>
      <c r="M121">
        <v>0.69999999999999996</v>
      </c>
      <c r="N121">
        <v>0.10000000000000001</v>
      </c>
      <c r="O121">
        <v>0.20000000000000001</v>
      </c>
      <c r="P121">
        <v>0.10000000000000001</v>
      </c>
      <c r="Q121">
        <v>0.29999999999999999</v>
      </c>
      <c r="R121">
        <v>5.5999999999999996</v>
      </c>
      <c r="S121">
        <v>0.69999999999999996</v>
      </c>
      <c r="T121">
        <v>0.69999999999999996</v>
      </c>
      <c r="U121">
        <v>0.40000000000000002</v>
      </c>
      <c r="V121">
        <v>0.40000000000000002</v>
      </c>
      <c r="W121" t="s">
        <v>320</v>
      </c>
      <c r="X121" t="s">
        <v>151</v>
      </c>
      <c r="Y121" t="s">
        <v>152</v>
      </c>
      <c r="Z121" t="s">
        <v>153</v>
      </c>
      <c r="AA121" t="s">
        <v>154</v>
      </c>
      <c r="AB121" t="s">
        <v>156</v>
      </c>
      <c r="AC121" t="s">
        <v>157</v>
      </c>
      <c r="AD121" t="s">
        <v>321</v>
      </c>
      <c r="AE121" t="s">
        <v>161</v>
      </c>
      <c r="AF121" t="s">
        <v>162</v>
      </c>
      <c r="AG121" t="s">
        <v>163</v>
      </c>
      <c r="AH121" t="s">
        <v>165</v>
      </c>
      <c r="AI121" t="s">
        <v>322</v>
      </c>
      <c r="AJ121" t="s">
        <v>167</v>
      </c>
      <c r="AK121" t="s">
        <v>168</v>
      </c>
      <c r="AL121" t="s">
        <v>169</v>
      </c>
      <c r="AM121" t="s">
        <v>323</v>
      </c>
      <c r="AN121" t="s">
        <v>170</v>
      </c>
      <c r="AO121" t="s">
        <v>324</v>
      </c>
      <c r="AP121" t="s">
        <v>265</v>
      </c>
      <c r="AQ121" t="s">
        <v>172</v>
      </c>
      <c r="AR121" t="s">
        <v>325</v>
      </c>
      <c r="AS121" t="s">
        <v>173</v>
      </c>
      <c r="AT121" t="s">
        <v>174</v>
      </c>
      <c r="AU121" t="s">
        <v>326</v>
      </c>
      <c r="AV121" t="s">
        <v>176</v>
      </c>
      <c r="AW121" t="s">
        <v>177</v>
      </c>
      <c r="AX121" t="s">
        <v>178</v>
      </c>
      <c r="AY121" t="s">
        <v>179</v>
      </c>
      <c r="AZ121" t="s">
        <v>327</v>
      </c>
      <c r="BA121" t="s">
        <v>328</v>
      </c>
      <c r="BB121" t="s">
        <v>329</v>
      </c>
      <c r="BC121" t="s">
        <v>330</v>
      </c>
      <c r="BD121" t="s">
        <v>213</v>
      </c>
      <c r="BE121">
        <v>0.5</v>
      </c>
      <c r="BF121">
        <v>1.1000000000000001</v>
      </c>
      <c r="BG121">
        <v>0.20000000000000001</v>
      </c>
      <c r="BH121">
        <v>0.20000000000000001</v>
      </c>
      <c r="BI121">
        <v>0.20000000000000001</v>
      </c>
      <c r="BJ121">
        <v>0.40000000000000002</v>
      </c>
      <c r="BK121">
        <v>1.2</v>
      </c>
      <c r="BL121">
        <v>2</v>
      </c>
      <c r="BM121">
        <v>1.3999999999999999</v>
      </c>
      <c r="BN121">
        <v>0.29999999999999999</v>
      </c>
      <c r="BO121">
        <v>12.4</v>
      </c>
      <c r="BP121">
        <v>3.3999999999999999</v>
      </c>
      <c r="BQ121">
        <v>0.5</v>
      </c>
      <c r="BR121">
        <v>0.80000000000000004</v>
      </c>
      <c r="BS121">
        <v>0.20000000000000001</v>
      </c>
      <c r="BT121">
        <v>4.5</v>
      </c>
      <c r="BU121">
        <v>1</v>
      </c>
      <c r="BV121">
        <v>0.29999999999999999</v>
      </c>
      <c r="BW121">
        <v>0.40000000000000002</v>
      </c>
      <c r="BX121">
        <v>3.7999999999999998</v>
      </c>
      <c r="BY121">
        <v>0.40000000000000002</v>
      </c>
      <c r="BZ121">
        <v>1.5</v>
      </c>
      <c r="CA121">
        <v>0.29999999999999999</v>
      </c>
      <c r="CB121">
        <v>0.69999999999999996</v>
      </c>
      <c r="CC121">
        <v>0.40000000000000002</v>
      </c>
      <c r="CD121">
        <v>2.5</v>
      </c>
      <c r="CE121">
        <v>0</v>
      </c>
      <c r="CF121">
        <v>0.20000000000000001</v>
      </c>
      <c r="CG121">
        <v>0.29999999999999999</v>
      </c>
      <c r="CH121">
        <v>1.8</v>
      </c>
      <c r="CI121">
        <v>2.2000000000000002</v>
      </c>
      <c r="CJ121">
        <v>0.59999999999999998</v>
      </c>
      <c r="CK121">
        <v>0</v>
      </c>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row>
    <row r="122">
      <c r="A122" t="s">
        <v>547</v>
      </c>
      <c r="B122">
        <v>2012</v>
      </c>
      <c r="C122" t="s">
        <v>552</v>
      </c>
      <c r="D122">
        <v>42</v>
      </c>
      <c r="E122" t="s">
        <v>56</v>
      </c>
      <c r="F122" t="s">
        <v>48</v>
      </c>
      <c r="G122" t="s">
        <v>565</v>
      </c>
      <c r="H122">
        <v>96.799999999999997</v>
      </c>
      <c r="I122">
        <v>99.400000000000006</v>
      </c>
      <c r="J122">
        <v>99.799999999999997</v>
      </c>
      <c r="K122">
        <v>99.700000000000003</v>
      </c>
      <c r="L122">
        <v>99.799999999999997</v>
      </c>
      <c r="M122">
        <v>99.299999999999997</v>
      </c>
      <c r="N122">
        <v>99.900000000000006</v>
      </c>
      <c r="O122">
        <v>99.799999999999997</v>
      </c>
      <c r="P122">
        <v>99.900000000000006</v>
      </c>
      <c r="Q122">
        <v>99.700000000000003</v>
      </c>
      <c r="R122">
        <v>94.400000000000006</v>
      </c>
      <c r="S122">
        <v>99.299999999999997</v>
      </c>
      <c r="T122">
        <v>99.299999999999997</v>
      </c>
      <c r="U122">
        <v>99.599999999999994</v>
      </c>
      <c r="V122">
        <v>99.599999999999994</v>
      </c>
      <c r="W122" t="s">
        <v>320</v>
      </c>
      <c r="X122" t="s">
        <v>151</v>
      </c>
      <c r="Y122" t="s">
        <v>152</v>
      </c>
      <c r="Z122" t="s">
        <v>153</v>
      </c>
      <c r="AA122" t="s">
        <v>154</v>
      </c>
      <c r="AB122" t="s">
        <v>156</v>
      </c>
      <c r="AC122" t="s">
        <v>157</v>
      </c>
      <c r="AD122" t="s">
        <v>321</v>
      </c>
      <c r="AE122" t="s">
        <v>161</v>
      </c>
      <c r="AF122" t="s">
        <v>162</v>
      </c>
      <c r="AG122" t="s">
        <v>163</v>
      </c>
      <c r="AH122" t="s">
        <v>165</v>
      </c>
      <c r="AI122" t="s">
        <v>322</v>
      </c>
      <c r="AJ122" t="s">
        <v>167</v>
      </c>
      <c r="AK122" t="s">
        <v>168</v>
      </c>
      <c r="AL122" t="s">
        <v>169</v>
      </c>
      <c r="AM122" t="s">
        <v>323</v>
      </c>
      <c r="AN122" t="s">
        <v>170</v>
      </c>
      <c r="AO122" t="s">
        <v>324</v>
      </c>
      <c r="AP122" t="s">
        <v>265</v>
      </c>
      <c r="AQ122" t="s">
        <v>172</v>
      </c>
      <c r="AR122" t="s">
        <v>325</v>
      </c>
      <c r="AS122" t="s">
        <v>173</v>
      </c>
      <c r="AT122" t="s">
        <v>174</v>
      </c>
      <c r="AU122" t="s">
        <v>326</v>
      </c>
      <c r="AV122" t="s">
        <v>176</v>
      </c>
      <c r="AW122" t="s">
        <v>177</v>
      </c>
      <c r="AX122" t="s">
        <v>178</v>
      </c>
      <c r="AY122" t="s">
        <v>179</v>
      </c>
      <c r="AZ122" t="s">
        <v>327</v>
      </c>
      <c r="BA122" t="s">
        <v>328</v>
      </c>
      <c r="BB122" t="s">
        <v>329</v>
      </c>
      <c r="BC122" t="s">
        <v>330</v>
      </c>
      <c r="BD122" t="s">
        <v>213</v>
      </c>
      <c r="BE122">
        <v>99.5</v>
      </c>
      <c r="BF122">
        <v>98.900000000000006</v>
      </c>
      <c r="BG122">
        <v>99.799999999999997</v>
      </c>
      <c r="BH122">
        <v>99.799999999999997</v>
      </c>
      <c r="BI122">
        <v>99.799999999999997</v>
      </c>
      <c r="BJ122">
        <v>99.599999999999994</v>
      </c>
      <c r="BK122">
        <v>98.799999999999997</v>
      </c>
      <c r="BL122">
        <v>98</v>
      </c>
      <c r="BM122">
        <v>98.599999999999994</v>
      </c>
      <c r="BN122">
        <v>99.700000000000003</v>
      </c>
      <c r="BO122">
        <v>87.599999999999994</v>
      </c>
      <c r="BP122">
        <v>96.599999999999994</v>
      </c>
      <c r="BQ122">
        <v>99.5</v>
      </c>
      <c r="BR122">
        <v>99.200000000000003</v>
      </c>
      <c r="BS122">
        <v>99.799999999999997</v>
      </c>
      <c r="BT122">
        <v>95.5</v>
      </c>
      <c r="BU122">
        <v>99</v>
      </c>
      <c r="BV122">
        <v>99.700000000000003</v>
      </c>
      <c r="BW122">
        <v>99.599999999999994</v>
      </c>
      <c r="BX122">
        <v>96.200000000000003</v>
      </c>
      <c r="BY122">
        <v>99.599999999999994</v>
      </c>
      <c r="BZ122">
        <v>98.5</v>
      </c>
      <c r="CA122">
        <v>99.700000000000003</v>
      </c>
      <c r="CB122">
        <v>99.299999999999997</v>
      </c>
      <c r="CC122">
        <v>99.599999999999994</v>
      </c>
      <c r="CD122">
        <v>97.5</v>
      </c>
      <c r="CE122">
        <v>100</v>
      </c>
      <c r="CF122">
        <v>99.799999999999997</v>
      </c>
      <c r="CG122">
        <v>99.700000000000003</v>
      </c>
      <c r="CH122">
        <v>98.200000000000003</v>
      </c>
      <c r="CI122">
        <v>97.799999999999997</v>
      </c>
      <c r="CJ122">
        <v>99.400000000000006</v>
      </c>
      <c r="CK122">
        <v>100</v>
      </c>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row>
    <row r="123">
      <c r="A123" t="s">
        <v>547</v>
      </c>
      <c r="B123">
        <v>2012</v>
      </c>
      <c r="C123" t="s">
        <v>552</v>
      </c>
      <c r="D123">
        <v>58</v>
      </c>
      <c r="E123" t="s">
        <v>182</v>
      </c>
      <c r="F123" t="s">
        <v>183</v>
      </c>
      <c r="G123" t="s">
        <v>213</v>
      </c>
      <c r="H123">
        <v>3.1395334098575378</v>
      </c>
      <c r="I123">
        <v>7.4604135355285894</v>
      </c>
      <c r="J123">
        <v>9.5584485559860877</v>
      </c>
      <c r="K123">
        <v>13.033133792559481</v>
      </c>
      <c r="L123">
        <v>14.220263798068849</v>
      </c>
      <c r="M123">
        <v>10.613254758375581</v>
      </c>
      <c r="N123">
        <v>12.9785468723733</v>
      </c>
      <c r="O123">
        <v>14.991796797204939</v>
      </c>
      <c r="P123">
        <v>15.37522489482587</v>
      </c>
      <c r="Q123">
        <v>14.865614534936141</v>
      </c>
      <c r="R123">
        <v>1.2765544983940911</v>
      </c>
      <c r="S123">
        <v>4.0519754174629599</v>
      </c>
      <c r="T123">
        <v>5.4096773932598223</v>
      </c>
      <c r="U123">
        <v>6.2903071695909683</v>
      </c>
      <c r="V123">
        <v>9.1728915166918927</v>
      </c>
      <c r="W123" t="s">
        <v>320</v>
      </c>
      <c r="X123" t="s">
        <v>151</v>
      </c>
      <c r="Y123" t="s">
        <v>152</v>
      </c>
      <c r="Z123" t="s">
        <v>153</v>
      </c>
      <c r="AA123" t="s">
        <v>154</v>
      </c>
      <c r="AB123" t="s">
        <v>156</v>
      </c>
      <c r="AC123" t="s">
        <v>157</v>
      </c>
      <c r="AD123" t="s">
        <v>321</v>
      </c>
      <c r="AE123" t="s">
        <v>161</v>
      </c>
      <c r="AF123" t="s">
        <v>162</v>
      </c>
      <c r="AG123" t="s">
        <v>163</v>
      </c>
      <c r="AH123" t="s">
        <v>165</v>
      </c>
      <c r="AI123" t="s">
        <v>322</v>
      </c>
      <c r="AJ123" t="s">
        <v>167</v>
      </c>
      <c r="AK123" t="s">
        <v>168</v>
      </c>
      <c r="AL123" t="s">
        <v>169</v>
      </c>
      <c r="AM123" t="s">
        <v>323</v>
      </c>
      <c r="AN123" t="s">
        <v>170</v>
      </c>
      <c r="AO123" t="s">
        <v>324</v>
      </c>
      <c r="AP123" t="s">
        <v>265</v>
      </c>
      <c r="AQ123" t="s">
        <v>172</v>
      </c>
      <c r="AR123" t="s">
        <v>325</v>
      </c>
      <c r="AS123" t="s">
        <v>173</v>
      </c>
      <c r="AT123" t="s">
        <v>174</v>
      </c>
      <c r="AU123" t="s">
        <v>326</v>
      </c>
      <c r="AV123" t="s">
        <v>176</v>
      </c>
      <c r="AW123" t="s">
        <v>177</v>
      </c>
      <c r="AX123" t="s">
        <v>178</v>
      </c>
      <c r="AY123" t="s">
        <v>179</v>
      </c>
      <c r="AZ123" t="s">
        <v>327</v>
      </c>
      <c r="BA123" t="s">
        <v>328</v>
      </c>
      <c r="BB123" t="s">
        <v>329</v>
      </c>
      <c r="BC123" t="s">
        <v>330</v>
      </c>
      <c r="BD123" t="s">
        <v>213</v>
      </c>
      <c r="BE123">
        <v>3.454138571197408</v>
      </c>
      <c r="BF123">
        <v>17.139406383923081</v>
      </c>
      <c r="BG123">
        <v>0.43701706977531779</v>
      </c>
      <c r="BH123">
        <v>2.217736256805166</v>
      </c>
      <c r="BI123">
        <v>7.2113677891561876</v>
      </c>
      <c r="BJ123">
        <v>9.3836710559713978</v>
      </c>
      <c r="BK123">
        <v>3.763327802126387</v>
      </c>
      <c r="BL123">
        <v>12.855001158772509</v>
      </c>
      <c r="BM123">
        <v>12.735294111566921</v>
      </c>
      <c r="BN123">
        <v>20.54435955607762</v>
      </c>
      <c r="BO123">
        <v>8.6045323967256451</v>
      </c>
      <c r="BP123">
        <v>8.6015825039502012</v>
      </c>
      <c r="BQ123">
        <v>14.38991900064434</v>
      </c>
      <c r="BR123">
        <v>7.8502157786251994</v>
      </c>
      <c r="BS123">
        <v>1.1719974838785261</v>
      </c>
      <c r="BT123">
        <v>8.8764074872394385</v>
      </c>
      <c r="BU123">
        <v>19.885916597699079</v>
      </c>
      <c r="BV123">
        <v>10.857590702083749</v>
      </c>
      <c r="BW123">
        <v>9.8681943579476386</v>
      </c>
      <c r="BX123">
        <v>4.4899192672363224</v>
      </c>
      <c r="BY123">
        <v>0.1524903349533594</v>
      </c>
      <c r="BZ123">
        <v>7.0519829115723951</v>
      </c>
      <c r="CA123">
        <v>23.10387321463984</v>
      </c>
      <c r="CB123">
        <v>15.037890769585649</v>
      </c>
      <c r="CC123">
        <v>15.353538051334599</v>
      </c>
      <c r="CD123">
        <v>8.200699520165621</v>
      </c>
      <c r="CE123">
        <v>6.6792886600464607</v>
      </c>
      <c r="CF123">
        <v>3.7233978749051251</v>
      </c>
      <c r="CG123">
        <v>8.7883033798800572</v>
      </c>
      <c r="CH123">
        <v>7.4655814112142407</v>
      </c>
      <c r="CI123">
        <v>3.5966246294454249</v>
      </c>
      <c r="CJ123">
        <v>15.516730553055311</v>
      </c>
      <c r="CK123">
        <v>10.817118205458661</v>
      </c>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row>
    <row r="124">
      <c r="A124" t="s">
        <v>547</v>
      </c>
      <c r="B124">
        <v>2012</v>
      </c>
      <c r="C124" t="s">
        <v>552</v>
      </c>
      <c r="D124">
        <v>59</v>
      </c>
      <c r="E124" t="s">
        <v>182</v>
      </c>
      <c r="F124" t="s">
        <v>268</v>
      </c>
      <c r="G124" t="s">
        <v>213</v>
      </c>
      <c r="H124">
        <v>1.8399025772135531</v>
      </c>
      <c r="I124">
        <v>2.0104886569106961</v>
      </c>
      <c r="J124">
        <v>2.1597238262020149</v>
      </c>
      <c r="K124">
        <v>1.454980670485249</v>
      </c>
      <c r="L124">
        <v>2.207454466285371</v>
      </c>
      <c r="M124">
        <v>3.1635016234342772</v>
      </c>
      <c r="N124">
        <v>3.2748126148106351</v>
      </c>
      <c r="O124">
        <v>1.895172751935351</v>
      </c>
      <c r="P124">
        <v>2.0229060329945092</v>
      </c>
      <c r="Q124">
        <v>2.5059127249656279</v>
      </c>
      <c r="R124">
        <v>1.2071990585974131</v>
      </c>
      <c r="S124">
        <v>1.711041968840552</v>
      </c>
      <c r="T124">
        <v>1.6575574699182261</v>
      </c>
      <c r="U124">
        <v>1.009220904890461</v>
      </c>
      <c r="V124">
        <v>0.92762461901954052</v>
      </c>
      <c r="W124" t="s">
        <v>320</v>
      </c>
      <c r="X124" t="s">
        <v>151</v>
      </c>
      <c r="Y124" t="s">
        <v>152</v>
      </c>
      <c r="Z124" t="s">
        <v>153</v>
      </c>
      <c r="AA124" t="s">
        <v>154</v>
      </c>
      <c r="AB124" t="s">
        <v>156</v>
      </c>
      <c r="AC124" t="s">
        <v>157</v>
      </c>
      <c r="AD124" t="s">
        <v>321</v>
      </c>
      <c r="AE124" t="s">
        <v>161</v>
      </c>
      <c r="AF124" t="s">
        <v>162</v>
      </c>
      <c r="AG124" t="s">
        <v>163</v>
      </c>
      <c r="AH124" t="s">
        <v>165</v>
      </c>
      <c r="AI124" t="s">
        <v>322</v>
      </c>
      <c r="AJ124" t="s">
        <v>167</v>
      </c>
      <c r="AK124" t="s">
        <v>168</v>
      </c>
      <c r="AL124" t="s">
        <v>169</v>
      </c>
      <c r="AM124" t="s">
        <v>323</v>
      </c>
      <c r="AN124" t="s">
        <v>170</v>
      </c>
      <c r="AO124" t="s">
        <v>324</v>
      </c>
      <c r="AP124" t="s">
        <v>265</v>
      </c>
      <c r="AQ124" t="s">
        <v>172</v>
      </c>
      <c r="AR124" t="s">
        <v>325</v>
      </c>
      <c r="AS124" t="s">
        <v>173</v>
      </c>
      <c r="AT124" t="s">
        <v>174</v>
      </c>
      <c r="AU124" t="s">
        <v>326</v>
      </c>
      <c r="AV124" t="s">
        <v>176</v>
      </c>
      <c r="AW124" t="s">
        <v>177</v>
      </c>
      <c r="AX124" t="s">
        <v>178</v>
      </c>
      <c r="AY124" t="s">
        <v>179</v>
      </c>
      <c r="AZ124" t="s">
        <v>327</v>
      </c>
      <c r="BA124" t="s">
        <v>328</v>
      </c>
      <c r="BB124" t="s">
        <v>329</v>
      </c>
      <c r="BC124" t="s">
        <v>330</v>
      </c>
      <c r="BD124" t="s">
        <v>213</v>
      </c>
      <c r="BE124">
        <v>1.980349582263131</v>
      </c>
      <c r="BF124">
        <v>3.834127599444888</v>
      </c>
      <c r="BG124">
        <v>0.088243456009927904</v>
      </c>
      <c r="BH124">
        <v>0.29143997329964122</v>
      </c>
      <c r="BI124">
        <v>2.7153696962400682</v>
      </c>
      <c r="BJ124">
        <v>1.008361005490191</v>
      </c>
      <c r="BK124">
        <v>3.051409097238825</v>
      </c>
      <c r="BL124">
        <v>0.80362565057176361</v>
      </c>
      <c r="BM124">
        <v>1.8554575424630271</v>
      </c>
      <c r="BN124">
        <v>1.0723862102184689</v>
      </c>
      <c r="BO124">
        <v>7.1526608319660578</v>
      </c>
      <c r="BP124">
        <v>2.5986286901362039</v>
      </c>
      <c r="BQ124">
        <v>2.4291293054297478</v>
      </c>
      <c r="BR124">
        <v>0.89382402937070637</v>
      </c>
      <c r="BS124">
        <v>0.47412891474709901</v>
      </c>
      <c r="BT124">
        <v>2.4570422599583162</v>
      </c>
      <c r="BU124">
        <v>6.563499198147464</v>
      </c>
      <c r="BV124">
        <v>1.9798960712657769</v>
      </c>
      <c r="BW124">
        <v>2.891414149039087</v>
      </c>
      <c r="BX124">
        <v>0.79486609037198053</v>
      </c>
      <c r="BY124">
        <v>0.22207982103054391</v>
      </c>
      <c r="BZ124">
        <v>0.94513504496136025</v>
      </c>
      <c r="CA124">
        <v>1.466244451265573</v>
      </c>
      <c r="CB124">
        <v>2.0109907814045132</v>
      </c>
      <c r="CC124">
        <v>1.816126180622059</v>
      </c>
      <c r="CD124">
        <v>0.1684150244025891</v>
      </c>
      <c r="CE124">
        <v>2.2857233819736451</v>
      </c>
      <c r="CF124">
        <v>0.80465542848671112</v>
      </c>
      <c r="CG124">
        <v>5.8528798506755182</v>
      </c>
      <c r="CH124">
        <v>1.0435594359532701</v>
      </c>
      <c r="CI124">
        <v>1.2178975177083009</v>
      </c>
      <c r="CJ124">
        <v>2.251371928723648</v>
      </c>
      <c r="CK124">
        <v>2.131483879910558</v>
      </c>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row>
    <row r="125">
      <c r="A125" t="s">
        <v>547</v>
      </c>
      <c r="B125">
        <v>2012</v>
      </c>
      <c r="C125" t="s">
        <v>552</v>
      </c>
      <c r="D125">
        <v>60</v>
      </c>
      <c r="E125" t="s">
        <v>182</v>
      </c>
      <c r="F125" t="s">
        <v>269</v>
      </c>
      <c r="G125" t="s">
        <v>213</v>
      </c>
      <c r="H125">
        <v>1.867874947932032</v>
      </c>
      <c r="I125">
        <v>2.1517852043315528</v>
      </c>
      <c r="J125">
        <v>1.8010612369787029</v>
      </c>
      <c r="K125">
        <v>1.6035404062837511</v>
      </c>
      <c r="L125">
        <v>0.60992934625094064</v>
      </c>
      <c r="M125">
        <v>4.5811807735696997</v>
      </c>
      <c r="N125">
        <v>2.3352268509250278</v>
      </c>
      <c r="O125">
        <v>1.9244524610482541</v>
      </c>
      <c r="P125">
        <v>0.9831567358998452</v>
      </c>
      <c r="Q125">
        <v>0.73522294272000277</v>
      </c>
      <c r="R125">
        <v>1.139740918874707</v>
      </c>
      <c r="S125">
        <v>1.102850554016847</v>
      </c>
      <c r="T125">
        <v>1.259790782324949</v>
      </c>
      <c r="U125">
        <v>1.3777306824993449</v>
      </c>
      <c r="V125">
        <v>0.65052131923625833</v>
      </c>
      <c r="W125" t="s">
        <v>320</v>
      </c>
      <c r="X125" t="s">
        <v>151</v>
      </c>
      <c r="Y125" t="s">
        <v>152</v>
      </c>
      <c r="Z125" t="s">
        <v>153</v>
      </c>
      <c r="AA125" t="s">
        <v>154</v>
      </c>
      <c r="AB125" t="s">
        <v>156</v>
      </c>
      <c r="AC125" t="s">
        <v>157</v>
      </c>
      <c r="AD125" t="s">
        <v>321</v>
      </c>
      <c r="AE125" t="s">
        <v>161</v>
      </c>
      <c r="AF125" t="s">
        <v>162</v>
      </c>
      <c r="AG125" t="s">
        <v>163</v>
      </c>
      <c r="AH125" t="s">
        <v>165</v>
      </c>
      <c r="AI125" t="s">
        <v>322</v>
      </c>
      <c r="AJ125" t="s">
        <v>167</v>
      </c>
      <c r="AK125" t="s">
        <v>168</v>
      </c>
      <c r="AL125" t="s">
        <v>169</v>
      </c>
      <c r="AM125" t="s">
        <v>323</v>
      </c>
      <c r="AN125" t="s">
        <v>170</v>
      </c>
      <c r="AO125" t="s">
        <v>324</v>
      </c>
      <c r="AP125" t="s">
        <v>265</v>
      </c>
      <c r="AQ125" t="s">
        <v>172</v>
      </c>
      <c r="AR125" t="s">
        <v>325</v>
      </c>
      <c r="AS125" t="s">
        <v>173</v>
      </c>
      <c r="AT125" t="s">
        <v>174</v>
      </c>
      <c r="AU125" t="s">
        <v>326</v>
      </c>
      <c r="AV125" t="s">
        <v>176</v>
      </c>
      <c r="AW125" t="s">
        <v>177</v>
      </c>
      <c r="AX125" t="s">
        <v>178</v>
      </c>
      <c r="AY125" t="s">
        <v>179</v>
      </c>
      <c r="AZ125" t="s">
        <v>327</v>
      </c>
      <c r="BA125" t="s">
        <v>328</v>
      </c>
      <c r="BB125" t="s">
        <v>329</v>
      </c>
      <c r="BC125" t="s">
        <v>330</v>
      </c>
      <c r="BD125" t="s">
        <v>213</v>
      </c>
      <c r="BE125">
        <v>0.1008443552235616</v>
      </c>
      <c r="BF125">
        <v>1.02102780035713</v>
      </c>
      <c r="BG125">
        <v>0</v>
      </c>
      <c r="BH125">
        <v>0.060254016528259603</v>
      </c>
      <c r="BI125">
        <v>0.46274616605526692</v>
      </c>
      <c r="BJ125">
        <v>2.604630751355014</v>
      </c>
      <c r="BK125">
        <v>0.68892222417476634</v>
      </c>
      <c r="BL125">
        <v>1.9681319528784449</v>
      </c>
      <c r="BM125">
        <v>2.134962073009079</v>
      </c>
      <c r="BN125">
        <v>2.5835285556014278</v>
      </c>
      <c r="BO125">
        <v>2.140376636241847</v>
      </c>
      <c r="BP125">
        <v>2.4534891069679929</v>
      </c>
      <c r="BQ125">
        <v>2.4016446735060799</v>
      </c>
      <c r="BR125">
        <v>0.035951474392803898</v>
      </c>
      <c r="BS125">
        <v>1.121897603371601</v>
      </c>
      <c r="BT125">
        <v>6.2477831272121094</v>
      </c>
      <c r="BU125">
        <v>3.2947687603548421</v>
      </c>
      <c r="BV125">
        <v>1.7006387978077171</v>
      </c>
      <c r="BW125">
        <v>0.84104507451351274</v>
      </c>
      <c r="BX125">
        <v>0.66596888652787567</v>
      </c>
      <c r="BY125">
        <v>0.038094934041475001</v>
      </c>
      <c r="BZ125">
        <v>0.073556259161702803</v>
      </c>
      <c r="CA125">
        <v>2.157096405008923</v>
      </c>
      <c r="CB125">
        <v>2.4595642913274891</v>
      </c>
      <c r="CC125">
        <v>0.99784250415990239</v>
      </c>
      <c r="CD125">
        <v>1.293877840282903</v>
      </c>
      <c r="CE125">
        <v>0.75130434785905564</v>
      </c>
      <c r="CF125">
        <v>0.14517706996332219</v>
      </c>
      <c r="CG125">
        <v>7.3072874874218607</v>
      </c>
      <c r="CH125">
        <v>0.81605678615037991</v>
      </c>
      <c r="CI125">
        <v>3.6249927657112728</v>
      </c>
      <c r="CJ125">
        <v>1.639563775114582</v>
      </c>
      <c r="CK125">
        <v>0.45748642846361359</v>
      </c>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row>
    <row r="126">
      <c r="A126" t="s">
        <v>547</v>
      </c>
      <c r="B126">
        <v>2012</v>
      </c>
      <c r="C126" t="s">
        <v>552</v>
      </c>
      <c r="D126">
        <v>61</v>
      </c>
      <c r="E126" t="s">
        <v>182</v>
      </c>
      <c r="F126" t="s">
        <v>186</v>
      </c>
      <c r="G126" t="s">
        <v>213</v>
      </c>
      <c r="H126">
        <v>1.5991123926018611</v>
      </c>
      <c r="I126">
        <v>2.6814924302945902</v>
      </c>
      <c r="J126">
        <v>3.1425427255324441</v>
      </c>
      <c r="K126">
        <v>3.0120258125996888</v>
      </c>
      <c r="L126">
        <v>2.0559074654213791</v>
      </c>
      <c r="M126">
        <v>2.2717029851085191</v>
      </c>
      <c r="N126">
        <v>3.1976231718587251</v>
      </c>
      <c r="O126">
        <v>2.84436543226508</v>
      </c>
      <c r="P126">
        <v>2.1275706130176548</v>
      </c>
      <c r="Q126">
        <v>1.9832766248604521</v>
      </c>
      <c r="R126">
        <v>1.040579332316856</v>
      </c>
      <c r="S126">
        <v>2.426697816604257</v>
      </c>
      <c r="T126">
        <v>2.8856018436158082</v>
      </c>
      <c r="U126">
        <v>3.019477244492383</v>
      </c>
      <c r="V126">
        <v>3.1825140956822469</v>
      </c>
      <c r="W126" t="s">
        <v>320</v>
      </c>
      <c r="X126" t="s">
        <v>151</v>
      </c>
      <c r="Y126" t="s">
        <v>152</v>
      </c>
      <c r="Z126" t="s">
        <v>153</v>
      </c>
      <c r="AA126" t="s">
        <v>154</v>
      </c>
      <c r="AB126" t="s">
        <v>156</v>
      </c>
      <c r="AC126" t="s">
        <v>157</v>
      </c>
      <c r="AD126" t="s">
        <v>321</v>
      </c>
      <c r="AE126" t="s">
        <v>161</v>
      </c>
      <c r="AF126" t="s">
        <v>162</v>
      </c>
      <c r="AG126" t="s">
        <v>163</v>
      </c>
      <c r="AH126" t="s">
        <v>165</v>
      </c>
      <c r="AI126" t="s">
        <v>322</v>
      </c>
      <c r="AJ126" t="s">
        <v>167</v>
      </c>
      <c r="AK126" t="s">
        <v>168</v>
      </c>
      <c r="AL126" t="s">
        <v>169</v>
      </c>
      <c r="AM126" t="s">
        <v>323</v>
      </c>
      <c r="AN126" t="s">
        <v>170</v>
      </c>
      <c r="AO126" t="s">
        <v>324</v>
      </c>
      <c r="AP126" t="s">
        <v>265</v>
      </c>
      <c r="AQ126" t="s">
        <v>172</v>
      </c>
      <c r="AR126" t="s">
        <v>325</v>
      </c>
      <c r="AS126" t="s">
        <v>173</v>
      </c>
      <c r="AT126" t="s">
        <v>174</v>
      </c>
      <c r="AU126" t="s">
        <v>326</v>
      </c>
      <c r="AV126" t="s">
        <v>176</v>
      </c>
      <c r="AW126" t="s">
        <v>177</v>
      </c>
      <c r="AX126" t="s">
        <v>178</v>
      </c>
      <c r="AY126" t="s">
        <v>179</v>
      </c>
      <c r="AZ126" t="s">
        <v>327</v>
      </c>
      <c r="BA126" t="s">
        <v>328</v>
      </c>
      <c r="BB126" t="s">
        <v>329</v>
      </c>
      <c r="BC126" t="s">
        <v>330</v>
      </c>
      <c r="BD126" t="s">
        <v>213</v>
      </c>
      <c r="BE126">
        <v>0.92483491474354751</v>
      </c>
      <c r="BF126">
        <v>0.13169070775934111</v>
      </c>
      <c r="BG126">
        <v>2.2131690301994329</v>
      </c>
      <c r="BH126">
        <v>5.7449806267443702</v>
      </c>
      <c r="BI126">
        <v>7.373843743037221</v>
      </c>
      <c r="BJ126">
        <v>3.2527725555751199</v>
      </c>
      <c r="BK126">
        <v>0.83380046494732607</v>
      </c>
      <c r="BL126">
        <v>1.5130096716289321</v>
      </c>
      <c r="BM126">
        <v>2.0960908786841501</v>
      </c>
      <c r="BN126">
        <v>0.61765190298691763</v>
      </c>
      <c r="BO126">
        <v>0.33535310645296618</v>
      </c>
      <c r="BP126">
        <v>0.48500487590814068</v>
      </c>
      <c r="BQ126">
        <v>1.947407368132956</v>
      </c>
      <c r="BR126">
        <v>1.8302126024299119</v>
      </c>
      <c r="BS126">
        <v>3.2162983395738318</v>
      </c>
      <c r="BT126">
        <v>0.38953422501328799</v>
      </c>
      <c r="BU126">
        <v>1.5828427056573611</v>
      </c>
      <c r="BV126">
        <v>1.0657436564954881</v>
      </c>
      <c r="BW126">
        <v>3.4231028250128759</v>
      </c>
      <c r="BX126">
        <v>1.2611405141452141</v>
      </c>
      <c r="BY126">
        <v>2.762322727980536</v>
      </c>
      <c r="BZ126">
        <v>1.7534787297325221</v>
      </c>
      <c r="CA126">
        <v>3.1527370669390549</v>
      </c>
      <c r="CB126">
        <v>1.638252475602354</v>
      </c>
      <c r="CC126">
        <v>1.9617024207583309</v>
      </c>
      <c r="CD126">
        <v>0.30625157452790019</v>
      </c>
      <c r="CE126">
        <v>3.1053449763636372</v>
      </c>
      <c r="CF126">
        <v>0.12571196571871171</v>
      </c>
      <c r="CG126">
        <v>0.798525132974927</v>
      </c>
      <c r="CH126">
        <v>0.58225876727542414</v>
      </c>
      <c r="CI126">
        <v>1.560225108169174</v>
      </c>
      <c r="CJ126">
        <v>3.0934520901395381</v>
      </c>
      <c r="CK126">
        <v>1.986854881375103</v>
      </c>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row>
    <row r="127">
      <c r="A127" t="s">
        <v>547</v>
      </c>
      <c r="B127">
        <v>2012</v>
      </c>
      <c r="C127" t="s">
        <v>552</v>
      </c>
      <c r="D127">
        <v>62</v>
      </c>
      <c r="E127" t="s">
        <v>182</v>
      </c>
      <c r="F127" t="s">
        <v>331</v>
      </c>
      <c r="G127" t="s">
        <v>213</v>
      </c>
      <c r="H127">
        <v>7.2730813836947963</v>
      </c>
      <c r="I127">
        <v>5.820894807215331</v>
      </c>
      <c r="J127">
        <v>3.7389920271787909</v>
      </c>
      <c r="K127">
        <v>2.153091688474488</v>
      </c>
      <c r="L127">
        <v>0.80905015471051489</v>
      </c>
      <c r="M127">
        <v>5.2296818617796781</v>
      </c>
      <c r="N127">
        <v>3.2102010751393819</v>
      </c>
      <c r="O127">
        <v>1.9005036893310741</v>
      </c>
      <c r="P127">
        <v>1.0820095136488841</v>
      </c>
      <c r="Q127">
        <v>0.65447525805704831</v>
      </c>
      <c r="R127">
        <v>6.7600983376970039</v>
      </c>
      <c r="S127">
        <v>7.9724634652659443</v>
      </c>
      <c r="T127">
        <v>6.17571025424082</v>
      </c>
      <c r="U127">
        <v>4.4723641262434839</v>
      </c>
      <c r="V127">
        <v>2.0619262873881841</v>
      </c>
      <c r="W127" t="s">
        <v>320</v>
      </c>
      <c r="X127" t="s">
        <v>151</v>
      </c>
      <c r="Y127" t="s">
        <v>152</v>
      </c>
      <c r="Z127" t="s">
        <v>153</v>
      </c>
      <c r="AA127" t="s">
        <v>154</v>
      </c>
      <c r="AB127" t="s">
        <v>156</v>
      </c>
      <c r="AC127" t="s">
        <v>157</v>
      </c>
      <c r="AD127" t="s">
        <v>321</v>
      </c>
      <c r="AE127" t="s">
        <v>161</v>
      </c>
      <c r="AF127" t="s">
        <v>162</v>
      </c>
      <c r="AG127" t="s">
        <v>163</v>
      </c>
      <c r="AH127" t="s">
        <v>165</v>
      </c>
      <c r="AI127" t="s">
        <v>322</v>
      </c>
      <c r="AJ127" t="s">
        <v>167</v>
      </c>
      <c r="AK127" t="s">
        <v>168</v>
      </c>
      <c r="AL127" t="s">
        <v>169</v>
      </c>
      <c r="AM127" t="s">
        <v>323</v>
      </c>
      <c r="AN127" t="s">
        <v>170</v>
      </c>
      <c r="AO127" t="s">
        <v>324</v>
      </c>
      <c r="AP127" t="s">
        <v>265</v>
      </c>
      <c r="AQ127" t="s">
        <v>172</v>
      </c>
      <c r="AR127" t="s">
        <v>325</v>
      </c>
      <c r="AS127" t="s">
        <v>173</v>
      </c>
      <c r="AT127" t="s">
        <v>174</v>
      </c>
      <c r="AU127" t="s">
        <v>326</v>
      </c>
      <c r="AV127" t="s">
        <v>176</v>
      </c>
      <c r="AW127" t="s">
        <v>177</v>
      </c>
      <c r="AX127" t="s">
        <v>178</v>
      </c>
      <c r="AY127" t="s">
        <v>179</v>
      </c>
      <c r="AZ127" t="s">
        <v>327</v>
      </c>
      <c r="BA127" t="s">
        <v>328</v>
      </c>
      <c r="BB127" t="s">
        <v>329</v>
      </c>
      <c r="BC127" t="s">
        <v>330</v>
      </c>
      <c r="BD127" t="s">
        <v>213</v>
      </c>
      <c r="BE127">
        <v>4.6585484634610221</v>
      </c>
      <c r="BF127">
        <v>1.817322421029564</v>
      </c>
      <c r="BG127">
        <v>4.7755771380417267</v>
      </c>
      <c r="BH127">
        <v>3.6681525974482239</v>
      </c>
      <c r="BI127">
        <v>18.658532156660169</v>
      </c>
      <c r="BJ127">
        <v>3.690369547270453</v>
      </c>
      <c r="BK127">
        <v>6.8487738055840186</v>
      </c>
      <c r="BL127">
        <v>3.3059484412240892</v>
      </c>
      <c r="BM127">
        <v>2.6099767760874202</v>
      </c>
      <c r="BN127">
        <v>1.517560671339576</v>
      </c>
      <c r="BO127">
        <v>1.587706862216602</v>
      </c>
      <c r="BP127">
        <v>3.8564994797863932</v>
      </c>
      <c r="BQ127">
        <v>0.39370367415598628</v>
      </c>
      <c r="BR127">
        <v>4.1804941156817268</v>
      </c>
      <c r="BS127">
        <v>11.024947994571971</v>
      </c>
      <c r="BT127">
        <v>2.5924889780302078</v>
      </c>
      <c r="BU127">
        <v>5.6039382008511494</v>
      </c>
      <c r="BV127">
        <v>4.7970765276039167</v>
      </c>
      <c r="BW127">
        <v>2.4530708727883739</v>
      </c>
      <c r="BX127">
        <v>5.4849058900671759</v>
      </c>
      <c r="BY127">
        <v>6.6643308313655636</v>
      </c>
      <c r="BZ127">
        <v>3.7747848994506552</v>
      </c>
      <c r="CA127">
        <v>2.2916613184374919</v>
      </c>
      <c r="CB127">
        <v>4.8469149440688621</v>
      </c>
      <c r="CC127">
        <v>9.935450435908928</v>
      </c>
      <c r="CD127">
        <v>5.1045154610373773</v>
      </c>
      <c r="CE127">
        <v>3.546942061633314</v>
      </c>
      <c r="CF127">
        <v>5.0955411241992623</v>
      </c>
      <c r="CG127">
        <v>2.883274558389461</v>
      </c>
      <c r="CH127">
        <v>3.1660904960416958</v>
      </c>
      <c r="CI127">
        <v>8.0074820830590081</v>
      </c>
      <c r="CJ127">
        <v>6.1266600039505601</v>
      </c>
      <c r="CK127">
        <v>2.6101158283682562</v>
      </c>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row>
    <row r="128">
      <c r="A128" t="s">
        <v>547</v>
      </c>
      <c r="B128">
        <v>2012</v>
      </c>
      <c r="C128" t="s">
        <v>552</v>
      </c>
      <c r="D128">
        <v>63</v>
      </c>
      <c r="E128" t="s">
        <v>182</v>
      </c>
      <c r="F128" t="s">
        <v>188</v>
      </c>
      <c r="G128" t="s">
        <v>213</v>
      </c>
      <c r="H128">
        <v>6.4261031768443351</v>
      </c>
      <c r="I128">
        <v>2.6390376572049021</v>
      </c>
      <c r="J128">
        <v>1.2711200872168411</v>
      </c>
      <c r="K128">
        <v>0.69187307042573565</v>
      </c>
      <c r="L128">
        <v>0.26631811957954121</v>
      </c>
      <c r="M128">
        <v>3.0120730222662719</v>
      </c>
      <c r="N128">
        <v>0.82468427795583366</v>
      </c>
      <c r="O128">
        <v>0.60809509030151487</v>
      </c>
      <c r="P128">
        <v>0.53867164187913519</v>
      </c>
      <c r="Q128">
        <v>0.0136376621942744</v>
      </c>
      <c r="R128">
        <v>8.2022964493847379</v>
      </c>
      <c r="S128">
        <v>4.5012642868786443</v>
      </c>
      <c r="T128">
        <v>2.4716131111308459</v>
      </c>
      <c r="U128">
        <v>1.6023576376016739</v>
      </c>
      <c r="V128">
        <v>0.75804941598404318</v>
      </c>
      <c r="W128" t="s">
        <v>320</v>
      </c>
      <c r="X128" t="s">
        <v>151</v>
      </c>
      <c r="Y128" t="s">
        <v>152</v>
      </c>
      <c r="Z128" t="s">
        <v>153</v>
      </c>
      <c r="AA128" t="s">
        <v>154</v>
      </c>
      <c r="AB128" t="s">
        <v>156</v>
      </c>
      <c r="AC128" t="s">
        <v>157</v>
      </c>
      <c r="AD128" t="s">
        <v>321</v>
      </c>
      <c r="AE128" t="s">
        <v>161</v>
      </c>
      <c r="AF128" t="s">
        <v>162</v>
      </c>
      <c r="AG128" t="s">
        <v>163</v>
      </c>
      <c r="AH128" t="s">
        <v>165</v>
      </c>
      <c r="AI128" t="s">
        <v>322</v>
      </c>
      <c r="AJ128" t="s">
        <v>167</v>
      </c>
      <c r="AK128" t="s">
        <v>168</v>
      </c>
      <c r="AL128" t="s">
        <v>169</v>
      </c>
      <c r="AM128" t="s">
        <v>323</v>
      </c>
      <c r="AN128" t="s">
        <v>170</v>
      </c>
      <c r="AO128" t="s">
        <v>324</v>
      </c>
      <c r="AP128" t="s">
        <v>265</v>
      </c>
      <c r="AQ128" t="s">
        <v>172</v>
      </c>
      <c r="AR128" t="s">
        <v>325</v>
      </c>
      <c r="AS128" t="s">
        <v>173</v>
      </c>
      <c r="AT128" t="s">
        <v>174</v>
      </c>
      <c r="AU128" t="s">
        <v>326</v>
      </c>
      <c r="AV128" t="s">
        <v>176</v>
      </c>
      <c r="AW128" t="s">
        <v>177</v>
      </c>
      <c r="AX128" t="s">
        <v>178</v>
      </c>
      <c r="AY128" t="s">
        <v>179</v>
      </c>
      <c r="AZ128" t="s">
        <v>327</v>
      </c>
      <c r="BA128" t="s">
        <v>328</v>
      </c>
      <c r="BB128" t="s">
        <v>329</v>
      </c>
      <c r="BC128" t="s">
        <v>330</v>
      </c>
      <c r="BD128" t="s">
        <v>213</v>
      </c>
      <c r="BE128">
        <v>0.67790121387173963</v>
      </c>
      <c r="BF128">
        <v>0.45150110353412082</v>
      </c>
      <c r="BG128">
        <v>1.761145096856811</v>
      </c>
      <c r="BH128">
        <v>3.7392818385001978</v>
      </c>
      <c r="BI128">
        <v>3.165587234222853</v>
      </c>
      <c r="BJ128">
        <v>0.62319592720496364</v>
      </c>
      <c r="BK128">
        <v>1.62967208209513</v>
      </c>
      <c r="BL128">
        <v>1.5845911020820229</v>
      </c>
      <c r="BM128">
        <v>2.7723039566350449</v>
      </c>
      <c r="BN128">
        <v>0.94511303120478996</v>
      </c>
      <c r="BO128">
        <v>4.4273584218636399</v>
      </c>
      <c r="BP128">
        <v>6.2702343252849362</v>
      </c>
      <c r="BQ128">
        <v>0.1820010674273147</v>
      </c>
      <c r="BR128">
        <v>3.8390727354712131</v>
      </c>
      <c r="BS128">
        <v>1.813262149265382</v>
      </c>
      <c r="BT128">
        <v>4.0782904171565031</v>
      </c>
      <c r="BU128">
        <v>5.5167705417135613</v>
      </c>
      <c r="BV128">
        <v>2.9595958834419949</v>
      </c>
      <c r="BW128">
        <v>2.6930897240232259</v>
      </c>
      <c r="BX128">
        <v>3.8604575657059179</v>
      </c>
      <c r="BY128">
        <v>2.8087861812897121</v>
      </c>
      <c r="BZ128">
        <v>3.6557706970364099</v>
      </c>
      <c r="CA128">
        <v>1.231719590848591</v>
      </c>
      <c r="CB128">
        <v>3.438354035291606</v>
      </c>
      <c r="CC128">
        <v>2.8686695827875601</v>
      </c>
      <c r="CD128">
        <v>3.8783051073805841</v>
      </c>
      <c r="CE128">
        <v>2.026379472155305</v>
      </c>
      <c r="CF128">
        <v>1.6483052656366459</v>
      </c>
      <c r="CG128">
        <v>4.8440138592857327</v>
      </c>
      <c r="CH128">
        <v>2.8013907277437329</v>
      </c>
      <c r="CI128">
        <v>5.5244631222632261</v>
      </c>
      <c r="CJ128">
        <v>3.1618799640823729</v>
      </c>
      <c r="CK128">
        <v>0.71297934898908866</v>
      </c>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row>
    <row r="129">
      <c r="A129" t="s">
        <v>547</v>
      </c>
      <c r="B129">
        <v>2012</v>
      </c>
      <c r="C129" t="s">
        <v>552</v>
      </c>
      <c r="D129">
        <v>64</v>
      </c>
      <c r="E129" t="s">
        <v>182</v>
      </c>
      <c r="F129" t="s">
        <v>189</v>
      </c>
      <c r="G129" t="s">
        <v>213</v>
      </c>
      <c r="H129">
        <v>7.1536708327884213</v>
      </c>
      <c r="I129">
        <v>13.40891011713939</v>
      </c>
      <c r="J129">
        <v>20.3105928669187</v>
      </c>
      <c r="K129">
        <v>21.5400881635044</v>
      </c>
      <c r="L129">
        <v>17.870921316727038</v>
      </c>
      <c r="M129">
        <v>13.077889366093389</v>
      </c>
      <c r="N129">
        <v>20.327242331665399</v>
      </c>
      <c r="O129">
        <v>22.216469148996669</v>
      </c>
      <c r="P129">
        <v>18.782637691215619</v>
      </c>
      <c r="Q129">
        <v>14.62713871785745</v>
      </c>
      <c r="R129">
        <v>3.273993202193461</v>
      </c>
      <c r="S129">
        <v>10.927134850441661</v>
      </c>
      <c r="T129">
        <v>13.916919271444501</v>
      </c>
      <c r="U129">
        <v>20.013043914830838</v>
      </c>
      <c r="V129">
        <v>23.47975673144532</v>
      </c>
      <c r="W129" t="s">
        <v>320</v>
      </c>
      <c r="X129" t="s">
        <v>151</v>
      </c>
      <c r="Y129" t="s">
        <v>152</v>
      </c>
      <c r="Z129" t="s">
        <v>153</v>
      </c>
      <c r="AA129" t="s">
        <v>154</v>
      </c>
      <c r="AB129" t="s">
        <v>156</v>
      </c>
      <c r="AC129" t="s">
        <v>157</v>
      </c>
      <c r="AD129" t="s">
        <v>321</v>
      </c>
      <c r="AE129" t="s">
        <v>161</v>
      </c>
      <c r="AF129" t="s">
        <v>162</v>
      </c>
      <c r="AG129" t="s">
        <v>163</v>
      </c>
      <c r="AH129" t="s">
        <v>165</v>
      </c>
      <c r="AI129" t="s">
        <v>322</v>
      </c>
      <c r="AJ129" t="s">
        <v>167</v>
      </c>
      <c r="AK129" t="s">
        <v>168</v>
      </c>
      <c r="AL129" t="s">
        <v>169</v>
      </c>
      <c r="AM129" t="s">
        <v>323</v>
      </c>
      <c r="AN129" t="s">
        <v>170</v>
      </c>
      <c r="AO129" t="s">
        <v>324</v>
      </c>
      <c r="AP129" t="s">
        <v>265</v>
      </c>
      <c r="AQ129" t="s">
        <v>172</v>
      </c>
      <c r="AR129" t="s">
        <v>325</v>
      </c>
      <c r="AS129" t="s">
        <v>173</v>
      </c>
      <c r="AT129" t="s">
        <v>174</v>
      </c>
      <c r="AU129" t="s">
        <v>326</v>
      </c>
      <c r="AV129" t="s">
        <v>176</v>
      </c>
      <c r="AW129" t="s">
        <v>177</v>
      </c>
      <c r="AX129" t="s">
        <v>178</v>
      </c>
      <c r="AY129" t="s">
        <v>179</v>
      </c>
      <c r="AZ129" t="s">
        <v>327</v>
      </c>
      <c r="BA129" t="s">
        <v>328</v>
      </c>
      <c r="BB129" t="s">
        <v>329</v>
      </c>
      <c r="BC129" t="s">
        <v>330</v>
      </c>
      <c r="BD129" t="s">
        <v>213</v>
      </c>
      <c r="BE129">
        <v>14.55004004305872</v>
      </c>
      <c r="BF129">
        <v>1.3296634866084061</v>
      </c>
      <c r="BG129">
        <v>16.98214807463042</v>
      </c>
      <c r="BH129">
        <v>26.156073214612551</v>
      </c>
      <c r="BI129">
        <v>16.387744869170842</v>
      </c>
      <c r="BJ129">
        <v>23.549246561098531</v>
      </c>
      <c r="BK129">
        <v>7.4779501913933872</v>
      </c>
      <c r="BL129">
        <v>13.07872505205787</v>
      </c>
      <c r="BM129">
        <v>17.049322597513701</v>
      </c>
      <c r="BN129">
        <v>1.2697866321433999</v>
      </c>
      <c r="BO129">
        <v>0.47929741155212668</v>
      </c>
      <c r="BP129">
        <v>7.0801238899321728</v>
      </c>
      <c r="BQ129">
        <v>10.087118910906749</v>
      </c>
      <c r="BR129">
        <v>8.2656422088385835</v>
      </c>
      <c r="BS129">
        <v>16.21344955691745</v>
      </c>
      <c r="BT129">
        <v>2.5584755524573879</v>
      </c>
      <c r="BU129">
        <v>3.9358137199090839</v>
      </c>
      <c r="BV129">
        <v>3.4865811045719401</v>
      </c>
      <c r="BW129">
        <v>18.100613619450591</v>
      </c>
      <c r="BX129">
        <v>1.7659695804298341</v>
      </c>
      <c r="BY129">
        <v>13.14413143883208</v>
      </c>
      <c r="BZ129">
        <v>4.2071452467458297</v>
      </c>
      <c r="CA129">
        <v>8.5808466228560594</v>
      </c>
      <c r="CB129">
        <v>8.2136519745213672</v>
      </c>
      <c r="CC129">
        <v>10.228181774983421</v>
      </c>
      <c r="CD129">
        <v>5.1553397797425262</v>
      </c>
      <c r="CE129">
        <v>23.302226261390331</v>
      </c>
      <c r="CF129">
        <v>0.85210645858192624</v>
      </c>
      <c r="CG129">
        <v>5.28662637065763</v>
      </c>
      <c r="CH129">
        <v>2.3432304196449119</v>
      </c>
      <c r="CI129">
        <v>3.4027157839363249</v>
      </c>
      <c r="CJ129">
        <v>11.493184322083399</v>
      </c>
      <c r="CK129">
        <v>27.330386098117319</v>
      </c>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row>
    <row r="130">
      <c r="A130" t="s">
        <v>547</v>
      </c>
      <c r="B130">
        <v>2012</v>
      </c>
      <c r="C130" t="s">
        <v>552</v>
      </c>
      <c r="D130">
        <v>65</v>
      </c>
      <c r="E130" t="s">
        <v>182</v>
      </c>
      <c r="F130" t="s">
        <v>332</v>
      </c>
      <c r="G130" t="s">
        <v>213</v>
      </c>
      <c r="H130">
        <v>12.440552668901489</v>
      </c>
      <c r="I130">
        <v>17.734290257998168</v>
      </c>
      <c r="J130">
        <v>14.43368858115576</v>
      </c>
      <c r="K130">
        <v>10.35634984250472</v>
      </c>
      <c r="L130">
        <v>5.5952793976495956</v>
      </c>
      <c r="M130">
        <v>12.532482958419919</v>
      </c>
      <c r="N130">
        <v>11.91481355432394</v>
      </c>
      <c r="O130">
        <v>8.3745795456272862</v>
      </c>
      <c r="P130">
        <v>7.1120693140279663</v>
      </c>
      <c r="Q130">
        <v>3.942792527895798</v>
      </c>
      <c r="R130">
        <v>10.159111921785939</v>
      </c>
      <c r="S130">
        <v>17.43560318498967</v>
      </c>
      <c r="T130">
        <v>20.062285319930581</v>
      </c>
      <c r="U130">
        <v>17.232681951012061</v>
      </c>
      <c r="V130">
        <v>12.194224298920609</v>
      </c>
      <c r="W130" t="s">
        <v>320</v>
      </c>
      <c r="X130" t="s">
        <v>151</v>
      </c>
      <c r="Y130" t="s">
        <v>152</v>
      </c>
      <c r="Z130" t="s">
        <v>153</v>
      </c>
      <c r="AA130" t="s">
        <v>154</v>
      </c>
      <c r="AB130" t="s">
        <v>156</v>
      </c>
      <c r="AC130" t="s">
        <v>157</v>
      </c>
      <c r="AD130" t="s">
        <v>321</v>
      </c>
      <c r="AE130" t="s">
        <v>161</v>
      </c>
      <c r="AF130" t="s">
        <v>162</v>
      </c>
      <c r="AG130" t="s">
        <v>163</v>
      </c>
      <c r="AH130" t="s">
        <v>165</v>
      </c>
      <c r="AI130" t="s">
        <v>322</v>
      </c>
      <c r="AJ130" t="s">
        <v>167</v>
      </c>
      <c r="AK130" t="s">
        <v>168</v>
      </c>
      <c r="AL130" t="s">
        <v>169</v>
      </c>
      <c r="AM130" t="s">
        <v>323</v>
      </c>
      <c r="AN130" t="s">
        <v>170</v>
      </c>
      <c r="AO130" t="s">
        <v>324</v>
      </c>
      <c r="AP130" t="s">
        <v>265</v>
      </c>
      <c r="AQ130" t="s">
        <v>172</v>
      </c>
      <c r="AR130" t="s">
        <v>325</v>
      </c>
      <c r="AS130" t="s">
        <v>173</v>
      </c>
      <c r="AT130" t="s">
        <v>174</v>
      </c>
      <c r="AU130" t="s">
        <v>326</v>
      </c>
      <c r="AV130" t="s">
        <v>176</v>
      </c>
      <c r="AW130" t="s">
        <v>177</v>
      </c>
      <c r="AX130" t="s">
        <v>178</v>
      </c>
      <c r="AY130" t="s">
        <v>179</v>
      </c>
      <c r="AZ130" t="s">
        <v>327</v>
      </c>
      <c r="BA130" t="s">
        <v>328</v>
      </c>
      <c r="BB130" t="s">
        <v>329</v>
      </c>
      <c r="BC130" t="s">
        <v>330</v>
      </c>
      <c r="BD130" t="s">
        <v>213</v>
      </c>
      <c r="BE130">
        <v>15.279314030296471</v>
      </c>
      <c r="BF130">
        <v>5.7415687617010818</v>
      </c>
      <c r="BG130">
        <v>14.46198984497943</v>
      </c>
      <c r="BH130">
        <v>6.2857490242443754</v>
      </c>
      <c r="BI130">
        <v>14.019593568709279</v>
      </c>
      <c r="BJ130">
        <v>16.031093589858941</v>
      </c>
      <c r="BK130">
        <v>7.1419316131927912</v>
      </c>
      <c r="BL130">
        <v>10.746011631140091</v>
      </c>
      <c r="BM130">
        <v>14.68052127050751</v>
      </c>
      <c r="BN130">
        <v>3.964789935259537</v>
      </c>
      <c r="BO130">
        <v>4.9747980030805534</v>
      </c>
      <c r="BP130">
        <v>17.310715437196581</v>
      </c>
      <c r="BQ130">
        <v>2.1535368427064498</v>
      </c>
      <c r="BR130">
        <v>11.18794041351531</v>
      </c>
      <c r="BS130">
        <v>28.75156645664255</v>
      </c>
      <c r="BT130">
        <v>8.366938448899111</v>
      </c>
      <c r="BU130">
        <v>9.4726679607185673</v>
      </c>
      <c r="BV130">
        <v>8.3956846834762295</v>
      </c>
      <c r="BW130">
        <v>5.9632186760940344</v>
      </c>
      <c r="BX130">
        <v>3.506691056410725</v>
      </c>
      <c r="BY130">
        <v>7.7802810611489264</v>
      </c>
      <c r="BZ130">
        <v>5.7414004766417044</v>
      </c>
      <c r="CA130">
        <v>2.8028616538303819</v>
      </c>
      <c r="CB130">
        <v>10.975459111870279</v>
      </c>
      <c r="CC130">
        <v>19.368381604037761</v>
      </c>
      <c r="CD130">
        <v>12.131034368982199</v>
      </c>
      <c r="CE130">
        <v>13.102814530734941</v>
      </c>
      <c r="CF130">
        <v>2.5214482359959982</v>
      </c>
      <c r="CG130">
        <v>14.406680125505151</v>
      </c>
      <c r="CH130">
        <v>8.9607468795582026</v>
      </c>
      <c r="CI130">
        <v>7.8839627587078214</v>
      </c>
      <c r="CJ130">
        <v>8.5656265149320649</v>
      </c>
      <c r="CK130">
        <v>21.979857920524161</v>
      </c>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row>
    <row r="131">
      <c r="A131" t="s">
        <v>547</v>
      </c>
      <c r="B131">
        <v>2012</v>
      </c>
      <c r="C131" t="s">
        <v>552</v>
      </c>
      <c r="D131">
        <v>66</v>
      </c>
      <c r="E131" t="s">
        <v>182</v>
      </c>
      <c r="F131" t="s">
        <v>191</v>
      </c>
      <c r="G131" t="s">
        <v>213</v>
      </c>
      <c r="H131">
        <v>12.88595748306502</v>
      </c>
      <c r="I131">
        <v>8.5042514600725241</v>
      </c>
      <c r="J131">
        <v>4.54342532459117</v>
      </c>
      <c r="K131">
        <v>3.0556395744281151</v>
      </c>
      <c r="L131">
        <v>1.4125350785714319</v>
      </c>
      <c r="M131">
        <v>8.8933064739026637</v>
      </c>
      <c r="N131">
        <v>3.541309553059619</v>
      </c>
      <c r="O131">
        <v>2.7039297429704501</v>
      </c>
      <c r="P131">
        <v>2.4276706683500282</v>
      </c>
      <c r="Q131">
        <v>1.0693856192205089</v>
      </c>
      <c r="R131">
        <v>14.473730017725289</v>
      </c>
      <c r="S131">
        <v>10.990796892987319</v>
      </c>
      <c r="T131">
        <v>8.299709023684807</v>
      </c>
      <c r="U131">
        <v>5.5404620971259568</v>
      </c>
      <c r="V131">
        <v>2.7573987026043798</v>
      </c>
      <c r="W131" t="s">
        <v>320</v>
      </c>
      <c r="X131" t="s">
        <v>151</v>
      </c>
      <c r="Y131" t="s">
        <v>152</v>
      </c>
      <c r="Z131" t="s">
        <v>153</v>
      </c>
      <c r="AA131" t="s">
        <v>154</v>
      </c>
      <c r="AB131" t="s">
        <v>156</v>
      </c>
      <c r="AC131" t="s">
        <v>157</v>
      </c>
      <c r="AD131" t="s">
        <v>321</v>
      </c>
      <c r="AE131" t="s">
        <v>161</v>
      </c>
      <c r="AF131" t="s">
        <v>162</v>
      </c>
      <c r="AG131" t="s">
        <v>163</v>
      </c>
      <c r="AH131" t="s">
        <v>165</v>
      </c>
      <c r="AI131" t="s">
        <v>322</v>
      </c>
      <c r="AJ131" t="s">
        <v>167</v>
      </c>
      <c r="AK131" t="s">
        <v>168</v>
      </c>
      <c r="AL131" t="s">
        <v>169</v>
      </c>
      <c r="AM131" t="s">
        <v>323</v>
      </c>
      <c r="AN131" t="s">
        <v>170</v>
      </c>
      <c r="AO131" t="s">
        <v>324</v>
      </c>
      <c r="AP131" t="s">
        <v>265</v>
      </c>
      <c r="AQ131" t="s">
        <v>172</v>
      </c>
      <c r="AR131" t="s">
        <v>325</v>
      </c>
      <c r="AS131" t="s">
        <v>173</v>
      </c>
      <c r="AT131" t="s">
        <v>174</v>
      </c>
      <c r="AU131" t="s">
        <v>326</v>
      </c>
      <c r="AV131" t="s">
        <v>176</v>
      </c>
      <c r="AW131" t="s">
        <v>177</v>
      </c>
      <c r="AX131" t="s">
        <v>178</v>
      </c>
      <c r="AY131" t="s">
        <v>179</v>
      </c>
      <c r="AZ131" t="s">
        <v>327</v>
      </c>
      <c r="BA131" t="s">
        <v>328</v>
      </c>
      <c r="BB131" t="s">
        <v>329</v>
      </c>
      <c r="BC131" t="s">
        <v>330</v>
      </c>
      <c r="BD131" t="s">
        <v>213</v>
      </c>
      <c r="BE131">
        <v>3.3462435049509942</v>
      </c>
      <c r="BF131">
        <v>0.98995316732934013</v>
      </c>
      <c r="BG131">
        <v>7.0301647493934096</v>
      </c>
      <c r="BH131">
        <v>3.9934265405448111</v>
      </c>
      <c r="BI131">
        <v>3.3023771568869762</v>
      </c>
      <c r="BJ131">
        <v>4.9262193411012802</v>
      </c>
      <c r="BK131">
        <v>3.9380200906447871</v>
      </c>
      <c r="BL131">
        <v>7.2680381941849186</v>
      </c>
      <c r="BM131">
        <v>7.6359164113946179</v>
      </c>
      <c r="BN131">
        <v>2.3895979302790091</v>
      </c>
      <c r="BO131">
        <v>10.056436425184611</v>
      </c>
      <c r="BP131">
        <v>21.715038016981779</v>
      </c>
      <c r="BQ131">
        <v>0.51496086021599174</v>
      </c>
      <c r="BR131">
        <v>6.7830221458644324</v>
      </c>
      <c r="BS131">
        <v>7.2478589560361044</v>
      </c>
      <c r="BT131">
        <v>23.72590719585574</v>
      </c>
      <c r="BU131">
        <v>17.586384021050041</v>
      </c>
      <c r="BV131">
        <v>4.9987927547225448</v>
      </c>
      <c r="BW131">
        <v>3.505424035477986</v>
      </c>
      <c r="BX131">
        <v>3.5142215306939102</v>
      </c>
      <c r="BY131">
        <v>4.025880726870616</v>
      </c>
      <c r="BZ131">
        <v>5.3073261482849539</v>
      </c>
      <c r="CA131">
        <v>2.0668052576683782</v>
      </c>
      <c r="CB131">
        <v>7.8928089355552942</v>
      </c>
      <c r="CC131">
        <v>9.055724588366898</v>
      </c>
      <c r="CD131">
        <v>12.694598299766801</v>
      </c>
      <c r="CE131">
        <v>5.7088399004891386</v>
      </c>
      <c r="CF131">
        <v>1.658289061445853</v>
      </c>
      <c r="CG131">
        <v>17.883505991764469</v>
      </c>
      <c r="CH131">
        <v>3.2464099546432288</v>
      </c>
      <c r="CI131">
        <v>15.206350223074271</v>
      </c>
      <c r="CJ131">
        <v>2.2890906686933601</v>
      </c>
      <c r="CK131">
        <v>10.547781575702761</v>
      </c>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row>
    <row r="132">
      <c r="A132" t="s">
        <v>547</v>
      </c>
      <c r="B132">
        <v>2012</v>
      </c>
      <c r="C132" t="s">
        <v>552</v>
      </c>
      <c r="D132">
        <v>67</v>
      </c>
      <c r="E132" t="s">
        <v>182</v>
      </c>
      <c r="F132" t="s">
        <v>192</v>
      </c>
      <c r="G132" t="s">
        <v>213</v>
      </c>
      <c r="H132">
        <v>21.96627580417681</v>
      </c>
      <c r="I132">
        <v>13.273273170839319</v>
      </c>
      <c r="J132">
        <v>8.5112851787754416</v>
      </c>
      <c r="K132">
        <v>4.2299258378745392</v>
      </c>
      <c r="L132">
        <v>2.4298939814171279</v>
      </c>
      <c r="M132">
        <v>6.2299232523873549</v>
      </c>
      <c r="N132">
        <v>3.1458524924098148</v>
      </c>
      <c r="O132">
        <v>1.6968192917311631</v>
      </c>
      <c r="P132">
        <v>1.562855720345018</v>
      </c>
      <c r="Q132">
        <v>1.1966962606950891</v>
      </c>
      <c r="R132">
        <v>28.274666215392202</v>
      </c>
      <c r="S132">
        <v>19.044411195644841</v>
      </c>
      <c r="T132">
        <v>16.70208601000472</v>
      </c>
      <c r="U132">
        <v>13.543218993898821</v>
      </c>
      <c r="V132">
        <v>9.0844537784156394</v>
      </c>
      <c r="W132" t="s">
        <v>320</v>
      </c>
      <c r="X132" t="s">
        <v>151</v>
      </c>
      <c r="Y132" t="s">
        <v>152</v>
      </c>
      <c r="Z132" t="s">
        <v>153</v>
      </c>
      <c r="AA132" t="s">
        <v>154</v>
      </c>
      <c r="AB132" t="s">
        <v>156</v>
      </c>
      <c r="AC132" t="s">
        <v>157</v>
      </c>
      <c r="AD132" t="s">
        <v>321</v>
      </c>
      <c r="AE132" t="s">
        <v>161</v>
      </c>
      <c r="AF132" t="s">
        <v>162</v>
      </c>
      <c r="AG132" t="s">
        <v>163</v>
      </c>
      <c r="AH132" t="s">
        <v>165</v>
      </c>
      <c r="AI132" t="s">
        <v>322</v>
      </c>
      <c r="AJ132" t="s">
        <v>167</v>
      </c>
      <c r="AK132" t="s">
        <v>168</v>
      </c>
      <c r="AL132" t="s">
        <v>169</v>
      </c>
      <c r="AM132" t="s">
        <v>323</v>
      </c>
      <c r="AN132" t="s">
        <v>170</v>
      </c>
      <c r="AO132" t="s">
        <v>324</v>
      </c>
      <c r="AP132" t="s">
        <v>265</v>
      </c>
      <c r="AQ132" t="s">
        <v>172</v>
      </c>
      <c r="AR132" t="s">
        <v>325</v>
      </c>
      <c r="AS132" t="s">
        <v>173</v>
      </c>
      <c r="AT132" t="s">
        <v>174</v>
      </c>
      <c r="AU132" t="s">
        <v>326</v>
      </c>
      <c r="AV132" t="s">
        <v>176</v>
      </c>
      <c r="AW132" t="s">
        <v>177</v>
      </c>
      <c r="AX132" t="s">
        <v>178</v>
      </c>
      <c r="AY132" t="s">
        <v>179</v>
      </c>
      <c r="AZ132" t="s">
        <v>327</v>
      </c>
      <c r="BA132" t="s">
        <v>328</v>
      </c>
      <c r="BB132" t="s">
        <v>329</v>
      </c>
      <c r="BC132" t="s">
        <v>330</v>
      </c>
      <c r="BD132" t="s">
        <v>213</v>
      </c>
      <c r="BE132">
        <v>9.0631190044339753</v>
      </c>
      <c r="BF132">
        <v>26.769842569157099</v>
      </c>
      <c r="BG132">
        <v>0.87057288311265368</v>
      </c>
      <c r="BH132">
        <v>2.6045074818356242</v>
      </c>
      <c r="BI132">
        <v>8.1138787324647197</v>
      </c>
      <c r="BJ132">
        <v>13.3203555584335</v>
      </c>
      <c r="BK132">
        <v>2.3185119711398712</v>
      </c>
      <c r="BL132">
        <v>21.585793059500102</v>
      </c>
      <c r="BM132">
        <v>9.47587265933808</v>
      </c>
      <c r="BN132">
        <v>1.014854958948366</v>
      </c>
      <c r="BO132">
        <v>41.26019634621823</v>
      </c>
      <c r="BP132">
        <v>5.2437643392895952</v>
      </c>
      <c r="BQ132">
        <v>0</v>
      </c>
      <c r="BR132">
        <v>4.6184699823123374</v>
      </c>
      <c r="BS132">
        <v>12.42352906201849</v>
      </c>
      <c r="BT132">
        <v>24.85857038160033</v>
      </c>
      <c r="BU132">
        <v>8.9071065521432313</v>
      </c>
      <c r="BV132">
        <v>26.5166544014685</v>
      </c>
      <c r="BW132">
        <v>8.6829021372910091</v>
      </c>
      <c r="BX132">
        <v>18.131526506593339</v>
      </c>
      <c r="BY132">
        <v>1.65395975604565</v>
      </c>
      <c r="BZ132">
        <v>3.8105253137857722</v>
      </c>
      <c r="CA132">
        <v>4.6458381833056572</v>
      </c>
      <c r="CB132">
        <v>10.75683071028377</v>
      </c>
      <c r="CC132">
        <v>0</v>
      </c>
      <c r="CD132">
        <v>31.71617557980553</v>
      </c>
      <c r="CE132">
        <v>7.9219609576744512</v>
      </c>
      <c r="CF132">
        <v>8.3613285341346462</v>
      </c>
      <c r="CG132">
        <v>18.55257851919319</v>
      </c>
      <c r="CH132">
        <v>15.76293434729417</v>
      </c>
      <c r="CI132">
        <v>25.602373449120581</v>
      </c>
      <c r="CJ132">
        <v>8.5946808612826526</v>
      </c>
      <c r="CK132">
        <v>4.2687782794179219</v>
      </c>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row>
    <row r="133">
      <c r="A133" t="s">
        <v>547</v>
      </c>
      <c r="B133">
        <v>2012</v>
      </c>
      <c r="C133" t="s">
        <v>552</v>
      </c>
      <c r="D133">
        <v>68</v>
      </c>
      <c r="E133" t="s">
        <v>182</v>
      </c>
      <c r="F133" t="s">
        <v>276</v>
      </c>
      <c r="G133" t="s">
        <v>213</v>
      </c>
      <c r="H133">
        <v>8.6013392955248769</v>
      </c>
      <c r="I133">
        <v>1.68358149784988</v>
      </c>
      <c r="J133">
        <v>0.90563233752057104</v>
      </c>
      <c r="K133">
        <v>0.23299612234055511</v>
      </c>
      <c r="L133">
        <v>0.0167542586582696</v>
      </c>
      <c r="M133">
        <v>1.073529420066113</v>
      </c>
      <c r="N133">
        <v>0.1254900167629017</v>
      </c>
      <c r="O133">
        <v>0.019544078161200601</v>
      </c>
      <c r="P133">
        <v>0.0155633222489694</v>
      </c>
      <c r="Q133">
        <v>0.0088003829728110008</v>
      </c>
      <c r="R133">
        <v>12.626554375106551</v>
      </c>
      <c r="S133">
        <v>4.8917447908873442</v>
      </c>
      <c r="T133">
        <v>1.8964457174141429</v>
      </c>
      <c r="U133">
        <v>1.665416326507535</v>
      </c>
      <c r="V133">
        <v>0.46643880379352048</v>
      </c>
      <c r="W133" t="s">
        <v>320</v>
      </c>
      <c r="X133" t="s">
        <v>151</v>
      </c>
      <c r="Y133" t="s">
        <v>152</v>
      </c>
      <c r="Z133" t="s">
        <v>153</v>
      </c>
      <c r="AA133" t="s">
        <v>154</v>
      </c>
      <c r="AB133" t="s">
        <v>156</v>
      </c>
      <c r="AC133" t="s">
        <v>157</v>
      </c>
      <c r="AD133" t="s">
        <v>321</v>
      </c>
      <c r="AE133" t="s">
        <v>161</v>
      </c>
      <c r="AF133" t="s">
        <v>162</v>
      </c>
      <c r="AG133" t="s">
        <v>163</v>
      </c>
      <c r="AH133" t="s">
        <v>165</v>
      </c>
      <c r="AI133" t="s">
        <v>322</v>
      </c>
      <c r="AJ133" t="s">
        <v>167</v>
      </c>
      <c r="AK133" t="s">
        <v>168</v>
      </c>
      <c r="AL133" t="s">
        <v>169</v>
      </c>
      <c r="AM133" t="s">
        <v>323</v>
      </c>
      <c r="AN133" t="s">
        <v>170</v>
      </c>
      <c r="AO133" t="s">
        <v>324</v>
      </c>
      <c r="AP133" t="s">
        <v>265</v>
      </c>
      <c r="AQ133" t="s">
        <v>172</v>
      </c>
      <c r="AR133" t="s">
        <v>325</v>
      </c>
      <c r="AS133" t="s">
        <v>173</v>
      </c>
      <c r="AT133" t="s">
        <v>174</v>
      </c>
      <c r="AU133" t="s">
        <v>326</v>
      </c>
      <c r="AV133" t="s">
        <v>176</v>
      </c>
      <c r="AW133" t="s">
        <v>177</v>
      </c>
      <c r="AX133" t="s">
        <v>178</v>
      </c>
      <c r="AY133" t="s">
        <v>179</v>
      </c>
      <c r="AZ133" t="s">
        <v>327</v>
      </c>
      <c r="BA133" t="s">
        <v>328</v>
      </c>
      <c r="BB133" t="s">
        <v>329</v>
      </c>
      <c r="BC133" t="s">
        <v>330</v>
      </c>
      <c r="BD133" t="s">
        <v>213</v>
      </c>
      <c r="BE133">
        <v>4.6797656075216754</v>
      </c>
      <c r="BF133">
        <v>0.8877542812599778</v>
      </c>
      <c r="BG133">
        <v>0</v>
      </c>
      <c r="BH133">
        <v>1.8441161977586089</v>
      </c>
      <c r="BI133">
        <v>2.5046481826386211</v>
      </c>
      <c r="BJ133">
        <v>0.068052058510545299</v>
      </c>
      <c r="BK133">
        <v>27.374865941674479</v>
      </c>
      <c r="BL133">
        <v>5.7056207203345739</v>
      </c>
      <c r="BM133">
        <v>1.017875697861417</v>
      </c>
      <c r="BN133">
        <v>3.9059094732736059</v>
      </c>
      <c r="BO133">
        <v>13.210732631073199</v>
      </c>
      <c r="BP133">
        <v>3.7812384488850581</v>
      </c>
      <c r="BQ133">
        <v>0</v>
      </c>
      <c r="BR133">
        <v>4.2674978419642731</v>
      </c>
      <c r="BS133">
        <v>0.83816093396456415</v>
      </c>
      <c r="BT133">
        <v>3.120268706988726</v>
      </c>
      <c r="BU133">
        <v>4.1420277642482892</v>
      </c>
      <c r="BV133">
        <v>0.36732494369221008</v>
      </c>
      <c r="BW133">
        <v>3.6165553319965289</v>
      </c>
      <c r="BX133">
        <v>11.46642788629781</v>
      </c>
      <c r="BY133">
        <v>1.7874407256397331</v>
      </c>
      <c r="BZ133">
        <v>0.45651539727764878</v>
      </c>
      <c r="CA133">
        <v>12.07250785431032</v>
      </c>
      <c r="CB133">
        <v>0.22729828688302109</v>
      </c>
      <c r="CC133">
        <v>3.2157786253140181</v>
      </c>
      <c r="CD133">
        <v>1.9588840255892579</v>
      </c>
      <c r="CE133">
        <v>0.1035013392630123</v>
      </c>
      <c r="CF133">
        <v>15.186926775900769</v>
      </c>
      <c r="CG133">
        <v>0.58359174951742065</v>
      </c>
      <c r="CH133">
        <v>5.2905790500941503</v>
      </c>
      <c r="CI133">
        <v>10.73906990726365</v>
      </c>
      <c r="CJ133">
        <v>3.60041341661791</v>
      </c>
      <c r="CK133">
        <v>0.079804409400696399</v>
      </c>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row>
    <row r="134">
      <c r="A134" t="s">
        <v>547</v>
      </c>
      <c r="B134">
        <v>2012</v>
      </c>
      <c r="C134" t="s">
        <v>552</v>
      </c>
      <c r="D134">
        <v>69</v>
      </c>
      <c r="E134" t="s">
        <v>182</v>
      </c>
      <c r="F134" t="s">
        <v>277</v>
      </c>
      <c r="G134" t="s">
        <v>213</v>
      </c>
      <c r="H134">
        <v>0.15609270905825609</v>
      </c>
      <c r="I134">
        <v>0.036725889697958897</v>
      </c>
      <c r="J134">
        <v>0.027764198789409798</v>
      </c>
      <c r="K134">
        <v>0.0043727145196848999</v>
      </c>
      <c r="L134">
        <v>0.0065585460380400001</v>
      </c>
      <c r="M134">
        <v>0.016228862411720099</v>
      </c>
      <c r="N134">
        <v>0</v>
      </c>
      <c r="O134">
        <v>0</v>
      </c>
      <c r="P134">
        <v>0</v>
      </c>
      <c r="Q134">
        <v>0</v>
      </c>
      <c r="R134">
        <v>0.17654140274483099</v>
      </c>
      <c r="S134">
        <v>0.13436286071794751</v>
      </c>
      <c r="T134">
        <v>0.056980917308189903</v>
      </c>
      <c r="U134">
        <v>0.055275680316256202</v>
      </c>
      <c r="V134">
        <v>0.021737752393258002</v>
      </c>
      <c r="W134" t="s">
        <v>320</v>
      </c>
      <c r="X134" t="s">
        <v>151</v>
      </c>
      <c r="Y134" t="s">
        <v>152</v>
      </c>
      <c r="Z134" t="s">
        <v>153</v>
      </c>
      <c r="AA134" t="s">
        <v>154</v>
      </c>
      <c r="AB134" t="s">
        <v>156</v>
      </c>
      <c r="AC134" t="s">
        <v>157</v>
      </c>
      <c r="AD134" t="s">
        <v>321</v>
      </c>
      <c r="AE134" t="s">
        <v>161</v>
      </c>
      <c r="AF134" t="s">
        <v>162</v>
      </c>
      <c r="AG134" t="s">
        <v>163</v>
      </c>
      <c r="AH134" t="s">
        <v>165</v>
      </c>
      <c r="AI134" t="s">
        <v>322</v>
      </c>
      <c r="AJ134" t="s">
        <v>167</v>
      </c>
      <c r="AK134" t="s">
        <v>168</v>
      </c>
      <c r="AL134" t="s">
        <v>169</v>
      </c>
      <c r="AM134" t="s">
        <v>323</v>
      </c>
      <c r="AN134" t="s">
        <v>170</v>
      </c>
      <c r="AO134" t="s">
        <v>324</v>
      </c>
      <c r="AP134" t="s">
        <v>265</v>
      </c>
      <c r="AQ134" t="s">
        <v>172</v>
      </c>
      <c r="AR134" t="s">
        <v>325</v>
      </c>
      <c r="AS134" t="s">
        <v>173</v>
      </c>
      <c r="AT134" t="s">
        <v>174</v>
      </c>
      <c r="AU134" t="s">
        <v>326</v>
      </c>
      <c r="AV134" t="s">
        <v>176</v>
      </c>
      <c r="AW134" t="s">
        <v>177</v>
      </c>
      <c r="AX134" t="s">
        <v>178</v>
      </c>
      <c r="AY134" t="s">
        <v>179</v>
      </c>
      <c r="AZ134" t="s">
        <v>327</v>
      </c>
      <c r="BA134" t="s">
        <v>328</v>
      </c>
      <c r="BB134" t="s">
        <v>329</v>
      </c>
      <c r="BC134" t="s">
        <v>330</v>
      </c>
      <c r="BD134" t="s">
        <v>213</v>
      </c>
      <c r="BE134">
        <v>0</v>
      </c>
      <c r="BF134">
        <v>0</v>
      </c>
      <c r="BG134">
        <v>0</v>
      </c>
      <c r="BH134">
        <v>0</v>
      </c>
      <c r="BI134">
        <v>0</v>
      </c>
      <c r="BJ134">
        <v>0</v>
      </c>
      <c r="BK134">
        <v>0.17397522107891819</v>
      </c>
      <c r="BL134">
        <v>0</v>
      </c>
      <c r="BM134">
        <v>0</v>
      </c>
      <c r="BN134">
        <v>0</v>
      </c>
      <c r="BO134">
        <v>0.2305645818817792</v>
      </c>
      <c r="BP134">
        <v>0</v>
      </c>
      <c r="BQ134">
        <v>0</v>
      </c>
      <c r="BR134">
        <v>0</v>
      </c>
      <c r="BS134">
        <v>0</v>
      </c>
      <c r="BT134">
        <v>0</v>
      </c>
      <c r="BU134">
        <v>0</v>
      </c>
      <c r="BV134">
        <v>0</v>
      </c>
      <c r="BW134">
        <v>0.41239242176006968</v>
      </c>
      <c r="BX134">
        <v>1.3957038891398319</v>
      </c>
      <c r="BY134">
        <v>0</v>
      </c>
      <c r="BZ134">
        <v>0</v>
      </c>
      <c r="CA134">
        <v>0</v>
      </c>
      <c r="CB134">
        <v>0</v>
      </c>
      <c r="CC134">
        <v>0</v>
      </c>
      <c r="CD134">
        <v>0</v>
      </c>
      <c r="CE134">
        <v>0</v>
      </c>
      <c r="CF134">
        <v>0.1235630432277935</v>
      </c>
      <c r="CG134">
        <v>0</v>
      </c>
      <c r="CH134">
        <v>0</v>
      </c>
      <c r="CI134">
        <v>0</v>
      </c>
      <c r="CJ134">
        <v>0</v>
      </c>
      <c r="CK134">
        <v>0</v>
      </c>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row>
    <row r="135">
      <c r="A135" t="s">
        <v>547</v>
      </c>
      <c r="B135">
        <v>2012</v>
      </c>
      <c r="C135" t="s">
        <v>552</v>
      </c>
      <c r="D135">
        <v>70</v>
      </c>
      <c r="E135" t="s">
        <v>182</v>
      </c>
      <c r="F135" t="s">
        <v>195</v>
      </c>
      <c r="G135" t="s">
        <v>213</v>
      </c>
      <c r="H135">
        <v>0.17867475182384671</v>
      </c>
      <c r="I135">
        <v>0.089803820412569693</v>
      </c>
      <c r="J135">
        <v>0.052773055382696499</v>
      </c>
      <c r="K135">
        <v>0.0234700388979735</v>
      </c>
      <c r="L135">
        <v>0</v>
      </c>
      <c r="M135">
        <v>0.039765337006077102</v>
      </c>
      <c r="N135">
        <v>0</v>
      </c>
      <c r="O135">
        <v>0</v>
      </c>
      <c r="P135">
        <v>0</v>
      </c>
      <c r="Q135">
        <v>0</v>
      </c>
      <c r="R135">
        <v>0.23397560217094659</v>
      </c>
      <c r="S135">
        <v>0.10876427333586219</v>
      </c>
      <c r="T135">
        <v>0.1523349704874819</v>
      </c>
      <c r="U135">
        <v>0.1050657561117407</v>
      </c>
      <c r="V135">
        <v>0.046669947642595397</v>
      </c>
      <c r="W135" t="s">
        <v>320</v>
      </c>
      <c r="X135" t="s">
        <v>151</v>
      </c>
      <c r="Y135" t="s">
        <v>152</v>
      </c>
      <c r="Z135" t="s">
        <v>153</v>
      </c>
      <c r="AA135" t="s">
        <v>154</v>
      </c>
      <c r="AB135" t="s">
        <v>156</v>
      </c>
      <c r="AC135" t="s">
        <v>157</v>
      </c>
      <c r="AD135" t="s">
        <v>321</v>
      </c>
      <c r="AE135" t="s">
        <v>161</v>
      </c>
      <c r="AF135" t="s">
        <v>162</v>
      </c>
      <c r="AG135" t="s">
        <v>163</v>
      </c>
      <c r="AH135" t="s">
        <v>165</v>
      </c>
      <c r="AI135" t="s">
        <v>322</v>
      </c>
      <c r="AJ135" t="s">
        <v>167</v>
      </c>
      <c r="AK135" t="s">
        <v>168</v>
      </c>
      <c r="AL135" t="s">
        <v>169</v>
      </c>
      <c r="AM135" t="s">
        <v>323</v>
      </c>
      <c r="AN135" t="s">
        <v>170</v>
      </c>
      <c r="AO135" t="s">
        <v>324</v>
      </c>
      <c r="AP135" t="s">
        <v>265</v>
      </c>
      <c r="AQ135" t="s">
        <v>172</v>
      </c>
      <c r="AR135" t="s">
        <v>325</v>
      </c>
      <c r="AS135" t="s">
        <v>173</v>
      </c>
      <c r="AT135" t="s">
        <v>174</v>
      </c>
      <c r="AU135" t="s">
        <v>326</v>
      </c>
      <c r="AV135" t="s">
        <v>176</v>
      </c>
      <c r="AW135" t="s">
        <v>177</v>
      </c>
      <c r="AX135" t="s">
        <v>178</v>
      </c>
      <c r="AY135" t="s">
        <v>179</v>
      </c>
      <c r="AZ135" t="s">
        <v>327</v>
      </c>
      <c r="BA135" t="s">
        <v>328</v>
      </c>
      <c r="BB135" t="s">
        <v>329</v>
      </c>
      <c r="BC135" t="s">
        <v>330</v>
      </c>
      <c r="BD135" t="s">
        <v>213</v>
      </c>
      <c r="BE135">
        <v>0</v>
      </c>
      <c r="BF135">
        <v>0</v>
      </c>
      <c r="BG135">
        <v>0</v>
      </c>
      <c r="BH135">
        <v>0.046622408284942199</v>
      </c>
      <c r="BI135">
        <v>0</v>
      </c>
      <c r="BJ135">
        <v>0</v>
      </c>
      <c r="BK135">
        <v>0.081430838078496298</v>
      </c>
      <c r="BL135">
        <v>0</v>
      </c>
      <c r="BM135">
        <v>0</v>
      </c>
      <c r="BN135">
        <v>0</v>
      </c>
      <c r="BO135">
        <v>0</v>
      </c>
      <c r="BP135">
        <v>0</v>
      </c>
      <c r="BQ135">
        <v>0</v>
      </c>
      <c r="BR135">
        <v>0</v>
      </c>
      <c r="BS135">
        <v>0</v>
      </c>
      <c r="BT135">
        <v>0</v>
      </c>
      <c r="BU135">
        <v>0</v>
      </c>
      <c r="BV135">
        <v>0</v>
      </c>
      <c r="BW135">
        <v>0.063989047894892098</v>
      </c>
      <c r="BX135">
        <v>0.029695827428507099</v>
      </c>
      <c r="BY135">
        <v>0</v>
      </c>
      <c r="BZ135">
        <v>0</v>
      </c>
      <c r="CA135">
        <v>0</v>
      </c>
      <c r="CB135">
        <v>0</v>
      </c>
      <c r="CC135">
        <v>0</v>
      </c>
      <c r="CD135">
        <v>0</v>
      </c>
      <c r="CE135">
        <v>0</v>
      </c>
      <c r="CF135">
        <v>3.529195724151847</v>
      </c>
      <c r="CG135">
        <v>0</v>
      </c>
      <c r="CH135">
        <v>0</v>
      </c>
      <c r="CI135">
        <v>0</v>
      </c>
      <c r="CJ135">
        <v>0</v>
      </c>
      <c r="CK135">
        <v>0</v>
      </c>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row>
    <row r="136">
      <c r="A136" t="s">
        <v>547</v>
      </c>
      <c r="B136">
        <v>2012</v>
      </c>
      <c r="C136" t="s">
        <v>552</v>
      </c>
      <c r="D136">
        <v>71</v>
      </c>
      <c r="E136" t="s">
        <v>182</v>
      </c>
      <c r="F136" t="s">
        <v>196</v>
      </c>
      <c r="G136" t="s">
        <v>213</v>
      </c>
      <c r="H136">
        <v>6.4003781505801989</v>
      </c>
      <c r="I136">
        <v>4.0218951236648204</v>
      </c>
      <c r="J136">
        <v>1.9402429855242951</v>
      </c>
      <c r="K136">
        <v>1.0808083844049201</v>
      </c>
      <c r="L136">
        <v>0.53211702022677765</v>
      </c>
      <c r="M136">
        <v>3.139274774949532</v>
      </c>
      <c r="N136">
        <v>0.9311391735047303</v>
      </c>
      <c r="O136">
        <v>0.84321350395345096</v>
      </c>
      <c r="P136">
        <v>0.55038941247272999</v>
      </c>
      <c r="Q136">
        <v>0.27509503215961773</v>
      </c>
      <c r="R136">
        <v>7.051727652353688</v>
      </c>
      <c r="S136">
        <v>5.926680190782406</v>
      </c>
      <c r="T136">
        <v>4.6256119181738304</v>
      </c>
      <c r="U136">
        <v>3.0021212665226078</v>
      </c>
      <c r="V136">
        <v>1.530327639402008</v>
      </c>
      <c r="W136" t="s">
        <v>320</v>
      </c>
      <c r="X136" t="s">
        <v>151</v>
      </c>
      <c r="Y136" t="s">
        <v>152</v>
      </c>
      <c r="Z136" t="s">
        <v>153</v>
      </c>
      <c r="AA136" t="s">
        <v>154</v>
      </c>
      <c r="AB136" t="s">
        <v>156</v>
      </c>
      <c r="AC136" t="s">
        <v>157</v>
      </c>
      <c r="AD136" t="s">
        <v>321</v>
      </c>
      <c r="AE136" t="s">
        <v>161</v>
      </c>
      <c r="AF136" t="s">
        <v>162</v>
      </c>
      <c r="AG136" t="s">
        <v>163</v>
      </c>
      <c r="AH136" t="s">
        <v>165</v>
      </c>
      <c r="AI136" t="s">
        <v>322</v>
      </c>
      <c r="AJ136" t="s">
        <v>167</v>
      </c>
      <c r="AK136" t="s">
        <v>168</v>
      </c>
      <c r="AL136" t="s">
        <v>169</v>
      </c>
      <c r="AM136" t="s">
        <v>323</v>
      </c>
      <c r="AN136" t="s">
        <v>170</v>
      </c>
      <c r="AO136" t="s">
        <v>324</v>
      </c>
      <c r="AP136" t="s">
        <v>265</v>
      </c>
      <c r="AQ136" t="s">
        <v>172</v>
      </c>
      <c r="AR136" t="s">
        <v>325</v>
      </c>
      <c r="AS136" t="s">
        <v>173</v>
      </c>
      <c r="AT136" t="s">
        <v>174</v>
      </c>
      <c r="AU136" t="s">
        <v>326</v>
      </c>
      <c r="AV136" t="s">
        <v>176</v>
      </c>
      <c r="AW136" t="s">
        <v>177</v>
      </c>
      <c r="AX136" t="s">
        <v>178</v>
      </c>
      <c r="AY136" t="s">
        <v>179</v>
      </c>
      <c r="AZ136" t="s">
        <v>327</v>
      </c>
      <c r="BA136" t="s">
        <v>328</v>
      </c>
      <c r="BB136" t="s">
        <v>329</v>
      </c>
      <c r="BC136" t="s">
        <v>330</v>
      </c>
      <c r="BD136" t="s">
        <v>213</v>
      </c>
      <c r="BE136">
        <v>0.68727621401972439</v>
      </c>
      <c r="BF136">
        <v>2.1245391297681291</v>
      </c>
      <c r="BG136">
        <v>0.35219458066622539</v>
      </c>
      <c r="BH136">
        <v>0.34966806213706669</v>
      </c>
      <c r="BI136">
        <v>0.1300789185565687</v>
      </c>
      <c r="BJ136">
        <v>2.6025264804232271</v>
      </c>
      <c r="BK136">
        <v>4.751922009933657</v>
      </c>
      <c r="BL136">
        <v>2.509661834279076</v>
      </c>
      <c r="BM136">
        <v>0.1111862297031817</v>
      </c>
      <c r="BN136">
        <v>8.1785506643636179</v>
      </c>
      <c r="BO136">
        <v>0.38539119588350418</v>
      </c>
      <c r="BP136">
        <v>0</v>
      </c>
      <c r="BQ136">
        <v>0</v>
      </c>
      <c r="BR136">
        <v>19.1146406759106</v>
      </c>
      <c r="BS136">
        <v>0</v>
      </c>
      <c r="BT136">
        <v>0.79404407383120412</v>
      </c>
      <c r="BU136">
        <v>4.0515553848204053</v>
      </c>
      <c r="BV136">
        <v>0</v>
      </c>
      <c r="BW136">
        <v>3.9489964010684022</v>
      </c>
      <c r="BX136">
        <v>27.811147800115709</v>
      </c>
      <c r="BY136">
        <v>14.789161095038271</v>
      </c>
      <c r="BZ136">
        <v>0.39926501468732778</v>
      </c>
      <c r="CA136">
        <v>2.0980820446218229</v>
      </c>
      <c r="CB136">
        <v>2.2501707467916692</v>
      </c>
      <c r="CC136">
        <v>4.1973445601424917</v>
      </c>
      <c r="CD136">
        <v>0.15659881168710041</v>
      </c>
      <c r="CE136">
        <v>0</v>
      </c>
      <c r="CF136">
        <v>39.898797374221047</v>
      </c>
      <c r="CG136">
        <v>0</v>
      </c>
      <c r="CH136">
        <v>15.358817232610351</v>
      </c>
      <c r="CI136">
        <v>0.10371205178423749</v>
      </c>
      <c r="CJ136">
        <v>0.62497378529844794</v>
      </c>
      <c r="CK136">
        <v>2.393894516178487</v>
      </c>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row>
    <row r="137">
      <c r="A137" t="s">
        <v>547</v>
      </c>
      <c r="B137">
        <v>2012</v>
      </c>
      <c r="C137" t="s">
        <v>552</v>
      </c>
      <c r="D137">
        <v>72</v>
      </c>
      <c r="E137" t="s">
        <v>182</v>
      </c>
      <c r="F137" t="s">
        <v>197</v>
      </c>
      <c r="G137" t="s">
        <v>213</v>
      </c>
      <c r="H137">
        <v>1.21885370308748</v>
      </c>
      <c r="I137">
        <v>0.97808240282817627</v>
      </c>
      <c r="J137">
        <v>1.012613759043113</v>
      </c>
      <c r="K137">
        <v>0.94921711036753031</v>
      </c>
      <c r="L137">
        <v>0.78104209579093331</v>
      </c>
      <c r="M137">
        <v>1.141259828572472</v>
      </c>
      <c r="N137">
        <v>0.68691634323040507</v>
      </c>
      <c r="O137">
        <v>0.98806587201846663</v>
      </c>
      <c r="P137">
        <v>0.51839822318142015</v>
      </c>
      <c r="Q137">
        <v>0.9853997547366109</v>
      </c>
      <c r="R137">
        <v>1.163280923284977</v>
      </c>
      <c r="S137">
        <v>1.1165129113638379</v>
      </c>
      <c r="T137">
        <v>0.99855196951724001</v>
      </c>
      <c r="U137">
        <v>1.308637402928243</v>
      </c>
      <c r="V137">
        <v>0.96565761829622043</v>
      </c>
      <c r="W137" t="s">
        <v>320</v>
      </c>
      <c r="X137" t="s">
        <v>151</v>
      </c>
      <c r="Y137" t="s">
        <v>152</v>
      </c>
      <c r="Z137" t="s">
        <v>153</v>
      </c>
      <c r="AA137" t="s">
        <v>154</v>
      </c>
      <c r="AB137" t="s">
        <v>156</v>
      </c>
      <c r="AC137" t="s">
        <v>157</v>
      </c>
      <c r="AD137" t="s">
        <v>321</v>
      </c>
      <c r="AE137" t="s">
        <v>161</v>
      </c>
      <c r="AF137" t="s">
        <v>162</v>
      </c>
      <c r="AG137" t="s">
        <v>163</v>
      </c>
      <c r="AH137" t="s">
        <v>165</v>
      </c>
      <c r="AI137" t="s">
        <v>322</v>
      </c>
      <c r="AJ137" t="s">
        <v>167</v>
      </c>
      <c r="AK137" t="s">
        <v>168</v>
      </c>
      <c r="AL137" t="s">
        <v>169</v>
      </c>
      <c r="AM137" t="s">
        <v>323</v>
      </c>
      <c r="AN137" t="s">
        <v>170</v>
      </c>
      <c r="AO137" t="s">
        <v>324</v>
      </c>
      <c r="AP137" t="s">
        <v>265</v>
      </c>
      <c r="AQ137" t="s">
        <v>172</v>
      </c>
      <c r="AR137" t="s">
        <v>325</v>
      </c>
      <c r="AS137" t="s">
        <v>173</v>
      </c>
      <c r="AT137" t="s">
        <v>174</v>
      </c>
      <c r="AU137" t="s">
        <v>326</v>
      </c>
      <c r="AV137" t="s">
        <v>176</v>
      </c>
      <c r="AW137" t="s">
        <v>177</v>
      </c>
      <c r="AX137" t="s">
        <v>178</v>
      </c>
      <c r="AY137" t="s">
        <v>179</v>
      </c>
      <c r="AZ137" t="s">
        <v>327</v>
      </c>
      <c r="BA137" t="s">
        <v>328</v>
      </c>
      <c r="BB137" t="s">
        <v>329</v>
      </c>
      <c r="BC137" t="s">
        <v>330</v>
      </c>
      <c r="BD137" t="s">
        <v>213</v>
      </c>
      <c r="BE137">
        <v>2.8203539217936231</v>
      </c>
      <c r="BF137">
        <v>0.16699738758855889</v>
      </c>
      <c r="BG137">
        <v>0</v>
      </c>
      <c r="BH137">
        <v>0.65076277846687691</v>
      </c>
      <c r="BI137">
        <v>0</v>
      </c>
      <c r="BJ137">
        <v>1.812371817076563</v>
      </c>
      <c r="BK137">
        <v>2.2050259691548049</v>
      </c>
      <c r="BL137">
        <v>0.12681289596612061</v>
      </c>
      <c r="BM137">
        <v>1.0153345249463259</v>
      </c>
      <c r="BN137">
        <v>0.75964565811903761</v>
      </c>
      <c r="BO137">
        <v>0.14004297544000871</v>
      </c>
      <c r="BP137">
        <v>2.6729133389903019</v>
      </c>
      <c r="BQ137">
        <v>2.444852029133894</v>
      </c>
      <c r="BR137">
        <v>0</v>
      </c>
      <c r="BS137">
        <v>0.0408413252744768</v>
      </c>
      <c r="BT137">
        <v>4.7357784865165726</v>
      </c>
      <c r="BU137">
        <v>0</v>
      </c>
      <c r="BV137">
        <v>0.15068113127655511</v>
      </c>
      <c r="BW137">
        <v>0.36449939996792641</v>
      </c>
      <c r="BX137">
        <v>0.2938022612289527</v>
      </c>
      <c r="BY137">
        <v>0.39556462402116699</v>
      </c>
      <c r="BZ137">
        <v>2.7664664138589341</v>
      </c>
      <c r="CA137">
        <v>10.186361130874859</v>
      </c>
      <c r="CB137">
        <v>0.56803427435935772</v>
      </c>
      <c r="CC137">
        <v>0.0197755520995328</v>
      </c>
      <c r="CD137">
        <v>1.1582637747234059</v>
      </c>
      <c r="CE137">
        <v>0.34745010705091739</v>
      </c>
      <c r="CF137">
        <v>0.27381046205239329</v>
      </c>
      <c r="CG137">
        <v>0</v>
      </c>
      <c r="CH137">
        <v>0.074234486839885094</v>
      </c>
      <c r="CI137">
        <v>2.7029922700088891</v>
      </c>
      <c r="CJ137">
        <v>0</v>
      </c>
      <c r="CK137">
        <v>0.2279656402013891</v>
      </c>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row>
    <row r="138">
      <c r="A138" t="s">
        <v>547</v>
      </c>
      <c r="B138">
        <v>2012</v>
      </c>
      <c r="C138" t="s">
        <v>552</v>
      </c>
      <c r="D138">
        <v>73</v>
      </c>
      <c r="E138" t="s">
        <v>182</v>
      </c>
      <c r="F138" t="s">
        <v>198</v>
      </c>
      <c r="G138" t="s">
        <v>213</v>
      </c>
      <c r="H138">
        <v>0.72645682199343919</v>
      </c>
      <c r="I138">
        <v>2.4492296411396759</v>
      </c>
      <c r="J138">
        <v>5.2420566210696036</v>
      </c>
      <c r="K138">
        <v>10.622120384840359</v>
      </c>
      <c r="L138">
        <v>28.255834076140321</v>
      </c>
      <c r="M138">
        <v>3.6576318645139798</v>
      </c>
      <c r="N138">
        <v>7.4812250503923412</v>
      </c>
      <c r="O138">
        <v>12.158458016717031</v>
      </c>
      <c r="P138">
        <v>20.171546656196249</v>
      </c>
      <c r="Q138">
        <v>36.495391170115028</v>
      </c>
      <c r="R138">
        <v>0.26554170903795499</v>
      </c>
      <c r="S138">
        <v>0.68062728184838606</v>
      </c>
      <c r="T138">
        <v>1.7706361775177411</v>
      </c>
      <c r="U138">
        <v>3.0852778915650192</v>
      </c>
      <c r="V138">
        <v>9.1328941755404234</v>
      </c>
      <c r="W138" t="s">
        <v>320</v>
      </c>
      <c r="X138" t="s">
        <v>151</v>
      </c>
      <c r="Y138" t="s">
        <v>152</v>
      </c>
      <c r="Z138" t="s">
        <v>153</v>
      </c>
      <c r="AA138" t="s">
        <v>154</v>
      </c>
      <c r="AB138" t="s">
        <v>156</v>
      </c>
      <c r="AC138" t="s">
        <v>157</v>
      </c>
      <c r="AD138" t="s">
        <v>321</v>
      </c>
      <c r="AE138" t="s">
        <v>161</v>
      </c>
      <c r="AF138" t="s">
        <v>162</v>
      </c>
      <c r="AG138" t="s">
        <v>163</v>
      </c>
      <c r="AH138" t="s">
        <v>165</v>
      </c>
      <c r="AI138" t="s">
        <v>322</v>
      </c>
      <c r="AJ138" t="s">
        <v>167</v>
      </c>
      <c r="AK138" t="s">
        <v>168</v>
      </c>
      <c r="AL138" t="s">
        <v>169</v>
      </c>
      <c r="AM138" t="s">
        <v>323</v>
      </c>
      <c r="AN138" t="s">
        <v>170</v>
      </c>
      <c r="AO138" t="s">
        <v>324</v>
      </c>
      <c r="AP138" t="s">
        <v>265</v>
      </c>
      <c r="AQ138" t="s">
        <v>172</v>
      </c>
      <c r="AR138" t="s">
        <v>325</v>
      </c>
      <c r="AS138" t="s">
        <v>173</v>
      </c>
      <c r="AT138" t="s">
        <v>174</v>
      </c>
      <c r="AU138" t="s">
        <v>326</v>
      </c>
      <c r="AV138" t="s">
        <v>176</v>
      </c>
      <c r="AW138" t="s">
        <v>177</v>
      </c>
      <c r="AX138" t="s">
        <v>178</v>
      </c>
      <c r="AY138" t="s">
        <v>179</v>
      </c>
      <c r="AZ138" t="s">
        <v>327</v>
      </c>
      <c r="BA138" t="s">
        <v>328</v>
      </c>
      <c r="BB138" t="s">
        <v>329</v>
      </c>
      <c r="BC138" t="s">
        <v>330</v>
      </c>
      <c r="BD138" t="s">
        <v>213</v>
      </c>
      <c r="BE138">
        <v>2.246745627345617</v>
      </c>
      <c r="BF138">
        <v>28.53785234958783</v>
      </c>
      <c r="BG138">
        <v>11.719262738365829</v>
      </c>
      <c r="BH138">
        <v>19.649952506395831</v>
      </c>
      <c r="BI138">
        <v>0.25274078243606329</v>
      </c>
      <c r="BJ138">
        <v>5.5062027124778181</v>
      </c>
      <c r="BK138">
        <v>2.7927136344404562</v>
      </c>
      <c r="BL138">
        <v>1.9819864746872731</v>
      </c>
      <c r="BM138">
        <v>11.72951058685708</v>
      </c>
      <c r="BN138">
        <v>4.934250423888729</v>
      </c>
      <c r="BO138">
        <v>2.228717017464406</v>
      </c>
      <c r="BP138">
        <v>1.4458956746915901</v>
      </c>
      <c r="BQ138">
        <v>39.399736341764857</v>
      </c>
      <c r="BR138">
        <v>3.3251048673197481</v>
      </c>
      <c r="BS138">
        <v>5.4624734598273852</v>
      </c>
      <c r="BT138">
        <v>0.65016092722744734</v>
      </c>
      <c r="BU138">
        <v>1.9568229017826539</v>
      </c>
      <c r="BV138">
        <v>7.4989317132991946</v>
      </c>
      <c r="BW138">
        <v>6.4792840781772121</v>
      </c>
      <c r="BX138">
        <v>2.9955865948901188</v>
      </c>
      <c r="BY138">
        <v>1.879733835888806</v>
      </c>
      <c r="BZ138">
        <v>2.7638656248555669</v>
      </c>
      <c r="CA138">
        <v>3.2846265074363412</v>
      </c>
      <c r="CB138">
        <v>2.8679070319480382</v>
      </c>
      <c r="CC138">
        <v>2.513420684237949</v>
      </c>
      <c r="CD138">
        <v>0.44167491768903838</v>
      </c>
      <c r="CE138">
        <v>12.58583274973558</v>
      </c>
      <c r="CF138">
        <v>4.293818363482429</v>
      </c>
      <c r="CG138">
        <v>7.4655274928784516</v>
      </c>
      <c r="CH138">
        <v>1.949220555865167</v>
      </c>
      <c r="CI138">
        <v>0.51773657960630881</v>
      </c>
      <c r="CJ138">
        <v>0.52478960154587284</v>
      </c>
      <c r="CK138">
        <v>10.22712776832609</v>
      </c>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row>
    <row r="139">
      <c r="A139" t="s">
        <v>547</v>
      </c>
      <c r="B139">
        <v>2012</v>
      </c>
      <c r="C139" t="s">
        <v>552</v>
      </c>
      <c r="D139">
        <v>74</v>
      </c>
      <c r="E139" t="s">
        <v>182</v>
      </c>
      <c r="F139" t="s">
        <v>333</v>
      </c>
      <c r="G139" t="s">
        <v>213</v>
      </c>
      <c r="H139">
        <v>5.4537972727890356</v>
      </c>
      <c r="I139">
        <v>14.63360228178912</v>
      </c>
      <c r="J139">
        <v>20.91836629874053</v>
      </c>
      <c r="K139">
        <v>25.686468774754729</v>
      </c>
      <c r="L139">
        <v>22.666339896659139</v>
      </c>
      <c r="M139">
        <v>20.777744990694249</v>
      </c>
      <c r="N139">
        <v>25.521729133477081</v>
      </c>
      <c r="O139">
        <v>26.704784626198979</v>
      </c>
      <c r="P139">
        <v>26.297192163677991</v>
      </c>
      <c r="Q139">
        <v>20.581134202968691</v>
      </c>
      <c r="R139">
        <v>2.1143781694204788</v>
      </c>
      <c r="S139">
        <v>6.3609605714431998</v>
      </c>
      <c r="T139">
        <v>11.16606479040963</v>
      </c>
      <c r="U139">
        <v>16.35440117099699</v>
      </c>
      <c r="V139">
        <v>23.119991556664939</v>
      </c>
      <c r="W139" t="s">
        <v>320</v>
      </c>
      <c r="X139" t="s">
        <v>151</v>
      </c>
      <c r="Y139" t="s">
        <v>152</v>
      </c>
      <c r="Z139" t="s">
        <v>153</v>
      </c>
      <c r="AA139" t="s">
        <v>154</v>
      </c>
      <c r="AB139" t="s">
        <v>156</v>
      </c>
      <c r="AC139" t="s">
        <v>157</v>
      </c>
      <c r="AD139" t="s">
        <v>321</v>
      </c>
      <c r="AE139" t="s">
        <v>161</v>
      </c>
      <c r="AF139" t="s">
        <v>162</v>
      </c>
      <c r="AG139" t="s">
        <v>163</v>
      </c>
      <c r="AH139" t="s">
        <v>165</v>
      </c>
      <c r="AI139" t="s">
        <v>322</v>
      </c>
      <c r="AJ139" t="s">
        <v>167</v>
      </c>
      <c r="AK139" t="s">
        <v>168</v>
      </c>
      <c r="AL139" t="s">
        <v>169</v>
      </c>
      <c r="AM139" t="s">
        <v>323</v>
      </c>
      <c r="AN139" t="s">
        <v>170</v>
      </c>
      <c r="AO139" t="s">
        <v>324</v>
      </c>
      <c r="AP139" t="s">
        <v>265</v>
      </c>
      <c r="AQ139" t="s">
        <v>172</v>
      </c>
      <c r="AR139" t="s">
        <v>325</v>
      </c>
      <c r="AS139" t="s">
        <v>173</v>
      </c>
      <c r="AT139" t="s">
        <v>174</v>
      </c>
      <c r="AU139" t="s">
        <v>326</v>
      </c>
      <c r="AV139" t="s">
        <v>176</v>
      </c>
      <c r="AW139" t="s">
        <v>177</v>
      </c>
      <c r="AX139" t="s">
        <v>178</v>
      </c>
      <c r="AY139" t="s">
        <v>179</v>
      </c>
      <c r="AZ139" t="s">
        <v>327</v>
      </c>
      <c r="BA139" t="s">
        <v>328</v>
      </c>
      <c r="BB139" t="s">
        <v>329</v>
      </c>
      <c r="BC139" t="s">
        <v>330</v>
      </c>
      <c r="BD139" t="s">
        <v>213</v>
      </c>
      <c r="BE139">
        <v>34.669523546651916</v>
      </c>
      <c r="BF139">
        <v>9.0035273288467863</v>
      </c>
      <c r="BG139">
        <v>39.308515337968473</v>
      </c>
      <c r="BH139">
        <v>21.81832908683522</v>
      </c>
      <c r="BI139">
        <v>15.47945727511981</v>
      </c>
      <c r="BJ139">
        <v>11.44406900465416</v>
      </c>
      <c r="BK139">
        <v>24.062732469419899</v>
      </c>
      <c r="BL139">
        <v>14.96704216069219</v>
      </c>
      <c r="BM139">
        <v>13.0157984450921</v>
      </c>
      <c r="BN139">
        <v>45.398343267794431</v>
      </c>
      <c r="BO139">
        <v>2.534834951224719</v>
      </c>
      <c r="BP139">
        <v>16.484871871998681</v>
      </c>
      <c r="BQ139">
        <v>23.177110650878859</v>
      </c>
      <c r="BR139">
        <v>23.807911128303349</v>
      </c>
      <c r="BS139">
        <v>9.4874239994372083</v>
      </c>
      <c r="BT139">
        <v>6.5483097320138821</v>
      </c>
      <c r="BU139">
        <v>7.3494785968879981</v>
      </c>
      <c r="BV139">
        <v>25.224807628793961</v>
      </c>
      <c r="BW139">
        <v>24.66336089791583</v>
      </c>
      <c r="BX139">
        <v>12.53196885271621</v>
      </c>
      <c r="BY139">
        <v>41.796584478558223</v>
      </c>
      <c r="BZ139">
        <v>57.088741278450478</v>
      </c>
      <c r="CA139">
        <v>20.802011044166321</v>
      </c>
      <c r="CB139">
        <v>26.16541028555757</v>
      </c>
      <c r="CC139">
        <v>17.83079014662459</v>
      </c>
      <c r="CD139">
        <v>15.61190426270297</v>
      </c>
      <c r="CE139">
        <v>18.08183412856884</v>
      </c>
      <c r="CF139">
        <v>11.142786774243771</v>
      </c>
      <c r="CG139">
        <v>5.2200298241072449</v>
      </c>
      <c r="CH139">
        <v>31.138889449071211</v>
      </c>
      <c r="CI139">
        <v>10.30940175014133</v>
      </c>
      <c r="CJ139">
        <v>32.416006884125501</v>
      </c>
      <c r="CK139">
        <v>4.1811483869473696</v>
      </c>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row>
    <row r="140">
      <c r="A140" t="s">
        <v>547</v>
      </c>
      <c r="B140">
        <v>2012</v>
      </c>
      <c r="C140" t="s">
        <v>552</v>
      </c>
      <c r="D140">
        <v>75</v>
      </c>
      <c r="E140" t="s">
        <v>182</v>
      </c>
      <c r="F140" t="s">
        <v>46</v>
      </c>
      <c r="G140" t="s">
        <v>213</v>
      </c>
      <c r="H140">
        <v>0.67234261806914686</v>
      </c>
      <c r="I140">
        <v>0.4222420450834633</v>
      </c>
      <c r="J140">
        <v>0.42967033339363109</v>
      </c>
      <c r="K140">
        <v>0.2698976107339297</v>
      </c>
      <c r="L140">
        <v>0.26380098180478601</v>
      </c>
      <c r="M140">
        <v>0.54956784644934642</v>
      </c>
      <c r="N140">
        <v>0.50318748811128688</v>
      </c>
      <c r="O140">
        <v>0.12974995153971791</v>
      </c>
      <c r="P140">
        <v>0.43213739601856382</v>
      </c>
      <c r="Q140">
        <v>0.060026583645391998</v>
      </c>
      <c r="R140">
        <v>0.56003021351974103</v>
      </c>
      <c r="S140">
        <v>0.6161074864883348</v>
      </c>
      <c r="T140">
        <v>0.49242305961656591</v>
      </c>
      <c r="U140">
        <v>0.32293978286597019</v>
      </c>
      <c r="V140">
        <v>0.44692174087853592</v>
      </c>
      <c r="W140" t="s">
        <v>320</v>
      </c>
      <c r="X140" t="s">
        <v>151</v>
      </c>
      <c r="Y140" t="s">
        <v>152</v>
      </c>
      <c r="Z140" t="s">
        <v>153</v>
      </c>
      <c r="AA140" t="s">
        <v>154</v>
      </c>
      <c r="AB140" t="s">
        <v>156</v>
      </c>
      <c r="AC140" t="s">
        <v>157</v>
      </c>
      <c r="AD140" t="s">
        <v>321</v>
      </c>
      <c r="AE140" t="s">
        <v>161</v>
      </c>
      <c r="AF140" t="s">
        <v>162</v>
      </c>
      <c r="AG140" t="s">
        <v>163</v>
      </c>
      <c r="AH140" t="s">
        <v>165</v>
      </c>
      <c r="AI140" t="s">
        <v>322</v>
      </c>
      <c r="AJ140" t="s">
        <v>167</v>
      </c>
      <c r="AK140" t="s">
        <v>168</v>
      </c>
      <c r="AL140" t="s">
        <v>169</v>
      </c>
      <c r="AM140" t="s">
        <v>323</v>
      </c>
      <c r="AN140" t="s">
        <v>170</v>
      </c>
      <c r="AO140" t="s">
        <v>324</v>
      </c>
      <c r="AP140" t="s">
        <v>265</v>
      </c>
      <c r="AQ140" t="s">
        <v>172</v>
      </c>
      <c r="AR140" t="s">
        <v>325</v>
      </c>
      <c r="AS140" t="s">
        <v>173</v>
      </c>
      <c r="AT140" t="s">
        <v>174</v>
      </c>
      <c r="AU140" t="s">
        <v>326</v>
      </c>
      <c r="AV140" t="s">
        <v>176</v>
      </c>
      <c r="AW140" t="s">
        <v>177</v>
      </c>
      <c r="AX140" t="s">
        <v>178</v>
      </c>
      <c r="AY140" t="s">
        <v>179</v>
      </c>
      <c r="AZ140" t="s">
        <v>327</v>
      </c>
      <c r="BA140" t="s">
        <v>328</v>
      </c>
      <c r="BB140" t="s">
        <v>329</v>
      </c>
      <c r="BC140" t="s">
        <v>330</v>
      </c>
      <c r="BD140" t="s">
        <v>213</v>
      </c>
      <c r="BE140">
        <v>0.86100139916692275</v>
      </c>
      <c r="BF140">
        <v>0.0532255221043011</v>
      </c>
      <c r="BG140">
        <v>0</v>
      </c>
      <c r="BH140">
        <v>0.87894738955821627</v>
      </c>
      <c r="BI140">
        <v>0.22203372864538759</v>
      </c>
      <c r="BJ140">
        <v>0.17686203349861529</v>
      </c>
      <c r="BK140">
        <v>0.86501457368179069</v>
      </c>
      <c r="BL140">
        <v>0</v>
      </c>
      <c r="BM140">
        <v>0.064576238339734804</v>
      </c>
      <c r="BN140">
        <v>0.90367112850144693</v>
      </c>
      <c r="BO140">
        <v>0.25100020553006502</v>
      </c>
      <c r="BP140">
        <v>0</v>
      </c>
      <c r="BQ140">
        <v>0.47887927509711409</v>
      </c>
      <c r="BR140">
        <v>0</v>
      </c>
      <c r="BS140">
        <v>0.71216376447368102</v>
      </c>
      <c r="BT140">
        <v>0</v>
      </c>
      <c r="BU140">
        <v>0.15040709401633709</v>
      </c>
      <c r="BV140">
        <v>0</v>
      </c>
      <c r="BW140">
        <v>2.0288469495807528</v>
      </c>
      <c r="BX140">
        <v>0</v>
      </c>
      <c r="BY140">
        <v>0.099157427295294406</v>
      </c>
      <c r="BZ140">
        <v>0.20404054349651191</v>
      </c>
      <c r="CA140">
        <v>0.056727653790375102</v>
      </c>
      <c r="CB140">
        <v>0.65046134494936314</v>
      </c>
      <c r="CC140">
        <v>0.63727328862180532</v>
      </c>
      <c r="CD140">
        <v>0.023461651514167799</v>
      </c>
      <c r="CE140">
        <v>0.45055712506116402</v>
      </c>
      <c r="CF140">
        <v>0.61514046365145736</v>
      </c>
      <c r="CG140">
        <v>0.12717565774889539</v>
      </c>
      <c r="CH140">
        <v>0</v>
      </c>
      <c r="CI140">
        <v>0</v>
      </c>
      <c r="CJ140">
        <v>0.1015756303548825</v>
      </c>
      <c r="CK140">
        <v>0.047216832618355603</v>
      </c>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row>
    <row r="141">
      <c r="A141" t="s">
        <v>547</v>
      </c>
      <c r="B141">
        <v>2012</v>
      </c>
      <c r="C141" t="s">
        <v>552</v>
      </c>
      <c r="D141">
        <v>122</v>
      </c>
      <c r="E141" t="s">
        <v>18</v>
      </c>
      <c r="F141" t="s">
        <v>14</v>
      </c>
      <c r="G141" t="s">
        <v>566</v>
      </c>
      <c r="H141">
        <v>47.790949144987472</v>
      </c>
      <c r="I141">
        <v>69.043688627909319</v>
      </c>
      <c r="J141">
        <v>81.30658958565364</v>
      </c>
      <c r="K141">
        <v>87.533368128405101</v>
      </c>
      <c r="L141">
        <v>94.992940259608176</v>
      </c>
      <c r="M141">
        <v>71.602230083836844</v>
      </c>
      <c r="N141">
        <v>83.143318024543916</v>
      </c>
      <c r="O141">
        <v>87.092690278394883</v>
      </c>
      <c r="P141">
        <v>91.785598102275458</v>
      </c>
      <c r="Q141">
        <v>96.127780382129032</v>
      </c>
      <c r="R141">
        <v>39.548598846581378</v>
      </c>
      <c r="S141">
        <v>56.641136893772497</v>
      </c>
      <c r="T141">
        <v>66.228804741286254</v>
      </c>
      <c r="U141">
        <v>79.510289391536347</v>
      </c>
      <c r="V141">
        <v>90.085401172422706</v>
      </c>
      <c r="W141" t="s">
        <v>320</v>
      </c>
      <c r="X141" t="s">
        <v>151</v>
      </c>
      <c r="Y141" t="s">
        <v>152</v>
      </c>
      <c r="Z141" t="s">
        <v>153</v>
      </c>
      <c r="AA141" t="s">
        <v>154</v>
      </c>
      <c r="AB141" t="s">
        <v>156</v>
      </c>
      <c r="AC141" t="s">
        <v>157</v>
      </c>
      <c r="AD141" t="s">
        <v>321</v>
      </c>
      <c r="AE141" t="s">
        <v>161</v>
      </c>
      <c r="AF141" t="s">
        <v>162</v>
      </c>
      <c r="AG141" t="s">
        <v>163</v>
      </c>
      <c r="AH141" t="s">
        <v>165</v>
      </c>
      <c r="AI141" t="s">
        <v>322</v>
      </c>
      <c r="AJ141" t="s">
        <v>167</v>
      </c>
      <c r="AK141" t="s">
        <v>168</v>
      </c>
      <c r="AL141" t="s">
        <v>169</v>
      </c>
      <c r="AM141" t="s">
        <v>323</v>
      </c>
      <c r="AN141" t="s">
        <v>170</v>
      </c>
      <c r="AO141" t="s">
        <v>324</v>
      </c>
      <c r="AP141" t="s">
        <v>265</v>
      </c>
      <c r="AQ141" t="s">
        <v>172</v>
      </c>
      <c r="AR141" t="s">
        <v>325</v>
      </c>
      <c r="AS141" t="s">
        <v>173</v>
      </c>
      <c r="AT141" t="s">
        <v>174</v>
      </c>
      <c r="AU141" t="s">
        <v>326</v>
      </c>
      <c r="AV141" t="s">
        <v>176</v>
      </c>
      <c r="AW141" t="s">
        <v>177</v>
      </c>
      <c r="AX141" t="s">
        <v>178</v>
      </c>
      <c r="AY141" t="s">
        <v>179</v>
      </c>
      <c r="AZ141" t="s">
        <v>327</v>
      </c>
      <c r="BA141" t="s">
        <v>328</v>
      </c>
      <c r="BB141" t="s">
        <v>329</v>
      </c>
      <c r="BC141" t="s">
        <v>330</v>
      </c>
      <c r="BD141" t="s">
        <v>213</v>
      </c>
      <c r="BE141">
        <v>70.314017964827798</v>
      </c>
      <c r="BF141">
        <v>87.781348896982351</v>
      </c>
      <c r="BG141">
        <v>81.490605654267952</v>
      </c>
      <c r="BH141">
        <v>72.706297869170726</v>
      </c>
      <c r="BI141">
        <v>74.775756790333162</v>
      </c>
      <c r="BJ141">
        <v>76.124449727453324</v>
      </c>
      <c r="BK141">
        <v>54.638294984174003</v>
      </c>
      <c r="BL141">
        <v>69.282042104989486</v>
      </c>
      <c r="BM141">
        <v>74.874534493557761</v>
      </c>
      <c r="BN141">
        <v>81.193064090359414</v>
      </c>
      <c r="BO141">
        <v>69.916917441102314</v>
      </c>
      <c r="BP141">
        <v>64.182655617232697</v>
      </c>
      <c r="BQ141">
        <v>97.665077268923454</v>
      </c>
      <c r="BR141">
        <v>67.469517930296476</v>
      </c>
      <c r="BS141">
        <v>77.295208620642711</v>
      </c>
      <c r="BT141">
        <v>70.598169813175019</v>
      </c>
      <c r="BU141">
        <v>81.919993277344574</v>
      </c>
      <c r="BV141">
        <v>85.616063269181637</v>
      </c>
      <c r="BW141">
        <v>77.96185315294349</v>
      </c>
      <c r="BX141">
        <v>52.993996011344343</v>
      </c>
      <c r="BY141">
        <v>80.763403815666337</v>
      </c>
      <c r="BZ141">
        <v>88.431716083189045</v>
      </c>
      <c r="CA141">
        <v>71.471535985536079</v>
      </c>
      <c r="CB141">
        <v>80.935330433667858</v>
      </c>
      <c r="CC141">
        <v>76.278798960431388</v>
      </c>
      <c r="CD141">
        <v>68.294982643742799</v>
      </c>
      <c r="CE141">
        <v>77.399325420228351</v>
      </c>
      <c r="CF141">
        <v>64.906316684258456</v>
      </c>
      <c r="CG141">
        <v>64.34305860061481</v>
      </c>
      <c r="CH141">
        <v>81.162637013516758</v>
      </c>
      <c r="CI141">
        <v>55.542688774195732</v>
      </c>
      <c r="CJ141">
        <v>68.927483152512778</v>
      </c>
      <c r="CK141">
        <v>90.667623815132757</v>
      </c>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row>
    <row r="142">
      <c r="A142" t="s">
        <v>547</v>
      </c>
      <c r="B142">
        <v>2012</v>
      </c>
      <c r="C142" t="s">
        <v>552</v>
      </c>
      <c r="D142">
        <v>123</v>
      </c>
      <c r="E142" t="s">
        <v>18</v>
      </c>
      <c r="F142" t="s">
        <v>51</v>
      </c>
      <c r="G142" t="s">
        <v>213</v>
      </c>
      <c r="H142">
        <v>52.209050855012528</v>
      </c>
      <c r="I142">
        <v>30.956311372090681</v>
      </c>
      <c r="J142">
        <v>18.69341041434636</v>
      </c>
      <c r="K142">
        <v>12.466631871594901</v>
      </c>
      <c r="L142">
        <v>5.0070597403918242</v>
      </c>
      <c r="M142">
        <v>28.39776991616316</v>
      </c>
      <c r="N142">
        <v>16.85668197545608</v>
      </c>
      <c r="O142">
        <v>12.90730972160512</v>
      </c>
      <c r="P142">
        <v>8.2144018977245423</v>
      </c>
      <c r="Q142">
        <v>3.872219617870968</v>
      </c>
      <c r="R142">
        <v>60.451401153418622</v>
      </c>
      <c r="S142">
        <v>43.358863106227503</v>
      </c>
      <c r="T142">
        <v>33.771195258713753</v>
      </c>
      <c r="U142">
        <v>20.48971060846365</v>
      </c>
      <c r="V142">
        <v>9.9145988275772936</v>
      </c>
      <c r="W142" t="s">
        <v>320</v>
      </c>
      <c r="X142" t="s">
        <v>151</v>
      </c>
      <c r="Y142" t="s">
        <v>152</v>
      </c>
      <c r="Z142" t="s">
        <v>153</v>
      </c>
      <c r="AA142" t="s">
        <v>154</v>
      </c>
      <c r="AB142" t="s">
        <v>156</v>
      </c>
      <c r="AC142" t="s">
        <v>157</v>
      </c>
      <c r="AD142" t="s">
        <v>321</v>
      </c>
      <c r="AE142" t="s">
        <v>161</v>
      </c>
      <c r="AF142" t="s">
        <v>162</v>
      </c>
      <c r="AG142" t="s">
        <v>163</v>
      </c>
      <c r="AH142" t="s">
        <v>165</v>
      </c>
      <c r="AI142" t="s">
        <v>322</v>
      </c>
      <c r="AJ142" t="s">
        <v>167</v>
      </c>
      <c r="AK142" t="s">
        <v>168</v>
      </c>
      <c r="AL142" t="s">
        <v>169</v>
      </c>
      <c r="AM142" t="s">
        <v>323</v>
      </c>
      <c r="AN142" t="s">
        <v>170</v>
      </c>
      <c r="AO142" t="s">
        <v>324</v>
      </c>
      <c r="AP142" t="s">
        <v>265</v>
      </c>
      <c r="AQ142" t="s">
        <v>172</v>
      </c>
      <c r="AR142" t="s">
        <v>325</v>
      </c>
      <c r="AS142" t="s">
        <v>173</v>
      </c>
      <c r="AT142" t="s">
        <v>174</v>
      </c>
      <c r="AU142" t="s">
        <v>326</v>
      </c>
      <c r="AV142" t="s">
        <v>176</v>
      </c>
      <c r="AW142" t="s">
        <v>177</v>
      </c>
      <c r="AX142" t="s">
        <v>178</v>
      </c>
      <c r="AY142" t="s">
        <v>179</v>
      </c>
      <c r="AZ142" t="s">
        <v>327</v>
      </c>
      <c r="BA142" t="s">
        <v>328</v>
      </c>
      <c r="BB142" t="s">
        <v>329</v>
      </c>
      <c r="BC142" t="s">
        <v>330</v>
      </c>
      <c r="BD142" t="s">
        <v>213</v>
      </c>
      <c r="BE142">
        <v>29.685982035172199</v>
      </c>
      <c r="BF142">
        <v>12.218651103017651</v>
      </c>
      <c r="BG142">
        <v>18.509394345732051</v>
      </c>
      <c r="BH142">
        <v>27.293702130829271</v>
      </c>
      <c r="BI142">
        <v>25.224243209666842</v>
      </c>
      <c r="BJ142">
        <v>23.875550272546679</v>
      </c>
      <c r="BK142">
        <v>45.361705015825997</v>
      </c>
      <c r="BL142">
        <v>30.71795789501051</v>
      </c>
      <c r="BM142">
        <v>25.125465506442239</v>
      </c>
      <c r="BN142">
        <v>18.80693590964059</v>
      </c>
      <c r="BO142">
        <v>30.08308255889769</v>
      </c>
      <c r="BP142">
        <v>35.817344382767303</v>
      </c>
      <c r="BQ142">
        <v>2.3349227310765461</v>
      </c>
      <c r="BR142">
        <v>32.530482069703517</v>
      </c>
      <c r="BS142">
        <v>22.704791379357289</v>
      </c>
      <c r="BT142">
        <v>29.401830186824981</v>
      </c>
      <c r="BU142">
        <v>18.08000672265543</v>
      </c>
      <c r="BV142">
        <v>14.383936730818361</v>
      </c>
      <c r="BW142">
        <v>22.03814684705651</v>
      </c>
      <c r="BX142">
        <v>47.006003988655657</v>
      </c>
      <c r="BY142">
        <v>19.23659618433366</v>
      </c>
      <c r="BZ142">
        <v>11.568283916810961</v>
      </c>
      <c r="CA142">
        <v>28.528464014463921</v>
      </c>
      <c r="CB142">
        <v>19.064669566332139</v>
      </c>
      <c r="CC142">
        <v>23.721201039568609</v>
      </c>
      <c r="CD142">
        <v>31.705017356257201</v>
      </c>
      <c r="CE142">
        <v>22.600674579771649</v>
      </c>
      <c r="CF142">
        <v>35.093683315741544</v>
      </c>
      <c r="CG142">
        <v>35.65694139938519</v>
      </c>
      <c r="CH142">
        <v>18.837362986483239</v>
      </c>
      <c r="CI142">
        <v>44.457311225804268</v>
      </c>
      <c r="CJ142">
        <v>31.072516847487218</v>
      </c>
      <c r="CK142">
        <v>9.3323761848672433</v>
      </c>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row>
    <row r="143">
      <c r="A143" t="s">
        <v>547</v>
      </c>
      <c r="B143">
        <v>2012</v>
      </c>
      <c r="C143" t="s">
        <v>552</v>
      </c>
      <c r="D143">
        <v>124</v>
      </c>
      <c r="E143" t="s">
        <v>50</v>
      </c>
      <c r="F143" t="s">
        <v>15</v>
      </c>
      <c r="G143" t="s">
        <v>567</v>
      </c>
      <c r="H143">
        <v>31.452314918861489</v>
      </c>
      <c r="I143">
        <v>55.828521541602093</v>
      </c>
      <c r="J143">
        <v>70.512154495416453</v>
      </c>
      <c r="K143">
        <v>79.499255942657356</v>
      </c>
      <c r="L143">
        <v>92.651034115312441</v>
      </c>
      <c r="M143">
        <v>53.940569091987882</v>
      </c>
      <c r="N143">
        <v>69.772285377111814</v>
      </c>
      <c r="O143">
        <v>79.658264487586536</v>
      </c>
      <c r="P143">
        <v>87.411231730001148</v>
      </c>
      <c r="Q143">
        <v>95.370751914867725</v>
      </c>
      <c r="R143">
        <v>23.555557451630531</v>
      </c>
      <c r="S143">
        <v>43.385321552557421</v>
      </c>
      <c r="T143">
        <v>55.324782931861748</v>
      </c>
      <c r="U143">
        <v>71.004897728134651</v>
      </c>
      <c r="V143">
        <v>85.89657297460073</v>
      </c>
      <c r="W143" t="s">
        <v>320</v>
      </c>
      <c r="X143" t="s">
        <v>151</v>
      </c>
      <c r="Y143" t="s">
        <v>152</v>
      </c>
      <c r="Z143" t="s">
        <v>153</v>
      </c>
      <c r="AA143" t="s">
        <v>154</v>
      </c>
      <c r="AB143" t="s">
        <v>156</v>
      </c>
      <c r="AC143" t="s">
        <v>157</v>
      </c>
      <c r="AD143" t="s">
        <v>321</v>
      </c>
      <c r="AE143" t="s">
        <v>161</v>
      </c>
      <c r="AF143" t="s">
        <v>162</v>
      </c>
      <c r="AG143" t="s">
        <v>163</v>
      </c>
      <c r="AH143" t="s">
        <v>165</v>
      </c>
      <c r="AI143" t="s">
        <v>322</v>
      </c>
      <c r="AJ143" t="s">
        <v>167</v>
      </c>
      <c r="AK143" t="s">
        <v>168</v>
      </c>
      <c r="AL143" t="s">
        <v>169</v>
      </c>
      <c r="AM143" t="s">
        <v>323</v>
      </c>
      <c r="AN143" t="s">
        <v>170</v>
      </c>
      <c r="AO143" t="s">
        <v>324</v>
      </c>
      <c r="AP143" t="s">
        <v>265</v>
      </c>
      <c r="AQ143" t="s">
        <v>172</v>
      </c>
      <c r="AR143" t="s">
        <v>325</v>
      </c>
      <c r="AS143" t="s">
        <v>173</v>
      </c>
      <c r="AT143" t="s">
        <v>174</v>
      </c>
      <c r="AU143" t="s">
        <v>326</v>
      </c>
      <c r="AV143" t="s">
        <v>176</v>
      </c>
      <c r="AW143" t="s">
        <v>177</v>
      </c>
      <c r="AX143" t="s">
        <v>178</v>
      </c>
      <c r="AY143" t="s">
        <v>179</v>
      </c>
      <c r="AZ143" t="s">
        <v>327</v>
      </c>
      <c r="BA143" t="s">
        <v>328</v>
      </c>
      <c r="BB143" t="s">
        <v>329</v>
      </c>
      <c r="BC143" t="s">
        <v>330</v>
      </c>
      <c r="BD143" t="s">
        <v>213</v>
      </c>
      <c r="BE143">
        <v>61.809415121876263</v>
      </c>
      <c r="BF143">
        <v>81.872280804220395</v>
      </c>
      <c r="BG143">
        <v>74.452436231323446</v>
      </c>
      <c r="BH143">
        <v>68.009648386012415</v>
      </c>
      <c r="BI143">
        <v>59.858599213475351</v>
      </c>
      <c r="BJ143">
        <v>68.065035336280729</v>
      </c>
      <c r="BK143">
        <v>49.945095107698691</v>
      </c>
      <c r="BL143">
        <v>51.886417911367253</v>
      </c>
      <c r="BM143">
        <v>64.428803076867482</v>
      </c>
      <c r="BN143">
        <v>69.160050056223497</v>
      </c>
      <c r="BO143">
        <v>63.964479288157953</v>
      </c>
      <c r="BP143">
        <v>56.652070150459529</v>
      </c>
      <c r="BQ143">
        <v>82.472320868171394</v>
      </c>
      <c r="BR143">
        <v>53.262149642144593</v>
      </c>
      <c r="BS143">
        <v>74.888312452230664</v>
      </c>
      <c r="BT143">
        <v>62.740309736820222</v>
      </c>
      <c r="BU143">
        <v>74.027249775817751</v>
      </c>
      <c r="BV143">
        <v>79.261379972826163</v>
      </c>
      <c r="BW143">
        <v>53.024453775361977</v>
      </c>
      <c r="BX143">
        <v>43.841276935772022</v>
      </c>
      <c r="BY143">
        <v>75.369467534780981</v>
      </c>
      <c r="BZ143">
        <v>72.904753144546106</v>
      </c>
      <c r="CA143">
        <v>61.884409990381883</v>
      </c>
      <c r="CB143">
        <v>76.336452192362358</v>
      </c>
      <c r="CC143">
        <v>65.164130924875721</v>
      </c>
      <c r="CD143">
        <v>61.99693774028399</v>
      </c>
      <c r="CE143">
        <v>70.692910422904106</v>
      </c>
      <c r="CF143">
        <v>56.358705299964043</v>
      </c>
      <c r="CG143">
        <v>57.327206764058019</v>
      </c>
      <c r="CH143">
        <v>67.933029714799389</v>
      </c>
      <c r="CI143">
        <v>52.54662369193408</v>
      </c>
      <c r="CJ143">
        <v>59.64059966329048</v>
      </c>
      <c r="CK143">
        <v>80.045310834969925</v>
      </c>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row>
    <row r="144">
      <c r="A144" t="s">
        <v>547</v>
      </c>
      <c r="B144">
        <v>2012</v>
      </c>
      <c r="C144" t="s">
        <v>552</v>
      </c>
      <c r="D144">
        <v>125</v>
      </c>
      <c r="E144" t="s">
        <v>50</v>
      </c>
      <c r="F144" t="s">
        <v>16</v>
      </c>
      <c r="G144" t="s">
        <v>568</v>
      </c>
      <c r="H144">
        <v>16.338634226125979</v>
      </c>
      <c r="I144">
        <v>13.21516708630722</v>
      </c>
      <c r="J144">
        <v>10.79443509023719</v>
      </c>
      <c r="K144">
        <v>8.0341121857477589</v>
      </c>
      <c r="L144">
        <v>2.341906144295741</v>
      </c>
      <c r="M144">
        <v>17.661660991848969</v>
      </c>
      <c r="N144">
        <v>13.3710326474321</v>
      </c>
      <c r="O144">
        <v>7.4344257908083513</v>
      </c>
      <c r="P144">
        <v>4.3743663722743138</v>
      </c>
      <c r="Q144">
        <v>0.75702846726130768</v>
      </c>
      <c r="R144">
        <v>15.99304139495084</v>
      </c>
      <c r="S144">
        <v>13.255815341215071</v>
      </c>
      <c r="T144">
        <v>10.904021809424499</v>
      </c>
      <c r="U144">
        <v>8.5053916634016975</v>
      </c>
      <c r="V144">
        <v>4.1888281978219766</v>
      </c>
      <c r="W144" t="s">
        <v>320</v>
      </c>
      <c r="X144" t="s">
        <v>151</v>
      </c>
      <c r="Y144" t="s">
        <v>152</v>
      </c>
      <c r="Z144" t="s">
        <v>153</v>
      </c>
      <c r="AA144" t="s">
        <v>154</v>
      </c>
      <c r="AB144" t="s">
        <v>156</v>
      </c>
      <c r="AC144" t="s">
        <v>157</v>
      </c>
      <c r="AD144" t="s">
        <v>321</v>
      </c>
      <c r="AE144" t="s">
        <v>161</v>
      </c>
      <c r="AF144" t="s">
        <v>162</v>
      </c>
      <c r="AG144" t="s">
        <v>163</v>
      </c>
      <c r="AH144" t="s">
        <v>165</v>
      </c>
      <c r="AI144" t="s">
        <v>322</v>
      </c>
      <c r="AJ144" t="s">
        <v>167</v>
      </c>
      <c r="AK144" t="s">
        <v>168</v>
      </c>
      <c r="AL144" t="s">
        <v>169</v>
      </c>
      <c r="AM144" t="s">
        <v>323</v>
      </c>
      <c r="AN144" t="s">
        <v>170</v>
      </c>
      <c r="AO144" t="s">
        <v>324</v>
      </c>
      <c r="AP144" t="s">
        <v>265</v>
      </c>
      <c r="AQ144" t="s">
        <v>172</v>
      </c>
      <c r="AR144" t="s">
        <v>325</v>
      </c>
      <c r="AS144" t="s">
        <v>173</v>
      </c>
      <c r="AT144" t="s">
        <v>174</v>
      </c>
      <c r="AU144" t="s">
        <v>326</v>
      </c>
      <c r="AV144" t="s">
        <v>176</v>
      </c>
      <c r="AW144" t="s">
        <v>177</v>
      </c>
      <c r="AX144" t="s">
        <v>178</v>
      </c>
      <c r="AY144" t="s">
        <v>179</v>
      </c>
      <c r="AZ144" t="s">
        <v>327</v>
      </c>
      <c r="BA144" t="s">
        <v>328</v>
      </c>
      <c r="BB144" t="s">
        <v>329</v>
      </c>
      <c r="BC144" t="s">
        <v>330</v>
      </c>
      <c r="BD144" t="s">
        <v>213</v>
      </c>
      <c r="BE144">
        <v>8.5046028429515435</v>
      </c>
      <c r="BF144">
        <v>5.9090680927619612</v>
      </c>
      <c r="BG144">
        <v>7.038169422944506</v>
      </c>
      <c r="BH144">
        <v>4.6966494831583194</v>
      </c>
      <c r="BI144">
        <v>14.917157576857811</v>
      </c>
      <c r="BJ144">
        <v>8.0594143911725968</v>
      </c>
      <c r="BK144">
        <v>4.6931998764753162</v>
      </c>
      <c r="BL144">
        <v>17.395624193622229</v>
      </c>
      <c r="BM144">
        <v>10.445731416690281</v>
      </c>
      <c r="BN144">
        <v>12.03301403413592</v>
      </c>
      <c r="BO144">
        <v>5.9524381529443628</v>
      </c>
      <c r="BP144">
        <v>7.5305854667731662</v>
      </c>
      <c r="BQ144">
        <v>15.19275640075206</v>
      </c>
      <c r="BR144">
        <v>14.207368288151891</v>
      </c>
      <c r="BS144">
        <v>2.406896168412052</v>
      </c>
      <c r="BT144">
        <v>7.8578600763548039</v>
      </c>
      <c r="BU144">
        <v>7.8927435015268124</v>
      </c>
      <c r="BV144">
        <v>6.3546832963554722</v>
      </c>
      <c r="BW144">
        <v>24.937399377581499</v>
      </c>
      <c r="BX144">
        <v>9.1527190755723264</v>
      </c>
      <c r="BY144">
        <v>5.393936280885363</v>
      </c>
      <c r="BZ144">
        <v>15.526962938642949</v>
      </c>
      <c r="CA144">
        <v>9.5871259951542065</v>
      </c>
      <c r="CB144">
        <v>4.5988782413054974</v>
      </c>
      <c r="CC144">
        <v>11.11466803555566</v>
      </c>
      <c r="CD144">
        <v>6.2980449034588144</v>
      </c>
      <c r="CE144">
        <v>6.7064149973242406</v>
      </c>
      <c r="CF144">
        <v>8.5476113842944148</v>
      </c>
      <c r="CG144">
        <v>7.0158518365567941</v>
      </c>
      <c r="CH144">
        <v>13.229607298717371</v>
      </c>
      <c r="CI144">
        <v>2.996065082261647</v>
      </c>
      <c r="CJ144">
        <v>9.2868834892222978</v>
      </c>
      <c r="CK144">
        <v>10.62231298016283</v>
      </c>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row>
    <row r="145">
      <c r="A145" t="s">
        <v>547</v>
      </c>
      <c r="B145">
        <v>2012</v>
      </c>
      <c r="C145" t="s">
        <v>552</v>
      </c>
      <c r="D145">
        <v>126</v>
      </c>
      <c r="E145" t="s">
        <v>50</v>
      </c>
      <c r="F145" t="s">
        <v>22</v>
      </c>
      <c r="G145" t="s">
        <v>569</v>
      </c>
      <c r="H145">
        <v>15.34938042569183</v>
      </c>
      <c r="I145">
        <v>11.729003680438749</v>
      </c>
      <c r="J145">
        <v>7.683260462832223</v>
      </c>
      <c r="K145">
        <v>6.0866282366795019</v>
      </c>
      <c r="L145">
        <v>3.4931235894597852</v>
      </c>
      <c r="M145">
        <v>9.0406164082377671</v>
      </c>
      <c r="N145">
        <v>6.7310975190073634</v>
      </c>
      <c r="O145">
        <v>6.1434821294703141</v>
      </c>
      <c r="P145">
        <v>4.9661288789260993</v>
      </c>
      <c r="Q145">
        <v>2.8443726451541811</v>
      </c>
      <c r="R145">
        <v>16.411277893522371</v>
      </c>
      <c r="S145">
        <v>15.53196956830325</v>
      </c>
      <c r="T145">
        <v>13.058120473396119</v>
      </c>
      <c r="U145">
        <v>8.6622370505837551</v>
      </c>
      <c r="V145">
        <v>5.1640056850950629</v>
      </c>
      <c r="W145" t="s">
        <v>320</v>
      </c>
      <c r="X145" t="s">
        <v>151</v>
      </c>
      <c r="Y145" t="s">
        <v>152</v>
      </c>
      <c r="Z145" t="s">
        <v>153</v>
      </c>
      <c r="AA145" t="s">
        <v>154</v>
      </c>
      <c r="AB145" t="s">
        <v>156</v>
      </c>
      <c r="AC145" t="s">
        <v>157</v>
      </c>
      <c r="AD145" t="s">
        <v>321</v>
      </c>
      <c r="AE145" t="s">
        <v>161</v>
      </c>
      <c r="AF145" t="s">
        <v>162</v>
      </c>
      <c r="AG145" t="s">
        <v>163</v>
      </c>
      <c r="AH145" t="s">
        <v>165</v>
      </c>
      <c r="AI145" t="s">
        <v>322</v>
      </c>
      <c r="AJ145" t="s">
        <v>167</v>
      </c>
      <c r="AK145" t="s">
        <v>168</v>
      </c>
      <c r="AL145" t="s">
        <v>169</v>
      </c>
      <c r="AM145" t="s">
        <v>323</v>
      </c>
      <c r="AN145" t="s">
        <v>170</v>
      </c>
      <c r="AO145" t="s">
        <v>324</v>
      </c>
      <c r="AP145" t="s">
        <v>265</v>
      </c>
      <c r="AQ145" t="s">
        <v>172</v>
      </c>
      <c r="AR145" t="s">
        <v>325</v>
      </c>
      <c r="AS145" t="s">
        <v>173</v>
      </c>
      <c r="AT145" t="s">
        <v>174</v>
      </c>
      <c r="AU145" t="s">
        <v>326</v>
      </c>
      <c r="AV145" t="s">
        <v>176</v>
      </c>
      <c r="AW145" t="s">
        <v>177</v>
      </c>
      <c r="AX145" t="s">
        <v>178</v>
      </c>
      <c r="AY145" t="s">
        <v>179</v>
      </c>
      <c r="AZ145" t="s">
        <v>327</v>
      </c>
      <c r="BA145" t="s">
        <v>328</v>
      </c>
      <c r="BB145" t="s">
        <v>329</v>
      </c>
      <c r="BC145" t="s">
        <v>330</v>
      </c>
      <c r="BD145" t="s">
        <v>213</v>
      </c>
      <c r="BE145">
        <v>5.6646084157337526</v>
      </c>
      <c r="BF145">
        <v>1.15146061751463</v>
      </c>
      <c r="BG145">
        <v>5.2319190791041592</v>
      </c>
      <c r="BH145">
        <v>5.8831635161138252</v>
      </c>
      <c r="BI145">
        <v>7.8598035750926414</v>
      </c>
      <c r="BJ145">
        <v>10.226149090125361</v>
      </c>
      <c r="BK145">
        <v>8.0342422513560621</v>
      </c>
      <c r="BL145">
        <v>5.4796354079560814</v>
      </c>
      <c r="BM145">
        <v>8.1932654441439041</v>
      </c>
      <c r="BN145">
        <v>8.6252934746466678</v>
      </c>
      <c r="BO145">
        <v>18.430818735179798</v>
      </c>
      <c r="BP145">
        <v>5.9057238758609287</v>
      </c>
      <c r="BQ145">
        <v>1.895951735082932</v>
      </c>
      <c r="BR145">
        <v>9.7335602175996314</v>
      </c>
      <c r="BS145">
        <v>13.342183614145821</v>
      </c>
      <c r="BT145">
        <v>25.884801215796202</v>
      </c>
      <c r="BU145">
        <v>9.0594941772332191</v>
      </c>
      <c r="BV145">
        <v>5.9009814557847866</v>
      </c>
      <c r="BW145">
        <v>6.0198022846418979</v>
      </c>
      <c r="BX145">
        <v>14.15272388039298</v>
      </c>
      <c r="BY145">
        <v>10.87457490223213</v>
      </c>
      <c r="BZ145">
        <v>9.3394300173055314</v>
      </c>
      <c r="CA145">
        <v>7.3071223973608568</v>
      </c>
      <c r="CB145">
        <v>4.7024559885324493</v>
      </c>
      <c r="CC145">
        <v>9.3504875055460275</v>
      </c>
      <c r="CD145">
        <v>14.569182403833739</v>
      </c>
      <c r="CE145">
        <v>11.52832836823471</v>
      </c>
      <c r="CF145">
        <v>7.1143764839694228</v>
      </c>
      <c r="CG145">
        <v>1.9119961957869691</v>
      </c>
      <c r="CH145">
        <v>5.0535393136617301</v>
      </c>
      <c r="CI145">
        <v>11.917177400846979</v>
      </c>
      <c r="CJ145">
        <v>10.5105964402761</v>
      </c>
      <c r="CK145">
        <v>6.3136778567410232</v>
      </c>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row>
    <row r="146">
      <c r="A146" t="s">
        <v>547</v>
      </c>
      <c r="B146">
        <v>2012</v>
      </c>
      <c r="C146" t="s">
        <v>552</v>
      </c>
      <c r="D146">
        <v>127</v>
      </c>
      <c r="E146" t="s">
        <v>50</v>
      </c>
      <c r="F146" t="s">
        <v>19</v>
      </c>
      <c r="G146" t="s">
        <v>570</v>
      </c>
      <c r="H146">
        <v>36.859670429320687</v>
      </c>
      <c r="I146">
        <v>19.22730769165193</v>
      </c>
      <c r="J146">
        <v>11.01014995151413</v>
      </c>
      <c r="K146">
        <v>6.3800036349153846</v>
      </c>
      <c r="L146">
        <v>1.513936150932027</v>
      </c>
      <c r="M146">
        <v>19.357153507925389</v>
      </c>
      <c r="N146">
        <v>10.125584456448729</v>
      </c>
      <c r="O146">
        <v>6.7638275921348008</v>
      </c>
      <c r="P146">
        <v>3.2482730187984439</v>
      </c>
      <c r="Q146">
        <v>1.027846972716786</v>
      </c>
      <c r="R146">
        <v>44.040123259896262</v>
      </c>
      <c r="S146">
        <v>27.82689353792426</v>
      </c>
      <c r="T146">
        <v>20.713074785317641</v>
      </c>
      <c r="U146">
        <v>11.8274735578799</v>
      </c>
      <c r="V146">
        <v>4.7505931424822343</v>
      </c>
      <c r="W146" t="s">
        <v>320</v>
      </c>
      <c r="X146" t="s">
        <v>151</v>
      </c>
      <c r="Y146" t="s">
        <v>152</v>
      </c>
      <c r="Z146" t="s">
        <v>153</v>
      </c>
      <c r="AA146" t="s">
        <v>154</v>
      </c>
      <c r="AB146" t="s">
        <v>156</v>
      </c>
      <c r="AC146" t="s">
        <v>157</v>
      </c>
      <c r="AD146" t="s">
        <v>321</v>
      </c>
      <c r="AE146" t="s">
        <v>161</v>
      </c>
      <c r="AF146" t="s">
        <v>162</v>
      </c>
      <c r="AG146" t="s">
        <v>163</v>
      </c>
      <c r="AH146" t="s">
        <v>165</v>
      </c>
      <c r="AI146" t="s">
        <v>322</v>
      </c>
      <c r="AJ146" t="s">
        <v>167</v>
      </c>
      <c r="AK146" t="s">
        <v>168</v>
      </c>
      <c r="AL146" t="s">
        <v>169</v>
      </c>
      <c r="AM146" t="s">
        <v>323</v>
      </c>
      <c r="AN146" t="s">
        <v>170</v>
      </c>
      <c r="AO146" t="s">
        <v>324</v>
      </c>
      <c r="AP146" t="s">
        <v>265</v>
      </c>
      <c r="AQ146" t="s">
        <v>172</v>
      </c>
      <c r="AR146" t="s">
        <v>325</v>
      </c>
      <c r="AS146" t="s">
        <v>173</v>
      </c>
      <c r="AT146" t="s">
        <v>174</v>
      </c>
      <c r="AU146" t="s">
        <v>326</v>
      </c>
      <c r="AV146" t="s">
        <v>176</v>
      </c>
      <c r="AW146" t="s">
        <v>177</v>
      </c>
      <c r="AX146" t="s">
        <v>178</v>
      </c>
      <c r="AY146" t="s">
        <v>179</v>
      </c>
      <c r="AZ146" t="s">
        <v>327</v>
      </c>
      <c r="BA146" t="s">
        <v>328</v>
      </c>
      <c r="BB146" t="s">
        <v>329</v>
      </c>
      <c r="BC146" t="s">
        <v>330</v>
      </c>
      <c r="BD146" t="s">
        <v>213</v>
      </c>
      <c r="BE146">
        <v>24.02137361943845</v>
      </c>
      <c r="BF146">
        <v>11.067190485503019</v>
      </c>
      <c r="BG146">
        <v>13.27747526662789</v>
      </c>
      <c r="BH146">
        <v>21.410538614715431</v>
      </c>
      <c r="BI146">
        <v>17.36443963457419</v>
      </c>
      <c r="BJ146">
        <v>13.64940118242132</v>
      </c>
      <c r="BK146">
        <v>37.327462764469928</v>
      </c>
      <c r="BL146">
        <v>25.238322487054429</v>
      </c>
      <c r="BM146">
        <v>16.932200062298332</v>
      </c>
      <c r="BN146">
        <v>10.18164243499392</v>
      </c>
      <c r="BO146">
        <v>11.652263823717879</v>
      </c>
      <c r="BP146">
        <v>29.91162050690637</v>
      </c>
      <c r="BQ146">
        <v>0.4389709959936075</v>
      </c>
      <c r="BR146">
        <v>22.7969218521039</v>
      </c>
      <c r="BS146">
        <v>9.3626077652114699</v>
      </c>
      <c r="BT146">
        <v>3.5170289710287759</v>
      </c>
      <c r="BU146">
        <v>9.0205125454222159</v>
      </c>
      <c r="BV146">
        <v>8.482955275033575</v>
      </c>
      <c r="BW146">
        <v>16.018344562414612</v>
      </c>
      <c r="BX146">
        <v>32.85328010826268</v>
      </c>
      <c r="BY146">
        <v>8.3620212821015283</v>
      </c>
      <c r="BZ146">
        <v>2.2288538995054048</v>
      </c>
      <c r="CA146">
        <v>21.221341617103072</v>
      </c>
      <c r="CB146">
        <v>14.36221357779969</v>
      </c>
      <c r="CC146">
        <v>14.370713534022579</v>
      </c>
      <c r="CD146">
        <v>17.135834952423458</v>
      </c>
      <c r="CE146">
        <v>11.07234621153694</v>
      </c>
      <c r="CF146">
        <v>27.979306831772121</v>
      </c>
      <c r="CG146">
        <v>33.744945203598228</v>
      </c>
      <c r="CH146">
        <v>13.78382367282151</v>
      </c>
      <c r="CI146">
        <v>32.540133824957287</v>
      </c>
      <c r="CJ146">
        <v>20.561920407211119</v>
      </c>
      <c r="CK146">
        <v>3.018698328126225</v>
      </c>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row>
    <row r="147">
      <c r="A147" t="s">
        <v>547</v>
      </c>
      <c r="B147">
        <v>2012</v>
      </c>
      <c r="C147" t="s">
        <v>552</v>
      </c>
      <c r="D147">
        <v>139</v>
      </c>
      <c r="E147" t="s">
        <v>50</v>
      </c>
      <c r="F147" t="s">
        <v>19</v>
      </c>
      <c r="G147" t="s">
        <v>213</v>
      </c>
      <c r="H147">
        <v>36.845449737265128</v>
      </c>
      <c r="I147">
        <v>19.209315313074679</v>
      </c>
      <c r="J147">
        <v>11.001692511966571</v>
      </c>
      <c r="K147">
        <v>6.3791755688083036</v>
      </c>
      <c r="L147">
        <v>1.5137778000310089</v>
      </c>
      <c r="M147">
        <v>19.35491830821729</v>
      </c>
      <c r="N147">
        <v>10.11607195398874</v>
      </c>
      <c r="O147">
        <v>6.7620631377853329</v>
      </c>
      <c r="P147">
        <v>3.2478875792242659</v>
      </c>
      <c r="Q147">
        <v>1.02775293058186</v>
      </c>
      <c r="R147">
        <v>44.015966822164593</v>
      </c>
      <c r="S147">
        <v>27.783588548427961</v>
      </c>
      <c r="T147">
        <v>20.704553352310288</v>
      </c>
      <c r="U147">
        <v>11.82039516456631</v>
      </c>
      <c r="V147">
        <v>4.7505931424822334</v>
      </c>
      <c r="W147" t="s">
        <v>320</v>
      </c>
      <c r="X147" t="s">
        <v>151</v>
      </c>
      <c r="Y147" t="s">
        <v>152</v>
      </c>
      <c r="Z147" t="s">
        <v>153</v>
      </c>
      <c r="AA147" t="s">
        <v>154</v>
      </c>
      <c r="AB147" t="s">
        <v>156</v>
      </c>
      <c r="AC147" t="s">
        <v>157</v>
      </c>
      <c r="AD147" t="s">
        <v>321</v>
      </c>
      <c r="AE147" t="s">
        <v>161</v>
      </c>
      <c r="AF147" t="s">
        <v>162</v>
      </c>
      <c r="AG147" t="s">
        <v>163</v>
      </c>
      <c r="AH147" t="s">
        <v>165</v>
      </c>
      <c r="AI147" t="s">
        <v>322</v>
      </c>
      <c r="AJ147" t="s">
        <v>167</v>
      </c>
      <c r="AK147" t="s">
        <v>168</v>
      </c>
      <c r="AL147" t="s">
        <v>169</v>
      </c>
      <c r="AM147" t="s">
        <v>323</v>
      </c>
      <c r="AN147" t="s">
        <v>170</v>
      </c>
      <c r="AO147" t="s">
        <v>324</v>
      </c>
      <c r="AP147" t="s">
        <v>265</v>
      </c>
      <c r="AQ147" t="s">
        <v>172</v>
      </c>
      <c r="AR147" t="s">
        <v>325</v>
      </c>
      <c r="AS147" t="s">
        <v>173</v>
      </c>
      <c r="AT147" t="s">
        <v>174</v>
      </c>
      <c r="AU147" t="s">
        <v>326</v>
      </c>
      <c r="AV147" t="s">
        <v>176</v>
      </c>
      <c r="AW147" t="s">
        <v>177</v>
      </c>
      <c r="AX147" t="s">
        <v>178</v>
      </c>
      <c r="AY147" t="s">
        <v>179</v>
      </c>
      <c r="AZ147" t="s">
        <v>327</v>
      </c>
      <c r="BA147" t="s">
        <v>328</v>
      </c>
      <c r="BB147" t="s">
        <v>329</v>
      </c>
      <c r="BC147" t="s">
        <v>330</v>
      </c>
      <c r="BD147" t="s">
        <v>213</v>
      </c>
      <c r="BE147">
        <v>24.011372137658949</v>
      </c>
      <c r="BF147">
        <v>11.067190485503019</v>
      </c>
      <c r="BG147">
        <v>13.27747526662789</v>
      </c>
      <c r="BH147">
        <v>21.408043087533208</v>
      </c>
      <c r="BI147">
        <v>17.3644396345742</v>
      </c>
      <c r="BJ147">
        <v>13.64940118242132</v>
      </c>
      <c r="BK147">
        <v>37.289453430062011</v>
      </c>
      <c r="BL147">
        <v>25.23832248705444</v>
      </c>
      <c r="BM147">
        <v>16.92599656931845</v>
      </c>
      <c r="BN147">
        <v>10.18164243499392</v>
      </c>
      <c r="BO147">
        <v>11.652263823717879</v>
      </c>
      <c r="BP147">
        <v>29.911620506906399</v>
      </c>
      <c r="BQ147">
        <v>0.43838830713306159</v>
      </c>
      <c r="BR147">
        <v>22.7969218521039</v>
      </c>
      <c r="BS147">
        <v>9.3626077652114699</v>
      </c>
      <c r="BT147">
        <v>3.508003461742125</v>
      </c>
      <c r="BU147">
        <v>9.0189998233294144</v>
      </c>
      <c r="BV147">
        <v>8.4829552750335786</v>
      </c>
      <c r="BW147">
        <v>16.005761994107331</v>
      </c>
      <c r="BX147">
        <v>32.438989585310892</v>
      </c>
      <c r="BY147">
        <v>8.3459982162214086</v>
      </c>
      <c r="BZ147">
        <v>2.2288538995054048</v>
      </c>
      <c r="CA147">
        <v>21.221341617103072</v>
      </c>
      <c r="CB147">
        <v>14.3622135777997</v>
      </c>
      <c r="CC147">
        <v>14.370713534022579</v>
      </c>
      <c r="CD147">
        <v>17.135834952423458</v>
      </c>
      <c r="CE147">
        <v>11.06838485288784</v>
      </c>
      <c r="CF147">
        <v>27.955193891290811</v>
      </c>
      <c r="CG147">
        <v>33.744945203598263</v>
      </c>
      <c r="CH147">
        <v>13.76630817597097</v>
      </c>
      <c r="CI147">
        <v>32.540133824957323</v>
      </c>
      <c r="CJ147">
        <v>20.561920407211119</v>
      </c>
      <c r="CK147">
        <v>3.0186983281262258</v>
      </c>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row>
    <row r="148">
      <c r="A148" t="s">
        <v>547</v>
      </c>
      <c r="B148">
        <v>2012</v>
      </c>
      <c r="C148" t="s">
        <v>552</v>
      </c>
      <c r="D148">
        <v>153</v>
      </c>
      <c r="E148" t="s">
        <v>62</v>
      </c>
      <c r="F148" t="s">
        <v>280</v>
      </c>
      <c r="G148" t="s">
        <v>213</v>
      </c>
      <c r="H148">
        <v>22.289040927551351</v>
      </c>
      <c r="I148">
        <v>49.146910367590408</v>
      </c>
      <c r="J148">
        <v>66.014627924175727</v>
      </c>
      <c r="K148">
        <v>77.68570398211132</v>
      </c>
      <c r="L148">
        <v>90.206767168990268</v>
      </c>
      <c r="M148">
        <v>48.899930272633853</v>
      </c>
      <c r="N148">
        <v>65.631164420440072</v>
      </c>
      <c r="O148">
        <v>76.068261457308722</v>
      </c>
      <c r="P148">
        <v>84.03947451583015</v>
      </c>
      <c r="Q148">
        <v>92.666925037852849</v>
      </c>
      <c r="R148">
        <v>13.552920451241871</v>
      </c>
      <c r="S148">
        <v>33.494393576223942</v>
      </c>
      <c r="T148">
        <v>47.333141734114363</v>
      </c>
      <c r="U148">
        <v>66.264839415789538</v>
      </c>
      <c r="V148">
        <v>83.276673263498893</v>
      </c>
      <c r="W148" t="s">
        <v>320</v>
      </c>
      <c r="X148" t="s">
        <v>151</v>
      </c>
      <c r="Y148" t="s">
        <v>152</v>
      </c>
      <c r="Z148" t="s">
        <v>153</v>
      </c>
      <c r="AA148" t="s">
        <v>154</v>
      </c>
      <c r="AB148" t="s">
        <v>156</v>
      </c>
      <c r="AC148" t="s">
        <v>157</v>
      </c>
      <c r="AD148" t="s">
        <v>321</v>
      </c>
      <c r="AE148" t="s">
        <v>161</v>
      </c>
      <c r="AF148" t="s">
        <v>162</v>
      </c>
      <c r="AG148" t="s">
        <v>163</v>
      </c>
      <c r="AH148" t="s">
        <v>165</v>
      </c>
      <c r="AI148" t="s">
        <v>322</v>
      </c>
      <c r="AJ148" t="s">
        <v>167</v>
      </c>
      <c r="AK148" t="s">
        <v>168</v>
      </c>
      <c r="AL148" t="s">
        <v>169</v>
      </c>
      <c r="AM148" t="s">
        <v>323</v>
      </c>
      <c r="AN148" t="s">
        <v>170</v>
      </c>
      <c r="AO148" t="s">
        <v>324</v>
      </c>
      <c r="AP148" t="s">
        <v>265</v>
      </c>
      <c r="AQ148" t="s">
        <v>172</v>
      </c>
      <c r="AR148" t="s">
        <v>325</v>
      </c>
      <c r="AS148" t="s">
        <v>173</v>
      </c>
      <c r="AT148" t="s">
        <v>174</v>
      </c>
      <c r="AU148" t="s">
        <v>326</v>
      </c>
      <c r="AV148" t="s">
        <v>176</v>
      </c>
      <c r="AW148" t="s">
        <v>177</v>
      </c>
      <c r="AX148" t="s">
        <v>178</v>
      </c>
      <c r="AY148" t="s">
        <v>179</v>
      </c>
      <c r="AZ148" t="s">
        <v>327</v>
      </c>
      <c r="BA148" t="s">
        <v>328</v>
      </c>
      <c r="BB148" t="s">
        <v>329</v>
      </c>
      <c r="BC148" t="s">
        <v>330</v>
      </c>
      <c r="BD148" t="s">
        <v>213</v>
      </c>
      <c r="BE148">
        <v>54.098707415851251</v>
      </c>
      <c r="BF148">
        <v>77.049406041248702</v>
      </c>
      <c r="BG148">
        <v>71.799753029926009</v>
      </c>
      <c r="BH148">
        <v>65.28998363053455</v>
      </c>
      <c r="BI148">
        <v>60.791917643770368</v>
      </c>
      <c r="BJ148">
        <v>60.332617671806318</v>
      </c>
      <c r="BK148">
        <v>41.572718300967892</v>
      </c>
      <c r="BL148">
        <v>51.863859804129703</v>
      </c>
      <c r="BM148">
        <v>59.021914165062739</v>
      </c>
      <c r="BN148">
        <v>67.164209610552746</v>
      </c>
      <c r="BO148">
        <v>42.051980000327951</v>
      </c>
      <c r="BP148">
        <v>35.982363646782197</v>
      </c>
      <c r="BQ148">
        <v>80.432535646664746</v>
      </c>
      <c r="BR148">
        <v>54.542368572815711</v>
      </c>
      <c r="BS148">
        <v>58.358649309773092</v>
      </c>
      <c r="BT148">
        <v>51.258776529442919</v>
      </c>
      <c r="BU148">
        <v>56.293977086400083</v>
      </c>
      <c r="BV148">
        <v>64.231753181002787</v>
      </c>
      <c r="BW148">
        <v>67.916798279695328</v>
      </c>
      <c r="BX148">
        <v>30.978113268895761</v>
      </c>
      <c r="BY148">
        <v>68.51617194799347</v>
      </c>
      <c r="BZ148">
        <v>80.028624887920358</v>
      </c>
      <c r="CA148">
        <v>55.918330869642013</v>
      </c>
      <c r="CB148">
        <v>67.614311143487384</v>
      </c>
      <c r="CC148">
        <v>60.038252904801418</v>
      </c>
      <c r="CD148">
        <v>51.961865391408708</v>
      </c>
      <c r="CE148">
        <v>62.885708748970139</v>
      </c>
      <c r="CF148">
        <v>53.21047477237196</v>
      </c>
      <c r="CG148">
        <v>51.835441591188378</v>
      </c>
      <c r="CH148">
        <v>60.139399160581952</v>
      </c>
      <c r="CI148">
        <v>35.114441067094702</v>
      </c>
      <c r="CJ148">
        <v>54.496120264479103</v>
      </c>
      <c r="CK148">
        <v>72.718410792090836</v>
      </c>
      <c r="CL148"/>
      <c r="CM148">
        <v>7916.9946480000126</v>
      </c>
      <c r="CN148">
        <v>17445.81526299996</v>
      </c>
      <c r="CO148">
        <v>23440.007011999849</v>
      </c>
      <c r="CP148">
        <v>27602.199983999952</v>
      </c>
      <c r="CQ148">
        <v>32044.861879999931</v>
      </c>
      <c r="CR148">
        <v>8645.3678140000175</v>
      </c>
      <c r="CS148">
        <v>11594.39070099998</v>
      </c>
      <c r="CT148">
        <v>13445.449691999949</v>
      </c>
      <c r="CU148">
        <v>14855.24709999994</v>
      </c>
      <c r="CV148">
        <v>16388.66543299998</v>
      </c>
      <c r="CW148">
        <v>2417.2242300000039</v>
      </c>
      <c r="CX148">
        <v>5970.4805450000104</v>
      </c>
      <c r="CY148">
        <v>8445.9616100000403</v>
      </c>
      <c r="CZ148">
        <v>11822.54568300002</v>
      </c>
      <c r="DA148">
        <v>14864.54597900006</v>
      </c>
      <c r="DB148">
        <v>1850.6951120000031</v>
      </c>
      <c r="DC148">
        <v>2356.1527910000041</v>
      </c>
      <c r="DD148">
        <v>689.67048000000034</v>
      </c>
      <c r="DE148">
        <v>5143.184385000005</v>
      </c>
      <c r="DF148">
        <v>741.84935899999891</v>
      </c>
      <c r="DG148">
        <v>14237.24555499995</v>
      </c>
      <c r="DH148">
        <v>684.98421500000097</v>
      </c>
      <c r="DI148">
        <v>1041.6030040000001</v>
      </c>
      <c r="DJ148">
        <v>17205.281781000049</v>
      </c>
      <c r="DK148">
        <v>1713.2910190000009</v>
      </c>
      <c r="DL148">
        <v>1604.9434970000009</v>
      </c>
      <c r="DM148">
        <v>289.25723599999992</v>
      </c>
      <c r="DN148">
        <v>5375.5088879999921</v>
      </c>
      <c r="DO148">
        <v>1211.1611000000009</v>
      </c>
      <c r="DP148">
        <v>3282.9404490000052</v>
      </c>
      <c r="DQ148">
        <v>597.266119</v>
      </c>
      <c r="DR148">
        <v>426.87475299999909</v>
      </c>
      <c r="DS148">
        <v>1129.706482000001</v>
      </c>
      <c r="DT148">
        <v>6344.7541939999919</v>
      </c>
      <c r="DU148">
        <v>622.46580800000095</v>
      </c>
      <c r="DV148">
        <v>2797.6155350000049</v>
      </c>
      <c r="DW148">
        <v>923.28093000000206</v>
      </c>
      <c r="DX148">
        <v>1518.233618000002</v>
      </c>
      <c r="DY148">
        <v>4130.0646629999956</v>
      </c>
      <c r="DZ148">
        <v>3209.462795000009</v>
      </c>
      <c r="EA148">
        <v>836.14177599999925</v>
      </c>
      <c r="EB148">
        <v>20459.087626999972</v>
      </c>
      <c r="EC148">
        <v>1670.903838000002</v>
      </c>
      <c r="ED148">
        <v>1917.5227690000061</v>
      </c>
      <c r="EE148">
        <v>316.1741389999998</v>
      </c>
      <c r="EF148">
        <v>296.45739400000031</v>
      </c>
      <c r="EG148">
        <v>1919.793989000003</v>
      </c>
      <c r="EH148">
        <v>1906.3034869999999</v>
      </c>
      <c r="EI148"/>
    </row>
    <row r="149">
      <c r="A149" t="s">
        <v>547</v>
      </c>
      <c r="B149">
        <v>2012</v>
      </c>
      <c r="C149" t="s">
        <v>552</v>
      </c>
      <c r="D149">
        <v>154</v>
      </c>
      <c r="E149" t="s">
        <v>62</v>
      </c>
      <c r="F149" t="s">
        <v>281</v>
      </c>
      <c r="G149" t="s">
        <v>213</v>
      </c>
      <c r="H149">
        <v>8.5495813712438604</v>
      </c>
      <c r="I149">
        <v>9.1773211424269494</v>
      </c>
      <c r="J149">
        <v>8.5815030456546459</v>
      </c>
      <c r="K149">
        <v>9.0846276154500512</v>
      </c>
      <c r="L149">
        <v>6.3172635461006097</v>
      </c>
      <c r="M149">
        <v>8.8506041545500604</v>
      </c>
      <c r="N149">
        <v>9.0962178682288908</v>
      </c>
      <c r="O149">
        <v>9.5262935406050282</v>
      </c>
      <c r="P149">
        <v>8.3955440172983415</v>
      </c>
      <c r="Q149">
        <v>5.6230737513287403</v>
      </c>
      <c r="R149">
        <v>7.4264662797718177</v>
      </c>
      <c r="S149">
        <v>9.3707882172271617</v>
      </c>
      <c r="T149">
        <v>9.8031365196746378</v>
      </c>
      <c r="U149">
        <v>8.349184998714783</v>
      </c>
      <c r="V149">
        <v>6.9789005205896206</v>
      </c>
      <c r="W149" t="s">
        <v>320</v>
      </c>
      <c r="X149" t="s">
        <v>151</v>
      </c>
      <c r="Y149" t="s">
        <v>152</v>
      </c>
      <c r="Z149" t="s">
        <v>153</v>
      </c>
      <c r="AA149" t="s">
        <v>154</v>
      </c>
      <c r="AB149" t="s">
        <v>156</v>
      </c>
      <c r="AC149" t="s">
        <v>157</v>
      </c>
      <c r="AD149" t="s">
        <v>321</v>
      </c>
      <c r="AE149" t="s">
        <v>161</v>
      </c>
      <c r="AF149" t="s">
        <v>162</v>
      </c>
      <c r="AG149" t="s">
        <v>163</v>
      </c>
      <c r="AH149" t="s">
        <v>165</v>
      </c>
      <c r="AI149" t="s">
        <v>322</v>
      </c>
      <c r="AJ149" t="s">
        <v>167</v>
      </c>
      <c r="AK149" t="s">
        <v>168</v>
      </c>
      <c r="AL149" t="s">
        <v>169</v>
      </c>
      <c r="AM149" t="s">
        <v>323</v>
      </c>
      <c r="AN149" t="s">
        <v>170</v>
      </c>
      <c r="AO149" t="s">
        <v>324</v>
      </c>
      <c r="AP149" t="s">
        <v>265</v>
      </c>
      <c r="AQ149" t="s">
        <v>172</v>
      </c>
      <c r="AR149" t="s">
        <v>325</v>
      </c>
      <c r="AS149" t="s">
        <v>173</v>
      </c>
      <c r="AT149" t="s">
        <v>174</v>
      </c>
      <c r="AU149" t="s">
        <v>326</v>
      </c>
      <c r="AV149" t="s">
        <v>176</v>
      </c>
      <c r="AW149" t="s">
        <v>177</v>
      </c>
      <c r="AX149" t="s">
        <v>178</v>
      </c>
      <c r="AY149" t="s">
        <v>179</v>
      </c>
      <c r="AZ149" t="s">
        <v>327</v>
      </c>
      <c r="BA149" t="s">
        <v>328</v>
      </c>
      <c r="BB149" t="s">
        <v>329</v>
      </c>
      <c r="BC149" t="s">
        <v>330</v>
      </c>
      <c r="BD149" t="s">
        <v>213</v>
      </c>
      <c r="BE149">
        <v>3.505246915860853</v>
      </c>
      <c r="BF149">
        <v>1.4581704551374151</v>
      </c>
      <c r="BG149">
        <v>4.5283799020763782</v>
      </c>
      <c r="BH149">
        <v>2.436422844727983</v>
      </c>
      <c r="BI149">
        <v>10.750802653955599</v>
      </c>
      <c r="BJ149">
        <v>9.4269373388553408</v>
      </c>
      <c r="BK149">
        <v>13.53988320020688</v>
      </c>
      <c r="BL149">
        <v>4.180171774819053</v>
      </c>
      <c r="BM149">
        <v>7.3400344128170856</v>
      </c>
      <c r="BN149">
        <v>12.604136691815279</v>
      </c>
      <c r="BO149">
        <v>17.017407889781499</v>
      </c>
      <c r="BP149">
        <v>1.803133576832568</v>
      </c>
      <c r="BQ149">
        <v>3.4403152508961981</v>
      </c>
      <c r="BR149">
        <v>8.171059452740403</v>
      </c>
      <c r="BS149">
        <v>12.56077861603163</v>
      </c>
      <c r="BT149">
        <v>2.015785447360706</v>
      </c>
      <c r="BU149">
        <v>2.8116106589108121</v>
      </c>
      <c r="BV149">
        <v>7.9268658509365926</v>
      </c>
      <c r="BW149">
        <v>4.8362946918572769</v>
      </c>
      <c r="BX149">
        <v>5.2789990770075192</v>
      </c>
      <c r="BY149">
        <v>9.7851698501462252</v>
      </c>
      <c r="BZ149">
        <v>3.932675631745119</v>
      </c>
      <c r="CA149">
        <v>7.0649217202248078</v>
      </c>
      <c r="CB149">
        <v>2.8963742740401548</v>
      </c>
      <c r="CC149">
        <v>3.8022910824732992</v>
      </c>
      <c r="CD149">
        <v>5.3469725373101271</v>
      </c>
      <c r="CE149">
        <v>14.5683648457678</v>
      </c>
      <c r="CF149">
        <v>9.2795993863284707</v>
      </c>
      <c r="CG149">
        <v>2.338848770944153</v>
      </c>
      <c r="CH149">
        <v>2.9812861372461361</v>
      </c>
      <c r="CI149">
        <v>3.279217661569231</v>
      </c>
      <c r="CJ149">
        <v>10.89084205327663</v>
      </c>
      <c r="CK149">
        <v>4.5012884782002489</v>
      </c>
      <c r="CL149"/>
      <c r="CM149">
        <v>3036.7834209999928</v>
      </c>
      <c r="CN149">
        <v>3257.6991729999991</v>
      </c>
      <c r="CO149">
        <v>3047.059385000005</v>
      </c>
      <c r="CP149">
        <v>3227.8230789999971</v>
      </c>
      <c r="CQ149">
        <v>2244.1313900000009</v>
      </c>
      <c r="CR149">
        <v>1564.7615010000011</v>
      </c>
      <c r="CS149">
        <v>1606.9363509999989</v>
      </c>
      <c r="CT149">
        <v>1683.8205330000001</v>
      </c>
      <c r="CU149">
        <v>1484.039276</v>
      </c>
      <c r="CV149">
        <v>994.47213100000056</v>
      </c>
      <c r="CW149">
        <v>1324.5436140000011</v>
      </c>
      <c r="CX149">
        <v>1670.372345</v>
      </c>
      <c r="CY149">
        <v>1749.2376730000001</v>
      </c>
      <c r="CZ149">
        <v>1489.6077909999999</v>
      </c>
      <c r="DA149">
        <v>1245.705233000001</v>
      </c>
      <c r="DB149">
        <v>119.913093</v>
      </c>
      <c r="DC149">
        <v>44.590510999999999</v>
      </c>
      <c r="DD149">
        <v>43.49722400000001</v>
      </c>
      <c r="DE149">
        <v>191.92793800000001</v>
      </c>
      <c r="DF149">
        <v>131.19303300000001</v>
      </c>
      <c r="DG149">
        <v>2224.561553999999</v>
      </c>
      <c r="DH149">
        <v>223.09357299999991</v>
      </c>
      <c r="DI149">
        <v>83.952090999999967</v>
      </c>
      <c r="DJ149">
        <v>2139.6690050000002</v>
      </c>
      <c r="DK149">
        <v>321.51877199999979</v>
      </c>
      <c r="DL149">
        <v>649.48138299999994</v>
      </c>
      <c r="DM149">
        <v>14.495141</v>
      </c>
      <c r="DN149">
        <v>229.92493099999999</v>
      </c>
      <c r="DO149">
        <v>181.445537</v>
      </c>
      <c r="DP149">
        <v>706.6011410000001</v>
      </c>
      <c r="DQ149">
        <v>23.487887000000001</v>
      </c>
      <c r="DR149">
        <v>21.320319999999999</v>
      </c>
      <c r="DS149">
        <v>139.41752</v>
      </c>
      <c r="DT149">
        <v>451.80429299999992</v>
      </c>
      <c r="DU149">
        <v>106.074776</v>
      </c>
      <c r="DV149">
        <v>399.54279999999972</v>
      </c>
      <c r="DW149">
        <v>45.370820999999992</v>
      </c>
      <c r="DX149">
        <v>191.81906000000001</v>
      </c>
      <c r="DY149">
        <v>176.91836000000001</v>
      </c>
      <c r="DZ149">
        <v>203.25894199999999</v>
      </c>
      <c r="EA149">
        <v>86.040542999999985</v>
      </c>
      <c r="EB149">
        <v>4739.6373340000009</v>
      </c>
      <c r="EC149">
        <v>291.39597600000008</v>
      </c>
      <c r="ED149">
        <v>86.519871999999978</v>
      </c>
      <c r="EE149">
        <v>15.67367800000001</v>
      </c>
      <c r="EF149">
        <v>27.685143</v>
      </c>
      <c r="EG149">
        <v>383.66351600000019</v>
      </c>
      <c r="EH149">
        <v>118.00068</v>
      </c>
      <c r="EI149"/>
    </row>
    <row r="150">
      <c r="A150" t="s">
        <v>547</v>
      </c>
      <c r="B150">
        <v>2012</v>
      </c>
      <c r="C150" t="s">
        <v>552</v>
      </c>
      <c r="D150">
        <v>155</v>
      </c>
      <c r="E150" t="s">
        <v>62</v>
      </c>
      <c r="F150" t="s">
        <v>204</v>
      </c>
      <c r="G150" t="s">
        <v>213</v>
      </c>
      <c r="H150">
        <v>14.375895098414199</v>
      </c>
      <c r="I150">
        <v>11.50600860845435</v>
      </c>
      <c r="J150">
        <v>9.3194644382312504</v>
      </c>
      <c r="K150">
        <v>4.7899578670876846</v>
      </c>
      <c r="L150">
        <v>1.55987897216125</v>
      </c>
      <c r="M150">
        <v>16.482171586505341</v>
      </c>
      <c r="N150">
        <v>12.099249954831439</v>
      </c>
      <c r="O150">
        <v>5.9224349456566694</v>
      </c>
      <c r="P150">
        <v>3.4758033137372948</v>
      </c>
      <c r="Q150">
        <v>0.64931846861181175</v>
      </c>
      <c r="R150">
        <v>13.75564527065627</v>
      </c>
      <c r="S150">
        <v>12.35322198609048</v>
      </c>
      <c r="T150">
        <v>9.18803794980413</v>
      </c>
      <c r="U150">
        <v>6.6094671052101344</v>
      </c>
      <c r="V150">
        <v>2.5441406679086218</v>
      </c>
      <c r="W150" t="s">
        <v>320</v>
      </c>
      <c r="X150" t="s">
        <v>151</v>
      </c>
      <c r="Y150" t="s">
        <v>152</v>
      </c>
      <c r="Z150" t="s">
        <v>153</v>
      </c>
      <c r="AA150" t="s">
        <v>154</v>
      </c>
      <c r="AB150" t="s">
        <v>156</v>
      </c>
      <c r="AC150" t="s">
        <v>157</v>
      </c>
      <c r="AD150" t="s">
        <v>321</v>
      </c>
      <c r="AE150" t="s">
        <v>161</v>
      </c>
      <c r="AF150" t="s">
        <v>162</v>
      </c>
      <c r="AG150" t="s">
        <v>163</v>
      </c>
      <c r="AH150" t="s">
        <v>165</v>
      </c>
      <c r="AI150" t="s">
        <v>322</v>
      </c>
      <c r="AJ150" t="s">
        <v>167</v>
      </c>
      <c r="AK150" t="s">
        <v>168</v>
      </c>
      <c r="AL150" t="s">
        <v>169</v>
      </c>
      <c r="AM150" t="s">
        <v>323</v>
      </c>
      <c r="AN150" t="s">
        <v>170</v>
      </c>
      <c r="AO150" t="s">
        <v>324</v>
      </c>
      <c r="AP150" t="s">
        <v>265</v>
      </c>
      <c r="AQ150" t="s">
        <v>172</v>
      </c>
      <c r="AR150" t="s">
        <v>325</v>
      </c>
      <c r="AS150" t="s">
        <v>173</v>
      </c>
      <c r="AT150" t="s">
        <v>174</v>
      </c>
      <c r="AU150" t="s">
        <v>326</v>
      </c>
      <c r="AV150" t="s">
        <v>176</v>
      </c>
      <c r="AW150" t="s">
        <v>177</v>
      </c>
      <c r="AX150" t="s">
        <v>178</v>
      </c>
      <c r="AY150" t="s">
        <v>179</v>
      </c>
      <c r="AZ150" t="s">
        <v>327</v>
      </c>
      <c r="BA150" t="s">
        <v>328</v>
      </c>
      <c r="BB150" t="s">
        <v>329</v>
      </c>
      <c r="BC150" t="s">
        <v>330</v>
      </c>
      <c r="BD150" t="s">
        <v>213</v>
      </c>
      <c r="BE150">
        <v>10.953255253342849</v>
      </c>
      <c r="BF150">
        <v>9.8189059740342426</v>
      </c>
      <c r="BG150">
        <v>5.2900450650236914</v>
      </c>
      <c r="BH150">
        <v>4.8925180000516599</v>
      </c>
      <c r="BI150">
        <v>6.5923261520429568</v>
      </c>
      <c r="BJ150">
        <v>8.7064231506516272</v>
      </c>
      <c r="BK150">
        <v>5.1121855216456682</v>
      </c>
      <c r="BL150">
        <v>14.682163852659221</v>
      </c>
      <c r="BM150">
        <v>8.7713428797942203</v>
      </c>
      <c r="BN150">
        <v>6.8957793540506822</v>
      </c>
      <c r="BO150">
        <v>9.773124934584585</v>
      </c>
      <c r="BP150">
        <v>24.372467322471291</v>
      </c>
      <c r="BQ150">
        <v>15.472742410970509</v>
      </c>
      <c r="BR150">
        <v>4.3647152610097324</v>
      </c>
      <c r="BS150">
        <v>6.7077482319985862</v>
      </c>
      <c r="BT150">
        <v>15.45950998673649</v>
      </c>
      <c r="BU150">
        <v>23.673914142424501</v>
      </c>
      <c r="BV150">
        <v>16.491067999686489</v>
      </c>
      <c r="BW150">
        <v>4.4641937353751082</v>
      </c>
      <c r="BX150">
        <v>10.4833116679004</v>
      </c>
      <c r="BY150">
        <v>1.688745689034266</v>
      </c>
      <c r="BZ150">
        <v>5.9122908200269864</v>
      </c>
      <c r="CA150">
        <v>10.746375482191549</v>
      </c>
      <c r="CB150">
        <v>10.170757351119519</v>
      </c>
      <c r="CC150">
        <v>7.0923409460933282</v>
      </c>
      <c r="CD150">
        <v>8.2233047541588569</v>
      </c>
      <c r="CE150">
        <v>6.5618409067413257</v>
      </c>
      <c r="CF150">
        <v>5.0174791900079789</v>
      </c>
      <c r="CG150">
        <v>11.10761227311551</v>
      </c>
      <c r="CH150">
        <v>16.8439698151074</v>
      </c>
      <c r="CI150">
        <v>15.53484132764979</v>
      </c>
      <c r="CJ150">
        <v>6.7089203696918824</v>
      </c>
      <c r="CK150">
        <v>12.282998372015021</v>
      </c>
      <c r="CL150"/>
      <c r="CM150">
        <v>5106.2710559999996</v>
      </c>
      <c r="CN150">
        <v>4084.3198299999958</v>
      </c>
      <c r="CO150">
        <v>3309.0894950000029</v>
      </c>
      <c r="CP150">
        <v>1701.9009699999999</v>
      </c>
      <c r="CQ150">
        <v>554.12811899999974</v>
      </c>
      <c r="CR150">
        <v>2914.0007959999871</v>
      </c>
      <c r="CS150">
        <v>2137.451505</v>
      </c>
      <c r="CT150">
        <v>1046.820310999999</v>
      </c>
      <c r="CU150">
        <v>614.40076099999999</v>
      </c>
      <c r="CV150">
        <v>114.835613</v>
      </c>
      <c r="CW150">
        <v>2453.3811119999982</v>
      </c>
      <c r="CX150">
        <v>2202.0005040000028</v>
      </c>
      <c r="CY150">
        <v>1639.4816180000009</v>
      </c>
      <c r="CZ150">
        <v>1179.2185340000001</v>
      </c>
      <c r="DA150">
        <v>454.11871599999972</v>
      </c>
      <c r="DB150">
        <v>374.70647499999978</v>
      </c>
      <c r="DC150">
        <v>300.25984499999993</v>
      </c>
      <c r="DD150">
        <v>50.813377000000003</v>
      </c>
      <c r="DE150">
        <v>385.40555200000028</v>
      </c>
      <c r="DF150">
        <v>80.446762000000021</v>
      </c>
      <c r="DG150">
        <v>2054.5351600000022</v>
      </c>
      <c r="DH150">
        <v>84.232316999999995</v>
      </c>
      <c r="DI150">
        <v>294.86787199999998</v>
      </c>
      <c r="DJ150">
        <v>2556.9049729999988</v>
      </c>
      <c r="DK150">
        <v>175.90435299999999</v>
      </c>
      <c r="DL150">
        <v>372.99821099999969</v>
      </c>
      <c r="DM150">
        <v>195.92688799999991</v>
      </c>
      <c r="DN150">
        <v>1034.0823359999999</v>
      </c>
      <c r="DO150">
        <v>96.922328000000022</v>
      </c>
      <c r="DP150">
        <v>377.34146100000021</v>
      </c>
      <c r="DQ150">
        <v>180.1338650000001</v>
      </c>
      <c r="DR150">
        <v>179.51825000000011</v>
      </c>
      <c r="DS150">
        <v>290.04449500000021</v>
      </c>
      <c r="DT150">
        <v>417.04280299999988</v>
      </c>
      <c r="DU150">
        <v>210.64882199999991</v>
      </c>
      <c r="DV150">
        <v>68.953957000000017</v>
      </c>
      <c r="DW150">
        <v>68.209411000000017</v>
      </c>
      <c r="DX150">
        <v>291.77388299999973</v>
      </c>
      <c r="DY150">
        <v>621.25731699999994</v>
      </c>
      <c r="DZ150">
        <v>379.13502299999988</v>
      </c>
      <c r="EA150">
        <v>132.3249000000001</v>
      </c>
      <c r="EB150">
        <v>2134.8137879999999</v>
      </c>
      <c r="EC150">
        <v>157.55779799999991</v>
      </c>
      <c r="ED150">
        <v>410.8983889999999</v>
      </c>
      <c r="EE150">
        <v>88.554719999999989</v>
      </c>
      <c r="EF150">
        <v>131.15454600000001</v>
      </c>
      <c r="EG150">
        <v>236.342421</v>
      </c>
      <c r="EH150">
        <v>321.99717200000032</v>
      </c>
      <c r="EI150"/>
    </row>
    <row r="151">
      <c r="A151" t="s">
        <v>547</v>
      </c>
      <c r="B151">
        <v>2012</v>
      </c>
      <c r="C151" t="s">
        <v>552</v>
      </c>
      <c r="D151">
        <v>156</v>
      </c>
      <c r="E151" t="s">
        <v>62</v>
      </c>
      <c r="F151" t="s">
        <v>282</v>
      </c>
      <c r="G151" t="s">
        <v>213</v>
      </c>
      <c r="H151">
        <v>13.70244486679996</v>
      </c>
      <c r="I151">
        <v>7.6042181613021533</v>
      </c>
      <c r="J151">
        <v>3.363491400838686</v>
      </c>
      <c r="K151">
        <v>1.0307849429621569</v>
      </c>
      <c r="L151">
        <v>0.13532469081271239</v>
      </c>
      <c r="M151">
        <v>3.5896522948452341</v>
      </c>
      <c r="N151">
        <v>1.729589430315891</v>
      </c>
      <c r="O151">
        <v>0.67769421025394305</v>
      </c>
      <c r="P151">
        <v>0.14509652811765869</v>
      </c>
      <c r="Q151">
        <v>0</v>
      </c>
      <c r="R151">
        <v>17.053599969594661</v>
      </c>
      <c r="S151">
        <v>12.21625444568901</v>
      </c>
      <c r="T151">
        <v>9.6121135950608867</v>
      </c>
      <c r="U151">
        <v>4.9227807423585714</v>
      </c>
      <c r="V151">
        <v>1.550273961440757</v>
      </c>
      <c r="W151" t="s">
        <v>320</v>
      </c>
      <c r="X151" t="s">
        <v>151</v>
      </c>
      <c r="Y151" t="s">
        <v>152</v>
      </c>
      <c r="Z151" t="s">
        <v>153</v>
      </c>
      <c r="AA151" t="s">
        <v>154</v>
      </c>
      <c r="AB151" t="s">
        <v>156</v>
      </c>
      <c r="AC151" t="s">
        <v>157</v>
      </c>
      <c r="AD151" t="s">
        <v>321</v>
      </c>
      <c r="AE151" t="s">
        <v>161</v>
      </c>
      <c r="AF151" t="s">
        <v>162</v>
      </c>
      <c r="AG151" t="s">
        <v>163</v>
      </c>
      <c r="AH151" t="s">
        <v>165</v>
      </c>
      <c r="AI151" t="s">
        <v>322</v>
      </c>
      <c r="AJ151" t="s">
        <v>167</v>
      </c>
      <c r="AK151" t="s">
        <v>168</v>
      </c>
      <c r="AL151" t="s">
        <v>169</v>
      </c>
      <c r="AM151" t="s">
        <v>323</v>
      </c>
      <c r="AN151" t="s">
        <v>170</v>
      </c>
      <c r="AO151" t="s">
        <v>324</v>
      </c>
      <c r="AP151" t="s">
        <v>265</v>
      </c>
      <c r="AQ151" t="s">
        <v>172</v>
      </c>
      <c r="AR151" t="s">
        <v>325</v>
      </c>
      <c r="AS151" t="s">
        <v>173</v>
      </c>
      <c r="AT151" t="s">
        <v>174</v>
      </c>
      <c r="AU151" t="s">
        <v>326</v>
      </c>
      <c r="AV151" t="s">
        <v>176</v>
      </c>
      <c r="AW151" t="s">
        <v>177</v>
      </c>
      <c r="AX151" t="s">
        <v>178</v>
      </c>
      <c r="AY151" t="s">
        <v>179</v>
      </c>
      <c r="AZ151" t="s">
        <v>327</v>
      </c>
      <c r="BA151" t="s">
        <v>328</v>
      </c>
      <c r="BB151" t="s">
        <v>329</v>
      </c>
      <c r="BC151" t="s">
        <v>330</v>
      </c>
      <c r="BD151" t="s">
        <v>213</v>
      </c>
      <c r="BE151">
        <v>7.0188636754065072</v>
      </c>
      <c r="BF151">
        <v>0.36790330826140588</v>
      </c>
      <c r="BG151">
        <v>4.2732352165601206</v>
      </c>
      <c r="BH151">
        <v>2.6111696324410381</v>
      </c>
      <c r="BI151">
        <v>4.0322233350840859</v>
      </c>
      <c r="BJ151">
        <v>4.7438804711354132</v>
      </c>
      <c r="BK151">
        <v>2.3668991229140151</v>
      </c>
      <c r="BL151">
        <v>1.2918651215820749</v>
      </c>
      <c r="BM151">
        <v>6.8225204845845173</v>
      </c>
      <c r="BN151">
        <v>1.6620135596966681</v>
      </c>
      <c r="BO151">
        <v>19.166217122598049</v>
      </c>
      <c r="BP151">
        <v>5.8525157191258499</v>
      </c>
      <c r="BQ151">
        <v>0.079283171680204503</v>
      </c>
      <c r="BR151">
        <v>8.9538087402016533</v>
      </c>
      <c r="BS151">
        <v>11.896843541710449</v>
      </c>
      <c r="BT151">
        <v>5.7439811466305306</v>
      </c>
      <c r="BU151">
        <v>1.092593438129168</v>
      </c>
      <c r="BV151">
        <v>1.8596183260481249</v>
      </c>
      <c r="BW151">
        <v>6.3254275838888434</v>
      </c>
      <c r="BX151">
        <v>17.786143072088851</v>
      </c>
      <c r="BY151">
        <v>11.33180250713097</v>
      </c>
      <c r="BZ151">
        <v>1.0489251187383031</v>
      </c>
      <c r="CA151">
        <v>2.5487375471802221</v>
      </c>
      <c r="CB151">
        <v>3.404149604081764</v>
      </c>
      <c r="CC151">
        <v>14.4941191366</v>
      </c>
      <c r="CD151">
        <v>10.87265245904034</v>
      </c>
      <c r="CE151">
        <v>1.3351866832659629</v>
      </c>
      <c r="CF151">
        <v>4.0771260574285622</v>
      </c>
      <c r="CG151">
        <v>0.46116070167770612</v>
      </c>
      <c r="CH151">
        <v>5.3772499384086574</v>
      </c>
      <c r="CI151">
        <v>6.507595097333259</v>
      </c>
      <c r="CJ151">
        <v>4.5540429834069824</v>
      </c>
      <c r="CK151">
        <v>6.8311408238535716</v>
      </c>
      <c r="CL151"/>
      <c r="CM151">
        <v>4867.0637299999908</v>
      </c>
      <c r="CN151">
        <v>2699.2904389999981</v>
      </c>
      <c r="CO151">
        <v>1194.2847289999991</v>
      </c>
      <c r="CP151">
        <v>366.24411800000001</v>
      </c>
      <c r="CQ151">
        <v>48.072457999999997</v>
      </c>
      <c r="CR151">
        <v>634.6402589999999</v>
      </c>
      <c r="CS151">
        <v>305.54898400000019</v>
      </c>
      <c r="CT151">
        <v>119.785877</v>
      </c>
      <c r="CU151">
        <v>25.648004</v>
      </c>
      <c r="CV151">
        <v>0</v>
      </c>
      <c r="CW151">
        <v>3041.586144000004</v>
      </c>
      <c r="CX151">
        <v>2177.585611</v>
      </c>
      <c r="CY151">
        <v>1715.152204999999</v>
      </c>
      <c r="CZ151">
        <v>878.29082100000028</v>
      </c>
      <c r="DA151">
        <v>276.71756899999991</v>
      </c>
      <c r="DB151">
        <v>240.112515</v>
      </c>
      <c r="DC151">
        <v>11.250397</v>
      </c>
      <c r="DD151">
        <v>41.046439000000007</v>
      </c>
      <c r="DE151">
        <v>205.69352499999999</v>
      </c>
      <c r="DF151">
        <v>49.20559200000001</v>
      </c>
      <c r="DG151">
        <v>1119.4573310000001</v>
      </c>
      <c r="DH151">
        <v>38.998857999999977</v>
      </c>
      <c r="DI151">
        <v>25.945053000000001</v>
      </c>
      <c r="DJ151">
        <v>1988.810242</v>
      </c>
      <c r="DK151">
        <v>42.396283999999987</v>
      </c>
      <c r="DL151">
        <v>731.49220400000002</v>
      </c>
      <c r="DM151">
        <v>47.04756299999999</v>
      </c>
      <c r="DN151">
        <v>5.2986940000000002</v>
      </c>
      <c r="DO151">
        <v>198.82717099999999</v>
      </c>
      <c r="DP151">
        <v>669.25176199999976</v>
      </c>
      <c r="DQ151">
        <v>66.928740000000005</v>
      </c>
      <c r="DR151">
        <v>8.285088</v>
      </c>
      <c r="DS151">
        <v>32.706921000000008</v>
      </c>
      <c r="DT151">
        <v>590.91836199999989</v>
      </c>
      <c r="DU151">
        <v>357.38993599999992</v>
      </c>
      <c r="DV151">
        <v>462.69407399999989</v>
      </c>
      <c r="DW151">
        <v>12.101327</v>
      </c>
      <c r="DX151">
        <v>69.200545999999974</v>
      </c>
      <c r="DY151">
        <v>207.93464800000001</v>
      </c>
      <c r="DZ151">
        <v>774.81162199999926</v>
      </c>
      <c r="EA151">
        <v>174.95674700000001</v>
      </c>
      <c r="EB151">
        <v>434.3864749999999</v>
      </c>
      <c r="EC151">
        <v>128.029032</v>
      </c>
      <c r="ED151">
        <v>17.059488999999999</v>
      </c>
      <c r="EE151">
        <v>28.27010899999998</v>
      </c>
      <c r="EF151">
        <v>54.941062000000009</v>
      </c>
      <c r="EG151">
        <v>160.43021600000009</v>
      </c>
      <c r="EH151">
        <v>179.07745000000011</v>
      </c>
      <c r="EI151"/>
    </row>
    <row r="152">
      <c r="A152" t="s">
        <v>547</v>
      </c>
      <c r="B152">
        <v>2012</v>
      </c>
      <c r="C152" t="s">
        <v>552</v>
      </c>
      <c r="D152">
        <v>157</v>
      </c>
      <c r="E152" t="s">
        <v>62</v>
      </c>
      <c r="F152" t="s">
        <v>283</v>
      </c>
      <c r="G152" t="s">
        <v>213</v>
      </c>
      <c r="H152">
        <v>11.43298993664283</v>
      </c>
      <c r="I152">
        <v>2.8217610318103099</v>
      </c>
      <c r="J152">
        <v>1.0967400352930861</v>
      </c>
      <c r="K152">
        <v>0.32568744799140759</v>
      </c>
      <c r="L152">
        <v>0.0396116807569823</v>
      </c>
      <c r="M152">
        <v>3.0651723510678419</v>
      </c>
      <c r="N152">
        <v>0.35612726498807418</v>
      </c>
      <c r="O152">
        <v>0.41806659080183262</v>
      </c>
      <c r="P152">
        <v>0.025851187239682102</v>
      </c>
      <c r="Q152">
        <v>0.079565302476017702</v>
      </c>
      <c r="R152">
        <v>16.40287234684628</v>
      </c>
      <c r="S152">
        <v>5.4886735642890647</v>
      </c>
      <c r="T152">
        <v>3.467010576289169</v>
      </c>
      <c r="U152">
        <v>1.819728041083303</v>
      </c>
      <c r="V152">
        <v>0.2087092415162182</v>
      </c>
      <c r="W152" t="s">
        <v>320</v>
      </c>
      <c r="X152" t="s">
        <v>151</v>
      </c>
      <c r="Y152" t="s">
        <v>152</v>
      </c>
      <c r="Z152" t="s">
        <v>153</v>
      </c>
      <c r="AA152" t="s">
        <v>154</v>
      </c>
      <c r="AB152" t="s">
        <v>156</v>
      </c>
      <c r="AC152" t="s">
        <v>157</v>
      </c>
      <c r="AD152" t="s">
        <v>321</v>
      </c>
      <c r="AE152" t="s">
        <v>161</v>
      </c>
      <c r="AF152" t="s">
        <v>162</v>
      </c>
      <c r="AG152" t="s">
        <v>163</v>
      </c>
      <c r="AH152" t="s">
        <v>165</v>
      </c>
      <c r="AI152" t="s">
        <v>322</v>
      </c>
      <c r="AJ152" t="s">
        <v>167</v>
      </c>
      <c r="AK152" t="s">
        <v>168</v>
      </c>
      <c r="AL152" t="s">
        <v>169</v>
      </c>
      <c r="AM152" t="s">
        <v>323</v>
      </c>
      <c r="AN152" t="s">
        <v>170</v>
      </c>
      <c r="AO152" t="s">
        <v>324</v>
      </c>
      <c r="AP152" t="s">
        <v>265</v>
      </c>
      <c r="AQ152" t="s">
        <v>172</v>
      </c>
      <c r="AR152" t="s">
        <v>325</v>
      </c>
      <c r="AS152" t="s">
        <v>173</v>
      </c>
      <c r="AT152" t="s">
        <v>174</v>
      </c>
      <c r="AU152" t="s">
        <v>326</v>
      </c>
      <c r="AV152" t="s">
        <v>176</v>
      </c>
      <c r="AW152" t="s">
        <v>177</v>
      </c>
      <c r="AX152" t="s">
        <v>178</v>
      </c>
      <c r="AY152" t="s">
        <v>179</v>
      </c>
      <c r="AZ152" t="s">
        <v>327</v>
      </c>
      <c r="BA152" t="s">
        <v>328</v>
      </c>
      <c r="BB152" t="s">
        <v>329</v>
      </c>
      <c r="BC152" t="s">
        <v>330</v>
      </c>
      <c r="BD152" t="s">
        <v>213</v>
      </c>
      <c r="BE152">
        <v>6.5669595536386902</v>
      </c>
      <c r="BF152">
        <v>4.9235070678413964</v>
      </c>
      <c r="BG152">
        <v>11.50545501385421</v>
      </c>
      <c r="BH152">
        <v>9.1474863111974685</v>
      </c>
      <c r="BI152">
        <v>0.39648238591650342</v>
      </c>
      <c r="BJ152">
        <v>0.54575352637114782</v>
      </c>
      <c r="BK152">
        <v>1.1101217290958789</v>
      </c>
      <c r="BL152">
        <v>11.385579709045951</v>
      </c>
      <c r="BM152">
        <v>2.0916499047681549</v>
      </c>
      <c r="BN152">
        <v>1.1852525456690961</v>
      </c>
      <c r="BO152">
        <v>11.264267750028081</v>
      </c>
      <c r="BP152">
        <v>12.01787934782725</v>
      </c>
      <c r="BQ152">
        <v>0.079064236341038902</v>
      </c>
      <c r="BR152">
        <v>4.7242027598974641</v>
      </c>
      <c r="BS152">
        <v>0.88121703059694612</v>
      </c>
      <c r="BT152">
        <v>0.99453005645395509</v>
      </c>
      <c r="BU152">
        <v>3.6087944980474869</v>
      </c>
      <c r="BV152">
        <v>2.0014051987064398</v>
      </c>
      <c r="BW152">
        <v>6.1874629484659778</v>
      </c>
      <c r="BX152">
        <v>29.903702233895402</v>
      </c>
      <c r="BY152">
        <v>1.654529795217403</v>
      </c>
      <c r="BZ152">
        <v>1.4103362367286061</v>
      </c>
      <c r="CA152">
        <v>0.37791855475310687</v>
      </c>
      <c r="CB152">
        <v>5.177873449493271</v>
      </c>
      <c r="CC152">
        <v>0.98937144714281944</v>
      </c>
      <c r="CD152">
        <v>7.9379573860947339</v>
      </c>
      <c r="CE152">
        <v>0.28214127945977668</v>
      </c>
      <c r="CF152">
        <v>7.180002054692153</v>
      </c>
      <c r="CG152">
        <v>9.5432152443507778</v>
      </c>
      <c r="CH152">
        <v>2.1449923272911819</v>
      </c>
      <c r="CI152">
        <v>7.9527110804715822</v>
      </c>
      <c r="CJ152">
        <v>2.1208804778539769</v>
      </c>
      <c r="CK152">
        <v>0.0464137768644136</v>
      </c>
      <c r="CL152"/>
      <c r="CM152">
        <v>4060.9607400000018</v>
      </c>
      <c r="CN152">
        <v>1001.6483500000001</v>
      </c>
      <c r="CO152">
        <v>389.42269200000032</v>
      </c>
      <c r="CP152">
        <v>115.718718</v>
      </c>
      <c r="CQ152">
        <v>14.071569999999999</v>
      </c>
      <c r="CR152">
        <v>541.91370500000028</v>
      </c>
      <c r="CS152">
        <v>62.913384000000001</v>
      </c>
      <c r="CT152">
        <v>73.89538300000001</v>
      </c>
      <c r="CU152">
        <v>4.5695880000000004</v>
      </c>
      <c r="CV152">
        <v>14.071569999999999</v>
      </c>
      <c r="CW152">
        <v>2925.5259500000029</v>
      </c>
      <c r="CX152">
        <v>978.37325099999975</v>
      </c>
      <c r="CY152">
        <v>618.64134000000024</v>
      </c>
      <c r="CZ152">
        <v>324.66415200000012</v>
      </c>
      <c r="DA152">
        <v>37.253746999999997</v>
      </c>
      <c r="DB152">
        <v>224.65305599999991</v>
      </c>
      <c r="DC152">
        <v>150.55969300000001</v>
      </c>
      <c r="DD152">
        <v>110.51532</v>
      </c>
      <c r="DE152">
        <v>720.58846000000028</v>
      </c>
      <c r="DF152">
        <v>4.8383109999999991</v>
      </c>
      <c r="DG152">
        <v>128.78650500000001</v>
      </c>
      <c r="DH152">
        <v>18.291222999999999</v>
      </c>
      <c r="DI152">
        <v>228.66123099999999</v>
      </c>
      <c r="DJ152">
        <v>609.72990300000004</v>
      </c>
      <c r="DK152">
        <v>30.234593</v>
      </c>
      <c r="DL152">
        <v>429.90872899999999</v>
      </c>
      <c r="DM152">
        <v>96.610066999999987</v>
      </c>
      <c r="DN152">
        <v>5.2840619999999996</v>
      </c>
      <c r="DO152">
        <v>104.905063</v>
      </c>
      <c r="DP152">
        <v>49.572481000000003</v>
      </c>
      <c r="DQ152">
        <v>11.588241999999999</v>
      </c>
      <c r="DR152">
        <v>27.36533</v>
      </c>
      <c r="DS152">
        <v>35.200665000000008</v>
      </c>
      <c r="DT152">
        <v>578.02977299999986</v>
      </c>
      <c r="DU152">
        <v>600.8768839999999</v>
      </c>
      <c r="DV152">
        <v>67.556871999999984</v>
      </c>
      <c r="DW152">
        <v>16.270885</v>
      </c>
      <c r="DX152">
        <v>10.260833</v>
      </c>
      <c r="DY152">
        <v>316.27848899999998</v>
      </c>
      <c r="DZ152">
        <v>52.888795000000002</v>
      </c>
      <c r="EA152">
        <v>127.73324700000001</v>
      </c>
      <c r="EB152">
        <v>91.791176000000007</v>
      </c>
      <c r="EC152">
        <v>225.46487400000001</v>
      </c>
      <c r="ED152">
        <v>353.02742599999988</v>
      </c>
      <c r="EE152">
        <v>11.276985</v>
      </c>
      <c r="EF152">
        <v>67.141606999999979</v>
      </c>
      <c r="EG152">
        <v>74.714558999999994</v>
      </c>
      <c r="EH152">
        <v>1.216731</v>
      </c>
      <c r="EI152"/>
    </row>
    <row r="153">
      <c r="A153" t="s">
        <v>547</v>
      </c>
      <c r="B153">
        <v>2012</v>
      </c>
      <c r="C153" t="s">
        <v>552</v>
      </c>
      <c r="D153">
        <v>158</v>
      </c>
      <c r="E153" t="s">
        <v>62</v>
      </c>
      <c r="F153" t="s">
        <v>205</v>
      </c>
      <c r="G153" t="s">
        <v>213</v>
      </c>
      <c r="H153">
        <v>25.426680492677871</v>
      </c>
      <c r="I153">
        <v>16.405546659841619</v>
      </c>
      <c r="J153">
        <v>9.9134099162210454</v>
      </c>
      <c r="K153">
        <v>6.0543161869239768</v>
      </c>
      <c r="L153">
        <v>1.4743244701750451</v>
      </c>
      <c r="M153">
        <v>16.291981156857538</v>
      </c>
      <c r="N153">
        <v>9.7694571914606581</v>
      </c>
      <c r="O153">
        <v>6.3457610013329679</v>
      </c>
      <c r="P153">
        <v>3.2224218315587621</v>
      </c>
      <c r="Q153">
        <v>0.94828167024076826</v>
      </c>
      <c r="R153">
        <v>27.637250913049989</v>
      </c>
      <c r="S153">
        <v>22.338219973635191</v>
      </c>
      <c r="T153">
        <v>17.246064209028471</v>
      </c>
      <c r="U153">
        <v>10.0077455167966</v>
      </c>
      <c r="V153">
        <v>4.5418839009660159</v>
      </c>
      <c r="W153" t="s">
        <v>320</v>
      </c>
      <c r="X153" t="s">
        <v>151</v>
      </c>
      <c r="Y153" t="s">
        <v>152</v>
      </c>
      <c r="Z153" t="s">
        <v>153</v>
      </c>
      <c r="AA153" t="s">
        <v>154</v>
      </c>
      <c r="AB153" t="s">
        <v>156</v>
      </c>
      <c r="AC153" t="s">
        <v>157</v>
      </c>
      <c r="AD153" t="s">
        <v>321</v>
      </c>
      <c r="AE153" t="s">
        <v>161</v>
      </c>
      <c r="AF153" t="s">
        <v>162</v>
      </c>
      <c r="AG153" t="s">
        <v>163</v>
      </c>
      <c r="AH153" t="s">
        <v>165</v>
      </c>
      <c r="AI153" t="s">
        <v>322</v>
      </c>
      <c r="AJ153" t="s">
        <v>167</v>
      </c>
      <c r="AK153" t="s">
        <v>168</v>
      </c>
      <c r="AL153" t="s">
        <v>169</v>
      </c>
      <c r="AM153" t="s">
        <v>323</v>
      </c>
      <c r="AN153" t="s">
        <v>170</v>
      </c>
      <c r="AO153" t="s">
        <v>324</v>
      </c>
      <c r="AP153" t="s">
        <v>265</v>
      </c>
      <c r="AQ153" t="s">
        <v>172</v>
      </c>
      <c r="AR153" t="s">
        <v>325</v>
      </c>
      <c r="AS153" t="s">
        <v>173</v>
      </c>
      <c r="AT153" t="s">
        <v>174</v>
      </c>
      <c r="AU153" t="s">
        <v>326</v>
      </c>
      <c r="AV153" t="s">
        <v>176</v>
      </c>
      <c r="AW153" t="s">
        <v>177</v>
      </c>
      <c r="AX153" t="s">
        <v>178</v>
      </c>
      <c r="AY153" t="s">
        <v>179</v>
      </c>
      <c r="AZ153" t="s">
        <v>327</v>
      </c>
      <c r="BA153" t="s">
        <v>328</v>
      </c>
      <c r="BB153" t="s">
        <v>329</v>
      </c>
      <c r="BC153" t="s">
        <v>330</v>
      </c>
      <c r="BD153" t="s">
        <v>213</v>
      </c>
      <c r="BE153">
        <v>17.45441406579976</v>
      </c>
      <c r="BF153">
        <v>6.1436834176616264</v>
      </c>
      <c r="BG153">
        <v>1.7720202527736759</v>
      </c>
      <c r="BH153">
        <v>12.26305230351797</v>
      </c>
      <c r="BI153">
        <v>16.96795724865769</v>
      </c>
      <c r="BJ153">
        <v>13.103647656050169</v>
      </c>
      <c r="BK153">
        <v>36.217341035374048</v>
      </c>
      <c r="BL153">
        <v>13.85274277800848</v>
      </c>
      <c r="BM153">
        <v>14.840550157530179</v>
      </c>
      <c r="BN153">
        <v>8.9963898893248277</v>
      </c>
      <c r="BO153">
        <v>0.38799607368979899</v>
      </c>
      <c r="BP153">
        <v>17.89374115907912</v>
      </c>
      <c r="BQ153">
        <v>0.35990675965256858</v>
      </c>
      <c r="BR153">
        <v>18.072719092206441</v>
      </c>
      <c r="BS153">
        <v>8.4813907346145232</v>
      </c>
      <c r="BT153">
        <v>2.5224989145748209</v>
      </c>
      <c r="BU153">
        <v>5.4117180473747286</v>
      </c>
      <c r="BV153">
        <v>6.4815500763271343</v>
      </c>
      <c r="BW153">
        <v>9.8308816139486339</v>
      </c>
      <c r="BX153">
        <v>2.9495778743672778</v>
      </c>
      <c r="BY153">
        <v>6.7074914868841251</v>
      </c>
      <c r="BZ153">
        <v>0.81851766277679905</v>
      </c>
      <c r="CA153">
        <v>20.843423062349959</v>
      </c>
      <c r="CB153">
        <v>9.1843401283064239</v>
      </c>
      <c r="CC153">
        <v>13.38134208687976</v>
      </c>
      <c r="CD153">
        <v>9.197877566328728</v>
      </c>
      <c r="CE153">
        <v>10.79020493207716</v>
      </c>
      <c r="CF153">
        <v>20.799304777079961</v>
      </c>
      <c r="CG153">
        <v>24.201729959247452</v>
      </c>
      <c r="CH153">
        <v>11.638831345530329</v>
      </c>
      <c r="CI153">
        <v>24.587422744485711</v>
      </c>
      <c r="CJ153">
        <v>18.441039929357139</v>
      </c>
      <c r="CK153">
        <v>2.9722845512618119</v>
      </c>
      <c r="CL153"/>
      <c r="CM153">
        <v>9031.4739890000237</v>
      </c>
      <c r="CN153">
        <v>5823.5224590000053</v>
      </c>
      <c r="CO153">
        <v>3519.983452999998</v>
      </c>
      <c r="CP153">
        <v>2151.1351200000008</v>
      </c>
      <c r="CQ153">
        <v>523.7359180000002</v>
      </c>
      <c r="CR153">
        <v>2880.375672000001</v>
      </c>
      <c r="CS153">
        <v>1725.8706990000001</v>
      </c>
      <c r="CT153">
        <v>1121.6453309999999</v>
      </c>
      <c r="CU153">
        <v>569.61175500000024</v>
      </c>
      <c r="CV153">
        <v>167.708932</v>
      </c>
      <c r="CW153">
        <v>4929.2278219999962</v>
      </c>
      <c r="CX153">
        <v>3981.857663999996</v>
      </c>
      <c r="CY153">
        <v>3077.3278699999978</v>
      </c>
      <c r="CZ153">
        <v>1785.517472</v>
      </c>
      <c r="DA153">
        <v>810.70772199999999</v>
      </c>
      <c r="DB153">
        <v>597.10851399999967</v>
      </c>
      <c r="DC153">
        <v>187.87239999999991</v>
      </c>
      <c r="DD153">
        <v>17.021090000000001</v>
      </c>
      <c r="DE153">
        <v>966.01554500000054</v>
      </c>
      <c r="DF153">
        <v>207.06154199999989</v>
      </c>
      <c r="DG153">
        <v>3092.1888780000008</v>
      </c>
      <c r="DH153">
        <v>596.74488299999939</v>
      </c>
      <c r="DI153">
        <v>278.21027100000009</v>
      </c>
      <c r="DJ153">
        <v>4326.119388999995</v>
      </c>
      <c r="DK153">
        <v>229.48880199999999</v>
      </c>
      <c r="DL153">
        <v>14.808144</v>
      </c>
      <c r="DM153">
        <v>143.84530599999999</v>
      </c>
      <c r="DN153">
        <v>24.053474999999999</v>
      </c>
      <c r="DO153">
        <v>401.32056800000032</v>
      </c>
      <c r="DP153">
        <v>477.11694899999992</v>
      </c>
      <c r="DQ153">
        <v>29.392101000000011</v>
      </c>
      <c r="DR153">
        <v>41.036820000000013</v>
      </c>
      <c r="DS153">
        <v>113.997342</v>
      </c>
      <c r="DT153">
        <v>918.39616900000033</v>
      </c>
      <c r="DU153">
        <v>59.268018000000019</v>
      </c>
      <c r="DV153">
        <v>273.87669000000011</v>
      </c>
      <c r="DW153">
        <v>9.443143000000001</v>
      </c>
      <c r="DX153">
        <v>565.91792200000032</v>
      </c>
      <c r="DY153">
        <v>561.00428999999974</v>
      </c>
      <c r="DZ153">
        <v>715.32593800000097</v>
      </c>
      <c r="EA153">
        <v>148.00719000000001</v>
      </c>
      <c r="EB153">
        <v>3510.4597309999981</v>
      </c>
      <c r="EC153">
        <v>653.13527700000043</v>
      </c>
      <c r="ED153">
        <v>895.28258700000083</v>
      </c>
      <c r="EE153">
        <v>61.189461999999978</v>
      </c>
      <c r="EF153">
        <v>207.58192500000001</v>
      </c>
      <c r="EG153">
        <v>649.64253300000075</v>
      </c>
      <c r="EH153">
        <v>77.918045000000035</v>
      </c>
      <c r="EI153"/>
    </row>
    <row r="154">
      <c r="A154" t="s">
        <v>547</v>
      </c>
      <c r="B154">
        <v>2012</v>
      </c>
      <c r="C154" t="s">
        <v>552</v>
      </c>
      <c r="D154">
        <v>159</v>
      </c>
      <c r="E154" t="s">
        <v>62</v>
      </c>
      <c r="F154" t="s">
        <v>287</v>
      </c>
      <c r="G154" t="s">
        <v>213</v>
      </c>
      <c r="H154">
        <v>4.223367306672186</v>
      </c>
      <c r="I154">
        <v>3.3382340285748939</v>
      </c>
      <c r="J154">
        <v>1.7107632395849519</v>
      </c>
      <c r="K154">
        <v>1.028921957473077</v>
      </c>
      <c r="L154">
        <v>0.26682947100290239</v>
      </c>
      <c r="M154">
        <v>2.8204881835410278</v>
      </c>
      <c r="N154">
        <v>1.3181938697353091</v>
      </c>
      <c r="O154">
        <v>1.041488254041131</v>
      </c>
      <c r="P154">
        <v>0.69580860621830853</v>
      </c>
      <c r="Q154">
        <v>0.032835769490234902</v>
      </c>
      <c r="R154">
        <v>4.1712447688400633</v>
      </c>
      <c r="S154">
        <v>4.7384482368451888</v>
      </c>
      <c r="T154">
        <v>3.3504954160284819</v>
      </c>
      <c r="U154">
        <v>2.026254180047554</v>
      </c>
      <c r="V154">
        <v>0.89941844407983429</v>
      </c>
      <c r="W154" t="s">
        <v>320</v>
      </c>
      <c r="X154" t="s">
        <v>151</v>
      </c>
      <c r="Y154" t="s">
        <v>152</v>
      </c>
      <c r="Z154" t="s">
        <v>153</v>
      </c>
      <c r="AA154" t="s">
        <v>154</v>
      </c>
      <c r="AB154" t="s">
        <v>156</v>
      </c>
      <c r="AC154" t="s">
        <v>157</v>
      </c>
      <c r="AD154" t="s">
        <v>321</v>
      </c>
      <c r="AE154" t="s">
        <v>161</v>
      </c>
      <c r="AF154" t="s">
        <v>162</v>
      </c>
      <c r="AG154" t="s">
        <v>163</v>
      </c>
      <c r="AH154" t="s">
        <v>165</v>
      </c>
      <c r="AI154" t="s">
        <v>322</v>
      </c>
      <c r="AJ154" t="s">
        <v>167</v>
      </c>
      <c r="AK154" t="s">
        <v>168</v>
      </c>
      <c r="AL154" t="s">
        <v>169</v>
      </c>
      <c r="AM154" t="s">
        <v>323</v>
      </c>
      <c r="AN154" t="s">
        <v>170</v>
      </c>
      <c r="AO154" t="s">
        <v>324</v>
      </c>
      <c r="AP154" t="s">
        <v>265</v>
      </c>
      <c r="AQ154" t="s">
        <v>172</v>
      </c>
      <c r="AR154" t="s">
        <v>325</v>
      </c>
      <c r="AS154" t="s">
        <v>173</v>
      </c>
      <c r="AT154" t="s">
        <v>174</v>
      </c>
      <c r="AU154" t="s">
        <v>326</v>
      </c>
      <c r="AV154" t="s">
        <v>176</v>
      </c>
      <c r="AW154" t="s">
        <v>177</v>
      </c>
      <c r="AX154" t="s">
        <v>178</v>
      </c>
      <c r="AY154" t="s">
        <v>179</v>
      </c>
      <c r="AZ154" t="s">
        <v>327</v>
      </c>
      <c r="BA154" t="s">
        <v>328</v>
      </c>
      <c r="BB154" t="s">
        <v>329</v>
      </c>
      <c r="BC154" t="s">
        <v>330</v>
      </c>
      <c r="BD154" t="s">
        <v>213</v>
      </c>
      <c r="BE154">
        <v>0.40255312010016753</v>
      </c>
      <c r="BF154">
        <v>0.23842373581501439</v>
      </c>
      <c r="BG154">
        <v>0.83111151978559306</v>
      </c>
      <c r="BH154">
        <v>3.359367277529365</v>
      </c>
      <c r="BI154">
        <v>0.46829058057279682</v>
      </c>
      <c r="BJ154">
        <v>3.1407401851300509</v>
      </c>
      <c r="BK154">
        <v>0.080851089795417802</v>
      </c>
      <c r="BL154">
        <v>2.7436169597554998</v>
      </c>
      <c r="BM154">
        <v>1.1119879954426559</v>
      </c>
      <c r="BN154">
        <v>1.4922183488907299</v>
      </c>
      <c r="BO154">
        <v>0.33900622899000582</v>
      </c>
      <c r="BP154">
        <v>2.077899227881324</v>
      </c>
      <c r="BQ154">
        <v>0.13615252379503329</v>
      </c>
      <c r="BR154">
        <v>1.1711261211288511</v>
      </c>
      <c r="BS154">
        <v>1.113372535275222</v>
      </c>
      <c r="BT154">
        <v>22.00491791880081</v>
      </c>
      <c r="BU154">
        <v>7.1073921287131654</v>
      </c>
      <c r="BV154">
        <v>1.0077393672922601</v>
      </c>
      <c r="BW154">
        <v>0.43894114676874452</v>
      </c>
      <c r="BX154">
        <v>2.6201528058442589</v>
      </c>
      <c r="BY154">
        <v>0.31608872359352391</v>
      </c>
      <c r="BZ154">
        <v>6.8486296420638153</v>
      </c>
      <c r="CA154">
        <v>2.5002927636584702</v>
      </c>
      <c r="CB154">
        <v>1.552194049471592</v>
      </c>
      <c r="CC154">
        <v>0.2022823960093722</v>
      </c>
      <c r="CD154">
        <v>6.4593699056584661</v>
      </c>
      <c r="CE154">
        <v>3.5765526037174351</v>
      </c>
      <c r="CF154">
        <v>0.43601376209069098</v>
      </c>
      <c r="CG154">
        <v>0.51199145947617164</v>
      </c>
      <c r="CH154">
        <v>0.87427127583428843</v>
      </c>
      <c r="CI154">
        <v>7.0237710213955831</v>
      </c>
      <c r="CJ154">
        <v>2.788153921934422</v>
      </c>
      <c r="CK154">
        <v>0.64746320571395255</v>
      </c>
      <c r="CL154"/>
      <c r="CM154">
        <v>1500.1262939999999</v>
      </c>
      <c r="CN154">
        <v>1184.9822039999999</v>
      </c>
      <c r="CO154">
        <v>607.44570700000008</v>
      </c>
      <c r="CP154">
        <v>365.58218799999997</v>
      </c>
      <c r="CQ154">
        <v>94.787938999999994</v>
      </c>
      <c r="CR154">
        <v>498.65424400000052</v>
      </c>
      <c r="CS154">
        <v>232.87191200000001</v>
      </c>
      <c r="CT154">
        <v>184.088313</v>
      </c>
      <c r="CU154">
        <v>122.994686</v>
      </c>
      <c r="CV154">
        <v>5.8071900000000003</v>
      </c>
      <c r="CW154">
        <v>743.96023799999989</v>
      </c>
      <c r="CX154">
        <v>844.64323700000011</v>
      </c>
      <c r="CY154">
        <v>597.85077899999999</v>
      </c>
      <c r="CZ154">
        <v>361.51121499999982</v>
      </c>
      <c r="DA154">
        <v>160.542518</v>
      </c>
      <c r="DB154">
        <v>13.771181</v>
      </c>
      <c r="DC154">
        <v>7.2909419999999994</v>
      </c>
      <c r="DD154">
        <v>7.983217999999999</v>
      </c>
      <c r="DE154">
        <v>264.63240400000001</v>
      </c>
      <c r="DF154">
        <v>5.7145929999999998</v>
      </c>
      <c r="DG154">
        <v>741.14949699999966</v>
      </c>
      <c r="DH154">
        <v>1.332165</v>
      </c>
      <c r="DI154">
        <v>55.101176000000002</v>
      </c>
      <c r="DJ154">
        <v>324.15192000000008</v>
      </c>
      <c r="DK154">
        <v>38.064979999999998</v>
      </c>
      <c r="DL154">
        <v>12.938412</v>
      </c>
      <c r="DM154">
        <v>16.703944</v>
      </c>
      <c r="DN154">
        <v>9.0994160000000015</v>
      </c>
      <c r="DO154">
        <v>26.005882</v>
      </c>
      <c r="DP154">
        <v>62.632288000000003</v>
      </c>
      <c r="DQ154">
        <v>256.4008120000002</v>
      </c>
      <c r="DR154">
        <v>53.895042000000011</v>
      </c>
      <c r="DS154">
        <v>17.724094999999998</v>
      </c>
      <c r="DT154">
        <v>41.005668</v>
      </c>
      <c r="DU154">
        <v>52.648640000000007</v>
      </c>
      <c r="DV154">
        <v>12.906364999999999</v>
      </c>
      <c r="DW154">
        <v>79.011843000000042</v>
      </c>
      <c r="DX154">
        <v>67.885225999999989</v>
      </c>
      <c r="DY154">
        <v>94.812203000000011</v>
      </c>
      <c r="DZ154">
        <v>10.813402999999999</v>
      </c>
      <c r="EA154">
        <v>103.94063</v>
      </c>
      <c r="EB154">
        <v>1163.587158</v>
      </c>
      <c r="EC154">
        <v>13.691610000000001</v>
      </c>
      <c r="ED154">
        <v>18.939845999999999</v>
      </c>
      <c r="EE154">
        <v>4.5963539999999998</v>
      </c>
      <c r="EF154">
        <v>59.298931999999979</v>
      </c>
      <c r="EG154">
        <v>98.221324999999979</v>
      </c>
      <c r="EH154">
        <v>16.973161999999999</v>
      </c>
      <c r="EI154"/>
    </row>
    <row r="155">
      <c r="A155" t="s">
        <v>547</v>
      </c>
      <c r="B155">
        <v>2012</v>
      </c>
      <c r="C155" t="s">
        <v>552</v>
      </c>
      <c r="D155">
        <v>222</v>
      </c>
      <c r="E155" t="s">
        <v>36</v>
      </c>
      <c r="F155" t="s">
        <v>15</v>
      </c>
      <c r="G155" t="s">
        <v>572</v>
      </c>
      <c r="H155">
        <v>45.43539054283724</v>
      </c>
      <c r="I155">
        <v>67.446310274953973</v>
      </c>
      <c r="J155">
        <v>79.960320750780937</v>
      </c>
      <c r="K155">
        <v>89.886331484777372</v>
      </c>
      <c r="L155">
        <v>95.766922319033611</v>
      </c>
      <c r="M155">
        <v>64.731926340485359</v>
      </c>
      <c r="N155">
        <v>82.429091157250681</v>
      </c>
      <c r="O155">
        <v>90.280685769486624</v>
      </c>
      <c r="P155">
        <v>93.892556228389594</v>
      </c>
      <c r="Q155">
        <v>96.721734804118512</v>
      </c>
      <c r="R155">
        <v>36.73095792327473</v>
      </c>
      <c r="S155">
        <v>57.956942949728841</v>
      </c>
      <c r="T155">
        <v>66.726203974931934</v>
      </c>
      <c r="U155">
        <v>77.759953745003671</v>
      </c>
      <c r="V155">
        <v>90.239862165189834</v>
      </c>
      <c r="W155" t="s">
        <v>320</v>
      </c>
      <c r="X155" t="s">
        <v>151</v>
      </c>
      <c r="Y155" t="s">
        <v>152</v>
      </c>
      <c r="Z155" t="s">
        <v>153</v>
      </c>
      <c r="AA155" t="s">
        <v>154</v>
      </c>
      <c r="AB155" t="s">
        <v>156</v>
      </c>
      <c r="AC155" t="s">
        <v>157</v>
      </c>
      <c r="AD155" t="s">
        <v>321</v>
      </c>
      <c r="AE155" t="s">
        <v>161</v>
      </c>
      <c r="AF155" t="s">
        <v>162</v>
      </c>
      <c r="AG155" t="s">
        <v>163</v>
      </c>
      <c r="AH155" t="s">
        <v>165</v>
      </c>
      <c r="AI155" t="s">
        <v>322</v>
      </c>
      <c r="AJ155" t="s">
        <v>167</v>
      </c>
      <c r="AK155" t="s">
        <v>168</v>
      </c>
      <c r="AL155" t="s">
        <v>169</v>
      </c>
      <c r="AM155" t="s">
        <v>323</v>
      </c>
      <c r="AN155" t="s">
        <v>170</v>
      </c>
      <c r="AO155" t="s">
        <v>324</v>
      </c>
      <c r="AP155" t="s">
        <v>265</v>
      </c>
      <c r="AQ155" t="s">
        <v>172</v>
      </c>
      <c r="AR155" t="s">
        <v>325</v>
      </c>
      <c r="AS155" t="s">
        <v>173</v>
      </c>
      <c r="AT155" t="s">
        <v>174</v>
      </c>
      <c r="AU155" t="s">
        <v>326</v>
      </c>
      <c r="AV155" t="s">
        <v>176</v>
      </c>
      <c r="AW155" t="s">
        <v>177</v>
      </c>
      <c r="AX155" t="s">
        <v>178</v>
      </c>
      <c r="AY155" t="s">
        <v>179</v>
      </c>
      <c r="AZ155" t="s">
        <v>327</v>
      </c>
      <c r="BA155" t="s">
        <v>328</v>
      </c>
      <c r="BB155" t="s">
        <v>329</v>
      </c>
      <c r="BC155" t="s">
        <v>330</v>
      </c>
      <c r="BD155" t="s">
        <v>213</v>
      </c>
      <c r="BE155">
        <v>66.514580871784972</v>
      </c>
      <c r="BF155">
        <v>78.253330441222033</v>
      </c>
      <c r="BG155">
        <v>77.271820686727239</v>
      </c>
      <c r="BH155">
        <v>84.799947885348033</v>
      </c>
      <c r="BI155">
        <v>79.291343155601325</v>
      </c>
      <c r="BJ155">
        <v>81.510435476041735</v>
      </c>
      <c r="BK155">
        <v>68.681985091186931</v>
      </c>
      <c r="BL155">
        <v>61.703545725302362</v>
      </c>
      <c r="BM155">
        <v>75.662776514121546</v>
      </c>
      <c r="BN155">
        <v>89.861314444597042</v>
      </c>
      <c r="BO155">
        <v>45.020616653297417</v>
      </c>
      <c r="BP155">
        <v>56.15086114991211</v>
      </c>
      <c r="BQ155">
        <v>85.572924792899983</v>
      </c>
      <c r="BR155">
        <v>68.878964458275078</v>
      </c>
      <c r="BS155">
        <v>75.908479463465724</v>
      </c>
      <c r="BT155">
        <v>50.361135041895153</v>
      </c>
      <c r="BU155">
        <v>49.767457923052127</v>
      </c>
      <c r="BV155">
        <v>57.766799114796903</v>
      </c>
      <c r="BW155">
        <v>70.18483586693948</v>
      </c>
      <c r="BX155">
        <v>33.258561061934778</v>
      </c>
      <c r="BY155">
        <v>79.828991080706274</v>
      </c>
      <c r="BZ155">
        <v>68.706021010938827</v>
      </c>
      <c r="CA155">
        <v>89.528665175017224</v>
      </c>
      <c r="CB155">
        <v>71.591865580013419</v>
      </c>
      <c r="CC155">
        <v>61.169487439051487</v>
      </c>
      <c r="CD155">
        <v>80.556990019128122</v>
      </c>
      <c r="CE155">
        <v>85.528328564548147</v>
      </c>
      <c r="CF155">
        <v>60.118588150397912</v>
      </c>
      <c r="CG155">
        <v>49.517779344617587</v>
      </c>
      <c r="CH155">
        <v>53.593674206196283</v>
      </c>
      <c r="CI155">
        <v>55.143296659141768</v>
      </c>
      <c r="CJ155">
        <v>70.956354904908594</v>
      </c>
      <c r="CK155">
        <v>84.55658882773956</v>
      </c>
      <c r="CL155"/>
      <c r="CM155">
        <v>15923.059919000039</v>
      </c>
      <c r="CN155">
        <v>23525.18741699999</v>
      </c>
      <c r="CO155">
        <v>27990.123197999939</v>
      </c>
      <c r="CP155">
        <v>31507.010877999979</v>
      </c>
      <c r="CQ155">
        <v>33648.815819999989</v>
      </c>
      <c r="CR155">
        <v>11208.70476700001</v>
      </c>
      <c r="CS155">
        <v>14379.149635999969</v>
      </c>
      <c r="CT155">
        <v>15757.68323599993</v>
      </c>
      <c r="CU155">
        <v>16359.22507699993</v>
      </c>
      <c r="CV155">
        <v>16988.206562999971</v>
      </c>
      <c r="CW155">
        <v>6482.8755139999876</v>
      </c>
      <c r="CX155">
        <v>10193.788022000041</v>
      </c>
      <c r="CY155">
        <v>11689.920166000011</v>
      </c>
      <c r="CZ155">
        <v>13667.94648600001</v>
      </c>
      <c r="DA155">
        <v>15866.697765000041</v>
      </c>
      <c r="DB155">
        <v>2167.758858000002</v>
      </c>
      <c r="DC155">
        <v>2379.996749000004</v>
      </c>
      <c r="DD155">
        <v>739.24485700000162</v>
      </c>
      <c r="DE155">
        <v>6675.1241610000143</v>
      </c>
      <c r="DF155">
        <v>961.74454299999877</v>
      </c>
      <c r="DG155">
        <v>19203.501050999959</v>
      </c>
      <c r="DH155">
        <v>1115.7044450000019</v>
      </c>
      <c r="DI155">
        <v>1215.534800999998</v>
      </c>
      <c r="DJ155">
        <v>21794.95891900011</v>
      </c>
      <c r="DK155">
        <v>2275.304575000001</v>
      </c>
      <c r="DL155">
        <v>1688.051045000002</v>
      </c>
      <c r="DM155">
        <v>443.33350800000039</v>
      </c>
      <c r="DN155">
        <v>5571.9374629999866</v>
      </c>
      <c r="DO155">
        <v>1526.3945269999981</v>
      </c>
      <c r="DP155">
        <v>4267.5853950000037</v>
      </c>
      <c r="DQ155">
        <v>542.38337200000035</v>
      </c>
      <c r="DR155">
        <v>376.71568199999922</v>
      </c>
      <c r="DS155">
        <v>986.3861990000014</v>
      </c>
      <c r="DT155">
        <v>6373.1989909999993</v>
      </c>
      <c r="DU155">
        <v>655.35893400000111</v>
      </c>
      <c r="DV155">
        <v>3239.939245999999</v>
      </c>
      <c r="DW155">
        <v>788.39608500000077</v>
      </c>
      <c r="DX155">
        <v>2418.1478919999981</v>
      </c>
      <c r="DY155">
        <v>3881.077416000001</v>
      </c>
      <c r="DZ155">
        <v>3228.5597420000108</v>
      </c>
      <c r="EA155">
        <v>1278.8080039999979</v>
      </c>
      <c r="EB155">
        <v>27728.085848000032</v>
      </c>
      <c r="EC155">
        <v>1878.7748760000029</v>
      </c>
      <c r="ED155">
        <v>1827.3933400000039</v>
      </c>
      <c r="EE155">
        <v>280.94343600000002</v>
      </c>
      <c r="EF155">
        <v>459.09785000000039</v>
      </c>
      <c r="EG155">
        <v>2423.6421630000009</v>
      </c>
      <c r="EH155">
        <v>2201.113259000007</v>
      </c>
      <c r="EI155"/>
    </row>
    <row r="156">
      <c r="A156" t="s">
        <v>547</v>
      </c>
      <c r="B156">
        <v>2012</v>
      </c>
      <c r="C156" t="s">
        <v>552</v>
      </c>
      <c r="D156">
        <v>223</v>
      </c>
      <c r="E156" t="s">
        <v>36</v>
      </c>
      <c r="F156" t="s">
        <v>16</v>
      </c>
      <c r="G156" t="s">
        <v>573</v>
      </c>
      <c r="H156">
        <v>12.196757760891151</v>
      </c>
      <c r="I156">
        <v>8.0147994004137058</v>
      </c>
      <c r="J156">
        <v>5.0100305999981556</v>
      </c>
      <c r="K156">
        <v>3.2177501601253979</v>
      </c>
      <c r="L156">
        <v>1.468723234366242</v>
      </c>
      <c r="M156">
        <v>8.6012422213375377</v>
      </c>
      <c r="N156">
        <v>4.0479460763029866</v>
      </c>
      <c r="O156">
        <v>2.6540261050904168</v>
      </c>
      <c r="P156">
        <v>1.9982418307170651</v>
      </c>
      <c r="Q156">
        <v>1.1964763087149319</v>
      </c>
      <c r="R156">
        <v>13.590424769901229</v>
      </c>
      <c r="S156">
        <v>10.024235489043351</v>
      </c>
      <c r="T156">
        <v>8.161884434589135</v>
      </c>
      <c r="U156">
        <v>5.8290345099110121</v>
      </c>
      <c r="V156">
        <v>3.6079707603468201</v>
      </c>
      <c r="W156" t="s">
        <v>320</v>
      </c>
      <c r="X156" t="s">
        <v>151</v>
      </c>
      <c r="Y156" t="s">
        <v>152</v>
      </c>
      <c r="Z156" t="s">
        <v>153</v>
      </c>
      <c r="AA156" t="s">
        <v>154</v>
      </c>
      <c r="AB156" t="s">
        <v>156</v>
      </c>
      <c r="AC156" t="s">
        <v>157</v>
      </c>
      <c r="AD156" t="s">
        <v>321</v>
      </c>
      <c r="AE156" t="s">
        <v>161</v>
      </c>
      <c r="AF156" t="s">
        <v>162</v>
      </c>
      <c r="AG156" t="s">
        <v>163</v>
      </c>
      <c r="AH156" t="s">
        <v>165</v>
      </c>
      <c r="AI156" t="s">
        <v>322</v>
      </c>
      <c r="AJ156" t="s">
        <v>167</v>
      </c>
      <c r="AK156" t="s">
        <v>168</v>
      </c>
      <c r="AL156" t="s">
        <v>169</v>
      </c>
      <c r="AM156" t="s">
        <v>323</v>
      </c>
      <c r="AN156" t="s">
        <v>170</v>
      </c>
      <c r="AO156" t="s">
        <v>324</v>
      </c>
      <c r="AP156" t="s">
        <v>265</v>
      </c>
      <c r="AQ156" t="s">
        <v>172</v>
      </c>
      <c r="AR156" t="s">
        <v>325</v>
      </c>
      <c r="AS156" t="s">
        <v>173</v>
      </c>
      <c r="AT156" t="s">
        <v>174</v>
      </c>
      <c r="AU156" t="s">
        <v>326</v>
      </c>
      <c r="AV156" t="s">
        <v>176</v>
      </c>
      <c r="AW156" t="s">
        <v>177</v>
      </c>
      <c r="AX156" t="s">
        <v>178</v>
      </c>
      <c r="AY156" t="s">
        <v>179</v>
      </c>
      <c r="AZ156" t="s">
        <v>327</v>
      </c>
      <c r="BA156" t="s">
        <v>328</v>
      </c>
      <c r="BB156" t="s">
        <v>329</v>
      </c>
      <c r="BC156" t="s">
        <v>330</v>
      </c>
      <c r="BD156" t="s">
        <v>213</v>
      </c>
      <c r="BE156">
        <v>11.04914687205331</v>
      </c>
      <c r="BF156">
        <v>7.8926404728398571</v>
      </c>
      <c r="BG156">
        <v>2.0153808023783708</v>
      </c>
      <c r="BH156">
        <v>5.0250264713263064</v>
      </c>
      <c r="BI156">
        <v>5.8802598337685907</v>
      </c>
      <c r="BJ156">
        <v>6.4227488689149972</v>
      </c>
      <c r="BK156">
        <v>9.452463880526766</v>
      </c>
      <c r="BL156">
        <v>11.19223196499547</v>
      </c>
      <c r="BM156">
        <v>4.8872953935977117</v>
      </c>
      <c r="BN156">
        <v>3.7067628813521161</v>
      </c>
      <c r="BO156">
        <v>17.135435903030409</v>
      </c>
      <c r="BP156">
        <v>6.7760755801506338</v>
      </c>
      <c r="BQ156">
        <v>2.7542706572732079</v>
      </c>
      <c r="BR156">
        <v>11.267278733638941</v>
      </c>
      <c r="BS156">
        <v>6.8766085117387004</v>
      </c>
      <c r="BT156">
        <v>7.0209516971193251</v>
      </c>
      <c r="BU156">
        <v>2.8264794715925841</v>
      </c>
      <c r="BV156">
        <v>9.2918654717048828</v>
      </c>
      <c r="BW156">
        <v>6.3371126120241748</v>
      </c>
      <c r="BX156">
        <v>4.1932042404096688</v>
      </c>
      <c r="BY156">
        <v>2.3831566932625781</v>
      </c>
      <c r="BZ156">
        <v>7.3379677616327941</v>
      </c>
      <c r="CA156">
        <v>3.106685042818083</v>
      </c>
      <c r="CB156">
        <v>11.438058677047399</v>
      </c>
      <c r="CC156">
        <v>3.135700172051715</v>
      </c>
      <c r="CD156">
        <v>8.4325160497364688</v>
      </c>
      <c r="CE156">
        <v>2.7401351949685622</v>
      </c>
      <c r="CF156">
        <v>2.3640684745450762</v>
      </c>
      <c r="CG156">
        <v>17.967888625720061</v>
      </c>
      <c r="CH156">
        <v>2.65651174025143</v>
      </c>
      <c r="CI156">
        <v>16.541812978256491</v>
      </c>
      <c r="CJ156">
        <v>9.2886887442993302</v>
      </c>
      <c r="CK156">
        <v>11.08791238267618</v>
      </c>
      <c r="CL156"/>
      <c r="CM156">
        <v>4274.4147749999966</v>
      </c>
      <c r="CN156">
        <v>2795.551857999993</v>
      </c>
      <c r="CO156">
        <v>1753.7620210000009</v>
      </c>
      <c r="CP156">
        <v>1127.8877179999999</v>
      </c>
      <c r="CQ156">
        <v>516.05289600000015</v>
      </c>
      <c r="CR156">
        <v>1489.354483000003</v>
      </c>
      <c r="CS156">
        <v>706.13446699999974</v>
      </c>
      <c r="CT156">
        <v>463.23643099999993</v>
      </c>
      <c r="CU156">
        <v>348.16059100000001</v>
      </c>
      <c r="CV156">
        <v>210.14911199999989</v>
      </c>
      <c r="CW156">
        <v>2398.6587049999989</v>
      </c>
      <c r="CX156">
        <v>1763.1180400000021</v>
      </c>
      <c r="CY156">
        <v>1429.899676</v>
      </c>
      <c r="CZ156">
        <v>1024.575349</v>
      </c>
      <c r="DA156">
        <v>634.38241399999993</v>
      </c>
      <c r="DB156">
        <v>360.09978100000018</v>
      </c>
      <c r="DC156">
        <v>240.046763</v>
      </c>
      <c r="DD156">
        <v>19.280766</v>
      </c>
      <c r="DE156">
        <v>395.55066299999999</v>
      </c>
      <c r="DF156">
        <v>71.323142999999973</v>
      </c>
      <c r="DG156">
        <v>1513.1714600000009</v>
      </c>
      <c r="DH156">
        <v>153.5505409999999</v>
      </c>
      <c r="DI156">
        <v>220.482426</v>
      </c>
      <c r="DJ156">
        <v>1407.8045669999999</v>
      </c>
      <c r="DK156">
        <v>93.855899999999991</v>
      </c>
      <c r="DL156">
        <v>642.49432000000036</v>
      </c>
      <c r="DM156">
        <v>53.499826999999989</v>
      </c>
      <c r="DN156">
        <v>179.3397139999999</v>
      </c>
      <c r="DO156">
        <v>249.68889600000011</v>
      </c>
      <c r="DP156">
        <v>386.6038979999999</v>
      </c>
      <c r="DQ156">
        <v>75.61480600000003</v>
      </c>
      <c r="DR156">
        <v>21.395088000000001</v>
      </c>
      <c r="DS156">
        <v>158.66151500000001</v>
      </c>
      <c r="DT156">
        <v>575.44737699999996</v>
      </c>
      <c r="DU156">
        <v>82.626961999999992</v>
      </c>
      <c r="DV156">
        <v>96.722791999999998</v>
      </c>
      <c r="DW156">
        <v>84.202592000000038</v>
      </c>
      <c r="DX156">
        <v>83.910821999999982</v>
      </c>
      <c r="DY156">
        <v>620.07032299999992</v>
      </c>
      <c r="DZ156">
        <v>165.504008</v>
      </c>
      <c r="EA156">
        <v>133.8626110000001</v>
      </c>
      <c r="EB156">
        <v>888.34547800000007</v>
      </c>
      <c r="EC156">
        <v>73.879853000000011</v>
      </c>
      <c r="ED156">
        <v>663.08304699999951</v>
      </c>
      <c r="EE156">
        <v>13.925701999999999</v>
      </c>
      <c r="EF156">
        <v>137.71956399999999</v>
      </c>
      <c r="EG156">
        <v>317.27190200000018</v>
      </c>
      <c r="EH156">
        <v>288.63216099999971</v>
      </c>
      <c r="EI156"/>
    </row>
    <row r="157">
      <c r="A157" t="s">
        <v>547</v>
      </c>
      <c r="B157">
        <v>2012</v>
      </c>
      <c r="C157" t="s">
        <v>552</v>
      </c>
      <c r="D157">
        <v>224</v>
      </c>
      <c r="E157" t="s">
        <v>36</v>
      </c>
      <c r="F157" t="s">
        <v>20</v>
      </c>
      <c r="G157" t="s">
        <v>574</v>
      </c>
      <c r="H157">
        <v>42.367851696274343</v>
      </c>
      <c r="I157">
        <v>24.538890324633069</v>
      </c>
      <c r="J157">
        <v>15.029648649220549</v>
      </c>
      <c r="K157">
        <v>6.8959183550968017</v>
      </c>
      <c r="L157">
        <v>2.764354446600334</v>
      </c>
      <c r="M157">
        <v>26.666831438177891</v>
      </c>
      <c r="N157">
        <v>13.522962766446719</v>
      </c>
      <c r="O157">
        <v>7.0652881254231366</v>
      </c>
      <c r="P157">
        <v>4.1092019408933771</v>
      </c>
      <c r="Q157">
        <v>2.081788887166701</v>
      </c>
      <c r="R157">
        <v>49.67861730682506</v>
      </c>
      <c r="S157">
        <v>32.018821561227938</v>
      </c>
      <c r="T157">
        <v>25.11191159047878</v>
      </c>
      <c r="U157">
        <v>16.411011745085691</v>
      </c>
      <c r="V157">
        <v>6.1521670744632448</v>
      </c>
      <c r="W157" t="s">
        <v>320</v>
      </c>
      <c r="X157" t="s">
        <v>151</v>
      </c>
      <c r="Y157" t="s">
        <v>152</v>
      </c>
      <c r="Z157" t="s">
        <v>153</v>
      </c>
      <c r="AA157" t="s">
        <v>154</v>
      </c>
      <c r="AB157" t="s">
        <v>156</v>
      </c>
      <c r="AC157" t="s">
        <v>157</v>
      </c>
      <c r="AD157" t="s">
        <v>321</v>
      </c>
      <c r="AE157" t="s">
        <v>161</v>
      </c>
      <c r="AF157" t="s">
        <v>162</v>
      </c>
      <c r="AG157" t="s">
        <v>163</v>
      </c>
      <c r="AH157" t="s">
        <v>165</v>
      </c>
      <c r="AI157" t="s">
        <v>322</v>
      </c>
      <c r="AJ157" t="s">
        <v>167</v>
      </c>
      <c r="AK157" t="s">
        <v>168</v>
      </c>
      <c r="AL157" t="s">
        <v>169</v>
      </c>
      <c r="AM157" t="s">
        <v>323</v>
      </c>
      <c r="AN157" t="s">
        <v>170</v>
      </c>
      <c r="AO157" t="s">
        <v>324</v>
      </c>
      <c r="AP157" t="s">
        <v>265</v>
      </c>
      <c r="AQ157" t="s">
        <v>172</v>
      </c>
      <c r="AR157" t="s">
        <v>325</v>
      </c>
      <c r="AS157" t="s">
        <v>173</v>
      </c>
      <c r="AT157" t="s">
        <v>174</v>
      </c>
      <c r="AU157" t="s">
        <v>326</v>
      </c>
      <c r="AV157" t="s">
        <v>176</v>
      </c>
      <c r="AW157" t="s">
        <v>177</v>
      </c>
      <c r="AX157" t="s">
        <v>178</v>
      </c>
      <c r="AY157" t="s">
        <v>179</v>
      </c>
      <c r="AZ157" t="s">
        <v>327</v>
      </c>
      <c r="BA157" t="s">
        <v>328</v>
      </c>
      <c r="BB157" t="s">
        <v>329</v>
      </c>
      <c r="BC157" t="s">
        <v>330</v>
      </c>
      <c r="BD157" t="s">
        <v>213</v>
      </c>
      <c r="BE157">
        <v>22.43627225616191</v>
      </c>
      <c r="BF157">
        <v>13.854029085937871</v>
      </c>
      <c r="BG157">
        <v>20.71279851089421</v>
      </c>
      <c r="BH157">
        <v>10.1750256433258</v>
      </c>
      <c r="BI157">
        <v>14.828397010630081</v>
      </c>
      <c r="BJ157">
        <v>12.06681565504336</v>
      </c>
      <c r="BK157">
        <v>21.865551028286209</v>
      </c>
      <c r="BL157">
        <v>27.104222309702099</v>
      </c>
      <c r="BM157">
        <v>19.449928092280551</v>
      </c>
      <c r="BN157">
        <v>6.4319226740508784</v>
      </c>
      <c r="BO157">
        <v>37.843947443672207</v>
      </c>
      <c r="BP157">
        <v>37.073063269937002</v>
      </c>
      <c r="BQ157">
        <v>11.672804549827021</v>
      </c>
      <c r="BR157">
        <v>19.853756808086139</v>
      </c>
      <c r="BS157">
        <v>17.214912024795979</v>
      </c>
      <c r="BT157">
        <v>42.617913260985787</v>
      </c>
      <c r="BU157">
        <v>47.406062605355181</v>
      </c>
      <c r="BV157">
        <v>32.941335413498138</v>
      </c>
      <c r="BW157">
        <v>23.47805152103637</v>
      </c>
      <c r="BX157">
        <v>62.548234697655097</v>
      </c>
      <c r="BY157">
        <v>17.787852226031038</v>
      </c>
      <c r="BZ157">
        <v>23.956011227428242</v>
      </c>
      <c r="CA157">
        <v>7.364649782164606</v>
      </c>
      <c r="CB157">
        <v>16.97007574293934</v>
      </c>
      <c r="CC157">
        <v>35.694812388896807</v>
      </c>
      <c r="CD157">
        <v>11.010493931135279</v>
      </c>
      <c r="CE157">
        <v>11.73153624048309</v>
      </c>
      <c r="CF157">
        <v>37.517343375056832</v>
      </c>
      <c r="CG157">
        <v>32.514332029662498</v>
      </c>
      <c r="CH157">
        <v>43.749814053552292</v>
      </c>
      <c r="CI157">
        <v>28.314890362601609</v>
      </c>
      <c r="CJ157">
        <v>19.754956350792131</v>
      </c>
      <c r="CK157">
        <v>4.3554987895843862</v>
      </c>
      <c r="CL157"/>
      <c r="CM157">
        <v>14848.02558400011</v>
      </c>
      <c r="CN157">
        <v>8559.1337990000175</v>
      </c>
      <c r="CO157">
        <v>5261.1309379999957</v>
      </c>
      <c r="CP157">
        <v>2417.1614420000019</v>
      </c>
      <c r="CQ157">
        <v>971.28790799999967</v>
      </c>
      <c r="CR157">
        <v>4617.5149969999993</v>
      </c>
      <c r="CS157">
        <v>2358.981549000001</v>
      </c>
      <c r="CT157">
        <v>1233.182616000001</v>
      </c>
      <c r="CU157">
        <v>715.96047800000019</v>
      </c>
      <c r="CV157">
        <v>365.64542300000011</v>
      </c>
      <c r="CW157">
        <v>8768.0885530000651</v>
      </c>
      <c r="CX157">
        <v>5631.6476179999972</v>
      </c>
      <c r="CY157">
        <v>4399.414686000001</v>
      </c>
      <c r="CZ157">
        <v>2884.5802949999979</v>
      </c>
      <c r="DA157">
        <v>1081.7234559999999</v>
      </c>
      <c r="DB157">
        <v>731.21452900000008</v>
      </c>
      <c r="DC157">
        <v>421.35643299999998</v>
      </c>
      <c r="DD157">
        <v>198.155416</v>
      </c>
      <c r="DE157">
        <v>800.93869400000074</v>
      </c>
      <c r="DF157">
        <v>179.857338</v>
      </c>
      <c r="DG157">
        <v>2842.8888370000009</v>
      </c>
      <c r="DH157">
        <v>355.19492400000013</v>
      </c>
      <c r="DI157">
        <v>533.94217600000025</v>
      </c>
      <c r="DJ157">
        <v>5602.6279139999997</v>
      </c>
      <c r="DK157">
        <v>162.85743400000001</v>
      </c>
      <c r="DL157">
        <v>1418.9613509999999</v>
      </c>
      <c r="DM157">
        <v>292.70666300000039</v>
      </c>
      <c r="DN157">
        <v>760.05508899999938</v>
      </c>
      <c r="DO157">
        <v>439.96982200000019</v>
      </c>
      <c r="DP157">
        <v>967.82477599999947</v>
      </c>
      <c r="DQ157">
        <v>458.98980400000039</v>
      </c>
      <c r="DR157">
        <v>358.84105699999969</v>
      </c>
      <c r="DS157">
        <v>562.4836260000003</v>
      </c>
      <c r="DT157">
        <v>2131.9462020000001</v>
      </c>
      <c r="DU157">
        <v>1232.5110620000009</v>
      </c>
      <c r="DV157">
        <v>721.93772900000079</v>
      </c>
      <c r="DW157">
        <v>274.89330899999982</v>
      </c>
      <c r="DX157">
        <v>198.91743399999999</v>
      </c>
      <c r="DY157">
        <v>919.96733400000005</v>
      </c>
      <c r="DZ157">
        <v>1883.992151999998</v>
      </c>
      <c r="EA157">
        <v>174.78691499999999</v>
      </c>
      <c r="EB157">
        <v>3803.3368530000012</v>
      </c>
      <c r="EC157">
        <v>1172.4600380000011</v>
      </c>
      <c r="ED157">
        <v>1199.9018250000031</v>
      </c>
      <c r="EE157">
        <v>229.34092999999999</v>
      </c>
      <c r="EF157">
        <v>235.73681800000031</v>
      </c>
      <c r="EG157">
        <v>674.76613200000054</v>
      </c>
      <c r="EH157">
        <v>113.37905499999999</v>
      </c>
      <c r="EI157"/>
    </row>
    <row r="158">
      <c r="A158" t="s">
        <v>547</v>
      </c>
      <c r="B158">
        <v>2012</v>
      </c>
      <c r="C158" t="s">
        <v>552</v>
      </c>
      <c r="D158">
        <v>225</v>
      </c>
      <c r="E158" t="s">
        <v>334</v>
      </c>
      <c r="F158" t="s">
        <v>335</v>
      </c>
      <c r="G158" t="s">
        <v>213</v>
      </c>
      <c r="H158">
        <v>56.840843896595267</v>
      </c>
      <c r="I158">
        <v>74.079227341825558</v>
      </c>
      <c r="J158">
        <v>83.704037685924447</v>
      </c>
      <c r="K158">
        <v>91.838187502117847</v>
      </c>
      <c r="L158">
        <v>96.164558800740835</v>
      </c>
      <c r="M158">
        <v>71.814470485279642</v>
      </c>
      <c r="N158">
        <v>85.311481068400269</v>
      </c>
      <c r="O158">
        <v>91.746672996363785</v>
      </c>
      <c r="P158">
        <v>94.506223606792446</v>
      </c>
      <c r="Q158">
        <v>97.236283604114575</v>
      </c>
      <c r="R158">
        <v>49.769773421412403</v>
      </c>
      <c r="S158">
        <v>66.97384940975347</v>
      </c>
      <c r="T158">
        <v>73.496285942108457</v>
      </c>
      <c r="U158">
        <v>82.301642701499972</v>
      </c>
      <c r="V158">
        <v>92.445141917064035</v>
      </c>
      <c r="W158" t="s">
        <v>320</v>
      </c>
      <c r="X158" t="s">
        <v>151</v>
      </c>
      <c r="Y158" t="s">
        <v>152</v>
      </c>
      <c r="Z158" t="s">
        <v>153</v>
      </c>
      <c r="AA158" t="s">
        <v>154</v>
      </c>
      <c r="AB158" t="s">
        <v>156</v>
      </c>
      <c r="AC158" t="s">
        <v>157</v>
      </c>
      <c r="AD158" t="s">
        <v>321</v>
      </c>
      <c r="AE158" t="s">
        <v>161</v>
      </c>
      <c r="AF158" t="s">
        <v>162</v>
      </c>
      <c r="AG158" t="s">
        <v>163</v>
      </c>
      <c r="AH158" t="s">
        <v>165</v>
      </c>
      <c r="AI158" t="s">
        <v>322</v>
      </c>
      <c r="AJ158" t="s">
        <v>167</v>
      </c>
      <c r="AK158" t="s">
        <v>168</v>
      </c>
      <c r="AL158" t="s">
        <v>169</v>
      </c>
      <c r="AM158" t="s">
        <v>323</v>
      </c>
      <c r="AN158" t="s">
        <v>170</v>
      </c>
      <c r="AO158" t="s">
        <v>324</v>
      </c>
      <c r="AP158" t="s">
        <v>265</v>
      </c>
      <c r="AQ158" t="s">
        <v>172</v>
      </c>
      <c r="AR158" t="s">
        <v>325</v>
      </c>
      <c r="AS158" t="s">
        <v>173</v>
      </c>
      <c r="AT158" t="s">
        <v>174</v>
      </c>
      <c r="AU158" t="s">
        <v>326</v>
      </c>
      <c r="AV158" t="s">
        <v>176</v>
      </c>
      <c r="AW158" t="s">
        <v>177</v>
      </c>
      <c r="AX158" t="s">
        <v>178</v>
      </c>
      <c r="AY158" t="s">
        <v>179</v>
      </c>
      <c r="AZ158" t="s">
        <v>327</v>
      </c>
      <c r="BA158" t="s">
        <v>328</v>
      </c>
      <c r="BB158" t="s">
        <v>329</v>
      </c>
      <c r="BC158" t="s">
        <v>330</v>
      </c>
      <c r="BD158" t="s">
        <v>213</v>
      </c>
      <c r="BE158">
        <v>73.86248847390749</v>
      </c>
      <c r="BF158">
        <v>85.678992115001378</v>
      </c>
      <c r="BG158">
        <v>78.968078202028977</v>
      </c>
      <c r="BH158">
        <v>89.74798520659769</v>
      </c>
      <c r="BI158">
        <v>84.65622423993014</v>
      </c>
      <c r="BJ158">
        <v>87.790231418691292</v>
      </c>
      <c r="BK158">
        <v>76.954546618635504</v>
      </c>
      <c r="BL158">
        <v>71.502670260581255</v>
      </c>
      <c r="BM158">
        <v>79.566832763569295</v>
      </c>
      <c r="BN158">
        <v>92.875517923868088</v>
      </c>
      <c r="BO158">
        <v>61.063861289838918</v>
      </c>
      <c r="BP158">
        <v>61.803943019816373</v>
      </c>
      <c r="BQ158">
        <v>85.940843141605171</v>
      </c>
      <c r="BR158">
        <v>79.982585861892218</v>
      </c>
      <c r="BS158">
        <v>82.734428172226288</v>
      </c>
      <c r="BT158">
        <v>52.901942469693978</v>
      </c>
      <c r="BU158">
        <v>52.491931383670398</v>
      </c>
      <c r="BV158">
        <v>65.104010039768426</v>
      </c>
      <c r="BW158">
        <v>74.322675667317753</v>
      </c>
      <c r="BX158">
        <v>36.264033429512679</v>
      </c>
      <c r="BY158">
        <v>81.561329982205095</v>
      </c>
      <c r="BZ158">
        <v>75.63556218942864</v>
      </c>
      <c r="CA158">
        <v>92.153766960469653</v>
      </c>
      <c r="CB158">
        <v>73.689404055597109</v>
      </c>
      <c r="CC158">
        <v>63.491515812233871</v>
      </c>
      <c r="CD158">
        <v>87.79013613001031</v>
      </c>
      <c r="CE158">
        <v>87.927710537017248</v>
      </c>
      <c r="CF158">
        <v>62.129333223778353</v>
      </c>
      <c r="CG158">
        <v>67.32381246241772</v>
      </c>
      <c r="CH158">
        <v>56.015709246665793</v>
      </c>
      <c r="CI158">
        <v>70.691135845709056</v>
      </c>
      <c r="CJ158">
        <v>77.804797481758442</v>
      </c>
      <c r="CK158">
        <v>94.97455754236212</v>
      </c>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row>
    <row r="159">
      <c r="A159" t="s">
        <v>547</v>
      </c>
      <c r="B159">
        <v>2012</v>
      </c>
      <c r="C159" t="s">
        <v>552</v>
      </c>
      <c r="D159">
        <v>226</v>
      </c>
      <c r="E159" t="s">
        <v>334</v>
      </c>
      <c r="F159" t="s">
        <v>336</v>
      </c>
      <c r="G159" t="s">
        <v>213</v>
      </c>
      <c r="H159">
        <v>39.506925153759553</v>
      </c>
      <c r="I159">
        <v>23.023750589377681</v>
      </c>
      <c r="J159">
        <v>14.04838148024556</v>
      </c>
      <c r="K159">
        <v>6.122435789399816</v>
      </c>
      <c r="L159">
        <v>2.1040412291187911</v>
      </c>
      <c r="M159">
        <v>24.568100330837652</v>
      </c>
      <c r="N159">
        <v>12.27180002703737</v>
      </c>
      <c r="O159">
        <v>6.15753884387094</v>
      </c>
      <c r="P159">
        <v>3.4539599019019409</v>
      </c>
      <c r="Q159">
        <v>1.2557988313404469</v>
      </c>
      <c r="R159">
        <v>46.170731706742039</v>
      </c>
      <c r="S159">
        <v>30.17903280946469</v>
      </c>
      <c r="T159">
        <v>23.808673621719151</v>
      </c>
      <c r="U159">
        <v>15.7209095996008</v>
      </c>
      <c r="V159">
        <v>5.6840874420540626</v>
      </c>
      <c r="W159" t="s">
        <v>320</v>
      </c>
      <c r="X159" t="s">
        <v>151</v>
      </c>
      <c r="Y159" t="s">
        <v>152</v>
      </c>
      <c r="Z159" t="s">
        <v>153</v>
      </c>
      <c r="AA159" t="s">
        <v>154</v>
      </c>
      <c r="AB159" t="s">
        <v>156</v>
      </c>
      <c r="AC159" t="s">
        <v>157</v>
      </c>
      <c r="AD159" t="s">
        <v>321</v>
      </c>
      <c r="AE159" t="s">
        <v>161</v>
      </c>
      <c r="AF159" t="s">
        <v>162</v>
      </c>
      <c r="AG159" t="s">
        <v>163</v>
      </c>
      <c r="AH159" t="s">
        <v>165</v>
      </c>
      <c r="AI159" t="s">
        <v>322</v>
      </c>
      <c r="AJ159" t="s">
        <v>167</v>
      </c>
      <c r="AK159" t="s">
        <v>168</v>
      </c>
      <c r="AL159" t="s">
        <v>169</v>
      </c>
      <c r="AM159" t="s">
        <v>323</v>
      </c>
      <c r="AN159" t="s">
        <v>170</v>
      </c>
      <c r="AO159" t="s">
        <v>324</v>
      </c>
      <c r="AP159" t="s">
        <v>265</v>
      </c>
      <c r="AQ159" t="s">
        <v>172</v>
      </c>
      <c r="AR159" t="s">
        <v>325</v>
      </c>
      <c r="AS159" t="s">
        <v>173</v>
      </c>
      <c r="AT159" t="s">
        <v>174</v>
      </c>
      <c r="AU159" t="s">
        <v>326</v>
      </c>
      <c r="AV159" t="s">
        <v>176</v>
      </c>
      <c r="AW159" t="s">
        <v>177</v>
      </c>
      <c r="AX159" t="s">
        <v>178</v>
      </c>
      <c r="AY159" t="s">
        <v>179</v>
      </c>
      <c r="AZ159" t="s">
        <v>327</v>
      </c>
      <c r="BA159" t="s">
        <v>328</v>
      </c>
      <c r="BB159" t="s">
        <v>329</v>
      </c>
      <c r="BC159" t="s">
        <v>330</v>
      </c>
      <c r="BD159" t="s">
        <v>213</v>
      </c>
      <c r="BE159">
        <v>20.05097733481632</v>
      </c>
      <c r="BF159">
        <v>13.61792202267873</v>
      </c>
      <c r="BG159">
        <v>19.997503443735098</v>
      </c>
      <c r="BH159">
        <v>9.9839167539673443</v>
      </c>
      <c r="BI159">
        <v>14.26560572855213</v>
      </c>
      <c r="BJ159">
        <v>11.500770668624529</v>
      </c>
      <c r="BK159">
        <v>18.930411669829638</v>
      </c>
      <c r="BL159">
        <v>25.41999559678294</v>
      </c>
      <c r="BM159">
        <v>19.001868476901219</v>
      </c>
      <c r="BN159">
        <v>4.8151049291154502</v>
      </c>
      <c r="BO159">
        <v>33.300632920562897</v>
      </c>
      <c r="BP159">
        <v>35.337637023212949</v>
      </c>
      <c r="BQ159">
        <v>9.4540983151065898</v>
      </c>
      <c r="BR159">
        <v>16.839431903009789</v>
      </c>
      <c r="BS159">
        <v>16.667283514380479</v>
      </c>
      <c r="BT159">
        <v>39.135339135399342</v>
      </c>
      <c r="BU159">
        <v>46.49865881073886</v>
      </c>
      <c r="BV159">
        <v>27.32236397513223</v>
      </c>
      <c r="BW159">
        <v>20.3332855583953</v>
      </c>
      <c r="BX159">
        <v>58.885095626889402</v>
      </c>
      <c r="BY159">
        <v>16.839362348609271</v>
      </c>
      <c r="BZ159">
        <v>20.112270353494729</v>
      </c>
      <c r="CA159">
        <v>7.2484827072586233</v>
      </c>
      <c r="CB159">
        <v>13.303165609754499</v>
      </c>
      <c r="CC159">
        <v>35.065451259498438</v>
      </c>
      <c r="CD159">
        <v>8.950834390078251</v>
      </c>
      <c r="CE159">
        <v>10.72459853691964</v>
      </c>
      <c r="CF159">
        <v>37.096292765935097</v>
      </c>
      <c r="CG159">
        <v>28.597943823741922</v>
      </c>
      <c r="CH159">
        <v>42.605826497289449</v>
      </c>
      <c r="CI159">
        <v>25.331906963339069</v>
      </c>
      <c r="CJ159">
        <v>16.429612319447099</v>
      </c>
      <c r="CK159">
        <v>4.147928077607995</v>
      </c>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row>
    <row r="160">
      <c r="A160" t="s">
        <v>547</v>
      </c>
      <c r="B160">
        <v>2012</v>
      </c>
      <c r="C160" t="s">
        <v>552</v>
      </c>
      <c r="D160">
        <v>227</v>
      </c>
      <c r="E160" t="s">
        <v>334</v>
      </c>
      <c r="F160" t="s">
        <v>337</v>
      </c>
      <c r="G160" t="s">
        <v>213</v>
      </c>
      <c r="H160">
        <v>1.2435191450592611</v>
      </c>
      <c r="I160">
        <v>1.714204545337852</v>
      </c>
      <c r="J160">
        <v>1.4451661801415221</v>
      </c>
      <c r="K160">
        <v>1.3370810034789931</v>
      </c>
      <c r="L160">
        <v>1.092429146997604</v>
      </c>
      <c r="M160">
        <v>1.967090578057676</v>
      </c>
      <c r="N160">
        <v>1.320710300392717</v>
      </c>
      <c r="O160">
        <v>1.235860553173141</v>
      </c>
      <c r="P160">
        <v>1.42560380326749</v>
      </c>
      <c r="Q160">
        <v>0.69642561988083873</v>
      </c>
      <c r="R160">
        <v>0.97652638137107306</v>
      </c>
      <c r="S160">
        <v>1.234556936438967</v>
      </c>
      <c r="T160">
        <v>1.8374881241416481</v>
      </c>
      <c r="U160">
        <v>1.4742581301824871</v>
      </c>
      <c r="V160">
        <v>1.4946440048173759</v>
      </c>
      <c r="W160" t="s">
        <v>320</v>
      </c>
      <c r="X160" t="s">
        <v>151</v>
      </c>
      <c r="Y160" t="s">
        <v>152</v>
      </c>
      <c r="Z160" t="s">
        <v>153</v>
      </c>
      <c r="AA160" t="s">
        <v>154</v>
      </c>
      <c r="AB160" t="s">
        <v>156</v>
      </c>
      <c r="AC160" t="s">
        <v>157</v>
      </c>
      <c r="AD160" t="s">
        <v>321</v>
      </c>
      <c r="AE160" t="s">
        <v>161</v>
      </c>
      <c r="AF160" t="s">
        <v>162</v>
      </c>
      <c r="AG160" t="s">
        <v>163</v>
      </c>
      <c r="AH160" t="s">
        <v>165</v>
      </c>
      <c r="AI160" t="s">
        <v>322</v>
      </c>
      <c r="AJ160" t="s">
        <v>167</v>
      </c>
      <c r="AK160" t="s">
        <v>168</v>
      </c>
      <c r="AL160" t="s">
        <v>169</v>
      </c>
      <c r="AM160" t="s">
        <v>323</v>
      </c>
      <c r="AN160" t="s">
        <v>170</v>
      </c>
      <c r="AO160" t="s">
        <v>324</v>
      </c>
      <c r="AP160" t="s">
        <v>265</v>
      </c>
      <c r="AQ160" t="s">
        <v>172</v>
      </c>
      <c r="AR160" t="s">
        <v>325</v>
      </c>
      <c r="AS160" t="s">
        <v>173</v>
      </c>
      <c r="AT160" t="s">
        <v>174</v>
      </c>
      <c r="AU160" t="s">
        <v>326</v>
      </c>
      <c r="AV160" t="s">
        <v>176</v>
      </c>
      <c r="AW160" t="s">
        <v>177</v>
      </c>
      <c r="AX160" t="s">
        <v>178</v>
      </c>
      <c r="AY160" t="s">
        <v>179</v>
      </c>
      <c r="AZ160" t="s">
        <v>327</v>
      </c>
      <c r="BA160" t="s">
        <v>328</v>
      </c>
      <c r="BB160" t="s">
        <v>329</v>
      </c>
      <c r="BC160" t="s">
        <v>330</v>
      </c>
      <c r="BD160" t="s">
        <v>213</v>
      </c>
      <c r="BE160">
        <v>4.7718687298712767</v>
      </c>
      <c r="BF160">
        <v>0.54207851406830354</v>
      </c>
      <c r="BG160">
        <v>0.40249028983634921</v>
      </c>
      <c r="BH160">
        <v>0.085710183195752104</v>
      </c>
      <c r="BI160">
        <v>0.60510631636707424</v>
      </c>
      <c r="BJ160">
        <v>0.16256994140528799</v>
      </c>
      <c r="BK160">
        <v>1.479295273371787</v>
      </c>
      <c r="BL160">
        <v>1.911094817638356</v>
      </c>
      <c r="BM160">
        <v>1.136147617137645</v>
      </c>
      <c r="BN160">
        <v>0.64162756988835357</v>
      </c>
      <c r="BO160">
        <v>1.757176045726369</v>
      </c>
      <c r="BP160">
        <v>1.7845993601494341</v>
      </c>
      <c r="BQ160">
        <v>2.7017186455492022</v>
      </c>
      <c r="BR160">
        <v>0.20419837974159649</v>
      </c>
      <c r="BS160">
        <v>0.061194357845087997</v>
      </c>
      <c r="BT160">
        <v>7.6540728290657194</v>
      </c>
      <c r="BU160">
        <v>0.1939501319494239</v>
      </c>
      <c r="BV160">
        <v>2.8617039441811301</v>
      </c>
      <c r="BW160">
        <v>2.8214515599680978</v>
      </c>
      <c r="BX160">
        <v>0.60175662600532176</v>
      </c>
      <c r="BY160">
        <v>0.63958709065248431</v>
      </c>
      <c r="BZ160">
        <v>0.53709252990989609</v>
      </c>
      <c r="CA160">
        <v>0.51986985123204099</v>
      </c>
      <c r="CB160">
        <v>11.21923045912788</v>
      </c>
      <c r="CC160">
        <v>1.2653283958833199</v>
      </c>
      <c r="CD160">
        <v>1.347765587019029</v>
      </c>
      <c r="CE160">
        <v>0.38604186363522258</v>
      </c>
      <c r="CF160">
        <v>0.494156012107347</v>
      </c>
      <c r="CG160">
        <v>0.076820050270195506</v>
      </c>
      <c r="CH160">
        <v>0.3333842042388539</v>
      </c>
      <c r="CI160">
        <v>1.301038670157828</v>
      </c>
      <c r="CJ160">
        <v>2.7630496625008352</v>
      </c>
      <c r="CK160">
        <v>0.70045183944202261</v>
      </c>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row>
    <row r="161">
      <c r="A161" t="s">
        <v>547</v>
      </c>
      <c r="B161">
        <v>2012</v>
      </c>
      <c r="C161" t="s">
        <v>552</v>
      </c>
      <c r="D161">
        <v>228</v>
      </c>
      <c r="E161" t="s">
        <v>334</v>
      </c>
      <c r="F161" t="s">
        <v>338</v>
      </c>
      <c r="G161" t="s">
        <v>213</v>
      </c>
      <c r="H161">
        <v>2.27920490355524</v>
      </c>
      <c r="I161">
        <v>1.06577105819488</v>
      </c>
      <c r="J161">
        <v>0.75728022341206125</v>
      </c>
      <c r="K161">
        <v>0.67972187872587575</v>
      </c>
      <c r="L161">
        <v>0.62986282646951741</v>
      </c>
      <c r="M161">
        <v>1.546472608124885</v>
      </c>
      <c r="N161">
        <v>1.068897329679795</v>
      </c>
      <c r="O161">
        <v>0.8174295634461225</v>
      </c>
      <c r="P161">
        <v>0.59590896280561179</v>
      </c>
      <c r="Q161">
        <v>0.81149194466419683</v>
      </c>
      <c r="R161">
        <v>2.9633221471679829</v>
      </c>
      <c r="S161">
        <v>1.3653414242187889</v>
      </c>
      <c r="T161">
        <v>0.83653062910966136</v>
      </c>
      <c r="U161">
        <v>0.43735781350849329</v>
      </c>
      <c r="V161">
        <v>0.37612663606436042</v>
      </c>
      <c r="W161" t="s">
        <v>320</v>
      </c>
      <c r="X161" t="s">
        <v>151</v>
      </c>
      <c r="Y161" t="s">
        <v>152</v>
      </c>
      <c r="Z161" t="s">
        <v>153</v>
      </c>
      <c r="AA161" t="s">
        <v>154</v>
      </c>
      <c r="AB161" t="s">
        <v>156</v>
      </c>
      <c r="AC161" t="s">
        <v>157</v>
      </c>
      <c r="AD161" t="s">
        <v>321</v>
      </c>
      <c r="AE161" t="s">
        <v>161</v>
      </c>
      <c r="AF161" t="s">
        <v>162</v>
      </c>
      <c r="AG161" t="s">
        <v>163</v>
      </c>
      <c r="AH161" t="s">
        <v>165</v>
      </c>
      <c r="AI161" t="s">
        <v>322</v>
      </c>
      <c r="AJ161" t="s">
        <v>167</v>
      </c>
      <c r="AK161" t="s">
        <v>168</v>
      </c>
      <c r="AL161" t="s">
        <v>169</v>
      </c>
      <c r="AM161" t="s">
        <v>323</v>
      </c>
      <c r="AN161" t="s">
        <v>170</v>
      </c>
      <c r="AO161" t="s">
        <v>324</v>
      </c>
      <c r="AP161" t="s">
        <v>265</v>
      </c>
      <c r="AQ161" t="s">
        <v>172</v>
      </c>
      <c r="AR161" t="s">
        <v>325</v>
      </c>
      <c r="AS161" t="s">
        <v>173</v>
      </c>
      <c r="AT161" t="s">
        <v>174</v>
      </c>
      <c r="AU161" t="s">
        <v>326</v>
      </c>
      <c r="AV161" t="s">
        <v>176</v>
      </c>
      <c r="AW161" t="s">
        <v>177</v>
      </c>
      <c r="AX161" t="s">
        <v>178</v>
      </c>
      <c r="AY161" t="s">
        <v>179</v>
      </c>
      <c r="AZ161" t="s">
        <v>327</v>
      </c>
      <c r="BA161" t="s">
        <v>328</v>
      </c>
      <c r="BB161" t="s">
        <v>329</v>
      </c>
      <c r="BC161" t="s">
        <v>330</v>
      </c>
      <c r="BD161" t="s">
        <v>213</v>
      </c>
      <c r="BE161">
        <v>1.3146654614049931</v>
      </c>
      <c r="BF161">
        <v>0.16100734825150481</v>
      </c>
      <c r="BG161">
        <v>0.63192806439939353</v>
      </c>
      <c r="BH161">
        <v>0.18238785623934839</v>
      </c>
      <c r="BI161">
        <v>0.47306371515064399</v>
      </c>
      <c r="BJ161">
        <v>0.54642797127893983</v>
      </c>
      <c r="BK161">
        <v>2.6049493404919639</v>
      </c>
      <c r="BL161">
        <v>1.1662393249972369</v>
      </c>
      <c r="BM161">
        <v>0.21064293531550499</v>
      </c>
      <c r="BN161">
        <v>1.5692108190620371</v>
      </c>
      <c r="BO161">
        <v>3.878329743871785</v>
      </c>
      <c r="BP161">
        <v>1.0738205968209551</v>
      </c>
      <c r="BQ161">
        <v>1.9033398977392459</v>
      </c>
      <c r="BR161">
        <v>2.9737838553563938</v>
      </c>
      <c r="BS161">
        <v>0.53709395554833617</v>
      </c>
      <c r="BT161">
        <v>0.1551524384837924</v>
      </c>
      <c r="BU161">
        <v>0.81545967364121541</v>
      </c>
      <c r="BV161">
        <v>4.6587833487506742</v>
      </c>
      <c r="BW161">
        <v>2.4699969400666779</v>
      </c>
      <c r="BX161">
        <v>1.6795067549047971</v>
      </c>
      <c r="BY161">
        <v>0.80767552067007797</v>
      </c>
      <c r="BZ161">
        <v>3.7150749271666319</v>
      </c>
      <c r="CA161">
        <v>0.077880481039684396</v>
      </c>
      <c r="CB161">
        <v>1.7578473860414561</v>
      </c>
      <c r="CC161">
        <v>0.17770453238438</v>
      </c>
      <c r="CD161">
        <v>1.9112638928923691</v>
      </c>
      <c r="CE161">
        <v>0.96164906242764847</v>
      </c>
      <c r="CF161">
        <v>0.2088996526810202</v>
      </c>
      <c r="CG161">
        <v>3.8384068524923158</v>
      </c>
      <c r="CH161">
        <v>0.961618167739962</v>
      </c>
      <c r="CI161">
        <v>2.5903738450978659</v>
      </c>
      <c r="CJ161">
        <v>2.7245971897844479</v>
      </c>
      <c r="CK161">
        <v>0.17706254058786969</v>
      </c>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row>
    <row r="162">
      <c r="A162" t="s">
        <v>547</v>
      </c>
      <c r="B162">
        <v>2012</v>
      </c>
      <c r="C162" t="s">
        <v>552</v>
      </c>
      <c r="D162">
        <v>229</v>
      </c>
      <c r="E162" t="s">
        <v>334</v>
      </c>
      <c r="F162" t="s">
        <v>199</v>
      </c>
      <c r="G162" t="s">
        <v>213</v>
      </c>
      <c r="H162">
        <v>0.1295069010327817</v>
      </c>
      <c r="I162">
        <v>0.1170464652646296</v>
      </c>
      <c r="J162">
        <v>0.045134430276038501</v>
      </c>
      <c r="K162">
        <v>0.022573826277252799</v>
      </c>
      <c r="L162">
        <v>0.0091079966732697006</v>
      </c>
      <c r="M162">
        <v>0.1038659977008978</v>
      </c>
      <c r="N162">
        <v>0.027111274490117999</v>
      </c>
      <c r="O162">
        <v>0.042498043146216302</v>
      </c>
      <c r="P162">
        <v>0.018303725232513099</v>
      </c>
      <c r="Q162">
        <v>0</v>
      </c>
      <c r="R162">
        <v>0.1196463433072041</v>
      </c>
      <c r="S162">
        <v>0.24721942012430079</v>
      </c>
      <c r="T162">
        <v>0.021021682921111898</v>
      </c>
      <c r="U162">
        <v>0.065831755208612106</v>
      </c>
      <c r="V162">
        <v>0</v>
      </c>
      <c r="W162" t="s">
        <v>320</v>
      </c>
      <c r="X162" t="s">
        <v>151</v>
      </c>
      <c r="Y162" t="s">
        <v>152</v>
      </c>
      <c r="Z162" t="s">
        <v>153</v>
      </c>
      <c r="AA162" t="s">
        <v>154</v>
      </c>
      <c r="AB162" t="s">
        <v>156</v>
      </c>
      <c r="AC162" t="s">
        <v>157</v>
      </c>
      <c r="AD162" t="s">
        <v>321</v>
      </c>
      <c r="AE162" t="s">
        <v>161</v>
      </c>
      <c r="AF162" t="s">
        <v>162</v>
      </c>
      <c r="AG162" t="s">
        <v>163</v>
      </c>
      <c r="AH162" t="s">
        <v>165</v>
      </c>
      <c r="AI162" t="s">
        <v>322</v>
      </c>
      <c r="AJ162" t="s">
        <v>167</v>
      </c>
      <c r="AK162" t="s">
        <v>168</v>
      </c>
      <c r="AL162" t="s">
        <v>169</v>
      </c>
      <c r="AM162" t="s">
        <v>323</v>
      </c>
      <c r="AN162" t="s">
        <v>170</v>
      </c>
      <c r="AO162" t="s">
        <v>324</v>
      </c>
      <c r="AP162" t="s">
        <v>265</v>
      </c>
      <c r="AQ162" t="s">
        <v>172</v>
      </c>
      <c r="AR162" t="s">
        <v>325</v>
      </c>
      <c r="AS162" t="s">
        <v>173</v>
      </c>
      <c r="AT162" t="s">
        <v>174</v>
      </c>
      <c r="AU162" t="s">
        <v>326</v>
      </c>
      <c r="AV162" t="s">
        <v>176</v>
      </c>
      <c r="AW162" t="s">
        <v>177</v>
      </c>
      <c r="AX162" t="s">
        <v>178</v>
      </c>
      <c r="AY162" t="s">
        <v>179</v>
      </c>
      <c r="AZ162" t="s">
        <v>327</v>
      </c>
      <c r="BA162" t="s">
        <v>328</v>
      </c>
      <c r="BB162" t="s">
        <v>329</v>
      </c>
      <c r="BC162" t="s">
        <v>330</v>
      </c>
      <c r="BD162" t="s">
        <v>213</v>
      </c>
      <c r="BE162">
        <v>0</v>
      </c>
      <c r="BF162">
        <v>0</v>
      </c>
      <c r="BG162">
        <v>0</v>
      </c>
      <c r="BH162">
        <v>0</v>
      </c>
      <c r="BI162">
        <v>0</v>
      </c>
      <c r="BJ162">
        <v>0</v>
      </c>
      <c r="BK162">
        <v>0.030797097670902801</v>
      </c>
      <c r="BL162">
        <v>0</v>
      </c>
      <c r="BM162">
        <v>0.084508207076188294</v>
      </c>
      <c r="BN162">
        <v>0.098538758066130994</v>
      </c>
      <c r="BO162">
        <v>0</v>
      </c>
      <c r="BP162">
        <v>0</v>
      </c>
      <c r="BQ162">
        <v>0</v>
      </c>
      <c r="BR162">
        <v>0</v>
      </c>
      <c r="BS162">
        <v>0</v>
      </c>
      <c r="BT162">
        <v>0.15349312735742121</v>
      </c>
      <c r="BU162">
        <v>0</v>
      </c>
      <c r="BV162">
        <v>0.053138692167362098</v>
      </c>
      <c r="BW162">
        <v>0.052590274252186701</v>
      </c>
      <c r="BX162">
        <v>2.5696075626873238</v>
      </c>
      <c r="BY162">
        <v>0.15204505786295741</v>
      </c>
      <c r="BZ162">
        <v>0</v>
      </c>
      <c r="CA162">
        <v>0</v>
      </c>
      <c r="CB162">
        <v>0.030352489479111899</v>
      </c>
      <c r="CC162">
        <v>0</v>
      </c>
      <c r="CD162">
        <v>0</v>
      </c>
      <c r="CE162">
        <v>0</v>
      </c>
      <c r="CF162">
        <v>0.071318345497988905</v>
      </c>
      <c r="CG162">
        <v>0.16301681107782531</v>
      </c>
      <c r="CH162">
        <v>0.083461884065991504</v>
      </c>
      <c r="CI162">
        <v>0.085544675696221997</v>
      </c>
      <c r="CJ162">
        <v>0.27794334650928182</v>
      </c>
      <c r="CK162">
        <v>0</v>
      </c>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row>
    <row r="163">
      <c r="A163" t="s">
        <v>547</v>
      </c>
      <c r="B163">
        <v>2017</v>
      </c>
      <c r="C163" t="s">
        <v>553</v>
      </c>
      <c r="D163">
        <v>16</v>
      </c>
      <c r="E163" t="s">
        <v>13</v>
      </c>
      <c r="F163" t="s">
        <v>14</v>
      </c>
      <c r="G163" t="s">
        <v>558</v>
      </c>
      <c r="H163">
        <v>75.166359881502459</v>
      </c>
      <c r="I163">
        <v>89.776354721773572</v>
      </c>
      <c r="J163">
        <v>94.005559002161547</v>
      </c>
      <c r="K163">
        <v>96.911006406263553</v>
      </c>
      <c r="L163">
        <v>98.883140835684571</v>
      </c>
      <c r="M163">
        <v>92.254657441869696</v>
      </c>
      <c r="N163">
        <v>97.301399765182737</v>
      </c>
      <c r="O163">
        <v>98.293569944370901</v>
      </c>
      <c r="P163">
        <v>99.141105659696308</v>
      </c>
      <c r="Q163">
        <v>99.646748209019563</v>
      </c>
      <c r="R163">
        <v>68.375440119327351</v>
      </c>
      <c r="S163">
        <v>80.908250298805115</v>
      </c>
      <c r="T163">
        <v>87.937367411296663</v>
      </c>
      <c r="U163">
        <v>91.114681011246219</v>
      </c>
      <c r="V163">
        <v>95.112122755535935</v>
      </c>
      <c r="W163" t="s">
        <v>396</v>
      </c>
      <c r="X163" t="s">
        <v>397</v>
      </c>
      <c r="Y163" t="s">
        <v>398</v>
      </c>
      <c r="Z163" t="s">
        <v>399</v>
      </c>
      <c r="AA163" t="s">
        <v>400</v>
      </c>
      <c r="AB163" t="s">
        <v>401</v>
      </c>
      <c r="AC163" t="s">
        <v>402</v>
      </c>
      <c r="AD163" t="s">
        <v>403</v>
      </c>
      <c r="AE163" t="s">
        <v>404</v>
      </c>
      <c r="AF163" t="s">
        <v>405</v>
      </c>
      <c r="AG163" t="s">
        <v>406</v>
      </c>
      <c r="AH163" t="s">
        <v>407</v>
      </c>
      <c r="AI163" t="s">
        <v>408</v>
      </c>
      <c r="AJ163" t="s">
        <v>409</v>
      </c>
      <c r="AK163" t="s">
        <v>410</v>
      </c>
      <c r="AL163" t="s">
        <v>411</v>
      </c>
      <c r="AM163" t="s">
        <v>412</v>
      </c>
      <c r="AN163" t="s">
        <v>413</v>
      </c>
      <c r="AO163" t="s">
        <v>414</v>
      </c>
      <c r="AP163" t="s">
        <v>415</v>
      </c>
      <c r="AQ163" t="s">
        <v>416</v>
      </c>
      <c r="AR163" t="s">
        <v>417</v>
      </c>
      <c r="AS163" t="s">
        <v>418</v>
      </c>
      <c r="AT163" t="s">
        <v>419</v>
      </c>
      <c r="AU163" t="s">
        <v>420</v>
      </c>
      <c r="AV163" t="s">
        <v>421</v>
      </c>
      <c r="AW163" t="s">
        <v>422</v>
      </c>
      <c r="AX163" t="s">
        <v>423</v>
      </c>
      <c r="AY163" t="s">
        <v>424</v>
      </c>
      <c r="AZ163" t="s">
        <v>425</v>
      </c>
      <c r="BA163" t="s">
        <v>426</v>
      </c>
      <c r="BB163" t="s">
        <v>427</v>
      </c>
      <c r="BC163" t="s">
        <v>428</v>
      </c>
      <c r="BD163" t="s">
        <v>429</v>
      </c>
      <c r="BE163">
        <v>83.963263084188</v>
      </c>
      <c r="BF163">
        <v>97.770842076329217</v>
      </c>
      <c r="BG163">
        <v>92.272220498632478</v>
      </c>
      <c r="BH163">
        <v>92.565717672145027</v>
      </c>
      <c r="BI163">
        <v>69.7621660719076</v>
      </c>
      <c r="BJ163">
        <v>96.997463544375478</v>
      </c>
      <c r="BK163">
        <v>72.698831001493176</v>
      </c>
      <c r="BL163">
        <v>86.129840737200922</v>
      </c>
      <c r="BM163">
        <v>95.733730865958677</v>
      </c>
      <c r="BN163">
        <v>92.731857774889676</v>
      </c>
      <c r="BO163">
        <v>75.622101163031331</v>
      </c>
      <c r="BP163">
        <v>91.909741513636632</v>
      </c>
      <c r="BQ163">
        <v>100</v>
      </c>
      <c r="BR163">
        <v>84.28600366527975</v>
      </c>
      <c r="BS163">
        <v>77.876412412406026</v>
      </c>
      <c r="BT163">
        <v>92.428185691048199</v>
      </c>
      <c r="BU163">
        <v>94.842967800312451</v>
      </c>
      <c r="BV163">
        <v>77.903965721665386</v>
      </c>
      <c r="BW163">
        <v>96.928733102107287</v>
      </c>
      <c r="BX163">
        <v>85.541702303107343</v>
      </c>
      <c r="BY163">
        <v>88.575108191674644</v>
      </c>
      <c r="BZ163">
        <v>95.995847334303278</v>
      </c>
      <c r="CA163">
        <v>91.882316211843005</v>
      </c>
      <c r="CB163">
        <v>80.221590877236039</v>
      </c>
      <c r="CC163">
        <v>87.450856899191734</v>
      </c>
      <c r="CD163">
        <v>82.534592851307139</v>
      </c>
      <c r="CE163">
        <v>95.143281634394825</v>
      </c>
      <c r="CF163">
        <v>91.90511105439883</v>
      </c>
      <c r="CG163">
        <v>80.919694505047929</v>
      </c>
      <c r="CH163">
        <v>94.640154608205975</v>
      </c>
      <c r="CI163">
        <v>78.6944811061921</v>
      </c>
      <c r="CJ163">
        <v>71.958723609763624</v>
      </c>
      <c r="CK163">
        <v>82.686199522112474</v>
      </c>
      <c r="CL163">
        <v>96.742966091861121</v>
      </c>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row>
    <row r="164">
      <c r="A164" t="s">
        <v>547</v>
      </c>
      <c r="B164">
        <v>2017</v>
      </c>
      <c r="C164" t="s">
        <v>553</v>
      </c>
      <c r="D164">
        <v>17</v>
      </c>
      <c r="E164" t="s">
        <v>13</v>
      </c>
      <c r="F164" t="s">
        <v>51</v>
      </c>
      <c r="G164" t="s">
        <v>213</v>
      </c>
      <c r="H164">
        <v>24.833640118497751</v>
      </c>
      <c r="I164">
        <v>10.223645278226231</v>
      </c>
      <c r="J164">
        <v>5.9944409978385549</v>
      </c>
      <c r="K164">
        <v>3.0889935937363662</v>
      </c>
      <c r="L164">
        <v>1.116859164315223</v>
      </c>
      <c r="M164">
        <v>7.7453425581304023</v>
      </c>
      <c r="N164">
        <v>2.6986002348170999</v>
      </c>
      <c r="O164">
        <v>1.7064300556290499</v>
      </c>
      <c r="P164">
        <v>0.85889434030368206</v>
      </c>
      <c r="Q164">
        <v>0.35325179098037601</v>
      </c>
      <c r="R164">
        <v>31.62455988067315</v>
      </c>
      <c r="S164">
        <v>19.091749701195209</v>
      </c>
      <c r="T164">
        <v>12.062632588704011</v>
      </c>
      <c r="U164">
        <v>8.8853189887537241</v>
      </c>
      <c r="V164">
        <v>4.8878772444641099</v>
      </c>
      <c r="W164" t="s">
        <v>396</v>
      </c>
      <c r="X164" t="s">
        <v>397</v>
      </c>
      <c r="Y164" t="s">
        <v>398</v>
      </c>
      <c r="Z164" t="s">
        <v>399</v>
      </c>
      <c r="AA164" t="s">
        <v>400</v>
      </c>
      <c r="AB164" t="s">
        <v>401</v>
      </c>
      <c r="AC164" t="s">
        <v>402</v>
      </c>
      <c r="AD164" t="s">
        <v>403</v>
      </c>
      <c r="AE164" t="s">
        <v>404</v>
      </c>
      <c r="AF164" t="s">
        <v>405</v>
      </c>
      <c r="AG164" t="s">
        <v>406</v>
      </c>
      <c r="AH164" t="s">
        <v>407</v>
      </c>
      <c r="AI164" t="s">
        <v>408</v>
      </c>
      <c r="AJ164" t="s">
        <v>409</v>
      </c>
      <c r="AK164" t="s">
        <v>410</v>
      </c>
      <c r="AL164" t="s">
        <v>411</v>
      </c>
      <c r="AM164" t="s">
        <v>412</v>
      </c>
      <c r="AN164" t="s">
        <v>413</v>
      </c>
      <c r="AO164" t="s">
        <v>414</v>
      </c>
      <c r="AP164" t="s">
        <v>415</v>
      </c>
      <c r="AQ164" t="s">
        <v>416</v>
      </c>
      <c r="AR164" t="s">
        <v>417</v>
      </c>
      <c r="AS164" t="s">
        <v>418</v>
      </c>
      <c r="AT164" t="s">
        <v>419</v>
      </c>
      <c r="AU164" t="s">
        <v>420</v>
      </c>
      <c r="AV164" t="s">
        <v>421</v>
      </c>
      <c r="AW164" t="s">
        <v>422</v>
      </c>
      <c r="AX164" t="s">
        <v>423</v>
      </c>
      <c r="AY164" t="s">
        <v>424</v>
      </c>
      <c r="AZ164" t="s">
        <v>425</v>
      </c>
      <c r="BA164" t="s">
        <v>426</v>
      </c>
      <c r="BB164" t="s">
        <v>427</v>
      </c>
      <c r="BC164" t="s">
        <v>428</v>
      </c>
      <c r="BD164" t="s">
        <v>429</v>
      </c>
      <c r="BE164">
        <v>16.036736915812192</v>
      </c>
      <c r="BF164">
        <v>2.229157923670773</v>
      </c>
      <c r="BG164">
        <v>7.7277795013675634</v>
      </c>
      <c r="BH164">
        <v>7.4342823278549632</v>
      </c>
      <c r="BI164">
        <v>30.23783392809257</v>
      </c>
      <c r="BJ164">
        <v>3.0025364556246319</v>
      </c>
      <c r="BK164">
        <v>27.30116899850681</v>
      </c>
      <c r="BL164">
        <v>13.870159262799101</v>
      </c>
      <c r="BM164">
        <v>4.2662691340413703</v>
      </c>
      <c r="BN164">
        <v>7.2681422251101457</v>
      </c>
      <c r="BO164">
        <v>24.377898836968729</v>
      </c>
      <c r="BP164">
        <v>8.0902584863633642</v>
      </c>
      <c r="BQ164">
        <v>0</v>
      </c>
      <c r="BR164">
        <v>15.713996334720211</v>
      </c>
      <c r="BS164">
        <v>22.12358758759386</v>
      </c>
      <c r="BT164">
        <v>7.5718143089517191</v>
      </c>
      <c r="BU164">
        <v>5.1570321996875874</v>
      </c>
      <c r="BV164">
        <v>22.096034278334521</v>
      </c>
      <c r="BW164">
        <v>3.0712668978927491</v>
      </c>
      <c r="BX164">
        <v>14.458297696893061</v>
      </c>
      <c r="BY164">
        <v>11.424891808325221</v>
      </c>
      <c r="BZ164">
        <v>4.0041526656967283</v>
      </c>
      <c r="CA164">
        <v>8.1176837881572617</v>
      </c>
      <c r="CB164">
        <v>19.778409122764021</v>
      </c>
      <c r="CC164">
        <v>12.54914310080845</v>
      </c>
      <c r="CD164">
        <v>17.46540714869294</v>
      </c>
      <c r="CE164">
        <v>4.8567183656052677</v>
      </c>
      <c r="CF164">
        <v>8.094888945601177</v>
      </c>
      <c r="CG164">
        <v>19.0803054949521</v>
      </c>
      <c r="CH164">
        <v>5.3598453917939848</v>
      </c>
      <c r="CI164">
        <v>21.3055188938079</v>
      </c>
      <c r="CJ164">
        <v>28.041276390236391</v>
      </c>
      <c r="CK164">
        <v>17.313800477887561</v>
      </c>
      <c r="CL164">
        <v>3.257033908138852</v>
      </c>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row>
    <row r="165">
      <c r="A165" t="s">
        <v>547</v>
      </c>
      <c r="B165">
        <v>2017</v>
      </c>
      <c r="C165" t="s">
        <v>553</v>
      </c>
      <c r="D165">
        <v>18</v>
      </c>
      <c r="E165" t="s">
        <v>60</v>
      </c>
      <c r="F165" t="s">
        <v>15</v>
      </c>
      <c r="G165" t="s">
        <v>559</v>
      </c>
      <c r="H165">
        <v>74.450736662694311</v>
      </c>
      <c r="I165">
        <v>89.549637231530482</v>
      </c>
      <c r="J165">
        <v>93.863506578613382</v>
      </c>
      <c r="K165">
        <v>96.726568998824163</v>
      </c>
      <c r="L165">
        <v>98.76729522043847</v>
      </c>
      <c r="M165">
        <v>92.142522051310067</v>
      </c>
      <c r="N165">
        <v>97.239182972260195</v>
      </c>
      <c r="O165">
        <v>97.992780758267358</v>
      </c>
      <c r="P165">
        <v>99.083101761469635</v>
      </c>
      <c r="Q165">
        <v>99.545131056846785</v>
      </c>
      <c r="R165">
        <v>67.195136939742525</v>
      </c>
      <c r="S165">
        <v>80.566882506054455</v>
      </c>
      <c r="T165">
        <v>87.701600840594878</v>
      </c>
      <c r="U165">
        <v>90.896386979038624</v>
      </c>
      <c r="V165">
        <v>94.972201193062176</v>
      </c>
      <c r="W165" t="s">
        <v>396</v>
      </c>
      <c r="X165" t="s">
        <v>397</v>
      </c>
      <c r="Y165" t="s">
        <v>398</v>
      </c>
      <c r="Z165" t="s">
        <v>399</v>
      </c>
      <c r="AA165" t="s">
        <v>400</v>
      </c>
      <c r="AB165" t="s">
        <v>401</v>
      </c>
      <c r="AC165" t="s">
        <v>402</v>
      </c>
      <c r="AD165" t="s">
        <v>403</v>
      </c>
      <c r="AE165" t="s">
        <v>404</v>
      </c>
      <c r="AF165" t="s">
        <v>405</v>
      </c>
      <c r="AG165" t="s">
        <v>406</v>
      </c>
      <c r="AH165" t="s">
        <v>407</v>
      </c>
      <c r="AI165" t="s">
        <v>408</v>
      </c>
      <c r="AJ165" t="s">
        <v>409</v>
      </c>
      <c r="AK165" t="s">
        <v>410</v>
      </c>
      <c r="AL165" t="s">
        <v>411</v>
      </c>
      <c r="AM165" t="s">
        <v>412</v>
      </c>
      <c r="AN165" t="s">
        <v>413</v>
      </c>
      <c r="AO165" t="s">
        <v>414</v>
      </c>
      <c r="AP165" t="s">
        <v>415</v>
      </c>
      <c r="AQ165" t="s">
        <v>416</v>
      </c>
      <c r="AR165" t="s">
        <v>417</v>
      </c>
      <c r="AS165" t="s">
        <v>418</v>
      </c>
      <c r="AT165" t="s">
        <v>419</v>
      </c>
      <c r="AU165" t="s">
        <v>420</v>
      </c>
      <c r="AV165" t="s">
        <v>421</v>
      </c>
      <c r="AW165" t="s">
        <v>422</v>
      </c>
      <c r="AX165" t="s">
        <v>423</v>
      </c>
      <c r="AY165" t="s">
        <v>424</v>
      </c>
      <c r="AZ165" t="s">
        <v>425</v>
      </c>
      <c r="BA165" t="s">
        <v>426</v>
      </c>
      <c r="BB165" t="s">
        <v>427</v>
      </c>
      <c r="BC165" t="s">
        <v>428</v>
      </c>
      <c r="BD165" t="s">
        <v>429</v>
      </c>
      <c r="BE165">
        <v>83.60972589542655</v>
      </c>
      <c r="BF165">
        <v>97.613610848343697</v>
      </c>
      <c r="BG165">
        <v>91.478412620770115</v>
      </c>
      <c r="BH165">
        <v>91.857858546039736</v>
      </c>
      <c r="BI165">
        <v>69.643744386929754</v>
      </c>
      <c r="BJ165">
        <v>96.821762346620616</v>
      </c>
      <c r="BK165">
        <v>72.475621252049223</v>
      </c>
      <c r="BL165">
        <v>85.564204126959879</v>
      </c>
      <c r="BM165">
        <v>95.672125966849762</v>
      </c>
      <c r="BN165">
        <v>92.666413787484402</v>
      </c>
      <c r="BO165">
        <v>71.670730440151729</v>
      </c>
      <c r="BP165">
        <v>91.909741513636632</v>
      </c>
      <c r="BQ165">
        <v>100</v>
      </c>
      <c r="BR165">
        <v>84.28600366527975</v>
      </c>
      <c r="BS165">
        <v>77.855772270303348</v>
      </c>
      <c r="BT165">
        <v>90.963685098495802</v>
      </c>
      <c r="BU165">
        <v>94.555323726197599</v>
      </c>
      <c r="BV165">
        <v>77.594652549631022</v>
      </c>
      <c r="BW165">
        <v>96.549884725845374</v>
      </c>
      <c r="BX165">
        <v>85.398658636944006</v>
      </c>
      <c r="BY165">
        <v>87.772201359920217</v>
      </c>
      <c r="BZ165">
        <v>95.891017316131808</v>
      </c>
      <c r="CA165">
        <v>91.57198373378985</v>
      </c>
      <c r="CB165">
        <v>80.221590877236039</v>
      </c>
      <c r="CC165">
        <v>87.370326100770924</v>
      </c>
      <c r="CD165">
        <v>82.267692353997774</v>
      </c>
      <c r="CE165">
        <v>95.031803710567459</v>
      </c>
      <c r="CF165">
        <v>91.724330951062996</v>
      </c>
      <c r="CG165">
        <v>79.874062125683224</v>
      </c>
      <c r="CH165">
        <v>94.589694708779618</v>
      </c>
      <c r="CI165">
        <v>78.6944811061921</v>
      </c>
      <c r="CJ165">
        <v>70.949591989756414</v>
      </c>
      <c r="CK165">
        <v>82.686199522112474</v>
      </c>
      <c r="CL165">
        <v>96.742966091861121</v>
      </c>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row>
    <row r="166">
      <c r="A166" t="s">
        <v>547</v>
      </c>
      <c r="B166">
        <v>2017</v>
      </c>
      <c r="C166" t="s">
        <v>553</v>
      </c>
      <c r="D166">
        <v>19</v>
      </c>
      <c r="E166" t="s">
        <v>60</v>
      </c>
      <c r="F166" t="s">
        <v>16</v>
      </c>
      <c r="G166" t="s">
        <v>560</v>
      </c>
      <c r="H166">
        <v>0.70185212625920623</v>
      </c>
      <c r="I166">
        <v>0.21745608260135291</v>
      </c>
      <c r="J166">
        <v>0.13060690903759409</v>
      </c>
      <c r="K166">
        <v>0.17989502839233071</v>
      </c>
      <c r="L166">
        <v>0.1153666804353221</v>
      </c>
      <c r="M166">
        <v>0.1042985600318035</v>
      </c>
      <c r="N166">
        <v>0.055826077912358898</v>
      </c>
      <c r="O166">
        <v>0.29766990088356271</v>
      </c>
      <c r="P166">
        <v>0.0571347533038623</v>
      </c>
      <c r="Q166">
        <v>0.10145444536999811</v>
      </c>
      <c r="R166">
        <v>1.155816952286111</v>
      </c>
      <c r="S166">
        <v>0.33556420894902778</v>
      </c>
      <c r="T166">
        <v>0.22765699920916449</v>
      </c>
      <c r="U166">
        <v>0.20398956752115299</v>
      </c>
      <c r="V166">
        <v>0.13735707439889619</v>
      </c>
      <c r="W166" t="s">
        <v>396</v>
      </c>
      <c r="X166" t="s">
        <v>397</v>
      </c>
      <c r="Y166" t="s">
        <v>398</v>
      </c>
      <c r="Z166" t="s">
        <v>399</v>
      </c>
      <c r="AA166" t="s">
        <v>400</v>
      </c>
      <c r="AB166" t="s">
        <v>401</v>
      </c>
      <c r="AC166" t="s">
        <v>402</v>
      </c>
      <c r="AD166" t="s">
        <v>403</v>
      </c>
      <c r="AE166" t="s">
        <v>404</v>
      </c>
      <c r="AF166" t="s">
        <v>405</v>
      </c>
      <c r="AG166" t="s">
        <v>406</v>
      </c>
      <c r="AH166" t="s">
        <v>407</v>
      </c>
      <c r="AI166" t="s">
        <v>408</v>
      </c>
      <c r="AJ166" t="s">
        <v>409</v>
      </c>
      <c r="AK166" t="s">
        <v>410</v>
      </c>
      <c r="AL166" t="s">
        <v>411</v>
      </c>
      <c r="AM166" t="s">
        <v>412</v>
      </c>
      <c r="AN166" t="s">
        <v>413</v>
      </c>
      <c r="AO166" t="s">
        <v>414</v>
      </c>
      <c r="AP166" t="s">
        <v>415</v>
      </c>
      <c r="AQ166" t="s">
        <v>416</v>
      </c>
      <c r="AR166" t="s">
        <v>417</v>
      </c>
      <c r="AS166" t="s">
        <v>418</v>
      </c>
      <c r="AT166" t="s">
        <v>419</v>
      </c>
      <c r="AU166" t="s">
        <v>420</v>
      </c>
      <c r="AV166" t="s">
        <v>421</v>
      </c>
      <c r="AW166" t="s">
        <v>422</v>
      </c>
      <c r="AX166" t="s">
        <v>423</v>
      </c>
      <c r="AY166" t="s">
        <v>424</v>
      </c>
      <c r="AZ166" t="s">
        <v>425</v>
      </c>
      <c r="BA166" t="s">
        <v>426</v>
      </c>
      <c r="BB166" t="s">
        <v>427</v>
      </c>
      <c r="BC166" t="s">
        <v>428</v>
      </c>
      <c r="BD166" t="s">
        <v>429</v>
      </c>
      <c r="BE166">
        <v>0.34827941798255058</v>
      </c>
      <c r="BF166">
        <v>0.15723122798550601</v>
      </c>
      <c r="BG166">
        <v>0.7938078778623805</v>
      </c>
      <c r="BH166">
        <v>0.69333730713504438</v>
      </c>
      <c r="BI166">
        <v>0.1184216849778407</v>
      </c>
      <c r="BJ166">
        <v>0.17218672289742259</v>
      </c>
      <c r="BK166">
        <v>0.20071990068971721</v>
      </c>
      <c r="BL166">
        <v>0.56563661024104972</v>
      </c>
      <c r="BM166">
        <v>0.058699306226517603</v>
      </c>
      <c r="BN166">
        <v>0.057658949796764697</v>
      </c>
      <c r="BO166">
        <v>3.9434783333473762</v>
      </c>
      <c r="BP166">
        <v>0</v>
      </c>
      <c r="BQ166">
        <v>0</v>
      </c>
      <c r="BR166">
        <v>0</v>
      </c>
      <c r="BS166">
        <v>0</v>
      </c>
      <c r="BT166">
        <v>1.450078600609048</v>
      </c>
      <c r="BU166">
        <v>0.28764407411484239</v>
      </c>
      <c r="BV166">
        <v>0.29112711186404289</v>
      </c>
      <c r="BW166">
        <v>0.37884837626191509</v>
      </c>
      <c r="BX166">
        <v>0.1207325859368356</v>
      </c>
      <c r="BY166">
        <v>0.74950857369811219</v>
      </c>
      <c r="BZ166">
        <v>0.1048300181714714</v>
      </c>
      <c r="CA166">
        <v>0.29423563401016423</v>
      </c>
      <c r="CB166">
        <v>0</v>
      </c>
      <c r="CC166">
        <v>0.056244318381196</v>
      </c>
      <c r="CD166">
        <v>0.26690049730937471</v>
      </c>
      <c r="CE166">
        <v>0.1048683954555112</v>
      </c>
      <c r="CF166">
        <v>0.16997719892846239</v>
      </c>
      <c r="CG166">
        <v>0.99243499781068689</v>
      </c>
      <c r="CH166">
        <v>0.047892913318838402</v>
      </c>
      <c r="CI166">
        <v>0</v>
      </c>
      <c r="CJ166">
        <v>1.009131620007252</v>
      </c>
      <c r="CK166">
        <v>0</v>
      </c>
      <c r="CL166">
        <v>0</v>
      </c>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row>
    <row r="167">
      <c r="A167" t="s">
        <v>547</v>
      </c>
      <c r="B167">
        <v>2017</v>
      </c>
      <c r="C167" t="s">
        <v>553</v>
      </c>
      <c r="D167">
        <v>20</v>
      </c>
      <c r="E167" t="s">
        <v>60</v>
      </c>
      <c r="F167" t="s">
        <v>22</v>
      </c>
      <c r="G167" t="s">
        <v>561</v>
      </c>
      <c r="H167">
        <v>18.786031519940501</v>
      </c>
      <c r="I167">
        <v>8.3046777743417781</v>
      </c>
      <c r="J167">
        <v>5.3451336014904367</v>
      </c>
      <c r="K167">
        <v>2.9354205857710518</v>
      </c>
      <c r="L167">
        <v>1.0800327764385309</v>
      </c>
      <c r="M167">
        <v>6.865165208461538</v>
      </c>
      <c r="N167">
        <v>2.5183091701114462</v>
      </c>
      <c r="O167">
        <v>1.6900394084686301</v>
      </c>
      <c r="P167">
        <v>0.83767115135338477</v>
      </c>
      <c r="Q167">
        <v>0.33274480626196912</v>
      </c>
      <c r="R167">
        <v>23.307129808610089</v>
      </c>
      <c r="S167">
        <v>14.645415058842961</v>
      </c>
      <c r="T167">
        <v>9.7799216893576979</v>
      </c>
      <c r="U167">
        <v>7.8106169275379997</v>
      </c>
      <c r="V167">
        <v>4.6554137260086579</v>
      </c>
      <c r="W167" t="s">
        <v>396</v>
      </c>
      <c r="X167" t="s">
        <v>397</v>
      </c>
      <c r="Y167" t="s">
        <v>398</v>
      </c>
      <c r="Z167" t="s">
        <v>399</v>
      </c>
      <c r="AA167" t="s">
        <v>400</v>
      </c>
      <c r="AB167" t="s">
        <v>401</v>
      </c>
      <c r="AC167" t="s">
        <v>402</v>
      </c>
      <c r="AD167" t="s">
        <v>403</v>
      </c>
      <c r="AE167" t="s">
        <v>404</v>
      </c>
      <c r="AF167" t="s">
        <v>405</v>
      </c>
      <c r="AG167" t="s">
        <v>406</v>
      </c>
      <c r="AH167" t="s">
        <v>407</v>
      </c>
      <c r="AI167" t="s">
        <v>408</v>
      </c>
      <c r="AJ167" t="s">
        <v>409</v>
      </c>
      <c r="AK167" t="s">
        <v>410</v>
      </c>
      <c r="AL167" t="s">
        <v>411</v>
      </c>
      <c r="AM167" t="s">
        <v>412</v>
      </c>
      <c r="AN167" t="s">
        <v>413</v>
      </c>
      <c r="AO167" t="s">
        <v>414</v>
      </c>
      <c r="AP167" t="s">
        <v>415</v>
      </c>
      <c r="AQ167" t="s">
        <v>416</v>
      </c>
      <c r="AR167" t="s">
        <v>417</v>
      </c>
      <c r="AS167" t="s">
        <v>418</v>
      </c>
      <c r="AT167" t="s">
        <v>419</v>
      </c>
      <c r="AU167" t="s">
        <v>420</v>
      </c>
      <c r="AV167" t="s">
        <v>421</v>
      </c>
      <c r="AW167" t="s">
        <v>422</v>
      </c>
      <c r="AX167" t="s">
        <v>423</v>
      </c>
      <c r="AY167" t="s">
        <v>424</v>
      </c>
      <c r="AZ167" t="s">
        <v>425</v>
      </c>
      <c r="BA167" t="s">
        <v>426</v>
      </c>
      <c r="BB167" t="s">
        <v>427</v>
      </c>
      <c r="BC167" t="s">
        <v>428</v>
      </c>
      <c r="BD167" t="s">
        <v>429</v>
      </c>
      <c r="BE167">
        <v>9.5358218306537434</v>
      </c>
      <c r="BF167">
        <v>0.31003338810556552</v>
      </c>
      <c r="BG167">
        <v>5.893945205012848</v>
      </c>
      <c r="BH167">
        <v>6.5534777009721186</v>
      </c>
      <c r="BI167">
        <v>24.720097740581839</v>
      </c>
      <c r="BJ167">
        <v>2.9133904992932398</v>
      </c>
      <c r="BK167">
        <v>10.6515957646507</v>
      </c>
      <c r="BL167">
        <v>6.6517655151261206</v>
      </c>
      <c r="BM167">
        <v>3.9220367827111202</v>
      </c>
      <c r="BN167">
        <v>6.9449728281620926</v>
      </c>
      <c r="BO167">
        <v>17.040737898376271</v>
      </c>
      <c r="BP167">
        <v>3.8702085196521012</v>
      </c>
      <c r="BQ167">
        <v>0</v>
      </c>
      <c r="BR167">
        <v>15.713996334720211</v>
      </c>
      <c r="BS167">
        <v>20.81758989862497</v>
      </c>
      <c r="BT167">
        <v>6.3846529637635614</v>
      </c>
      <c r="BU167">
        <v>3.8946959335190199</v>
      </c>
      <c r="BV167">
        <v>18.961454361025371</v>
      </c>
      <c r="BW167">
        <v>2.9813272282977961</v>
      </c>
      <c r="BX167">
        <v>10.22132182363926</v>
      </c>
      <c r="BY167">
        <v>9.1889361708582697</v>
      </c>
      <c r="BZ167">
        <v>3.2651110716399341</v>
      </c>
      <c r="CA167">
        <v>8.0586046671298401</v>
      </c>
      <c r="CB167">
        <v>6.8689928773821647</v>
      </c>
      <c r="CC167">
        <v>12.082479547302871</v>
      </c>
      <c r="CD167">
        <v>14.26652580155841</v>
      </c>
      <c r="CE167">
        <v>4.8633278939771074</v>
      </c>
      <c r="CF167">
        <v>7.7253504251176084</v>
      </c>
      <c r="CG167">
        <v>6.3459576543314311</v>
      </c>
      <c r="CH167">
        <v>5.1683059907095537</v>
      </c>
      <c r="CI167">
        <v>10.72863144679463</v>
      </c>
      <c r="CJ167">
        <v>25.103298117439682</v>
      </c>
      <c r="CK167">
        <v>15.42110687976788</v>
      </c>
      <c r="CL167">
        <v>3.1823800371055802</v>
      </c>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row>
    <row r="168">
      <c r="A168" t="s">
        <v>547</v>
      </c>
      <c r="B168">
        <v>2017</v>
      </c>
      <c r="C168" t="s">
        <v>553</v>
      </c>
      <c r="D168">
        <v>21</v>
      </c>
      <c r="E168" t="s">
        <v>60</v>
      </c>
      <c r="F168" t="s">
        <v>17</v>
      </c>
      <c r="G168" t="s">
        <v>562</v>
      </c>
      <c r="H168">
        <v>6.0613796911062234</v>
      </c>
      <c r="I168">
        <v>1.928228911526193</v>
      </c>
      <c r="J168">
        <v>0.66075291085869292</v>
      </c>
      <c r="K168">
        <v>0.15811538701235009</v>
      </c>
      <c r="L168">
        <v>0.0373053226874097</v>
      </c>
      <c r="M168">
        <v>0.8880141801966781</v>
      </c>
      <c r="N168">
        <v>0.18668177971592001</v>
      </c>
      <c r="O168">
        <v>0.019509932380405701</v>
      </c>
      <c r="P168">
        <v>0.0220923338731168</v>
      </c>
      <c r="Q168">
        <v>0.020669691521204001</v>
      </c>
      <c r="R168">
        <v>8.3419162993617118</v>
      </c>
      <c r="S168">
        <v>4.4521382261538731</v>
      </c>
      <c r="T168">
        <v>2.2908204708388911</v>
      </c>
      <c r="U168">
        <v>1.089006525902132</v>
      </c>
      <c r="V168">
        <v>0.23502800653032199</v>
      </c>
      <c r="W168" t="s">
        <v>396</v>
      </c>
      <c r="X168" t="s">
        <v>397</v>
      </c>
      <c r="Y168" t="s">
        <v>398</v>
      </c>
      <c r="Z168" t="s">
        <v>399</v>
      </c>
      <c r="AA168" t="s">
        <v>400</v>
      </c>
      <c r="AB168" t="s">
        <v>401</v>
      </c>
      <c r="AC168" t="s">
        <v>402</v>
      </c>
      <c r="AD168" t="s">
        <v>403</v>
      </c>
      <c r="AE168" t="s">
        <v>404</v>
      </c>
      <c r="AF168" t="s">
        <v>405</v>
      </c>
      <c r="AG168" t="s">
        <v>406</v>
      </c>
      <c r="AH168" t="s">
        <v>407</v>
      </c>
      <c r="AI168" t="s">
        <v>408</v>
      </c>
      <c r="AJ168" t="s">
        <v>409</v>
      </c>
      <c r="AK168" t="s">
        <v>410</v>
      </c>
      <c r="AL168" t="s">
        <v>411</v>
      </c>
      <c r="AM168" t="s">
        <v>412</v>
      </c>
      <c r="AN168" t="s">
        <v>413</v>
      </c>
      <c r="AO168" t="s">
        <v>414</v>
      </c>
      <c r="AP168" t="s">
        <v>415</v>
      </c>
      <c r="AQ168" t="s">
        <v>416</v>
      </c>
      <c r="AR168" t="s">
        <v>417</v>
      </c>
      <c r="AS168" t="s">
        <v>418</v>
      </c>
      <c r="AT168" t="s">
        <v>419</v>
      </c>
      <c r="AU168" t="s">
        <v>420</v>
      </c>
      <c r="AV168" t="s">
        <v>421</v>
      </c>
      <c r="AW168" t="s">
        <v>422</v>
      </c>
      <c r="AX168" t="s">
        <v>423</v>
      </c>
      <c r="AY168" t="s">
        <v>424</v>
      </c>
      <c r="AZ168" t="s">
        <v>425</v>
      </c>
      <c r="BA168" t="s">
        <v>426</v>
      </c>
      <c r="BB168" t="s">
        <v>427</v>
      </c>
      <c r="BC168" t="s">
        <v>428</v>
      </c>
      <c r="BD168" t="s">
        <v>429</v>
      </c>
      <c r="BE168">
        <v>6.5061728559373462</v>
      </c>
      <c r="BF168">
        <v>1.919124535565208</v>
      </c>
      <c r="BG168">
        <v>1.833834296354715</v>
      </c>
      <c r="BH168">
        <v>0.89532644585307786</v>
      </c>
      <c r="BI168">
        <v>5.5177361875107174</v>
      </c>
      <c r="BJ168">
        <v>0.092660431188856196</v>
      </c>
      <c r="BK168">
        <v>16.672063082610361</v>
      </c>
      <c r="BL168">
        <v>7.2183937476729891</v>
      </c>
      <c r="BM168">
        <v>0.34713794421264221</v>
      </c>
      <c r="BN168">
        <v>0.330954434556535</v>
      </c>
      <c r="BO168">
        <v>7.3450533281246582</v>
      </c>
      <c r="BP168">
        <v>4.2200499667112634</v>
      </c>
      <c r="BQ168">
        <v>0</v>
      </c>
      <c r="BR168">
        <v>0</v>
      </c>
      <c r="BS168">
        <v>1.326637831071579</v>
      </c>
      <c r="BT168">
        <v>1.2015833371314459</v>
      </c>
      <c r="BU168">
        <v>1.2623362661685651</v>
      </c>
      <c r="BV168">
        <v>3.1527659774795098</v>
      </c>
      <c r="BW168">
        <v>0.089939669594953003</v>
      </c>
      <c r="BX168">
        <v>4.2592869534803146</v>
      </c>
      <c r="BY168">
        <v>2.2893538955232469</v>
      </c>
      <c r="BZ168">
        <v>0.7390415940567957</v>
      </c>
      <c r="CA168">
        <v>0.075175965070397296</v>
      </c>
      <c r="CB168">
        <v>12.90941624538187</v>
      </c>
      <c r="CC168">
        <v>0.49095003354520911</v>
      </c>
      <c r="CD168">
        <v>3.1988813471345252</v>
      </c>
      <c r="CE168">
        <v>0</v>
      </c>
      <c r="CF168">
        <v>0.38034142489091088</v>
      </c>
      <c r="CG168">
        <v>12.7875452221747</v>
      </c>
      <c r="CH168">
        <v>0.19410638719194601</v>
      </c>
      <c r="CI168">
        <v>10.576887447013259</v>
      </c>
      <c r="CJ168">
        <v>2.937978272796709</v>
      </c>
      <c r="CK168">
        <v>1.89269359811968</v>
      </c>
      <c r="CL168">
        <v>0.074653871033272395</v>
      </c>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row>
    <row r="169">
      <c r="A169" t="s">
        <v>547</v>
      </c>
      <c r="B169">
        <v>2017</v>
      </c>
      <c r="C169" t="s">
        <v>553</v>
      </c>
      <c r="D169">
        <v>22</v>
      </c>
      <c r="E169" t="s">
        <v>54</v>
      </c>
      <c r="F169" t="s">
        <v>49</v>
      </c>
      <c r="G169" t="s">
        <v>213</v>
      </c>
      <c r="H169">
        <v>0.9339027937283374</v>
      </c>
      <c r="I169">
        <v>0.24224476316770671</v>
      </c>
      <c r="J169">
        <v>0.13895222178434979</v>
      </c>
      <c r="K169">
        <v>0.1856378005308362</v>
      </c>
      <c r="L169">
        <v>0.1166702819458611</v>
      </c>
      <c r="M169">
        <v>0.1130646664465961</v>
      </c>
      <c r="N169">
        <v>0.057378151723662202</v>
      </c>
      <c r="O169">
        <v>0.3028472235983683</v>
      </c>
      <c r="P169">
        <v>0.057630237038367699</v>
      </c>
      <c r="Q169">
        <v>0.1018142717672359</v>
      </c>
      <c r="R169">
        <v>1.6910033971316769</v>
      </c>
      <c r="S169">
        <v>0.41477634184677498</v>
      </c>
      <c r="T169">
        <v>0.25890926956750471</v>
      </c>
      <c r="U169">
        <v>0.22391737032711109</v>
      </c>
      <c r="V169">
        <v>0.14441984265412031</v>
      </c>
      <c r="W169" t="s">
        <v>396</v>
      </c>
      <c r="X169" t="s">
        <v>397</v>
      </c>
      <c r="Y169" t="s">
        <v>398</v>
      </c>
      <c r="Z169" t="s">
        <v>399</v>
      </c>
      <c r="AA169" t="s">
        <v>400</v>
      </c>
      <c r="AB169" t="s">
        <v>401</v>
      </c>
      <c r="AC169" t="s">
        <v>402</v>
      </c>
      <c r="AD169" t="s">
        <v>403</v>
      </c>
      <c r="AE169" t="s">
        <v>404</v>
      </c>
      <c r="AF169" t="s">
        <v>405</v>
      </c>
      <c r="AG169" t="s">
        <v>406</v>
      </c>
      <c r="AH169" t="s">
        <v>407</v>
      </c>
      <c r="AI169" t="s">
        <v>408</v>
      </c>
      <c r="AJ169" t="s">
        <v>409</v>
      </c>
      <c r="AK169" t="s">
        <v>410</v>
      </c>
      <c r="AL169" t="s">
        <v>411</v>
      </c>
      <c r="AM169" t="s">
        <v>412</v>
      </c>
      <c r="AN169" t="s">
        <v>413</v>
      </c>
      <c r="AO169" t="s">
        <v>414</v>
      </c>
      <c r="AP169" t="s">
        <v>415</v>
      </c>
      <c r="AQ169" t="s">
        <v>416</v>
      </c>
      <c r="AR169" t="s">
        <v>417</v>
      </c>
      <c r="AS169" t="s">
        <v>418</v>
      </c>
      <c r="AT169" t="s">
        <v>419</v>
      </c>
      <c r="AU169" t="s">
        <v>420</v>
      </c>
      <c r="AV169" t="s">
        <v>421</v>
      </c>
      <c r="AW169" t="s">
        <v>422</v>
      </c>
      <c r="AX169" t="s">
        <v>423</v>
      </c>
      <c r="AY169" t="s">
        <v>424</v>
      </c>
      <c r="AZ169" t="s">
        <v>425</v>
      </c>
      <c r="BA169" t="s">
        <v>426</v>
      </c>
      <c r="BB169" t="s">
        <v>427</v>
      </c>
      <c r="BC169" t="s">
        <v>428</v>
      </c>
      <c r="BD169" t="s">
        <v>429</v>
      </c>
      <c r="BE169">
        <v>0.41482574137206929</v>
      </c>
      <c r="BF169">
        <v>0.16081607220152239</v>
      </c>
      <c r="BG169">
        <v>0.86028912447614192</v>
      </c>
      <c r="BH169">
        <v>0.74913922045369286</v>
      </c>
      <c r="BI169">
        <v>0.16975058494568121</v>
      </c>
      <c r="BJ169">
        <v>0.17752315948494071</v>
      </c>
      <c r="BK169">
        <v>0.27618327712436402</v>
      </c>
      <c r="BL169">
        <v>0.65672548027450584</v>
      </c>
      <c r="BM169">
        <v>0.061317037703451698</v>
      </c>
      <c r="BN169">
        <v>0.062183366298126402</v>
      </c>
      <c r="BO169">
        <v>5.2152609903781304</v>
      </c>
      <c r="BP169">
        <v>0</v>
      </c>
      <c r="BQ169">
        <v>0</v>
      </c>
      <c r="BR169">
        <v>0</v>
      </c>
      <c r="BS169">
        <v>0</v>
      </c>
      <c r="BT169">
        <v>1.5691154029073411</v>
      </c>
      <c r="BU169">
        <v>0.30328455634208318</v>
      </c>
      <c r="BV169">
        <v>0.37378724733748731</v>
      </c>
      <c r="BW169">
        <v>0.39085249970493913</v>
      </c>
      <c r="BX169">
        <v>0.14117568449731141</v>
      </c>
      <c r="BY169">
        <v>0.8466946405126633</v>
      </c>
      <c r="BZ169">
        <v>0.1092026593675488</v>
      </c>
      <c r="CA169">
        <v>0.32028708271116307</v>
      </c>
      <c r="CB169">
        <v>0</v>
      </c>
      <c r="CC169">
        <v>0.0643332091280054</v>
      </c>
      <c r="CD169">
        <v>0.32338015865688929</v>
      </c>
      <c r="CE169">
        <v>0.1102292030339708</v>
      </c>
      <c r="CF169">
        <v>0.18497032335345789</v>
      </c>
      <c r="CG169">
        <v>1.2272511276148219</v>
      </c>
      <c r="CH169">
        <v>0.050606650615484597</v>
      </c>
      <c r="CI169">
        <v>0</v>
      </c>
      <c r="CJ169">
        <v>1.402375652853199</v>
      </c>
      <c r="CK169">
        <v>0</v>
      </c>
      <c r="CL169">
        <v>0</v>
      </c>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row>
    <row r="170">
      <c r="A170" t="s">
        <v>547</v>
      </c>
      <c r="B170">
        <v>2017</v>
      </c>
      <c r="C170" t="s">
        <v>553</v>
      </c>
      <c r="D170">
        <v>23</v>
      </c>
      <c r="E170" t="s">
        <v>54</v>
      </c>
      <c r="F170" t="s">
        <v>48</v>
      </c>
      <c r="G170" t="s">
        <v>213</v>
      </c>
      <c r="H170">
        <v>99.06609720627165</v>
      </c>
      <c r="I170">
        <v>99.75775523683231</v>
      </c>
      <c r="J170">
        <v>99.86104777821572</v>
      </c>
      <c r="K170">
        <v>99.814362199469159</v>
      </c>
      <c r="L170">
        <v>99.883329718054085</v>
      </c>
      <c r="M170">
        <v>99.886935333553367</v>
      </c>
      <c r="N170">
        <v>99.942621848276332</v>
      </c>
      <c r="O170">
        <v>99.697152776401637</v>
      </c>
      <c r="P170">
        <v>99.942369762961619</v>
      </c>
      <c r="Q170">
        <v>99.898185728232775</v>
      </c>
      <c r="R170">
        <v>98.308996602868319</v>
      </c>
      <c r="S170">
        <v>99.585223658153225</v>
      </c>
      <c r="T170">
        <v>99.741090730432461</v>
      </c>
      <c r="U170">
        <v>99.776082629672857</v>
      </c>
      <c r="V170">
        <v>99.855580157345898</v>
      </c>
      <c r="W170" t="s">
        <v>396</v>
      </c>
      <c r="X170" t="s">
        <v>397</v>
      </c>
      <c r="Y170" t="s">
        <v>398</v>
      </c>
      <c r="Z170" t="s">
        <v>399</v>
      </c>
      <c r="AA170" t="s">
        <v>400</v>
      </c>
      <c r="AB170" t="s">
        <v>401</v>
      </c>
      <c r="AC170" t="s">
        <v>402</v>
      </c>
      <c r="AD170" t="s">
        <v>403</v>
      </c>
      <c r="AE170" t="s">
        <v>404</v>
      </c>
      <c r="AF170" t="s">
        <v>405</v>
      </c>
      <c r="AG170" t="s">
        <v>406</v>
      </c>
      <c r="AH170" t="s">
        <v>407</v>
      </c>
      <c r="AI170" t="s">
        <v>408</v>
      </c>
      <c r="AJ170" t="s">
        <v>409</v>
      </c>
      <c r="AK170" t="s">
        <v>410</v>
      </c>
      <c r="AL170" t="s">
        <v>411</v>
      </c>
      <c r="AM170" t="s">
        <v>412</v>
      </c>
      <c r="AN170" t="s">
        <v>413</v>
      </c>
      <c r="AO170" t="s">
        <v>414</v>
      </c>
      <c r="AP170" t="s">
        <v>415</v>
      </c>
      <c r="AQ170" t="s">
        <v>416</v>
      </c>
      <c r="AR170" t="s">
        <v>417</v>
      </c>
      <c r="AS170" t="s">
        <v>418</v>
      </c>
      <c r="AT170" t="s">
        <v>419</v>
      </c>
      <c r="AU170" t="s">
        <v>420</v>
      </c>
      <c r="AV170" t="s">
        <v>421</v>
      </c>
      <c r="AW170" t="s">
        <v>422</v>
      </c>
      <c r="AX170" t="s">
        <v>423</v>
      </c>
      <c r="AY170" t="s">
        <v>424</v>
      </c>
      <c r="AZ170" t="s">
        <v>425</v>
      </c>
      <c r="BA170" t="s">
        <v>426</v>
      </c>
      <c r="BB170" t="s">
        <v>427</v>
      </c>
      <c r="BC170" t="s">
        <v>428</v>
      </c>
      <c r="BD170" t="s">
        <v>429</v>
      </c>
      <c r="BE170">
        <v>99.585174258627944</v>
      </c>
      <c r="BF170">
        <v>99.839183927798473</v>
      </c>
      <c r="BG170">
        <v>99.139710875523875</v>
      </c>
      <c r="BH170">
        <v>99.250860779546272</v>
      </c>
      <c r="BI170">
        <v>99.830249415054311</v>
      </c>
      <c r="BJ170">
        <v>99.82247684051508</v>
      </c>
      <c r="BK170">
        <v>99.72381672287564</v>
      </c>
      <c r="BL170">
        <v>99.343274519725483</v>
      </c>
      <c r="BM170">
        <v>99.938682962296525</v>
      </c>
      <c r="BN170">
        <v>99.937816633701857</v>
      </c>
      <c r="BO170">
        <v>94.784739009621887</v>
      </c>
      <c r="BP170">
        <v>100</v>
      </c>
      <c r="BQ170">
        <v>100</v>
      </c>
      <c r="BR170">
        <v>100</v>
      </c>
      <c r="BS170">
        <v>100</v>
      </c>
      <c r="BT170">
        <v>98.4308845970926</v>
      </c>
      <c r="BU170">
        <v>99.696715443657908</v>
      </c>
      <c r="BV170">
        <v>99.626212752662511</v>
      </c>
      <c r="BW170">
        <v>99.609147500295052</v>
      </c>
      <c r="BX170">
        <v>99.858824315502702</v>
      </c>
      <c r="BY170">
        <v>99.153305359487348</v>
      </c>
      <c r="BZ170">
        <v>99.89079734063246</v>
      </c>
      <c r="CA170">
        <v>99.679712917288839</v>
      </c>
      <c r="CB170">
        <v>100</v>
      </c>
      <c r="CC170">
        <v>99.93566679087202</v>
      </c>
      <c r="CD170">
        <v>99.676619841343111</v>
      </c>
      <c r="CE170">
        <v>99.889770796966033</v>
      </c>
      <c r="CF170">
        <v>99.815029676646461</v>
      </c>
      <c r="CG170">
        <v>98.772748872385179</v>
      </c>
      <c r="CH170">
        <v>99.949393349384508</v>
      </c>
      <c r="CI170">
        <v>100</v>
      </c>
      <c r="CJ170">
        <v>98.597624347146876</v>
      </c>
      <c r="CK170">
        <v>100</v>
      </c>
      <c r="CL170">
        <v>100</v>
      </c>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row>
    <row r="171">
      <c r="A171" t="s">
        <v>547</v>
      </c>
      <c r="B171">
        <v>2017</v>
      </c>
      <c r="C171" t="s">
        <v>553</v>
      </c>
      <c r="D171">
        <v>29</v>
      </c>
      <c r="E171" t="s">
        <v>57</v>
      </c>
      <c r="F171" t="s">
        <v>49</v>
      </c>
      <c r="G171" t="s">
        <v>563</v>
      </c>
      <c r="H171">
        <v>6.7643709603007238</v>
      </c>
      <c r="I171">
        <v>9.6503388286842799</v>
      </c>
      <c r="J171">
        <v>11.62252396208517</v>
      </c>
      <c r="K171">
        <v>15.34676975757894</v>
      </c>
      <c r="L171">
        <v>23.764955487527882</v>
      </c>
      <c r="M171">
        <v>15.511728057440751</v>
      </c>
      <c r="N171">
        <v>16.072117014298641</v>
      </c>
      <c r="O171">
        <v>18.39792333285121</v>
      </c>
      <c r="P171">
        <v>22.96934138355018</v>
      </c>
      <c r="Q171">
        <v>29.274722379100929</v>
      </c>
      <c r="R171">
        <v>3.939437426246629</v>
      </c>
      <c r="S171">
        <v>6.4768706476015936</v>
      </c>
      <c r="T171">
        <v>6.4709584294452043</v>
      </c>
      <c r="U171">
        <v>6.9525831874744108</v>
      </c>
      <c r="V171">
        <v>8.8937971785618863</v>
      </c>
      <c r="W171" t="s">
        <v>396</v>
      </c>
      <c r="X171" t="s">
        <v>397</v>
      </c>
      <c r="Y171" t="s">
        <v>398</v>
      </c>
      <c r="Z171" t="s">
        <v>399</v>
      </c>
      <c r="AA171" t="s">
        <v>400</v>
      </c>
      <c r="AB171" t="s">
        <v>401</v>
      </c>
      <c r="AC171" t="s">
        <v>402</v>
      </c>
      <c r="AD171" t="s">
        <v>403</v>
      </c>
      <c r="AE171" t="s">
        <v>404</v>
      </c>
      <c r="AF171" t="s">
        <v>405</v>
      </c>
      <c r="AG171" t="s">
        <v>406</v>
      </c>
      <c r="AH171" t="s">
        <v>407</v>
      </c>
      <c r="AI171" t="s">
        <v>408</v>
      </c>
      <c r="AJ171" t="s">
        <v>409</v>
      </c>
      <c r="AK171" t="s">
        <v>410</v>
      </c>
      <c r="AL171" t="s">
        <v>411</v>
      </c>
      <c r="AM171" t="s">
        <v>412</v>
      </c>
      <c r="AN171" t="s">
        <v>413</v>
      </c>
      <c r="AO171" t="s">
        <v>414</v>
      </c>
      <c r="AP171" t="s">
        <v>415</v>
      </c>
      <c r="AQ171" t="s">
        <v>416</v>
      </c>
      <c r="AR171" t="s">
        <v>417</v>
      </c>
      <c r="AS171" t="s">
        <v>418</v>
      </c>
      <c r="AT171" t="s">
        <v>419</v>
      </c>
      <c r="AU171" t="s">
        <v>420</v>
      </c>
      <c r="AV171" t="s">
        <v>421</v>
      </c>
      <c r="AW171" t="s">
        <v>422</v>
      </c>
      <c r="AX171" t="s">
        <v>423</v>
      </c>
      <c r="AY171" t="s">
        <v>424</v>
      </c>
      <c r="AZ171" t="s">
        <v>425</v>
      </c>
      <c r="BA171" t="s">
        <v>426</v>
      </c>
      <c r="BB171" t="s">
        <v>427</v>
      </c>
      <c r="BC171" t="s">
        <v>428</v>
      </c>
      <c r="BD171" t="s">
        <v>429</v>
      </c>
      <c r="BE171">
        <v>8.8016541690124743</v>
      </c>
      <c r="BF171">
        <v>35.888962545365757</v>
      </c>
      <c r="BG171">
        <v>3.530258897614754</v>
      </c>
      <c r="BH171">
        <v>8.4909804649095637</v>
      </c>
      <c r="BI171">
        <v>12.0007308665213</v>
      </c>
      <c r="BJ171">
        <v>14.733124964908789</v>
      </c>
      <c r="BK171">
        <v>6.9325083802226786</v>
      </c>
      <c r="BL171">
        <v>9.8165652291305392</v>
      </c>
      <c r="BM171">
        <v>15.00559187585897</v>
      </c>
      <c r="BN171">
        <v>17.5775277417134</v>
      </c>
      <c r="BO171">
        <v>12.979532866810811</v>
      </c>
      <c r="BP171">
        <v>17.64081248457688</v>
      </c>
      <c r="BQ171">
        <v>29.408251441216802</v>
      </c>
      <c r="BR171">
        <v>12.15200660886021</v>
      </c>
      <c r="BS171">
        <v>4.512360211017076</v>
      </c>
      <c r="BT171">
        <v>15.956057335266591</v>
      </c>
      <c r="BU171">
        <v>12.620379545337331</v>
      </c>
      <c r="BV171">
        <v>22.279309554165419</v>
      </c>
      <c r="BW171">
        <v>9.156752493547323</v>
      </c>
      <c r="BX171">
        <v>14.41544189473267</v>
      </c>
      <c r="BY171">
        <v>2.8986387277794181</v>
      </c>
      <c r="BZ171">
        <v>0.092002096487744905</v>
      </c>
      <c r="CA171">
        <v>17.585876815460551</v>
      </c>
      <c r="CB171">
        <v>25.202140120409119</v>
      </c>
      <c r="CC171">
        <v>13.08592318139895</v>
      </c>
      <c r="CD171">
        <v>15.783513453033139</v>
      </c>
      <c r="CE171">
        <v>8.5989426548993873</v>
      </c>
      <c r="CF171">
        <v>10.90185231932035</v>
      </c>
      <c r="CG171">
        <v>4.5583874770869306</v>
      </c>
      <c r="CH171">
        <v>21.110032058772731</v>
      </c>
      <c r="CI171">
        <v>8.848944910041725</v>
      </c>
      <c r="CJ171">
        <v>11.50657747255004</v>
      </c>
      <c r="CK171">
        <v>10.1398790017748</v>
      </c>
      <c r="CL171">
        <v>15.864793014402331</v>
      </c>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row>
    <row r="172">
      <c r="A172" t="s">
        <v>547</v>
      </c>
      <c r="B172">
        <v>2017</v>
      </c>
      <c r="C172" t="s">
        <v>553</v>
      </c>
      <c r="D172">
        <v>30</v>
      </c>
      <c r="E172" t="s">
        <v>57</v>
      </c>
      <c r="F172" t="s">
        <v>48</v>
      </c>
      <c r="G172" t="s">
        <v>213</v>
      </c>
      <c r="H172">
        <v>93.235629039699674</v>
      </c>
      <c r="I172">
        <v>90.349661171315631</v>
      </c>
      <c r="J172">
        <v>88.377476037914761</v>
      </c>
      <c r="K172">
        <v>84.653230242420605</v>
      </c>
      <c r="L172">
        <v>76.235044512471376</v>
      </c>
      <c r="M172">
        <v>84.488271942560033</v>
      </c>
      <c r="N172">
        <v>83.927882985701387</v>
      </c>
      <c r="O172">
        <v>81.602076667148765</v>
      </c>
      <c r="P172">
        <v>77.030658616449784</v>
      </c>
      <c r="Q172">
        <v>70.725277620899149</v>
      </c>
      <c r="R172">
        <v>96.060562573753387</v>
      </c>
      <c r="S172">
        <v>93.5231293523983</v>
      </c>
      <c r="T172">
        <v>93.529041570555279</v>
      </c>
      <c r="U172">
        <v>93.04741681252564</v>
      </c>
      <c r="V172">
        <v>91.106202821438117</v>
      </c>
      <c r="W172" t="s">
        <v>396</v>
      </c>
      <c r="X172" t="s">
        <v>397</v>
      </c>
      <c r="Y172" t="s">
        <v>398</v>
      </c>
      <c r="Z172" t="s">
        <v>399</v>
      </c>
      <c r="AA172" t="s">
        <v>400</v>
      </c>
      <c r="AB172" t="s">
        <v>401</v>
      </c>
      <c r="AC172" t="s">
        <v>402</v>
      </c>
      <c r="AD172" t="s">
        <v>403</v>
      </c>
      <c r="AE172" t="s">
        <v>404</v>
      </c>
      <c r="AF172" t="s">
        <v>405</v>
      </c>
      <c r="AG172" t="s">
        <v>406</v>
      </c>
      <c r="AH172" t="s">
        <v>407</v>
      </c>
      <c r="AI172" t="s">
        <v>408</v>
      </c>
      <c r="AJ172" t="s">
        <v>409</v>
      </c>
      <c r="AK172" t="s">
        <v>410</v>
      </c>
      <c r="AL172" t="s">
        <v>411</v>
      </c>
      <c r="AM172" t="s">
        <v>412</v>
      </c>
      <c r="AN172" t="s">
        <v>413</v>
      </c>
      <c r="AO172" t="s">
        <v>414</v>
      </c>
      <c r="AP172" t="s">
        <v>415</v>
      </c>
      <c r="AQ172" t="s">
        <v>416</v>
      </c>
      <c r="AR172" t="s">
        <v>417</v>
      </c>
      <c r="AS172" t="s">
        <v>418</v>
      </c>
      <c r="AT172" t="s">
        <v>419</v>
      </c>
      <c r="AU172" t="s">
        <v>420</v>
      </c>
      <c r="AV172" t="s">
        <v>421</v>
      </c>
      <c r="AW172" t="s">
        <v>422</v>
      </c>
      <c r="AX172" t="s">
        <v>423</v>
      </c>
      <c r="AY172" t="s">
        <v>424</v>
      </c>
      <c r="AZ172" t="s">
        <v>425</v>
      </c>
      <c r="BA172" t="s">
        <v>426</v>
      </c>
      <c r="BB172" t="s">
        <v>427</v>
      </c>
      <c r="BC172" t="s">
        <v>428</v>
      </c>
      <c r="BD172" t="s">
        <v>429</v>
      </c>
      <c r="BE172">
        <v>91.198345830987549</v>
      </c>
      <c r="BF172">
        <v>64.111037454634328</v>
      </c>
      <c r="BG172">
        <v>96.469741102385242</v>
      </c>
      <c r="BH172">
        <v>91.509019535090317</v>
      </c>
      <c r="BI172">
        <v>87.999269133478748</v>
      </c>
      <c r="BJ172">
        <v>85.266875035091701</v>
      </c>
      <c r="BK172">
        <v>93.067491619777272</v>
      </c>
      <c r="BL172">
        <v>90.183434770869397</v>
      </c>
      <c r="BM172">
        <v>84.994408124140875</v>
      </c>
      <c r="BN172">
        <v>82.422472258286405</v>
      </c>
      <c r="BO172">
        <v>87.0204671331892</v>
      </c>
      <c r="BP172">
        <v>82.359187515423073</v>
      </c>
      <c r="BQ172">
        <v>70.591748558783308</v>
      </c>
      <c r="BR172">
        <v>87.847993391139781</v>
      </c>
      <c r="BS172">
        <v>95.48763978898296</v>
      </c>
      <c r="BT172">
        <v>84.043942664733052</v>
      </c>
      <c r="BU172">
        <v>87.379620454662728</v>
      </c>
      <c r="BV172">
        <v>77.720690445834578</v>
      </c>
      <c r="BW172">
        <v>90.843247506452698</v>
      </c>
      <c r="BX172">
        <v>85.584558105267504</v>
      </c>
      <c r="BY172">
        <v>97.101361272220515</v>
      </c>
      <c r="BZ172">
        <v>99.907997903512239</v>
      </c>
      <c r="CA172">
        <v>82.414123184539861</v>
      </c>
      <c r="CB172">
        <v>74.797859879590888</v>
      </c>
      <c r="CC172">
        <v>86.914076818601245</v>
      </c>
      <c r="CD172">
        <v>84.216486546966991</v>
      </c>
      <c r="CE172">
        <v>91.401057345100682</v>
      </c>
      <c r="CF172">
        <v>89.098147680678991</v>
      </c>
      <c r="CG172">
        <v>95.441612522913161</v>
      </c>
      <c r="CH172">
        <v>78.889967941227255</v>
      </c>
      <c r="CI172">
        <v>91.151055089958305</v>
      </c>
      <c r="CJ172">
        <v>88.493422527450008</v>
      </c>
      <c r="CK172">
        <v>89.860120998225142</v>
      </c>
      <c r="CL172">
        <v>84.135206985597591</v>
      </c>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row>
    <row r="173">
      <c r="A173" t="s">
        <v>547</v>
      </c>
      <c r="B173">
        <v>2017</v>
      </c>
      <c r="C173" t="s">
        <v>553</v>
      </c>
      <c r="D173">
        <v>31</v>
      </c>
      <c r="E173" t="s">
        <v>103</v>
      </c>
      <c r="F173" t="s">
        <v>49</v>
      </c>
      <c r="G173" t="s">
        <v>564</v>
      </c>
      <c r="H173">
        <v>5.1242074695011812</v>
      </c>
      <c r="I173">
        <v>7.9869579106739081</v>
      </c>
      <c r="J173">
        <v>10.389317994145729</v>
      </c>
      <c r="K173">
        <v>13.83555339246964</v>
      </c>
      <c r="L173">
        <v>23.174723762084991</v>
      </c>
      <c r="M173">
        <v>12.347017110807609</v>
      </c>
      <c r="N173">
        <v>14.243562257926641</v>
      </c>
      <c r="O173">
        <v>16.75828351730442</v>
      </c>
      <c r="P173">
        <v>21.510986976032878</v>
      </c>
      <c r="Q173">
        <v>28.904584040435822</v>
      </c>
      <c r="R173">
        <v>2.7794785781960152</v>
      </c>
      <c r="S173">
        <v>5.3797395575580724</v>
      </c>
      <c r="T173">
        <v>5.4542783255562446</v>
      </c>
      <c r="U173">
        <v>6.2135831958221814</v>
      </c>
      <c r="V173">
        <v>8.0574795125279817</v>
      </c>
      <c r="W173" t="s">
        <v>396</v>
      </c>
      <c r="X173" t="s">
        <v>397</v>
      </c>
      <c r="Y173" t="s">
        <v>398</v>
      </c>
      <c r="Z173" t="s">
        <v>399</v>
      </c>
      <c r="AA173" t="s">
        <v>400</v>
      </c>
      <c r="AB173" t="s">
        <v>401</v>
      </c>
      <c r="AC173" t="s">
        <v>402</v>
      </c>
      <c r="AD173" t="s">
        <v>403</v>
      </c>
      <c r="AE173" t="s">
        <v>404</v>
      </c>
      <c r="AF173" t="s">
        <v>405</v>
      </c>
      <c r="AG173" t="s">
        <v>406</v>
      </c>
      <c r="AH173" t="s">
        <v>407</v>
      </c>
      <c r="AI173" t="s">
        <v>408</v>
      </c>
      <c r="AJ173" t="s">
        <v>409</v>
      </c>
      <c r="AK173" t="s">
        <v>410</v>
      </c>
      <c r="AL173" t="s">
        <v>411</v>
      </c>
      <c r="AM173" t="s">
        <v>412</v>
      </c>
      <c r="AN173" t="s">
        <v>413</v>
      </c>
      <c r="AO173" t="s">
        <v>414</v>
      </c>
      <c r="AP173" t="s">
        <v>415</v>
      </c>
      <c r="AQ173" t="s">
        <v>416</v>
      </c>
      <c r="AR173" t="s">
        <v>417</v>
      </c>
      <c r="AS173" t="s">
        <v>418</v>
      </c>
      <c r="AT173" t="s">
        <v>419</v>
      </c>
      <c r="AU173" t="s">
        <v>420</v>
      </c>
      <c r="AV173" t="s">
        <v>421</v>
      </c>
      <c r="AW173" t="s">
        <v>422</v>
      </c>
      <c r="AX173" t="s">
        <v>423</v>
      </c>
      <c r="AY173" t="s">
        <v>424</v>
      </c>
      <c r="AZ173" t="s">
        <v>425</v>
      </c>
      <c r="BA173" t="s">
        <v>426</v>
      </c>
      <c r="BB173" t="s">
        <v>427</v>
      </c>
      <c r="BC173" t="s">
        <v>428</v>
      </c>
      <c r="BD173" t="s">
        <v>429</v>
      </c>
      <c r="BE173">
        <v>7.8489890915003802</v>
      </c>
      <c r="BF173">
        <v>35.549602974937308</v>
      </c>
      <c r="BG173">
        <v>2.428212165896511</v>
      </c>
      <c r="BH173">
        <v>7.4468581684113477</v>
      </c>
      <c r="BI173">
        <v>10.94374829500086</v>
      </c>
      <c r="BJ173">
        <v>12.512219409512189</v>
      </c>
      <c r="BK173">
        <v>6.1743892076386793</v>
      </c>
      <c r="BL173">
        <v>8.5215202984903868</v>
      </c>
      <c r="BM173">
        <v>13.47393394125298</v>
      </c>
      <c r="BN173">
        <v>16.851913351822851</v>
      </c>
      <c r="BO173">
        <v>9.5756342244167865</v>
      </c>
      <c r="BP173">
        <v>17.22669400590955</v>
      </c>
      <c r="BQ173">
        <v>28.768014284836131</v>
      </c>
      <c r="BR173">
        <v>12.08657527125108</v>
      </c>
      <c r="BS173">
        <v>4.1970415040323292</v>
      </c>
      <c r="BT173">
        <v>14.118919726879049</v>
      </c>
      <c r="BU173">
        <v>12.260824452693781</v>
      </c>
      <c r="BV173">
        <v>21.54624134045492</v>
      </c>
      <c r="BW173">
        <v>7.8586921750310994</v>
      </c>
      <c r="BX173">
        <v>13.690518918274011</v>
      </c>
      <c r="BY173">
        <v>2.6585090643269611</v>
      </c>
      <c r="BZ173">
        <v>0.092002096487744905</v>
      </c>
      <c r="CA173">
        <v>17.157530179681789</v>
      </c>
      <c r="CB173">
        <v>23.594320313698798</v>
      </c>
      <c r="CC173">
        <v>11.62078760222216</v>
      </c>
      <c r="CD173">
        <v>14.963236926096229</v>
      </c>
      <c r="CE173">
        <v>8.4505223421149225</v>
      </c>
      <c r="CF173">
        <v>9.3209701372181719</v>
      </c>
      <c r="CG173">
        <v>4.4987195290452844</v>
      </c>
      <c r="CH173">
        <v>18.26298444523097</v>
      </c>
      <c r="CI173">
        <v>7.9647660387582269</v>
      </c>
      <c r="CJ173">
        <v>10.282893361233841</v>
      </c>
      <c r="CK173">
        <v>9.5531209324211197</v>
      </c>
      <c r="CL173">
        <v>14.27717173520541</v>
      </c>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row>
    <row r="174">
      <c r="A174" t="s">
        <v>547</v>
      </c>
      <c r="B174">
        <v>2017</v>
      </c>
      <c r="C174" t="s">
        <v>553</v>
      </c>
      <c r="D174">
        <v>32</v>
      </c>
      <c r="E174" t="s">
        <v>103</v>
      </c>
      <c r="F174" t="s">
        <v>48</v>
      </c>
      <c r="G174" t="s">
        <v>213</v>
      </c>
      <c r="H174">
        <v>94.875792530499155</v>
      </c>
      <c r="I174">
        <v>92.013042089326163</v>
      </c>
      <c r="J174">
        <v>89.610682005854329</v>
      </c>
      <c r="K174">
        <v>86.164446607529882</v>
      </c>
      <c r="L174">
        <v>76.825276237914238</v>
      </c>
      <c r="M174">
        <v>87.652982889193311</v>
      </c>
      <c r="N174">
        <v>85.756437742073359</v>
      </c>
      <c r="O174">
        <v>83.241716482695509</v>
      </c>
      <c r="P174">
        <v>78.489013023967061</v>
      </c>
      <c r="Q174">
        <v>71.095415959564278</v>
      </c>
      <c r="R174">
        <v>97.220521421804207</v>
      </c>
      <c r="S174">
        <v>94.620260442441889</v>
      </c>
      <c r="T174">
        <v>94.545721674444266</v>
      </c>
      <c r="U174">
        <v>93.786416804177847</v>
      </c>
      <c r="V174">
        <v>91.942520487471896</v>
      </c>
      <c r="W174" t="s">
        <v>396</v>
      </c>
      <c r="X174" t="s">
        <v>397</v>
      </c>
      <c r="Y174" t="s">
        <v>398</v>
      </c>
      <c r="Z174" t="s">
        <v>399</v>
      </c>
      <c r="AA174" t="s">
        <v>400</v>
      </c>
      <c r="AB174" t="s">
        <v>401</v>
      </c>
      <c r="AC174" t="s">
        <v>402</v>
      </c>
      <c r="AD174" t="s">
        <v>403</v>
      </c>
      <c r="AE174" t="s">
        <v>404</v>
      </c>
      <c r="AF174" t="s">
        <v>405</v>
      </c>
      <c r="AG174" t="s">
        <v>406</v>
      </c>
      <c r="AH174" t="s">
        <v>407</v>
      </c>
      <c r="AI174" t="s">
        <v>408</v>
      </c>
      <c r="AJ174" t="s">
        <v>409</v>
      </c>
      <c r="AK174" t="s">
        <v>410</v>
      </c>
      <c r="AL174" t="s">
        <v>411</v>
      </c>
      <c r="AM174" t="s">
        <v>412</v>
      </c>
      <c r="AN174" t="s">
        <v>413</v>
      </c>
      <c r="AO174" t="s">
        <v>414</v>
      </c>
      <c r="AP174" t="s">
        <v>415</v>
      </c>
      <c r="AQ174" t="s">
        <v>416</v>
      </c>
      <c r="AR174" t="s">
        <v>417</v>
      </c>
      <c r="AS174" t="s">
        <v>418</v>
      </c>
      <c r="AT174" t="s">
        <v>419</v>
      </c>
      <c r="AU174" t="s">
        <v>420</v>
      </c>
      <c r="AV174" t="s">
        <v>421</v>
      </c>
      <c r="AW174" t="s">
        <v>422</v>
      </c>
      <c r="AX174" t="s">
        <v>423</v>
      </c>
      <c r="AY174" t="s">
        <v>424</v>
      </c>
      <c r="AZ174" t="s">
        <v>425</v>
      </c>
      <c r="BA174" t="s">
        <v>426</v>
      </c>
      <c r="BB174" t="s">
        <v>427</v>
      </c>
      <c r="BC174" t="s">
        <v>428</v>
      </c>
      <c r="BD174" t="s">
        <v>429</v>
      </c>
      <c r="BE174">
        <v>92.1510109084996</v>
      </c>
      <c r="BF174">
        <v>64.450397025062756</v>
      </c>
      <c r="BG174">
        <v>97.571787834103475</v>
      </c>
      <c r="BH174">
        <v>92.553141831588562</v>
      </c>
      <c r="BI174">
        <v>89.05625170499917</v>
      </c>
      <c r="BJ174">
        <v>87.487780590488313</v>
      </c>
      <c r="BK174">
        <v>93.825610792361289</v>
      </c>
      <c r="BL174">
        <v>91.478479701509571</v>
      </c>
      <c r="BM174">
        <v>86.526066058746949</v>
      </c>
      <c r="BN174">
        <v>83.148086648176943</v>
      </c>
      <c r="BO174">
        <v>90.424365775583198</v>
      </c>
      <c r="BP174">
        <v>82.773305994090407</v>
      </c>
      <c r="BQ174">
        <v>71.231985715163987</v>
      </c>
      <c r="BR174">
        <v>87.913424728748922</v>
      </c>
      <c r="BS174">
        <v>95.802958495967687</v>
      </c>
      <c r="BT174">
        <v>85.881080273120673</v>
      </c>
      <c r="BU174">
        <v>87.739175547306274</v>
      </c>
      <c r="BV174">
        <v>78.453758659545102</v>
      </c>
      <c r="BW174">
        <v>92.141307824968933</v>
      </c>
      <c r="BX174">
        <v>86.309481081726162</v>
      </c>
      <c r="BY174">
        <v>97.341490935672994</v>
      </c>
      <c r="BZ174">
        <v>99.907997903512239</v>
      </c>
      <c r="CA174">
        <v>82.842469820318627</v>
      </c>
      <c r="CB174">
        <v>76.405679686301227</v>
      </c>
      <c r="CC174">
        <v>88.379212397778062</v>
      </c>
      <c r="CD174">
        <v>85.036763073903884</v>
      </c>
      <c r="CE174">
        <v>91.549477657885134</v>
      </c>
      <c r="CF174">
        <v>90.679029862781221</v>
      </c>
      <c r="CG174">
        <v>95.501280470954811</v>
      </c>
      <c r="CH174">
        <v>81.737015554769059</v>
      </c>
      <c r="CI174">
        <v>92.035233961241829</v>
      </c>
      <c r="CJ174">
        <v>89.717106638766225</v>
      </c>
      <c r="CK174">
        <v>90.44687906757882</v>
      </c>
      <c r="CL174">
        <v>85.722828264794501</v>
      </c>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row>
    <row r="175">
      <c r="A175" t="s">
        <v>547</v>
      </c>
      <c r="B175">
        <v>2017</v>
      </c>
      <c r="C175" t="s">
        <v>553</v>
      </c>
      <c r="D175">
        <v>35</v>
      </c>
      <c r="E175" t="s">
        <v>55</v>
      </c>
      <c r="F175" t="s">
        <v>49</v>
      </c>
      <c r="G175" t="s">
        <v>213</v>
      </c>
      <c r="H175">
        <v>68.235990098588175</v>
      </c>
      <c r="I175">
        <v>86.106079953740704</v>
      </c>
      <c r="J175">
        <v>91.976789917881717</v>
      </c>
      <c r="K175">
        <v>94.403606911167628</v>
      </c>
      <c r="L175">
        <v>96.635193753971578</v>
      </c>
      <c r="M175">
        <v>84.289768199268138</v>
      </c>
      <c r="N175">
        <v>92.506913907758687</v>
      </c>
      <c r="O175">
        <v>94.743427008940429</v>
      </c>
      <c r="P175">
        <v>96.127886265270106</v>
      </c>
      <c r="Q175">
        <v>96.965040516208106</v>
      </c>
      <c r="R175">
        <v>58.915574389834113</v>
      </c>
      <c r="S175">
        <v>79.461726020320882</v>
      </c>
      <c r="T175">
        <v>86.129402416419268</v>
      </c>
      <c r="U175">
        <v>91.757328556512917</v>
      </c>
      <c r="V175">
        <v>94.332691390614343</v>
      </c>
      <c r="W175" t="s">
        <v>396</v>
      </c>
      <c r="X175" t="s">
        <v>397</v>
      </c>
      <c r="Y175" t="s">
        <v>398</v>
      </c>
      <c r="Z175" t="s">
        <v>399</v>
      </c>
      <c r="AA175" t="s">
        <v>400</v>
      </c>
      <c r="AB175" t="s">
        <v>401</v>
      </c>
      <c r="AC175" t="s">
        <v>402</v>
      </c>
      <c r="AD175" t="s">
        <v>403</v>
      </c>
      <c r="AE175" t="s">
        <v>404</v>
      </c>
      <c r="AF175" t="s">
        <v>405</v>
      </c>
      <c r="AG175" t="s">
        <v>406</v>
      </c>
      <c r="AH175" t="s">
        <v>407</v>
      </c>
      <c r="AI175" t="s">
        <v>408</v>
      </c>
      <c r="AJ175" t="s">
        <v>409</v>
      </c>
      <c r="AK175" t="s">
        <v>410</v>
      </c>
      <c r="AL175" t="s">
        <v>411</v>
      </c>
      <c r="AM175" t="s">
        <v>412</v>
      </c>
      <c r="AN175" t="s">
        <v>413</v>
      </c>
      <c r="AO175" t="s">
        <v>414</v>
      </c>
      <c r="AP175" t="s">
        <v>415</v>
      </c>
      <c r="AQ175" t="s">
        <v>416</v>
      </c>
      <c r="AR175" t="s">
        <v>417</v>
      </c>
      <c r="AS175" t="s">
        <v>418</v>
      </c>
      <c r="AT175" t="s">
        <v>419</v>
      </c>
      <c r="AU175" t="s">
        <v>420</v>
      </c>
      <c r="AV175" t="s">
        <v>421</v>
      </c>
      <c r="AW175" t="s">
        <v>422</v>
      </c>
      <c r="AX175" t="s">
        <v>423</v>
      </c>
      <c r="AY175" t="s">
        <v>424</v>
      </c>
      <c r="AZ175" t="s">
        <v>425</v>
      </c>
      <c r="BA175" t="s">
        <v>426</v>
      </c>
      <c r="BB175" t="s">
        <v>427</v>
      </c>
      <c r="BC175" t="s">
        <v>428</v>
      </c>
      <c r="BD175" t="s">
        <v>429</v>
      </c>
      <c r="BE175">
        <v>82.001274723979265</v>
      </c>
      <c r="BF175">
        <v>92.412333797036297</v>
      </c>
      <c r="BG175">
        <v>76.686381664315419</v>
      </c>
      <c r="BH175">
        <v>83.0991479186427</v>
      </c>
      <c r="BI175">
        <v>92.809328909139467</v>
      </c>
      <c r="BJ175">
        <v>92.123375968830715</v>
      </c>
      <c r="BK175">
        <v>72.968686758784401</v>
      </c>
      <c r="BL175">
        <v>72.062262191752026</v>
      </c>
      <c r="BM175">
        <v>91.222872499072508</v>
      </c>
      <c r="BN175">
        <v>90.00402710287338</v>
      </c>
      <c r="BO175">
        <v>38.948849921433833</v>
      </c>
      <c r="BP175">
        <v>81.496967198433055</v>
      </c>
      <c r="BQ175">
        <v>94.513596234005433</v>
      </c>
      <c r="BR175">
        <v>94.976560728163889</v>
      </c>
      <c r="BS175">
        <v>89.096877620669346</v>
      </c>
      <c r="BT175">
        <v>65.711459450063231</v>
      </c>
      <c r="BU175">
        <v>89.430835603699592</v>
      </c>
      <c r="BV175">
        <v>76.590566026150455</v>
      </c>
      <c r="BW175">
        <v>85.071871191005542</v>
      </c>
      <c r="BX175">
        <v>81.193457890852983</v>
      </c>
      <c r="BY175">
        <v>82.089197259575727</v>
      </c>
      <c r="BZ175">
        <v>90.028395586248195</v>
      </c>
      <c r="CA175">
        <v>92.088996243603759</v>
      </c>
      <c r="CB175">
        <v>86.359798642206016</v>
      </c>
      <c r="CC175">
        <v>89.655049812720307</v>
      </c>
      <c r="CD175">
        <v>85.841553975645752</v>
      </c>
      <c r="CE175">
        <v>87.339331777308189</v>
      </c>
      <c r="CF175">
        <v>90.62553357959284</v>
      </c>
      <c r="CG175">
        <v>78.989334746887053</v>
      </c>
      <c r="CH175">
        <v>81.010644169521612</v>
      </c>
      <c r="CI175">
        <v>78.540476233001257</v>
      </c>
      <c r="CJ175">
        <v>81.139137223630158</v>
      </c>
      <c r="CK175">
        <v>87.103415630660052</v>
      </c>
      <c r="CL175">
        <v>97.400035413648837</v>
      </c>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row>
    <row r="176">
      <c r="A176" t="s">
        <v>547</v>
      </c>
      <c r="B176">
        <v>2017</v>
      </c>
      <c r="C176" t="s">
        <v>553</v>
      </c>
      <c r="D176">
        <v>36</v>
      </c>
      <c r="E176" t="s">
        <v>55</v>
      </c>
      <c r="F176" t="s">
        <v>48</v>
      </c>
      <c r="G176" t="s">
        <v>213</v>
      </c>
      <c r="H176">
        <v>31.764009901412049</v>
      </c>
      <c r="I176">
        <v>13.89392004625903</v>
      </c>
      <c r="J176">
        <v>8.0232100821183749</v>
      </c>
      <c r="K176">
        <v>5.5963930888321789</v>
      </c>
      <c r="L176">
        <v>3.3648062460281012</v>
      </c>
      <c r="M176">
        <v>15.71023180073249</v>
      </c>
      <c r="N176">
        <v>7.4930860922412341</v>
      </c>
      <c r="O176">
        <v>5.2565729910594916</v>
      </c>
      <c r="P176">
        <v>3.872113734729862</v>
      </c>
      <c r="Q176">
        <v>3.0349594837918619</v>
      </c>
      <c r="R176">
        <v>41.084425610166598</v>
      </c>
      <c r="S176">
        <v>20.538273979679321</v>
      </c>
      <c r="T176">
        <v>13.870597583581571</v>
      </c>
      <c r="U176">
        <v>8.2426714434869464</v>
      </c>
      <c r="V176">
        <v>5.6673086093857554</v>
      </c>
      <c r="W176" t="s">
        <v>396</v>
      </c>
      <c r="X176" t="s">
        <v>397</v>
      </c>
      <c r="Y176" t="s">
        <v>398</v>
      </c>
      <c r="Z176" t="s">
        <v>399</v>
      </c>
      <c r="AA176" t="s">
        <v>400</v>
      </c>
      <c r="AB176" t="s">
        <v>401</v>
      </c>
      <c r="AC176" t="s">
        <v>402</v>
      </c>
      <c r="AD176" t="s">
        <v>403</v>
      </c>
      <c r="AE176" t="s">
        <v>404</v>
      </c>
      <c r="AF176" t="s">
        <v>405</v>
      </c>
      <c r="AG176" t="s">
        <v>406</v>
      </c>
      <c r="AH176" t="s">
        <v>407</v>
      </c>
      <c r="AI176" t="s">
        <v>408</v>
      </c>
      <c r="AJ176" t="s">
        <v>409</v>
      </c>
      <c r="AK176" t="s">
        <v>410</v>
      </c>
      <c r="AL176" t="s">
        <v>411</v>
      </c>
      <c r="AM176" t="s">
        <v>412</v>
      </c>
      <c r="AN176" t="s">
        <v>413</v>
      </c>
      <c r="AO176" t="s">
        <v>414</v>
      </c>
      <c r="AP176" t="s">
        <v>415</v>
      </c>
      <c r="AQ176" t="s">
        <v>416</v>
      </c>
      <c r="AR176" t="s">
        <v>417</v>
      </c>
      <c r="AS176" t="s">
        <v>418</v>
      </c>
      <c r="AT176" t="s">
        <v>419</v>
      </c>
      <c r="AU176" t="s">
        <v>420</v>
      </c>
      <c r="AV176" t="s">
        <v>421</v>
      </c>
      <c r="AW176" t="s">
        <v>422</v>
      </c>
      <c r="AX176" t="s">
        <v>423</v>
      </c>
      <c r="AY176" t="s">
        <v>424</v>
      </c>
      <c r="AZ176" t="s">
        <v>425</v>
      </c>
      <c r="BA176" t="s">
        <v>426</v>
      </c>
      <c r="BB176" t="s">
        <v>427</v>
      </c>
      <c r="BC176" t="s">
        <v>428</v>
      </c>
      <c r="BD176" t="s">
        <v>429</v>
      </c>
      <c r="BE176">
        <v>17.998725276020942</v>
      </c>
      <c r="BF176">
        <v>7.5876662029636686</v>
      </c>
      <c r="BG176">
        <v>23.313618335684659</v>
      </c>
      <c r="BH176">
        <v>16.900852081357211</v>
      </c>
      <c r="BI176">
        <v>7.1906710908606284</v>
      </c>
      <c r="BJ176">
        <v>7.8766240311695972</v>
      </c>
      <c r="BK176">
        <v>27.03131324121561</v>
      </c>
      <c r="BL176">
        <v>27.937737808247931</v>
      </c>
      <c r="BM176">
        <v>8.7771275009274738</v>
      </c>
      <c r="BN176">
        <v>9.9959728971264568</v>
      </c>
      <c r="BO176">
        <v>61.051150078566288</v>
      </c>
      <c r="BP176">
        <v>18.503032801566881</v>
      </c>
      <c r="BQ176">
        <v>5.4864037659945826</v>
      </c>
      <c r="BR176">
        <v>5.0234392718361454</v>
      </c>
      <c r="BS176">
        <v>10.90312237933041</v>
      </c>
      <c r="BT176">
        <v>34.288540549936371</v>
      </c>
      <c r="BU176">
        <v>10.569164396300501</v>
      </c>
      <c r="BV176">
        <v>23.40943397384941</v>
      </c>
      <c r="BW176">
        <v>14.928128808994559</v>
      </c>
      <c r="BX176">
        <v>18.80654210914761</v>
      </c>
      <c r="BY176">
        <v>17.91080274042406</v>
      </c>
      <c r="BZ176">
        <v>9.9716044137518125</v>
      </c>
      <c r="CA176">
        <v>7.9110037563964601</v>
      </c>
      <c r="CB176">
        <v>13.64020135779395</v>
      </c>
      <c r="CC176">
        <v>10.344950187279791</v>
      </c>
      <c r="CD176">
        <v>14.15844602435439</v>
      </c>
      <c r="CE176">
        <v>12.66066822269193</v>
      </c>
      <c r="CF176">
        <v>9.3744664204068293</v>
      </c>
      <c r="CG176">
        <v>21.010665253113071</v>
      </c>
      <c r="CH176">
        <v>18.989355830478321</v>
      </c>
      <c r="CI176">
        <v>21.459523766998721</v>
      </c>
      <c r="CJ176">
        <v>18.860862776369931</v>
      </c>
      <c r="CK176">
        <v>12.89658436933998</v>
      </c>
      <c r="CL176">
        <v>2.599964586351184</v>
      </c>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row>
    <row r="177">
      <c r="A177" t="s">
        <v>547</v>
      </c>
      <c r="B177">
        <v>2017</v>
      </c>
      <c r="C177" t="s">
        <v>553</v>
      </c>
      <c r="D177">
        <v>37</v>
      </c>
      <c r="E177" t="s">
        <v>181</v>
      </c>
      <c r="F177" t="s">
        <v>49</v>
      </c>
      <c r="G177" t="s">
        <v>575</v>
      </c>
      <c r="H177">
        <v>74.649006843108396</v>
      </c>
      <c r="I177">
        <v>87.686572802846257</v>
      </c>
      <c r="J177">
        <v>92.446249274354969</v>
      </c>
      <c r="K177">
        <v>94.640118456241396</v>
      </c>
      <c r="L177">
        <v>96.693641530482694</v>
      </c>
      <c r="M177">
        <v>85.84113265670004</v>
      </c>
      <c r="N177">
        <v>92.677687817380715</v>
      </c>
      <c r="O177">
        <v>94.805922879139402</v>
      </c>
      <c r="P177">
        <v>96.235833357293131</v>
      </c>
      <c r="Q177">
        <v>96.987761389608025</v>
      </c>
      <c r="R177">
        <v>67.566421718837717</v>
      </c>
      <c r="S177">
        <v>82.351157738299349</v>
      </c>
      <c r="T177">
        <v>87.71057671105001</v>
      </c>
      <c r="U177">
        <v>92.68383379254827</v>
      </c>
      <c r="V177">
        <v>94.599720330773678</v>
      </c>
      <c r="W177" t="s">
        <v>396</v>
      </c>
      <c r="X177" t="s">
        <v>397</v>
      </c>
      <c r="Y177" t="s">
        <v>398</v>
      </c>
      <c r="Z177" t="s">
        <v>399</v>
      </c>
      <c r="AA177" t="s">
        <v>400</v>
      </c>
      <c r="AB177" t="s">
        <v>401</v>
      </c>
      <c r="AC177" t="s">
        <v>402</v>
      </c>
      <c r="AD177" t="s">
        <v>403</v>
      </c>
      <c r="AE177" t="s">
        <v>404</v>
      </c>
      <c r="AF177" t="s">
        <v>405</v>
      </c>
      <c r="AG177" t="s">
        <v>406</v>
      </c>
      <c r="AH177" t="s">
        <v>407</v>
      </c>
      <c r="AI177" t="s">
        <v>408</v>
      </c>
      <c r="AJ177" t="s">
        <v>409</v>
      </c>
      <c r="AK177" t="s">
        <v>410</v>
      </c>
      <c r="AL177" t="s">
        <v>411</v>
      </c>
      <c r="AM177" t="s">
        <v>412</v>
      </c>
      <c r="AN177" t="s">
        <v>413</v>
      </c>
      <c r="AO177" t="s">
        <v>414</v>
      </c>
      <c r="AP177" t="s">
        <v>415</v>
      </c>
      <c r="AQ177" t="s">
        <v>416</v>
      </c>
      <c r="AR177" t="s">
        <v>417</v>
      </c>
      <c r="AS177" t="s">
        <v>418</v>
      </c>
      <c r="AT177" t="s">
        <v>419</v>
      </c>
      <c r="AU177" t="s">
        <v>420</v>
      </c>
      <c r="AV177" t="s">
        <v>421</v>
      </c>
      <c r="AW177" t="s">
        <v>422</v>
      </c>
      <c r="AX177" t="s">
        <v>423</v>
      </c>
      <c r="AY177" t="s">
        <v>424</v>
      </c>
      <c r="AZ177" t="s">
        <v>425</v>
      </c>
      <c r="BA177" t="s">
        <v>426</v>
      </c>
      <c r="BB177" t="s">
        <v>427</v>
      </c>
      <c r="BC177" t="s">
        <v>428</v>
      </c>
      <c r="BD177" t="s">
        <v>429</v>
      </c>
      <c r="BE177">
        <v>87.26575434395933</v>
      </c>
      <c r="BF177">
        <v>92.513710883755223</v>
      </c>
      <c r="BG177">
        <v>79.528894513521578</v>
      </c>
      <c r="BH177">
        <v>87.501597410978377</v>
      </c>
      <c r="BI177">
        <v>95.736863444180287</v>
      </c>
      <c r="BJ177">
        <v>92.342505528217188</v>
      </c>
      <c r="BK177">
        <v>87.95891789948513</v>
      </c>
      <c r="BL177">
        <v>74.599548530586347</v>
      </c>
      <c r="BM177">
        <v>92.050914538012407</v>
      </c>
      <c r="BN177">
        <v>90.328731971652971</v>
      </c>
      <c r="BO177">
        <v>48.54372655305415</v>
      </c>
      <c r="BP177">
        <v>84.290236181773082</v>
      </c>
      <c r="BQ177">
        <v>94.513596234005433</v>
      </c>
      <c r="BR177">
        <v>96.126218290116142</v>
      </c>
      <c r="BS177">
        <v>89.800296553297954</v>
      </c>
      <c r="BT177">
        <v>68.154207652852605</v>
      </c>
      <c r="BU177">
        <v>90.983372639330668</v>
      </c>
      <c r="BV177">
        <v>83.096313935784167</v>
      </c>
      <c r="BW177">
        <v>86.191582362462768</v>
      </c>
      <c r="BX177">
        <v>89.494155039514737</v>
      </c>
      <c r="BY177">
        <v>86.568020726843102</v>
      </c>
      <c r="BZ177">
        <v>91.427590401675971</v>
      </c>
      <c r="CA177">
        <v>92.569411851460288</v>
      </c>
      <c r="CB177">
        <v>92.946574598630022</v>
      </c>
      <c r="CC177">
        <v>90.235877332176045</v>
      </c>
      <c r="CD177">
        <v>91.279137913582105</v>
      </c>
      <c r="CE177">
        <v>88.076138303322765</v>
      </c>
      <c r="CF177">
        <v>91.659486995582327</v>
      </c>
      <c r="CG177">
        <v>88.580508308043804</v>
      </c>
      <c r="CH177">
        <v>81.276120283000537</v>
      </c>
      <c r="CI177">
        <v>81.518467014542395</v>
      </c>
      <c r="CJ177">
        <v>85.214792869453859</v>
      </c>
      <c r="CK177">
        <v>91.310296986793205</v>
      </c>
      <c r="CL177">
        <v>97.389669949833873</v>
      </c>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row>
    <row r="178">
      <c r="A178" t="s">
        <v>547</v>
      </c>
      <c r="B178">
        <v>2017</v>
      </c>
      <c r="C178" t="s">
        <v>553</v>
      </c>
      <c r="D178">
        <v>38</v>
      </c>
      <c r="E178" t="s">
        <v>181</v>
      </c>
      <c r="F178" t="s">
        <v>48</v>
      </c>
      <c r="G178" t="s">
        <v>213</v>
      </c>
      <c r="H178">
        <v>25.350993156892169</v>
      </c>
      <c r="I178">
        <v>12.31342719715367</v>
      </c>
      <c r="J178">
        <v>7.5537507256451324</v>
      </c>
      <c r="K178">
        <v>5.3598815437582994</v>
      </c>
      <c r="L178">
        <v>3.3063584695171651</v>
      </c>
      <c r="M178">
        <v>14.15886734330064</v>
      </c>
      <c r="N178">
        <v>7.3223121826192727</v>
      </c>
      <c r="O178">
        <v>5.1940771208606407</v>
      </c>
      <c r="P178">
        <v>3.764166642706857</v>
      </c>
      <c r="Q178">
        <v>3.0122386103920471</v>
      </c>
      <c r="R178">
        <v>32.433578281162653</v>
      </c>
      <c r="S178">
        <v>17.64884226170053</v>
      </c>
      <c r="T178">
        <v>12.289423288950021</v>
      </c>
      <c r="U178">
        <v>7.3161662074518059</v>
      </c>
      <c r="V178">
        <v>5.4002796692261157</v>
      </c>
      <c r="W178" t="s">
        <v>396</v>
      </c>
      <c r="X178" t="s">
        <v>397</v>
      </c>
      <c r="Y178" t="s">
        <v>398</v>
      </c>
      <c r="Z178" t="s">
        <v>399</v>
      </c>
      <c r="AA178" t="s">
        <v>400</v>
      </c>
      <c r="AB178" t="s">
        <v>401</v>
      </c>
      <c r="AC178" t="s">
        <v>402</v>
      </c>
      <c r="AD178" t="s">
        <v>403</v>
      </c>
      <c r="AE178" t="s">
        <v>404</v>
      </c>
      <c r="AF178" t="s">
        <v>405</v>
      </c>
      <c r="AG178" t="s">
        <v>406</v>
      </c>
      <c r="AH178" t="s">
        <v>407</v>
      </c>
      <c r="AI178" t="s">
        <v>408</v>
      </c>
      <c r="AJ178" t="s">
        <v>409</v>
      </c>
      <c r="AK178" t="s">
        <v>410</v>
      </c>
      <c r="AL178" t="s">
        <v>411</v>
      </c>
      <c r="AM178" t="s">
        <v>412</v>
      </c>
      <c r="AN178" t="s">
        <v>413</v>
      </c>
      <c r="AO178" t="s">
        <v>414</v>
      </c>
      <c r="AP178" t="s">
        <v>415</v>
      </c>
      <c r="AQ178" t="s">
        <v>416</v>
      </c>
      <c r="AR178" t="s">
        <v>417</v>
      </c>
      <c r="AS178" t="s">
        <v>418</v>
      </c>
      <c r="AT178" t="s">
        <v>419</v>
      </c>
      <c r="AU178" t="s">
        <v>420</v>
      </c>
      <c r="AV178" t="s">
        <v>421</v>
      </c>
      <c r="AW178" t="s">
        <v>422</v>
      </c>
      <c r="AX178" t="s">
        <v>423</v>
      </c>
      <c r="AY178" t="s">
        <v>424</v>
      </c>
      <c r="AZ178" t="s">
        <v>425</v>
      </c>
      <c r="BA178" t="s">
        <v>426</v>
      </c>
      <c r="BB178" t="s">
        <v>427</v>
      </c>
      <c r="BC178" t="s">
        <v>428</v>
      </c>
      <c r="BD178" t="s">
        <v>429</v>
      </c>
      <c r="BE178">
        <v>12.734245656040519</v>
      </c>
      <c r="BF178">
        <v>7.4862891162447482</v>
      </c>
      <c r="BG178">
        <v>20.471105486478489</v>
      </c>
      <c r="BH178">
        <v>12.498402589021531</v>
      </c>
      <c r="BI178">
        <v>4.2631365558197016</v>
      </c>
      <c r="BJ178">
        <v>7.6574944717830791</v>
      </c>
      <c r="BK178">
        <v>12.041082100514849</v>
      </c>
      <c r="BL178">
        <v>25.400451469413479</v>
      </c>
      <c r="BM178">
        <v>7.9490854619873197</v>
      </c>
      <c r="BN178">
        <v>9.6712680283470291</v>
      </c>
      <c r="BO178">
        <v>51.456273446946042</v>
      </c>
      <c r="BP178">
        <v>15.709763818226749</v>
      </c>
      <c r="BQ178">
        <v>5.4864037659945826</v>
      </c>
      <c r="BR178">
        <v>3.873781709883886</v>
      </c>
      <c r="BS178">
        <v>10.19970344670226</v>
      </c>
      <c r="BT178">
        <v>31.845792347147022</v>
      </c>
      <c r="BU178">
        <v>9.016627360669375</v>
      </c>
      <c r="BV178">
        <v>16.903686064215819</v>
      </c>
      <c r="BW178">
        <v>13.80841763753731</v>
      </c>
      <c r="BX178">
        <v>10.50584496048551</v>
      </c>
      <c r="BY178">
        <v>13.431979273156861</v>
      </c>
      <c r="BZ178">
        <v>8.5724095983239117</v>
      </c>
      <c r="CA178">
        <v>7.430588148539627</v>
      </c>
      <c r="CB178">
        <v>7.0534254013699451</v>
      </c>
      <c r="CC178">
        <v>9.7641226678241431</v>
      </c>
      <c r="CD178">
        <v>8.7208620864179558</v>
      </c>
      <c r="CE178">
        <v>11.923861696677241</v>
      </c>
      <c r="CF178">
        <v>8.3405130044170654</v>
      </c>
      <c r="CG178">
        <v>11.419491691956299</v>
      </c>
      <c r="CH178">
        <v>18.72387971699936</v>
      </c>
      <c r="CI178">
        <v>18.48153298545753</v>
      </c>
      <c r="CJ178">
        <v>14.78520713054624</v>
      </c>
      <c r="CK178">
        <v>8.689703013206783</v>
      </c>
      <c r="CL178">
        <v>2.6103300501661622</v>
      </c>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row>
    <row r="179">
      <c r="A179" t="s">
        <v>547</v>
      </c>
      <c r="B179">
        <v>2017</v>
      </c>
      <c r="C179" t="s">
        <v>553</v>
      </c>
      <c r="D179">
        <v>41</v>
      </c>
      <c r="E179" t="s">
        <v>56</v>
      </c>
      <c r="F179" t="s">
        <v>49</v>
      </c>
      <c r="G179" t="s">
        <v>213</v>
      </c>
      <c r="H179">
        <v>1.9954489176028221</v>
      </c>
      <c r="I179">
        <v>0.30012656101786139</v>
      </c>
      <c r="J179">
        <v>0.15350610709736551</v>
      </c>
      <c r="K179">
        <v>0.1800033825276173</v>
      </c>
      <c r="L179">
        <v>0.1182943841299692</v>
      </c>
      <c r="M179">
        <v>0.15525827495549641</v>
      </c>
      <c r="N179">
        <v>0.083702262979507794</v>
      </c>
      <c r="O179">
        <v>0.29779078759907429</v>
      </c>
      <c r="P179">
        <v>0.0571347533038623</v>
      </c>
      <c r="Q179">
        <v>0.1073667784521625</v>
      </c>
      <c r="R179">
        <v>3.3634404210577582</v>
      </c>
      <c r="S179">
        <v>0.67049228750493506</v>
      </c>
      <c r="T179">
        <v>0.34626927805158608</v>
      </c>
      <c r="U179">
        <v>0.23942126965603469</v>
      </c>
      <c r="V179">
        <v>0.13746617708205611</v>
      </c>
      <c r="W179" t="s">
        <v>396</v>
      </c>
      <c r="X179" t="s">
        <v>397</v>
      </c>
      <c r="Y179" t="s">
        <v>398</v>
      </c>
      <c r="Z179" t="s">
        <v>399</v>
      </c>
      <c r="AA179" t="s">
        <v>400</v>
      </c>
      <c r="AB179" t="s">
        <v>401</v>
      </c>
      <c r="AC179" t="s">
        <v>402</v>
      </c>
      <c r="AD179" t="s">
        <v>403</v>
      </c>
      <c r="AE179" t="s">
        <v>404</v>
      </c>
      <c r="AF179" t="s">
        <v>405</v>
      </c>
      <c r="AG179" t="s">
        <v>406</v>
      </c>
      <c r="AH179" t="s">
        <v>407</v>
      </c>
      <c r="AI179" t="s">
        <v>408</v>
      </c>
      <c r="AJ179" t="s">
        <v>409</v>
      </c>
      <c r="AK179" t="s">
        <v>410</v>
      </c>
      <c r="AL179" t="s">
        <v>411</v>
      </c>
      <c r="AM179" t="s">
        <v>412</v>
      </c>
      <c r="AN179" t="s">
        <v>413</v>
      </c>
      <c r="AO179" t="s">
        <v>414</v>
      </c>
      <c r="AP179" t="s">
        <v>415</v>
      </c>
      <c r="AQ179" t="s">
        <v>416</v>
      </c>
      <c r="AR179" t="s">
        <v>417</v>
      </c>
      <c r="AS179" t="s">
        <v>418</v>
      </c>
      <c r="AT179" t="s">
        <v>419</v>
      </c>
      <c r="AU179" t="s">
        <v>420</v>
      </c>
      <c r="AV179" t="s">
        <v>421</v>
      </c>
      <c r="AW179" t="s">
        <v>422</v>
      </c>
      <c r="AX179" t="s">
        <v>423</v>
      </c>
      <c r="AY179" t="s">
        <v>424</v>
      </c>
      <c r="AZ179" t="s">
        <v>425</v>
      </c>
      <c r="BA179" t="s">
        <v>426</v>
      </c>
      <c r="BB179" t="s">
        <v>427</v>
      </c>
      <c r="BC179" t="s">
        <v>428</v>
      </c>
      <c r="BD179" t="s">
        <v>429</v>
      </c>
      <c r="BE179">
        <v>0.53877672651870523</v>
      </c>
      <c r="BF179">
        <v>0.15723122798550601</v>
      </c>
      <c r="BG179">
        <v>0.7938078778623805</v>
      </c>
      <c r="BH179">
        <v>1.0228817579068239</v>
      </c>
      <c r="BI179">
        <v>0.17430245947721029</v>
      </c>
      <c r="BJ179">
        <v>0.17218672289742259</v>
      </c>
      <c r="BK179">
        <v>3.876282580138831</v>
      </c>
      <c r="BL179">
        <v>1.303130426372856</v>
      </c>
      <c r="BM179">
        <v>0.12423754355161901</v>
      </c>
      <c r="BN179">
        <v>0.057658949796764697</v>
      </c>
      <c r="BO179">
        <v>11.833460532814851</v>
      </c>
      <c r="BP179">
        <v>0</v>
      </c>
      <c r="BQ179">
        <v>0</v>
      </c>
      <c r="BR179">
        <v>0</v>
      </c>
      <c r="BS179">
        <v>0</v>
      </c>
      <c r="BT179">
        <v>2.3342967860107269</v>
      </c>
      <c r="BU179">
        <v>0.28764407411484239</v>
      </c>
      <c r="BV179">
        <v>0.7230447409656372</v>
      </c>
      <c r="BW179">
        <v>0.37884837626191509</v>
      </c>
      <c r="BX179">
        <v>0.6105496726527474</v>
      </c>
      <c r="BY179">
        <v>1.1679934262329299</v>
      </c>
      <c r="BZ179">
        <v>0.1048300181714714</v>
      </c>
      <c r="CA179">
        <v>0.29423563401016423</v>
      </c>
      <c r="CB179">
        <v>0</v>
      </c>
      <c r="CC179">
        <v>0.056278192493118703</v>
      </c>
      <c r="CD179">
        <v>0.26729723307687381</v>
      </c>
      <c r="CE179">
        <v>0.1418354784705935</v>
      </c>
      <c r="CF179">
        <v>0.1788683018520271</v>
      </c>
      <c r="CG179">
        <v>1.270288910805909</v>
      </c>
      <c r="CH179">
        <v>0.047892913318838402</v>
      </c>
      <c r="CI179">
        <v>0.051355118975469703</v>
      </c>
      <c r="CJ179">
        <v>1.6281554857794449</v>
      </c>
      <c r="CK179">
        <v>0.13138572470694329</v>
      </c>
      <c r="CL179">
        <v>0</v>
      </c>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row>
    <row r="180">
      <c r="A180" t="s">
        <v>547</v>
      </c>
      <c r="B180">
        <v>2017</v>
      </c>
      <c r="C180" t="s">
        <v>553</v>
      </c>
      <c r="D180">
        <v>42</v>
      </c>
      <c r="E180" t="s">
        <v>56</v>
      </c>
      <c r="F180" t="s">
        <v>48</v>
      </c>
      <c r="G180" t="s">
        <v>565</v>
      </c>
      <c r="H180">
        <v>98.004551082397498</v>
      </c>
      <c r="I180">
        <v>99.699873438982223</v>
      </c>
      <c r="J180">
        <v>99.846493892902629</v>
      </c>
      <c r="K180">
        <v>99.819996617472356</v>
      </c>
      <c r="L180">
        <v>99.881705615870004</v>
      </c>
      <c r="M180">
        <v>99.844741725044557</v>
      </c>
      <c r="N180">
        <v>99.916297737020514</v>
      </c>
      <c r="O180">
        <v>99.702209212400945</v>
      </c>
      <c r="P180">
        <v>99.942865246696115</v>
      </c>
      <c r="Q180">
        <v>99.892633221547825</v>
      </c>
      <c r="R180">
        <v>96.636559578942311</v>
      </c>
      <c r="S180">
        <v>99.329507712495129</v>
      </c>
      <c r="T180">
        <v>99.653730721948435</v>
      </c>
      <c r="U180">
        <v>99.760578730343966</v>
      </c>
      <c r="V180">
        <v>99.862533822917925</v>
      </c>
      <c r="W180" t="s">
        <v>396</v>
      </c>
      <c r="X180" t="s">
        <v>397</v>
      </c>
      <c r="Y180" t="s">
        <v>398</v>
      </c>
      <c r="Z180" t="s">
        <v>399</v>
      </c>
      <c r="AA180" t="s">
        <v>400</v>
      </c>
      <c r="AB180" t="s">
        <v>401</v>
      </c>
      <c r="AC180" t="s">
        <v>402</v>
      </c>
      <c r="AD180" t="s">
        <v>403</v>
      </c>
      <c r="AE180" t="s">
        <v>404</v>
      </c>
      <c r="AF180" t="s">
        <v>405</v>
      </c>
      <c r="AG180" t="s">
        <v>406</v>
      </c>
      <c r="AH180" t="s">
        <v>407</v>
      </c>
      <c r="AI180" t="s">
        <v>408</v>
      </c>
      <c r="AJ180" t="s">
        <v>409</v>
      </c>
      <c r="AK180" t="s">
        <v>410</v>
      </c>
      <c r="AL180" t="s">
        <v>411</v>
      </c>
      <c r="AM180" t="s">
        <v>412</v>
      </c>
      <c r="AN180" t="s">
        <v>413</v>
      </c>
      <c r="AO180" t="s">
        <v>414</v>
      </c>
      <c r="AP180" t="s">
        <v>415</v>
      </c>
      <c r="AQ180" t="s">
        <v>416</v>
      </c>
      <c r="AR180" t="s">
        <v>417</v>
      </c>
      <c r="AS180" t="s">
        <v>418</v>
      </c>
      <c r="AT180" t="s">
        <v>419</v>
      </c>
      <c r="AU180" t="s">
        <v>420</v>
      </c>
      <c r="AV180" t="s">
        <v>421</v>
      </c>
      <c r="AW180" t="s">
        <v>422</v>
      </c>
      <c r="AX180" t="s">
        <v>423</v>
      </c>
      <c r="AY180" t="s">
        <v>424</v>
      </c>
      <c r="AZ180" t="s">
        <v>425</v>
      </c>
      <c r="BA180" t="s">
        <v>426</v>
      </c>
      <c r="BB180" t="s">
        <v>427</v>
      </c>
      <c r="BC180" t="s">
        <v>428</v>
      </c>
      <c r="BD180" t="s">
        <v>429</v>
      </c>
      <c r="BE180">
        <v>99.461223273481323</v>
      </c>
      <c r="BF180">
        <v>99.84276877201448</v>
      </c>
      <c r="BG180">
        <v>99.206192122137637</v>
      </c>
      <c r="BH180">
        <v>98.977118242093226</v>
      </c>
      <c r="BI180">
        <v>99.825697540522782</v>
      </c>
      <c r="BJ180">
        <v>99.827813277102564</v>
      </c>
      <c r="BK180">
        <v>96.123717419861137</v>
      </c>
      <c r="BL180">
        <v>98.696869573627126</v>
      </c>
      <c r="BM180">
        <v>99.875762456448371</v>
      </c>
      <c r="BN180">
        <v>99.942341050203225</v>
      </c>
      <c r="BO180">
        <v>88.166539467185146</v>
      </c>
      <c r="BP180">
        <v>100</v>
      </c>
      <c r="BQ180">
        <v>100</v>
      </c>
      <c r="BR180">
        <v>100</v>
      </c>
      <c r="BS180">
        <v>100</v>
      </c>
      <c r="BT180">
        <v>97.665703213989275</v>
      </c>
      <c r="BU180">
        <v>99.712355925885149</v>
      </c>
      <c r="BV180">
        <v>99.276955259034352</v>
      </c>
      <c r="BW180">
        <v>99.621151623738086</v>
      </c>
      <c r="BX180">
        <v>99.389450327347234</v>
      </c>
      <c r="BY180">
        <v>98.832006573767046</v>
      </c>
      <c r="BZ180">
        <v>99.895169981828531</v>
      </c>
      <c r="CA180">
        <v>99.705764365989822</v>
      </c>
      <c r="CB180">
        <v>100</v>
      </c>
      <c r="CC180">
        <v>99.943721807506918</v>
      </c>
      <c r="CD180">
        <v>99.73270276692314</v>
      </c>
      <c r="CE180">
        <v>99.858164521529403</v>
      </c>
      <c r="CF180">
        <v>99.821131698147951</v>
      </c>
      <c r="CG180">
        <v>98.729711089194112</v>
      </c>
      <c r="CH180">
        <v>99.952107086681167</v>
      </c>
      <c r="CI180">
        <v>99.948644881024521</v>
      </c>
      <c r="CJ180">
        <v>98.37184451422057</v>
      </c>
      <c r="CK180">
        <v>99.868614275293041</v>
      </c>
      <c r="CL180">
        <v>100</v>
      </c>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row>
    <row r="181">
      <c r="A181" t="s">
        <v>547</v>
      </c>
      <c r="B181">
        <v>2017</v>
      </c>
      <c r="C181" t="s">
        <v>553</v>
      </c>
      <c r="D181">
        <v>43</v>
      </c>
      <c r="E181" t="s">
        <v>53</v>
      </c>
      <c r="F181" t="s">
        <v>49</v>
      </c>
      <c r="G181" t="s">
        <v>576</v>
      </c>
      <c r="H181">
        <v>83.295699897182942</v>
      </c>
      <c r="I181">
        <v>84.366565112337369</v>
      </c>
      <c r="J181">
        <v>86.363372803887856</v>
      </c>
      <c r="K181">
        <v>86.555411500718364</v>
      </c>
      <c r="L181">
        <v>87.045791727875141</v>
      </c>
      <c r="M181">
        <v>82.56980786812062</v>
      </c>
      <c r="N181">
        <v>84.300271160477266</v>
      </c>
      <c r="O181">
        <v>85.860684993304261</v>
      </c>
      <c r="P181">
        <v>86.592123572340569</v>
      </c>
      <c r="Q181">
        <v>86.470917944781462</v>
      </c>
      <c r="R181">
        <v>83.905170721434459</v>
      </c>
      <c r="S181">
        <v>85.245123165889254</v>
      </c>
      <c r="T181">
        <v>85.307276981578354</v>
      </c>
      <c r="U181">
        <v>89.783102994857416</v>
      </c>
      <c r="V181">
        <v>88.463421212314003</v>
      </c>
      <c r="W181" t="s">
        <v>396</v>
      </c>
      <c r="X181" t="s">
        <v>397</v>
      </c>
      <c r="Y181" t="s">
        <v>398</v>
      </c>
      <c r="Z181" t="s">
        <v>399</v>
      </c>
      <c r="AA181" t="s">
        <v>400</v>
      </c>
      <c r="AB181" t="s">
        <v>401</v>
      </c>
      <c r="AC181" t="s">
        <v>402</v>
      </c>
      <c r="AD181" t="s">
        <v>403</v>
      </c>
      <c r="AE181" t="s">
        <v>404</v>
      </c>
      <c r="AF181" t="s">
        <v>405</v>
      </c>
      <c r="AG181" t="s">
        <v>406</v>
      </c>
      <c r="AH181" t="s">
        <v>407</v>
      </c>
      <c r="AI181" t="s">
        <v>408</v>
      </c>
      <c r="AJ181" t="s">
        <v>409</v>
      </c>
      <c r="AK181" t="s">
        <v>410</v>
      </c>
      <c r="AL181" t="s">
        <v>411</v>
      </c>
      <c r="AM181" t="s">
        <v>412</v>
      </c>
      <c r="AN181" t="s">
        <v>413</v>
      </c>
      <c r="AO181" t="s">
        <v>414</v>
      </c>
      <c r="AP181" t="s">
        <v>415</v>
      </c>
      <c r="AQ181" t="s">
        <v>416</v>
      </c>
      <c r="AR181" t="s">
        <v>417</v>
      </c>
      <c r="AS181" t="s">
        <v>418</v>
      </c>
      <c r="AT181" t="s">
        <v>419</v>
      </c>
      <c r="AU181" t="s">
        <v>420</v>
      </c>
      <c r="AV181" t="s">
        <v>421</v>
      </c>
      <c r="AW181" t="s">
        <v>422</v>
      </c>
      <c r="AX181" t="s">
        <v>423</v>
      </c>
      <c r="AY181" t="s">
        <v>424</v>
      </c>
      <c r="AZ181" t="s">
        <v>425</v>
      </c>
      <c r="BA181" t="s">
        <v>426</v>
      </c>
      <c r="BB181" t="s">
        <v>427</v>
      </c>
      <c r="BC181" t="s">
        <v>428</v>
      </c>
      <c r="BD181" t="s">
        <v>429</v>
      </c>
      <c r="BE181">
        <v>76.596250049706327</v>
      </c>
      <c r="BF181">
        <v>94.192472627607557</v>
      </c>
      <c r="BG181">
        <v>88.662345441252015</v>
      </c>
      <c r="BH181">
        <v>94.176930136226773</v>
      </c>
      <c r="BI181">
        <v>77.644583021898654</v>
      </c>
      <c r="BJ181">
        <v>87.025619255012458</v>
      </c>
      <c r="BK181">
        <v>89.494642062499409</v>
      </c>
      <c r="BL181">
        <v>89.935188175831613</v>
      </c>
      <c r="BM181">
        <v>92.81808731746041</v>
      </c>
      <c r="BN181">
        <v>82.2727450945345</v>
      </c>
      <c r="BO181">
        <v>64.487818351651683</v>
      </c>
      <c r="BP181">
        <v>94.029242234401423</v>
      </c>
      <c r="BQ181">
        <v>87.980891119063728</v>
      </c>
      <c r="BR181">
        <v>53.087806655695289</v>
      </c>
      <c r="BS181">
        <v>87.200171948981719</v>
      </c>
      <c r="BT181">
        <v>65.133501691762774</v>
      </c>
      <c r="BU181">
        <v>74.321303247215383</v>
      </c>
      <c r="BV181">
        <v>58.759851243018083</v>
      </c>
      <c r="BW181">
        <v>73.375167395649044</v>
      </c>
      <c r="BX181">
        <v>86.289479353064138</v>
      </c>
      <c r="BY181">
        <v>90.916156664760862</v>
      </c>
      <c r="BZ181">
        <v>87.28236910836614</v>
      </c>
      <c r="CA181">
        <v>87.228052680113592</v>
      </c>
      <c r="CB181">
        <v>90.499990955566417</v>
      </c>
      <c r="CC181">
        <v>83.896801605869783</v>
      </c>
      <c r="CD181">
        <v>67.398324842733018</v>
      </c>
      <c r="CE181">
        <v>87.505200212897222</v>
      </c>
      <c r="CF181">
        <v>80.952096269386743</v>
      </c>
      <c r="CG181">
        <v>62.08864158458767</v>
      </c>
      <c r="CH181">
        <v>87.126723095991863</v>
      </c>
      <c r="CI181">
        <v>59.025268818732627</v>
      </c>
      <c r="CJ181">
        <v>71.56773149233922</v>
      </c>
      <c r="CK181">
        <v>82.141557464588118</v>
      </c>
      <c r="CL181">
        <v>91.412228038780086</v>
      </c>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row>
    <row r="182">
      <c r="A182" t="s">
        <v>547</v>
      </c>
      <c r="B182">
        <v>2017</v>
      </c>
      <c r="C182" t="s">
        <v>553</v>
      </c>
      <c r="D182">
        <v>44</v>
      </c>
      <c r="E182" t="s">
        <v>53</v>
      </c>
      <c r="F182" t="s">
        <v>48</v>
      </c>
      <c r="G182" t="s">
        <v>213</v>
      </c>
      <c r="H182">
        <v>16.704300102816958</v>
      </c>
      <c r="I182">
        <v>15.63343488766286</v>
      </c>
      <c r="J182">
        <v>13.63662719611192</v>
      </c>
      <c r="K182">
        <v>13.444588499281741</v>
      </c>
      <c r="L182">
        <v>12.954208272124969</v>
      </c>
      <c r="M182">
        <v>17.430192131879519</v>
      </c>
      <c r="N182">
        <v>15.699728839522979</v>
      </c>
      <c r="O182">
        <v>14.139315006695689</v>
      </c>
      <c r="P182">
        <v>13.40787642765935</v>
      </c>
      <c r="Q182">
        <v>13.529082055218399</v>
      </c>
      <c r="R182">
        <v>16.094829278565509</v>
      </c>
      <c r="S182">
        <v>14.75487683411065</v>
      </c>
      <c r="T182">
        <v>14.692723018421701</v>
      </c>
      <c r="U182">
        <v>10.216897005142521</v>
      </c>
      <c r="V182">
        <v>11.53657878768599</v>
      </c>
      <c r="W182" t="s">
        <v>396</v>
      </c>
      <c r="X182" t="s">
        <v>397</v>
      </c>
      <c r="Y182" t="s">
        <v>398</v>
      </c>
      <c r="Z182" t="s">
        <v>399</v>
      </c>
      <c r="AA182" t="s">
        <v>400</v>
      </c>
      <c r="AB182" t="s">
        <v>401</v>
      </c>
      <c r="AC182" t="s">
        <v>402</v>
      </c>
      <c r="AD182" t="s">
        <v>403</v>
      </c>
      <c r="AE182" t="s">
        <v>404</v>
      </c>
      <c r="AF182" t="s">
        <v>405</v>
      </c>
      <c r="AG182" t="s">
        <v>406</v>
      </c>
      <c r="AH182" t="s">
        <v>407</v>
      </c>
      <c r="AI182" t="s">
        <v>408</v>
      </c>
      <c r="AJ182" t="s">
        <v>409</v>
      </c>
      <c r="AK182" t="s">
        <v>410</v>
      </c>
      <c r="AL182" t="s">
        <v>411</v>
      </c>
      <c r="AM182" t="s">
        <v>412</v>
      </c>
      <c r="AN182" t="s">
        <v>413</v>
      </c>
      <c r="AO182" t="s">
        <v>414</v>
      </c>
      <c r="AP182" t="s">
        <v>415</v>
      </c>
      <c r="AQ182" t="s">
        <v>416</v>
      </c>
      <c r="AR182" t="s">
        <v>417</v>
      </c>
      <c r="AS182" t="s">
        <v>418</v>
      </c>
      <c r="AT182" t="s">
        <v>419</v>
      </c>
      <c r="AU182" t="s">
        <v>420</v>
      </c>
      <c r="AV182" t="s">
        <v>421</v>
      </c>
      <c r="AW182" t="s">
        <v>422</v>
      </c>
      <c r="AX182" t="s">
        <v>423</v>
      </c>
      <c r="AY182" t="s">
        <v>424</v>
      </c>
      <c r="AZ182" t="s">
        <v>425</v>
      </c>
      <c r="BA182" t="s">
        <v>426</v>
      </c>
      <c r="BB182" t="s">
        <v>427</v>
      </c>
      <c r="BC182" t="s">
        <v>428</v>
      </c>
      <c r="BD182" t="s">
        <v>429</v>
      </c>
      <c r="BE182">
        <v>23.403749950293541</v>
      </c>
      <c r="BF182">
        <v>5.807527372392447</v>
      </c>
      <c r="BG182">
        <v>11.33765455874803</v>
      </c>
      <c r="BH182">
        <v>5.8230698637732523</v>
      </c>
      <c r="BI182">
        <v>22.35541697810131</v>
      </c>
      <c r="BJ182">
        <v>12.97438074498741</v>
      </c>
      <c r="BK182">
        <v>10.50535793750057</v>
      </c>
      <c r="BL182">
        <v>10.06481182416835</v>
      </c>
      <c r="BM182">
        <v>7.1819126825398092</v>
      </c>
      <c r="BN182">
        <v>17.7272549054656</v>
      </c>
      <c r="BO182">
        <v>35.512181648348353</v>
      </c>
      <c r="BP182">
        <v>5.9707577655985578</v>
      </c>
      <c r="BQ182">
        <v>12.01910888093626</v>
      </c>
      <c r="BR182">
        <v>46.912193344304747</v>
      </c>
      <c r="BS182">
        <v>12.79982805101826</v>
      </c>
      <c r="BT182">
        <v>34.866498308237333</v>
      </c>
      <c r="BU182">
        <v>25.678696752784639</v>
      </c>
      <c r="BV182">
        <v>41.240148756982158</v>
      </c>
      <c r="BW182">
        <v>26.62483260435107</v>
      </c>
      <c r="BX182">
        <v>13.710520646935819</v>
      </c>
      <c r="BY182">
        <v>9.0838433352391661</v>
      </c>
      <c r="BZ182">
        <v>12.717630891633849</v>
      </c>
      <c r="CA182">
        <v>12.771947319886261</v>
      </c>
      <c r="CB182">
        <v>9.5000090444335594</v>
      </c>
      <c r="CC182">
        <v>16.103198394130189</v>
      </c>
      <c r="CD182">
        <v>32.601675157267003</v>
      </c>
      <c r="CE182">
        <v>12.494799787102769</v>
      </c>
      <c r="CF182">
        <v>19.047903730613051</v>
      </c>
      <c r="CG182">
        <v>37.91135841541233</v>
      </c>
      <c r="CH182">
        <v>12.873276904008209</v>
      </c>
      <c r="CI182">
        <v>40.974731181267373</v>
      </c>
      <c r="CJ182">
        <v>28.432268507660801</v>
      </c>
      <c r="CK182">
        <v>17.85844253541174</v>
      </c>
      <c r="CL182">
        <v>8.5877719612199108</v>
      </c>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row>
    <row r="183">
      <c r="A183" t="s">
        <v>547</v>
      </c>
      <c r="B183">
        <v>2017</v>
      </c>
      <c r="C183" t="s">
        <v>553</v>
      </c>
      <c r="D183">
        <v>45</v>
      </c>
      <c r="E183" t="s">
        <v>52</v>
      </c>
      <c r="F183" t="s">
        <v>49</v>
      </c>
      <c r="G183" t="s">
        <v>213</v>
      </c>
      <c r="H183">
        <v>83.295699897182942</v>
      </c>
      <c r="I183">
        <v>84.366565112337369</v>
      </c>
      <c r="J183">
        <v>86.363372803887856</v>
      </c>
      <c r="K183">
        <v>86.555411500718364</v>
      </c>
      <c r="L183">
        <v>87.045791727875141</v>
      </c>
      <c r="M183">
        <v>82.56980786812062</v>
      </c>
      <c r="N183">
        <v>84.300271160477266</v>
      </c>
      <c r="O183">
        <v>85.860684993304261</v>
      </c>
      <c r="P183">
        <v>86.592123572340569</v>
      </c>
      <c r="Q183">
        <v>86.470917944781462</v>
      </c>
      <c r="R183">
        <v>83.905170721434459</v>
      </c>
      <c r="S183">
        <v>85.245123165889254</v>
      </c>
      <c r="T183">
        <v>85.307276981578354</v>
      </c>
      <c r="U183">
        <v>89.783102994857416</v>
      </c>
      <c r="V183">
        <v>88.463421212314003</v>
      </c>
      <c r="W183" t="s">
        <v>396</v>
      </c>
      <c r="X183" t="s">
        <v>397</v>
      </c>
      <c r="Y183" t="s">
        <v>398</v>
      </c>
      <c r="Z183" t="s">
        <v>399</v>
      </c>
      <c r="AA183" t="s">
        <v>400</v>
      </c>
      <c r="AB183" t="s">
        <v>401</v>
      </c>
      <c r="AC183" t="s">
        <v>402</v>
      </c>
      <c r="AD183" t="s">
        <v>403</v>
      </c>
      <c r="AE183" t="s">
        <v>404</v>
      </c>
      <c r="AF183" t="s">
        <v>405</v>
      </c>
      <c r="AG183" t="s">
        <v>406</v>
      </c>
      <c r="AH183" t="s">
        <v>407</v>
      </c>
      <c r="AI183" t="s">
        <v>408</v>
      </c>
      <c r="AJ183" t="s">
        <v>409</v>
      </c>
      <c r="AK183" t="s">
        <v>410</v>
      </c>
      <c r="AL183" t="s">
        <v>411</v>
      </c>
      <c r="AM183" t="s">
        <v>412</v>
      </c>
      <c r="AN183" t="s">
        <v>413</v>
      </c>
      <c r="AO183" t="s">
        <v>414</v>
      </c>
      <c r="AP183" t="s">
        <v>415</v>
      </c>
      <c r="AQ183" t="s">
        <v>416</v>
      </c>
      <c r="AR183" t="s">
        <v>417</v>
      </c>
      <c r="AS183" t="s">
        <v>418</v>
      </c>
      <c r="AT183" t="s">
        <v>419</v>
      </c>
      <c r="AU183" t="s">
        <v>420</v>
      </c>
      <c r="AV183" t="s">
        <v>421</v>
      </c>
      <c r="AW183" t="s">
        <v>422</v>
      </c>
      <c r="AX183" t="s">
        <v>423</v>
      </c>
      <c r="AY183" t="s">
        <v>424</v>
      </c>
      <c r="AZ183" t="s">
        <v>425</v>
      </c>
      <c r="BA183" t="s">
        <v>426</v>
      </c>
      <c r="BB183" t="s">
        <v>427</v>
      </c>
      <c r="BC183" t="s">
        <v>428</v>
      </c>
      <c r="BD183" t="s">
        <v>429</v>
      </c>
      <c r="BE183">
        <v>76.596250049706327</v>
      </c>
      <c r="BF183">
        <v>94.192472627607557</v>
      </c>
      <c r="BG183">
        <v>88.662345441252015</v>
      </c>
      <c r="BH183">
        <v>94.176930136226773</v>
      </c>
      <c r="BI183">
        <v>77.644583021898654</v>
      </c>
      <c r="BJ183">
        <v>87.025619255012458</v>
      </c>
      <c r="BK183">
        <v>89.494642062499409</v>
      </c>
      <c r="BL183">
        <v>89.935188175831613</v>
      </c>
      <c r="BM183">
        <v>92.81808731746041</v>
      </c>
      <c r="BN183">
        <v>82.2727450945345</v>
      </c>
      <c r="BO183">
        <v>64.487818351651683</v>
      </c>
      <c r="BP183">
        <v>94.029242234401423</v>
      </c>
      <c r="BQ183">
        <v>87.980891119063728</v>
      </c>
      <c r="BR183">
        <v>53.087806655695289</v>
      </c>
      <c r="BS183">
        <v>87.200171948981719</v>
      </c>
      <c r="BT183">
        <v>65.133501691762774</v>
      </c>
      <c r="BU183">
        <v>74.321303247215383</v>
      </c>
      <c r="BV183">
        <v>58.759851243018083</v>
      </c>
      <c r="BW183">
        <v>73.375167395649044</v>
      </c>
      <c r="BX183">
        <v>86.289479353064138</v>
      </c>
      <c r="BY183">
        <v>90.916156664760862</v>
      </c>
      <c r="BZ183">
        <v>87.28236910836614</v>
      </c>
      <c r="CA183">
        <v>87.228052680113592</v>
      </c>
      <c r="CB183">
        <v>90.499990955566417</v>
      </c>
      <c r="CC183">
        <v>83.896801605869783</v>
      </c>
      <c r="CD183">
        <v>67.398324842733018</v>
      </c>
      <c r="CE183">
        <v>87.505200212897222</v>
      </c>
      <c r="CF183">
        <v>80.952096269386743</v>
      </c>
      <c r="CG183">
        <v>62.08864158458767</v>
      </c>
      <c r="CH183">
        <v>87.126723095991863</v>
      </c>
      <c r="CI183">
        <v>59.025268818732627</v>
      </c>
      <c r="CJ183">
        <v>71.56773149233922</v>
      </c>
      <c r="CK183">
        <v>82.141557464588118</v>
      </c>
      <c r="CL183">
        <v>91.412228038780086</v>
      </c>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row>
    <row r="184">
      <c r="A184" t="s">
        <v>547</v>
      </c>
      <c r="B184">
        <v>2017</v>
      </c>
      <c r="C184" t="s">
        <v>553</v>
      </c>
      <c r="D184">
        <v>46</v>
      </c>
      <c r="E184" t="s">
        <v>52</v>
      </c>
      <c r="F184" t="s">
        <v>48</v>
      </c>
      <c r="G184" t="s">
        <v>213</v>
      </c>
      <c r="H184">
        <v>16.704300102816958</v>
      </c>
      <c r="I184">
        <v>15.63343488766286</v>
      </c>
      <c r="J184">
        <v>13.63662719611192</v>
      </c>
      <c r="K184">
        <v>13.444588499281741</v>
      </c>
      <c r="L184">
        <v>12.954208272124969</v>
      </c>
      <c r="M184">
        <v>17.430192131879519</v>
      </c>
      <c r="N184">
        <v>15.699728839522979</v>
      </c>
      <c r="O184">
        <v>14.139315006695689</v>
      </c>
      <c r="P184">
        <v>13.40787642765935</v>
      </c>
      <c r="Q184">
        <v>13.529082055218399</v>
      </c>
      <c r="R184">
        <v>16.094829278565509</v>
      </c>
      <c r="S184">
        <v>14.75487683411065</v>
      </c>
      <c r="T184">
        <v>14.692723018421701</v>
      </c>
      <c r="U184">
        <v>10.216897005142521</v>
      </c>
      <c r="V184">
        <v>11.53657878768599</v>
      </c>
      <c r="W184" t="s">
        <v>396</v>
      </c>
      <c r="X184" t="s">
        <v>397</v>
      </c>
      <c r="Y184" t="s">
        <v>398</v>
      </c>
      <c r="Z184" t="s">
        <v>399</v>
      </c>
      <c r="AA184" t="s">
        <v>400</v>
      </c>
      <c r="AB184" t="s">
        <v>401</v>
      </c>
      <c r="AC184" t="s">
        <v>402</v>
      </c>
      <c r="AD184" t="s">
        <v>403</v>
      </c>
      <c r="AE184" t="s">
        <v>404</v>
      </c>
      <c r="AF184" t="s">
        <v>405</v>
      </c>
      <c r="AG184" t="s">
        <v>406</v>
      </c>
      <c r="AH184" t="s">
        <v>407</v>
      </c>
      <c r="AI184" t="s">
        <v>408</v>
      </c>
      <c r="AJ184" t="s">
        <v>409</v>
      </c>
      <c r="AK184" t="s">
        <v>410</v>
      </c>
      <c r="AL184" t="s">
        <v>411</v>
      </c>
      <c r="AM184" t="s">
        <v>412</v>
      </c>
      <c r="AN184" t="s">
        <v>413</v>
      </c>
      <c r="AO184" t="s">
        <v>414</v>
      </c>
      <c r="AP184" t="s">
        <v>415</v>
      </c>
      <c r="AQ184" t="s">
        <v>416</v>
      </c>
      <c r="AR184" t="s">
        <v>417</v>
      </c>
      <c r="AS184" t="s">
        <v>418</v>
      </c>
      <c r="AT184" t="s">
        <v>419</v>
      </c>
      <c r="AU184" t="s">
        <v>420</v>
      </c>
      <c r="AV184" t="s">
        <v>421</v>
      </c>
      <c r="AW184" t="s">
        <v>422</v>
      </c>
      <c r="AX184" t="s">
        <v>423</v>
      </c>
      <c r="AY184" t="s">
        <v>424</v>
      </c>
      <c r="AZ184" t="s">
        <v>425</v>
      </c>
      <c r="BA184" t="s">
        <v>426</v>
      </c>
      <c r="BB184" t="s">
        <v>427</v>
      </c>
      <c r="BC184" t="s">
        <v>428</v>
      </c>
      <c r="BD184" t="s">
        <v>429</v>
      </c>
      <c r="BE184">
        <v>23.403749950293541</v>
      </c>
      <c r="BF184">
        <v>5.807527372392447</v>
      </c>
      <c r="BG184">
        <v>11.33765455874803</v>
      </c>
      <c r="BH184">
        <v>5.8230698637732523</v>
      </c>
      <c r="BI184">
        <v>22.35541697810131</v>
      </c>
      <c r="BJ184">
        <v>12.97438074498741</v>
      </c>
      <c r="BK184">
        <v>10.50535793750057</v>
      </c>
      <c r="BL184">
        <v>10.06481182416835</v>
      </c>
      <c r="BM184">
        <v>7.1819126825398092</v>
      </c>
      <c r="BN184">
        <v>17.7272549054656</v>
      </c>
      <c r="BO184">
        <v>35.512181648348353</v>
      </c>
      <c r="BP184">
        <v>5.9707577655985578</v>
      </c>
      <c r="BQ184">
        <v>12.01910888093626</v>
      </c>
      <c r="BR184">
        <v>46.912193344304747</v>
      </c>
      <c r="BS184">
        <v>12.79982805101826</v>
      </c>
      <c r="BT184">
        <v>34.866498308237333</v>
      </c>
      <c r="BU184">
        <v>25.678696752784639</v>
      </c>
      <c r="BV184">
        <v>41.240148756982158</v>
      </c>
      <c r="BW184">
        <v>26.62483260435107</v>
      </c>
      <c r="BX184">
        <v>13.710520646935819</v>
      </c>
      <c r="BY184">
        <v>9.0838433352391661</v>
      </c>
      <c r="BZ184">
        <v>12.717630891633849</v>
      </c>
      <c r="CA184">
        <v>12.771947319886261</v>
      </c>
      <c r="CB184">
        <v>9.5000090444335594</v>
      </c>
      <c r="CC184">
        <v>16.103198394130189</v>
      </c>
      <c r="CD184">
        <v>32.601675157267003</v>
      </c>
      <c r="CE184">
        <v>12.494799787102769</v>
      </c>
      <c r="CF184">
        <v>19.047903730613051</v>
      </c>
      <c r="CG184">
        <v>37.91135841541233</v>
      </c>
      <c r="CH184">
        <v>12.873276904008209</v>
      </c>
      <c r="CI184">
        <v>40.974731181267373</v>
      </c>
      <c r="CJ184">
        <v>28.432268507660801</v>
      </c>
      <c r="CK184">
        <v>17.85844253541174</v>
      </c>
      <c r="CL184">
        <v>8.5877719612199108</v>
      </c>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row>
    <row r="185">
      <c r="A185" t="s">
        <v>547</v>
      </c>
      <c r="B185">
        <v>2017</v>
      </c>
      <c r="C185" t="s">
        <v>553</v>
      </c>
      <c r="D185">
        <v>58</v>
      </c>
      <c r="E185" t="s">
        <v>182</v>
      </c>
      <c r="F185" t="s">
        <v>183</v>
      </c>
      <c r="G185" t="s">
        <v>213</v>
      </c>
      <c r="H185">
        <v>3.6784011473107832</v>
      </c>
      <c r="I185">
        <v>6.2310269754392804</v>
      </c>
      <c r="J185">
        <v>7.8375087093547764</v>
      </c>
      <c r="K185">
        <v>9.4049060517880587</v>
      </c>
      <c r="L185">
        <v>10.309076651925791</v>
      </c>
      <c r="M185">
        <v>9.2523460090091945</v>
      </c>
      <c r="N185">
        <v>10.34831689642189</v>
      </c>
      <c r="O185">
        <v>11.880308717770861</v>
      </c>
      <c r="P185">
        <v>11.997712043301579</v>
      </c>
      <c r="Q185">
        <v>10.925487221768281</v>
      </c>
      <c r="R185">
        <v>1.949916784956051</v>
      </c>
      <c r="S185">
        <v>4.0745873128280206</v>
      </c>
      <c r="T185">
        <v>4.496035171544154</v>
      </c>
      <c r="U185">
        <v>5.0027313817714898</v>
      </c>
      <c r="V185">
        <v>5.3109987493310191</v>
      </c>
      <c r="W185" t="s">
        <v>396</v>
      </c>
      <c r="X185" t="s">
        <v>397</v>
      </c>
      <c r="Y185" t="s">
        <v>398</v>
      </c>
      <c r="Z185" t="s">
        <v>399</v>
      </c>
      <c r="AA185" t="s">
        <v>400</v>
      </c>
      <c r="AB185" t="s">
        <v>401</v>
      </c>
      <c r="AC185" t="s">
        <v>402</v>
      </c>
      <c r="AD185" t="s">
        <v>403</v>
      </c>
      <c r="AE185" t="s">
        <v>404</v>
      </c>
      <c r="AF185" t="s">
        <v>405</v>
      </c>
      <c r="AG185" t="s">
        <v>406</v>
      </c>
      <c r="AH185" t="s">
        <v>407</v>
      </c>
      <c r="AI185" t="s">
        <v>408</v>
      </c>
      <c r="AJ185" t="s">
        <v>409</v>
      </c>
      <c r="AK185" t="s">
        <v>410</v>
      </c>
      <c r="AL185" t="s">
        <v>411</v>
      </c>
      <c r="AM185" t="s">
        <v>412</v>
      </c>
      <c r="AN185" t="s">
        <v>413</v>
      </c>
      <c r="AO185" t="s">
        <v>414</v>
      </c>
      <c r="AP185" t="s">
        <v>415</v>
      </c>
      <c r="AQ185" t="s">
        <v>416</v>
      </c>
      <c r="AR185" t="s">
        <v>417</v>
      </c>
      <c r="AS185" t="s">
        <v>418</v>
      </c>
      <c r="AT185" t="s">
        <v>419</v>
      </c>
      <c r="AU185" t="s">
        <v>420</v>
      </c>
      <c r="AV185" t="s">
        <v>421</v>
      </c>
      <c r="AW185" t="s">
        <v>422</v>
      </c>
      <c r="AX185" t="s">
        <v>423</v>
      </c>
      <c r="AY185" t="s">
        <v>424</v>
      </c>
      <c r="AZ185" t="s">
        <v>425</v>
      </c>
      <c r="BA185" t="s">
        <v>426</v>
      </c>
      <c r="BB185" t="s">
        <v>427</v>
      </c>
      <c r="BC185" t="s">
        <v>428</v>
      </c>
      <c r="BD185" t="s">
        <v>429</v>
      </c>
      <c r="BE185">
        <v>5.0921046476994549</v>
      </c>
      <c r="BF185">
        <v>19.337660371638659</v>
      </c>
      <c r="BG185">
        <v>0.27156136738000181</v>
      </c>
      <c r="BH185">
        <v>2.984260745909781</v>
      </c>
      <c r="BI185">
        <v>7.5626558202896614</v>
      </c>
      <c r="BJ185">
        <v>9.2743724516905193</v>
      </c>
      <c r="BK185">
        <v>3.9573953850052921</v>
      </c>
      <c r="BL185">
        <v>7.7124370328756502</v>
      </c>
      <c r="BM185">
        <v>6.0768497434437476</v>
      </c>
      <c r="BN185">
        <v>13.283844628535309</v>
      </c>
      <c r="BO185">
        <v>5.2001491430440012</v>
      </c>
      <c r="BP185">
        <v>12.46295093789726</v>
      </c>
      <c r="BQ185">
        <v>11.50591018622476</v>
      </c>
      <c r="BR185">
        <v>9.6307527244669888</v>
      </c>
      <c r="BS185">
        <v>3.019049454533008</v>
      </c>
      <c r="BT185">
        <v>11.2864823704206</v>
      </c>
      <c r="BU185">
        <v>11.33715230951278</v>
      </c>
      <c r="BV185">
        <v>18.06280016391419</v>
      </c>
      <c r="BW185">
        <v>4.1983238768880407</v>
      </c>
      <c r="BX185">
        <v>11.86549202522442</v>
      </c>
      <c r="BY185">
        <v>1.164416229448797</v>
      </c>
      <c r="BZ185">
        <v>0.092002096487744905</v>
      </c>
      <c r="CA185">
        <v>5.3553599715633986</v>
      </c>
      <c r="CB185">
        <v>18.097019458935019</v>
      </c>
      <c r="CC185">
        <v>8.4140167842060087</v>
      </c>
      <c r="CD185">
        <v>12.713916506359141</v>
      </c>
      <c r="CE185">
        <v>6.7717007662065551</v>
      </c>
      <c r="CF185">
        <v>5.5752332097075943</v>
      </c>
      <c r="CG185">
        <v>2.717668786971239</v>
      </c>
      <c r="CH185">
        <v>12.01636784857031</v>
      </c>
      <c r="CI185">
        <v>6.6705107858267736</v>
      </c>
      <c r="CJ185">
        <v>9.275337470309001</v>
      </c>
      <c r="CK185">
        <v>8.3226862967399082</v>
      </c>
      <c r="CL185">
        <v>5.6732222932717704</v>
      </c>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row>
    <row r="186">
      <c r="A186" t="s">
        <v>547</v>
      </c>
      <c r="B186">
        <v>2017</v>
      </c>
      <c r="C186" t="s">
        <v>553</v>
      </c>
      <c r="D186">
        <v>59</v>
      </c>
      <c r="E186" t="s">
        <v>182</v>
      </c>
      <c r="F186" t="s">
        <v>268</v>
      </c>
      <c r="G186" t="s">
        <v>213</v>
      </c>
      <c r="H186">
        <v>1.37050969866445</v>
      </c>
      <c r="I186">
        <v>1.1194739871637001</v>
      </c>
      <c r="J186">
        <v>1.0943851209272191</v>
      </c>
      <c r="K186">
        <v>0.94852957650079261</v>
      </c>
      <c r="L186">
        <v>1.100780846399493</v>
      </c>
      <c r="M186">
        <v>1.989219172796258</v>
      </c>
      <c r="N186">
        <v>1.32772022160739</v>
      </c>
      <c r="O186">
        <v>1.117170642345479</v>
      </c>
      <c r="P186">
        <v>1.2504045350056181</v>
      </c>
      <c r="Q186">
        <v>1.0286505901244991</v>
      </c>
      <c r="R186">
        <v>0.82956179323996215</v>
      </c>
      <c r="S186">
        <v>1.2776028281724761</v>
      </c>
      <c r="T186">
        <v>0.77370091582392886</v>
      </c>
      <c r="U186">
        <v>0.7866135433945376</v>
      </c>
      <c r="V186">
        <v>0.90680951665774823</v>
      </c>
      <c r="W186" t="s">
        <v>396</v>
      </c>
      <c r="X186" t="s">
        <v>397</v>
      </c>
      <c r="Y186" t="s">
        <v>398</v>
      </c>
      <c r="Z186" t="s">
        <v>399</v>
      </c>
      <c r="AA186" t="s">
        <v>400</v>
      </c>
      <c r="AB186" t="s">
        <v>401</v>
      </c>
      <c r="AC186" t="s">
        <v>402</v>
      </c>
      <c r="AD186" t="s">
        <v>403</v>
      </c>
      <c r="AE186" t="s">
        <v>404</v>
      </c>
      <c r="AF186" t="s">
        <v>405</v>
      </c>
      <c r="AG186" t="s">
        <v>406</v>
      </c>
      <c r="AH186" t="s">
        <v>407</v>
      </c>
      <c r="AI186" t="s">
        <v>408</v>
      </c>
      <c r="AJ186" t="s">
        <v>409</v>
      </c>
      <c r="AK186" t="s">
        <v>410</v>
      </c>
      <c r="AL186" t="s">
        <v>411</v>
      </c>
      <c r="AM186" t="s">
        <v>412</v>
      </c>
      <c r="AN186" t="s">
        <v>413</v>
      </c>
      <c r="AO186" t="s">
        <v>414</v>
      </c>
      <c r="AP186" t="s">
        <v>415</v>
      </c>
      <c r="AQ186" t="s">
        <v>416</v>
      </c>
      <c r="AR186" t="s">
        <v>417</v>
      </c>
      <c r="AS186" t="s">
        <v>418</v>
      </c>
      <c r="AT186" t="s">
        <v>419</v>
      </c>
      <c r="AU186" t="s">
        <v>420</v>
      </c>
      <c r="AV186" t="s">
        <v>421</v>
      </c>
      <c r="AW186" t="s">
        <v>422</v>
      </c>
      <c r="AX186" t="s">
        <v>423</v>
      </c>
      <c r="AY186" t="s">
        <v>424</v>
      </c>
      <c r="AZ186" t="s">
        <v>425</v>
      </c>
      <c r="BA186" t="s">
        <v>426</v>
      </c>
      <c r="BB186" t="s">
        <v>427</v>
      </c>
      <c r="BC186" t="s">
        <v>428</v>
      </c>
      <c r="BD186" t="s">
        <v>429</v>
      </c>
      <c r="BE186">
        <v>1.6023796510744961</v>
      </c>
      <c r="BF186">
        <v>2.1778082584406322</v>
      </c>
      <c r="BG186">
        <v>0.088944702587107793</v>
      </c>
      <c r="BH186">
        <v>0.92207279036737</v>
      </c>
      <c r="BI186">
        <v>3.2121902864958591</v>
      </c>
      <c r="BJ186">
        <v>1.1953129338348469</v>
      </c>
      <c r="BK186">
        <v>0.63940152761908142</v>
      </c>
      <c r="BL186">
        <v>0.605992438391455</v>
      </c>
      <c r="BM186">
        <v>1.0606601711163279</v>
      </c>
      <c r="BN186">
        <v>1.687878520253997</v>
      </c>
      <c r="BO186">
        <v>3.939927131585689</v>
      </c>
      <c r="BP186">
        <v>1.6927678086261251</v>
      </c>
      <c r="BQ186">
        <v>0.61080524225004085</v>
      </c>
      <c r="BR186">
        <v>0.60527423527685653</v>
      </c>
      <c r="BS186">
        <v>0.45357828494699892</v>
      </c>
      <c r="BT186">
        <v>2.366144128015883</v>
      </c>
      <c r="BU186">
        <v>0.24399991403003091</v>
      </c>
      <c r="BV186">
        <v>2.6928102796349318</v>
      </c>
      <c r="BW186">
        <v>1.055689306552889</v>
      </c>
      <c r="BX186">
        <v>0.17430670885495131</v>
      </c>
      <c r="BY186">
        <v>1.281285487463617</v>
      </c>
      <c r="BZ186">
        <v>0</v>
      </c>
      <c r="CA186">
        <v>0.27820478445543689</v>
      </c>
      <c r="CB186">
        <v>1.43721600589572</v>
      </c>
      <c r="CC186">
        <v>2.1632256078100269</v>
      </c>
      <c r="CD186">
        <v>0.47131825265344829</v>
      </c>
      <c r="CE186">
        <v>0.62003096260991797</v>
      </c>
      <c r="CF186">
        <v>0.6210063015310241</v>
      </c>
      <c r="CG186">
        <v>1.221087235251648</v>
      </c>
      <c r="CH186">
        <v>3.6783055609970061</v>
      </c>
      <c r="CI186">
        <v>0.68517462425753983</v>
      </c>
      <c r="CJ186">
        <v>0.88625888754570137</v>
      </c>
      <c r="CK186">
        <v>0.46219549284646189</v>
      </c>
      <c r="CL186">
        <v>6.1832622648075413</v>
      </c>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row>
    <row r="187">
      <c r="A187" t="s">
        <v>547</v>
      </c>
      <c r="B187">
        <v>2017</v>
      </c>
      <c r="C187" t="s">
        <v>553</v>
      </c>
      <c r="D187">
        <v>60</v>
      </c>
      <c r="E187" t="s">
        <v>182</v>
      </c>
      <c r="F187" t="s">
        <v>531</v>
      </c>
      <c r="G187" t="s">
        <v>213</v>
      </c>
      <c r="H187">
        <v>1.1399273442811699</v>
      </c>
      <c r="I187">
        <v>0.94110716893276558</v>
      </c>
      <c r="J187">
        <v>0.50229786892525263</v>
      </c>
      <c r="K187">
        <v>0.53347152735299208</v>
      </c>
      <c r="L187">
        <v>0.12965550558975969</v>
      </c>
      <c r="M187">
        <v>2.1139702727675429</v>
      </c>
      <c r="N187">
        <v>0.85767277317818569</v>
      </c>
      <c r="O187">
        <v>0.69877719721263587</v>
      </c>
      <c r="P187">
        <v>0.42714605590671062</v>
      </c>
      <c r="Q187">
        <v>0.032723204630171698</v>
      </c>
      <c r="R187">
        <v>0.62902541683448709</v>
      </c>
      <c r="S187">
        <v>0.66909653400091273</v>
      </c>
      <c r="T187">
        <v>0.62605415745734094</v>
      </c>
      <c r="U187">
        <v>0.23064143703698761</v>
      </c>
      <c r="V187">
        <v>0.22399362767620479</v>
      </c>
      <c r="W187" t="s">
        <v>396</v>
      </c>
      <c r="X187" t="s">
        <v>397</v>
      </c>
      <c r="Y187" t="s">
        <v>398</v>
      </c>
      <c r="Z187" t="s">
        <v>399</v>
      </c>
      <c r="AA187" t="s">
        <v>400</v>
      </c>
      <c r="AB187" t="s">
        <v>401</v>
      </c>
      <c r="AC187" t="s">
        <v>402</v>
      </c>
      <c r="AD187" t="s">
        <v>403</v>
      </c>
      <c r="AE187" t="s">
        <v>404</v>
      </c>
      <c r="AF187" t="s">
        <v>405</v>
      </c>
      <c r="AG187" t="s">
        <v>406</v>
      </c>
      <c r="AH187" t="s">
        <v>407</v>
      </c>
      <c r="AI187" t="s">
        <v>408</v>
      </c>
      <c r="AJ187" t="s">
        <v>409</v>
      </c>
      <c r="AK187" t="s">
        <v>410</v>
      </c>
      <c r="AL187" t="s">
        <v>411</v>
      </c>
      <c r="AM187" t="s">
        <v>412</v>
      </c>
      <c r="AN187" t="s">
        <v>413</v>
      </c>
      <c r="AO187" t="s">
        <v>414</v>
      </c>
      <c r="AP187" t="s">
        <v>415</v>
      </c>
      <c r="AQ187" t="s">
        <v>416</v>
      </c>
      <c r="AR187" t="s">
        <v>417</v>
      </c>
      <c r="AS187" t="s">
        <v>418</v>
      </c>
      <c r="AT187" t="s">
        <v>419</v>
      </c>
      <c r="AU187" t="s">
        <v>420</v>
      </c>
      <c r="AV187" t="s">
        <v>421</v>
      </c>
      <c r="AW187" t="s">
        <v>422</v>
      </c>
      <c r="AX187" t="s">
        <v>423</v>
      </c>
      <c r="AY187" t="s">
        <v>424</v>
      </c>
      <c r="AZ187" t="s">
        <v>425</v>
      </c>
      <c r="BA187" t="s">
        <v>426</v>
      </c>
      <c r="BB187" t="s">
        <v>427</v>
      </c>
      <c r="BC187" t="s">
        <v>428</v>
      </c>
      <c r="BD187" t="s">
        <v>429</v>
      </c>
      <c r="BE187">
        <v>0.66135882968098914</v>
      </c>
      <c r="BF187">
        <v>0.33935957042844389</v>
      </c>
      <c r="BG187">
        <v>0</v>
      </c>
      <c r="BH187">
        <v>0.14560758313342381</v>
      </c>
      <c r="BI187">
        <v>0.79892290172486757</v>
      </c>
      <c r="BJ187">
        <v>0.73479918775408237</v>
      </c>
      <c r="BK187">
        <v>0.71992482636052035</v>
      </c>
      <c r="BL187">
        <v>1.23121661180319</v>
      </c>
      <c r="BM187">
        <v>0.87584549371824438</v>
      </c>
      <c r="BN187">
        <v>0.5029355604982565</v>
      </c>
      <c r="BO187">
        <v>0.92004705264341657</v>
      </c>
      <c r="BP187">
        <v>0.41411847866732682</v>
      </c>
      <c r="BQ187">
        <v>0.13733695787169281</v>
      </c>
      <c r="BR187">
        <v>0.065431337609135207</v>
      </c>
      <c r="BS187">
        <v>0.2182975663740549</v>
      </c>
      <c r="BT187">
        <v>1.192552966870388</v>
      </c>
      <c r="BU187">
        <v>0.35955509264355301</v>
      </c>
      <c r="BV187">
        <v>0.73306821371050634</v>
      </c>
      <c r="BW187">
        <v>1.143199206509407</v>
      </c>
      <c r="BX187">
        <v>0.52619060882394519</v>
      </c>
      <c r="BY187">
        <v>0</v>
      </c>
      <c r="BZ187">
        <v>0</v>
      </c>
      <c r="CA187">
        <v>0.42834663577876952</v>
      </c>
      <c r="CB187">
        <v>1.2991727391182819</v>
      </c>
      <c r="CC187">
        <v>1.3607027822911471</v>
      </c>
      <c r="CD187">
        <v>0.82027652693690656</v>
      </c>
      <c r="CE187">
        <v>0.14861121142681771</v>
      </c>
      <c r="CF187">
        <v>0.50677288393866993</v>
      </c>
      <c r="CG187">
        <v>0</v>
      </c>
      <c r="CH187">
        <v>2.2343062675622658</v>
      </c>
      <c r="CI187">
        <v>0.88417887128349903</v>
      </c>
      <c r="CJ187">
        <v>1.1971561717277319</v>
      </c>
      <c r="CK187">
        <v>0.47514450348375592</v>
      </c>
      <c r="CL187">
        <v>1.503861342143384</v>
      </c>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row>
    <row r="188">
      <c r="A188" t="s">
        <v>547</v>
      </c>
      <c r="B188">
        <v>2017</v>
      </c>
      <c r="C188" t="s">
        <v>553</v>
      </c>
      <c r="D188">
        <v>61</v>
      </c>
      <c r="E188" t="s">
        <v>182</v>
      </c>
      <c r="F188" t="s">
        <v>269</v>
      </c>
      <c r="G188" t="s">
        <v>213</v>
      </c>
      <c r="H188">
        <v>0.47771885130533559</v>
      </c>
      <c r="I188">
        <v>0.6988026215516614</v>
      </c>
      <c r="J188">
        <v>0.64635998056126953</v>
      </c>
      <c r="K188">
        <v>0.77611267609348722</v>
      </c>
      <c r="L188">
        <v>0.36547620178074108</v>
      </c>
      <c r="M188">
        <v>0.99949613047037678</v>
      </c>
      <c r="N188">
        <v>0.79964069473611488</v>
      </c>
      <c r="O188">
        <v>0.76799827327422976</v>
      </c>
      <c r="P188">
        <v>0.74620984897896259</v>
      </c>
      <c r="Q188">
        <v>0.28747064993401211</v>
      </c>
      <c r="R188">
        <v>0.52402285478120159</v>
      </c>
      <c r="S188">
        <v>0.40110702041675622</v>
      </c>
      <c r="T188">
        <v>0.3835673892493428</v>
      </c>
      <c r="U188">
        <v>0.50870509490708571</v>
      </c>
      <c r="V188">
        <v>0.52255494370225564</v>
      </c>
      <c r="W188" t="s">
        <v>396</v>
      </c>
      <c r="X188" t="s">
        <v>397</v>
      </c>
      <c r="Y188" t="s">
        <v>398</v>
      </c>
      <c r="Z188" t="s">
        <v>399</v>
      </c>
      <c r="AA188" t="s">
        <v>400</v>
      </c>
      <c r="AB188" t="s">
        <v>401</v>
      </c>
      <c r="AC188" t="s">
        <v>402</v>
      </c>
      <c r="AD188" t="s">
        <v>403</v>
      </c>
      <c r="AE188" t="s">
        <v>404</v>
      </c>
      <c r="AF188" t="s">
        <v>405</v>
      </c>
      <c r="AG188" t="s">
        <v>406</v>
      </c>
      <c r="AH188" t="s">
        <v>407</v>
      </c>
      <c r="AI188" t="s">
        <v>408</v>
      </c>
      <c r="AJ188" t="s">
        <v>409</v>
      </c>
      <c r="AK188" t="s">
        <v>410</v>
      </c>
      <c r="AL188" t="s">
        <v>411</v>
      </c>
      <c r="AM188" t="s">
        <v>412</v>
      </c>
      <c r="AN188" t="s">
        <v>413</v>
      </c>
      <c r="AO188" t="s">
        <v>414</v>
      </c>
      <c r="AP188" t="s">
        <v>415</v>
      </c>
      <c r="AQ188" t="s">
        <v>416</v>
      </c>
      <c r="AR188" t="s">
        <v>417</v>
      </c>
      <c r="AS188" t="s">
        <v>418</v>
      </c>
      <c r="AT188" t="s">
        <v>419</v>
      </c>
      <c r="AU188" t="s">
        <v>420</v>
      </c>
      <c r="AV188" t="s">
        <v>421</v>
      </c>
      <c r="AW188" t="s">
        <v>422</v>
      </c>
      <c r="AX188" t="s">
        <v>423</v>
      </c>
      <c r="AY188" t="s">
        <v>424</v>
      </c>
      <c r="AZ188" t="s">
        <v>425</v>
      </c>
      <c r="BA188" t="s">
        <v>426</v>
      </c>
      <c r="BB188" t="s">
        <v>427</v>
      </c>
      <c r="BC188" t="s">
        <v>428</v>
      </c>
      <c r="BD188" t="s">
        <v>429</v>
      </c>
      <c r="BE188">
        <v>0.29130624783110781</v>
      </c>
      <c r="BF188">
        <v>0</v>
      </c>
      <c r="BG188">
        <v>0.54365994511654003</v>
      </c>
      <c r="BH188">
        <v>0.87420578423159312</v>
      </c>
      <c r="BI188">
        <v>0.25805966979556588</v>
      </c>
      <c r="BJ188">
        <v>1.468984045853253</v>
      </c>
      <c r="BK188">
        <v>0</v>
      </c>
      <c r="BL188">
        <v>0.063828318836962106</v>
      </c>
      <c r="BM188">
        <v>0.44370327113378311</v>
      </c>
      <c r="BN188">
        <v>0.035293318243613099</v>
      </c>
      <c r="BO188">
        <v>2.4838515897506079</v>
      </c>
      <c r="BP188">
        <v>0</v>
      </c>
      <c r="BQ188">
        <v>0.17589318510589361</v>
      </c>
      <c r="BR188">
        <v>0</v>
      </c>
      <c r="BS188">
        <v>0.097021140610691101</v>
      </c>
      <c r="BT188">
        <v>0.60536728132576056</v>
      </c>
      <c r="BU188">
        <v>0</v>
      </c>
      <c r="BV188">
        <v>0</v>
      </c>
      <c r="BW188">
        <v>0.15486111200682259</v>
      </c>
      <c r="BX188">
        <v>0.1987323676347256</v>
      </c>
      <c r="BY188">
        <v>0.24012966345245701</v>
      </c>
      <c r="BZ188">
        <v>0</v>
      </c>
      <c r="CA188">
        <v>0</v>
      </c>
      <c r="CB188">
        <v>0.1721943946077262</v>
      </c>
      <c r="CC188">
        <v>0.078328097865620297</v>
      </c>
      <c r="CD188">
        <v>0</v>
      </c>
      <c r="CE188">
        <v>0</v>
      </c>
      <c r="CF188">
        <v>0.93008230493055666</v>
      </c>
      <c r="CG188">
        <v>0.059667948041645803</v>
      </c>
      <c r="CH188">
        <v>0.61274134597948759</v>
      </c>
      <c r="CI188">
        <v>0</v>
      </c>
      <c r="CJ188">
        <v>0.026527939588459899</v>
      </c>
      <c r="CK188">
        <v>0.1116135658699217</v>
      </c>
      <c r="CL188">
        <v>0</v>
      </c>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row>
    <row r="189">
      <c r="A189" t="s">
        <v>547</v>
      </c>
      <c r="B189">
        <v>2017</v>
      </c>
      <c r="C189" t="s">
        <v>553</v>
      </c>
      <c r="D189">
        <v>62</v>
      </c>
      <c r="E189" t="s">
        <v>182</v>
      </c>
      <c r="F189" t="s">
        <v>532</v>
      </c>
      <c r="G189" t="s">
        <v>213</v>
      </c>
      <c r="H189">
        <v>12.018942926661319</v>
      </c>
      <c r="I189">
        <v>16.68354571922303</v>
      </c>
      <c r="J189">
        <v>18.39909549504473</v>
      </c>
      <c r="K189">
        <v>19.403943671525649</v>
      </c>
      <c r="L189">
        <v>15.781909293530809</v>
      </c>
      <c r="M189">
        <v>15.534763567182781</v>
      </c>
      <c r="N189">
        <v>17.903463152567038</v>
      </c>
      <c r="O189">
        <v>16.990613286132469</v>
      </c>
      <c r="P189">
        <v>19.190971881431949</v>
      </c>
      <c r="Q189">
        <v>13.156182090885331</v>
      </c>
      <c r="R189">
        <v>8.5752743312971162</v>
      </c>
      <c r="S189">
        <v>16.39841699764731</v>
      </c>
      <c r="T189">
        <v>16.984122282592391</v>
      </c>
      <c r="U189">
        <v>19.825104912039549</v>
      </c>
      <c r="V189">
        <v>20.027196348722541</v>
      </c>
      <c r="W189" t="s">
        <v>396</v>
      </c>
      <c r="X189" t="s">
        <v>397</v>
      </c>
      <c r="Y189" t="s">
        <v>398</v>
      </c>
      <c r="Z189" t="s">
        <v>399</v>
      </c>
      <c r="AA189" t="s">
        <v>400</v>
      </c>
      <c r="AB189" t="s">
        <v>401</v>
      </c>
      <c r="AC189" t="s">
        <v>402</v>
      </c>
      <c r="AD189" t="s">
        <v>403</v>
      </c>
      <c r="AE189" t="s">
        <v>404</v>
      </c>
      <c r="AF189" t="s">
        <v>405</v>
      </c>
      <c r="AG189" t="s">
        <v>406</v>
      </c>
      <c r="AH189" t="s">
        <v>407</v>
      </c>
      <c r="AI189" t="s">
        <v>408</v>
      </c>
      <c r="AJ189" t="s">
        <v>409</v>
      </c>
      <c r="AK189" t="s">
        <v>410</v>
      </c>
      <c r="AL189" t="s">
        <v>411</v>
      </c>
      <c r="AM189" t="s">
        <v>412</v>
      </c>
      <c r="AN189" t="s">
        <v>413</v>
      </c>
      <c r="AO189" t="s">
        <v>414</v>
      </c>
      <c r="AP189" t="s">
        <v>415</v>
      </c>
      <c r="AQ189" t="s">
        <v>416</v>
      </c>
      <c r="AR189" t="s">
        <v>417</v>
      </c>
      <c r="AS189" t="s">
        <v>418</v>
      </c>
      <c r="AT189" t="s">
        <v>419</v>
      </c>
      <c r="AU189" t="s">
        <v>420</v>
      </c>
      <c r="AV189" t="s">
        <v>421</v>
      </c>
      <c r="AW189" t="s">
        <v>422</v>
      </c>
      <c r="AX189" t="s">
        <v>423</v>
      </c>
      <c r="AY189" t="s">
        <v>424</v>
      </c>
      <c r="AZ189" t="s">
        <v>425</v>
      </c>
      <c r="BA189" t="s">
        <v>426</v>
      </c>
      <c r="BB189" t="s">
        <v>427</v>
      </c>
      <c r="BC189" t="s">
        <v>428</v>
      </c>
      <c r="BD189" t="s">
        <v>429</v>
      </c>
      <c r="BE189">
        <v>7.5318875425677101</v>
      </c>
      <c r="BF189">
        <v>10.408031567142601</v>
      </c>
      <c r="BG189">
        <v>8.4540716243033387</v>
      </c>
      <c r="BH189">
        <v>27.88416569540178</v>
      </c>
      <c r="BI189">
        <v>16.394466325910159</v>
      </c>
      <c r="BJ189">
        <v>20.702520337761829</v>
      </c>
      <c r="BK189">
        <v>14.35596850922534</v>
      </c>
      <c r="BL189">
        <v>18.375577887441899</v>
      </c>
      <c r="BM189">
        <v>27.22218771971443</v>
      </c>
      <c r="BN189">
        <v>3.2603182803568851</v>
      </c>
      <c r="BO189">
        <v>3.674102123329722</v>
      </c>
      <c r="BP189">
        <v>13.932683863231469</v>
      </c>
      <c r="BQ189">
        <v>13.266565568846071</v>
      </c>
      <c r="BR189">
        <v>3.028536007102729</v>
      </c>
      <c r="BS189">
        <v>10.23298264486176</v>
      </c>
      <c r="BT189">
        <v>4.5587988323541611</v>
      </c>
      <c r="BU189">
        <v>3.3323527682753049</v>
      </c>
      <c r="BV189">
        <v>4.3801208634198483</v>
      </c>
      <c r="BW189">
        <v>7.6694412129880396</v>
      </c>
      <c r="BX189">
        <v>22.238286058519709</v>
      </c>
      <c r="BY189">
        <v>5.3064072010348147</v>
      </c>
      <c r="BZ189">
        <v>15.9335743940395</v>
      </c>
      <c r="CA189">
        <v>4.8989554739262182</v>
      </c>
      <c r="CB189">
        <v>9.8759834490414278</v>
      </c>
      <c r="CC189">
        <v>16.30528819970684</v>
      </c>
      <c r="CD189">
        <v>10.04508790407394</v>
      </c>
      <c r="CE189">
        <v>10.45342687663763</v>
      </c>
      <c r="CF189">
        <v>14.15649606178</v>
      </c>
      <c r="CG189">
        <v>1.9639859852659041</v>
      </c>
      <c r="CH189">
        <v>15.84398376498434</v>
      </c>
      <c r="CI189">
        <v>7.1451765907225893</v>
      </c>
      <c r="CJ189">
        <v>8.7937924514017087</v>
      </c>
      <c r="CK189">
        <v>10.341840350457661</v>
      </c>
      <c r="CL189">
        <v>14.580642437884</v>
      </c>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row>
    <row r="190">
      <c r="A190" t="s">
        <v>547</v>
      </c>
      <c r="B190">
        <v>2017</v>
      </c>
      <c r="C190" t="s">
        <v>553</v>
      </c>
      <c r="D190">
        <v>63</v>
      </c>
      <c r="E190" t="s">
        <v>182</v>
      </c>
      <c r="F190" t="s">
        <v>533</v>
      </c>
      <c r="G190" t="s">
        <v>213</v>
      </c>
      <c r="H190">
        <v>19.662475501522099</v>
      </c>
      <c r="I190">
        <v>22.283796158431091</v>
      </c>
      <c r="J190">
        <v>18.68546821660847</v>
      </c>
      <c r="K190">
        <v>14.237278716143869</v>
      </c>
      <c r="L190">
        <v>7.9068489237819461</v>
      </c>
      <c r="M190">
        <v>19.21694000277385</v>
      </c>
      <c r="N190">
        <v>15.118453852110839</v>
      </c>
      <c r="O190">
        <v>12.905001916250139</v>
      </c>
      <c r="P190">
        <v>8.6983797267541458</v>
      </c>
      <c r="Q190">
        <v>4.7993943180560699</v>
      </c>
      <c r="R190">
        <v>18.64862493640452</v>
      </c>
      <c r="S190">
        <v>22.270449182010509</v>
      </c>
      <c r="T190">
        <v>24.13914995304787</v>
      </c>
      <c r="U190">
        <v>22.150707485948391</v>
      </c>
      <c r="V190">
        <v>17.190484976011181</v>
      </c>
      <c r="W190" t="s">
        <v>396</v>
      </c>
      <c r="X190" t="s">
        <v>397</v>
      </c>
      <c r="Y190" t="s">
        <v>398</v>
      </c>
      <c r="Z190" t="s">
        <v>399</v>
      </c>
      <c r="AA190" t="s">
        <v>400</v>
      </c>
      <c r="AB190" t="s">
        <v>401</v>
      </c>
      <c r="AC190" t="s">
        <v>402</v>
      </c>
      <c r="AD190" t="s">
        <v>403</v>
      </c>
      <c r="AE190" t="s">
        <v>404</v>
      </c>
      <c r="AF190" t="s">
        <v>405</v>
      </c>
      <c r="AG190" t="s">
        <v>406</v>
      </c>
      <c r="AH190" t="s">
        <v>407</v>
      </c>
      <c r="AI190" t="s">
        <v>408</v>
      </c>
      <c r="AJ190" t="s">
        <v>409</v>
      </c>
      <c r="AK190" t="s">
        <v>410</v>
      </c>
      <c r="AL190" t="s">
        <v>411</v>
      </c>
      <c r="AM190" t="s">
        <v>412</v>
      </c>
      <c r="AN190" t="s">
        <v>413</v>
      </c>
      <c r="AO190" t="s">
        <v>414</v>
      </c>
      <c r="AP190" t="s">
        <v>415</v>
      </c>
      <c r="AQ190" t="s">
        <v>416</v>
      </c>
      <c r="AR190" t="s">
        <v>417</v>
      </c>
      <c r="AS190" t="s">
        <v>418</v>
      </c>
      <c r="AT190" t="s">
        <v>419</v>
      </c>
      <c r="AU190" t="s">
        <v>420</v>
      </c>
      <c r="AV190" t="s">
        <v>421</v>
      </c>
      <c r="AW190" t="s">
        <v>422</v>
      </c>
      <c r="AX190" t="s">
        <v>423</v>
      </c>
      <c r="AY190" t="s">
        <v>424</v>
      </c>
      <c r="AZ190" t="s">
        <v>425</v>
      </c>
      <c r="BA190" t="s">
        <v>426</v>
      </c>
      <c r="BB190" t="s">
        <v>427</v>
      </c>
      <c r="BC190" t="s">
        <v>428</v>
      </c>
      <c r="BD190" t="s">
        <v>429</v>
      </c>
      <c r="BE190">
        <v>26.970080477393331</v>
      </c>
      <c r="BF190">
        <v>2.605001868259313</v>
      </c>
      <c r="BG190">
        <v>15.166456041424331</v>
      </c>
      <c r="BH190">
        <v>10.164911624184279</v>
      </c>
      <c r="BI190">
        <v>18.89465877772825</v>
      </c>
      <c r="BJ190">
        <v>17.997470476718249</v>
      </c>
      <c r="BK190">
        <v>3.2616662339969431</v>
      </c>
      <c r="BL190">
        <v>8.1059210442794054</v>
      </c>
      <c r="BM190">
        <v>17.30108588131607</v>
      </c>
      <c r="BN190">
        <v>3.7377952306770408</v>
      </c>
      <c r="BO190">
        <v>17.05625061837948</v>
      </c>
      <c r="BP190">
        <v>23.497744703506338</v>
      </c>
      <c r="BQ190">
        <v>0.2333180044931483</v>
      </c>
      <c r="BR190">
        <v>23.184304139561199</v>
      </c>
      <c r="BS190">
        <v>33.742794831743083</v>
      </c>
      <c r="BT190">
        <v>24.39480824602845</v>
      </c>
      <c r="BU190">
        <v>1.5850831771077889</v>
      </c>
      <c r="BV190">
        <v>20.53162763382802</v>
      </c>
      <c r="BW190">
        <v>9.6352822858120053</v>
      </c>
      <c r="BX190">
        <v>8.2051499095730165</v>
      </c>
      <c r="BY190">
        <v>10.345238148893859</v>
      </c>
      <c r="BZ190">
        <v>12.04190057316602</v>
      </c>
      <c r="CA190">
        <v>6.2021284336270339</v>
      </c>
      <c r="CB190">
        <v>9.0072263996617199</v>
      </c>
      <c r="CC190">
        <v>11.464459219501389</v>
      </c>
      <c r="CD190">
        <v>29.610728202244768</v>
      </c>
      <c r="CE190">
        <v>29.05128412735878</v>
      </c>
      <c r="CF190">
        <v>18.965380492649999</v>
      </c>
      <c r="CG190">
        <v>4.4225356333134114</v>
      </c>
      <c r="CH190">
        <v>24.414464343161221</v>
      </c>
      <c r="CI190">
        <v>12.1873085281201</v>
      </c>
      <c r="CJ190">
        <v>17.683180851335699</v>
      </c>
      <c r="CK190">
        <v>11.97395940278003</v>
      </c>
      <c r="CL190">
        <v>50.077767019484568</v>
      </c>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row>
    <row r="191">
      <c r="A191" t="s">
        <v>547</v>
      </c>
      <c r="B191">
        <v>2017</v>
      </c>
      <c r="C191" t="s">
        <v>553</v>
      </c>
      <c r="D191">
        <v>64</v>
      </c>
      <c r="E191" t="s">
        <v>182</v>
      </c>
      <c r="F191" t="s">
        <v>534</v>
      </c>
      <c r="G191" t="s">
        <v>213</v>
      </c>
      <c r="H191">
        <v>11.33961572118422</v>
      </c>
      <c r="I191">
        <v>5.9055259848370349</v>
      </c>
      <c r="J191">
        <v>3.7126794737655309</v>
      </c>
      <c r="K191">
        <v>2.0920760009571748</v>
      </c>
      <c r="L191">
        <v>0.86889390328527649</v>
      </c>
      <c r="M191">
        <v>4.7645394033602866</v>
      </c>
      <c r="N191">
        <v>1.947921534630243</v>
      </c>
      <c r="O191">
        <v>1.4054803146089849</v>
      </c>
      <c r="P191">
        <v>0.57584423384100802</v>
      </c>
      <c r="Q191">
        <v>0.3119071465698412</v>
      </c>
      <c r="R191">
        <v>12.936266465548121</v>
      </c>
      <c r="S191">
        <v>10.145170346017061</v>
      </c>
      <c r="T191">
        <v>6.9814593455033398</v>
      </c>
      <c r="U191">
        <v>5.1815501193923437</v>
      </c>
      <c r="V191">
        <v>3.3071799603431078</v>
      </c>
      <c r="W191" t="s">
        <v>396</v>
      </c>
      <c r="X191" t="s">
        <v>397</v>
      </c>
      <c r="Y191" t="s">
        <v>398</v>
      </c>
      <c r="Z191" t="s">
        <v>399</v>
      </c>
      <c r="AA191" t="s">
        <v>400</v>
      </c>
      <c r="AB191" t="s">
        <v>401</v>
      </c>
      <c r="AC191" t="s">
        <v>402</v>
      </c>
      <c r="AD191" t="s">
        <v>403</v>
      </c>
      <c r="AE191" t="s">
        <v>404</v>
      </c>
      <c r="AF191" t="s">
        <v>405</v>
      </c>
      <c r="AG191" t="s">
        <v>406</v>
      </c>
      <c r="AH191" t="s">
        <v>407</v>
      </c>
      <c r="AI191" t="s">
        <v>408</v>
      </c>
      <c r="AJ191" t="s">
        <v>409</v>
      </c>
      <c r="AK191" t="s">
        <v>410</v>
      </c>
      <c r="AL191" t="s">
        <v>411</v>
      </c>
      <c r="AM191" t="s">
        <v>412</v>
      </c>
      <c r="AN191" t="s">
        <v>413</v>
      </c>
      <c r="AO191" t="s">
        <v>414</v>
      </c>
      <c r="AP191" t="s">
        <v>415</v>
      </c>
      <c r="AQ191" t="s">
        <v>416</v>
      </c>
      <c r="AR191" t="s">
        <v>417</v>
      </c>
      <c r="AS191" t="s">
        <v>418</v>
      </c>
      <c r="AT191" t="s">
        <v>419</v>
      </c>
      <c r="AU191" t="s">
        <v>420</v>
      </c>
      <c r="AV191" t="s">
        <v>421</v>
      </c>
      <c r="AW191" t="s">
        <v>422</v>
      </c>
      <c r="AX191" t="s">
        <v>423</v>
      </c>
      <c r="AY191" t="s">
        <v>424</v>
      </c>
      <c r="AZ191" t="s">
        <v>425</v>
      </c>
      <c r="BA191" t="s">
        <v>426</v>
      </c>
      <c r="BB191" t="s">
        <v>427</v>
      </c>
      <c r="BC191" t="s">
        <v>428</v>
      </c>
      <c r="BD191" t="s">
        <v>429</v>
      </c>
      <c r="BE191">
        <v>8.1923061157232109</v>
      </c>
      <c r="BF191">
        <v>0.31003338810556552</v>
      </c>
      <c r="BG191">
        <v>5.5788164607554158</v>
      </c>
      <c r="BH191">
        <v>3.306128905393245</v>
      </c>
      <c r="BI191">
        <v>22.284714501222439</v>
      </c>
      <c r="BJ191">
        <v>2.371817120310296</v>
      </c>
      <c r="BK191">
        <v>8.4386350696927312</v>
      </c>
      <c r="BL191">
        <v>5.5913498312997314</v>
      </c>
      <c r="BM191">
        <v>2.4742760825524268</v>
      </c>
      <c r="BN191">
        <v>6.8006920301426019</v>
      </c>
      <c r="BO191">
        <v>4.8914230472355964</v>
      </c>
      <c r="BP191">
        <v>3.625721679497901</v>
      </c>
      <c r="BQ191">
        <v>0</v>
      </c>
      <c r="BR191">
        <v>14.55713908198622</v>
      </c>
      <c r="BS191">
        <v>19.70819443267094</v>
      </c>
      <c r="BT191">
        <v>5.1452765231057862</v>
      </c>
      <c r="BU191">
        <v>2.6496882675582949</v>
      </c>
      <c r="BV191">
        <v>15.92867701072187</v>
      </c>
      <c r="BW191">
        <v>2.055007674145914</v>
      </c>
      <c r="BX191">
        <v>7.0976874474072531</v>
      </c>
      <c r="BY191">
        <v>5.9796322661740859</v>
      </c>
      <c r="BZ191">
        <v>2.890382051192133</v>
      </c>
      <c r="CA191">
        <v>2.7620465964243488</v>
      </c>
      <c r="CB191">
        <v>6.8689928773821647</v>
      </c>
      <c r="CC191">
        <v>3.7225229661728441</v>
      </c>
      <c r="CD191">
        <v>13.701865593027399</v>
      </c>
      <c r="CE191">
        <v>3.1488903888543609</v>
      </c>
      <c r="CF191">
        <v>3.7776092723126129</v>
      </c>
      <c r="CG191">
        <v>3.051621553938225</v>
      </c>
      <c r="CH191">
        <v>3.1062948740670331</v>
      </c>
      <c r="CI191">
        <v>7.5934088270302196</v>
      </c>
      <c r="CJ191">
        <v>8.0988015690968336</v>
      </c>
      <c r="CK191">
        <v>7.6008405396191332</v>
      </c>
      <c r="CL191">
        <v>2.9944612013437291</v>
      </c>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row>
    <row r="192">
      <c r="A192" t="s">
        <v>547</v>
      </c>
      <c r="B192">
        <v>2017</v>
      </c>
      <c r="C192" t="s">
        <v>553</v>
      </c>
      <c r="D192">
        <v>65</v>
      </c>
      <c r="E192" t="s">
        <v>182</v>
      </c>
      <c r="F192" t="s">
        <v>535</v>
      </c>
      <c r="G192" t="s">
        <v>213</v>
      </c>
      <c r="H192">
        <v>18.9949248265319</v>
      </c>
      <c r="I192">
        <v>11.58096292145564</v>
      </c>
      <c r="J192">
        <v>8.2692080048224952</v>
      </c>
      <c r="K192">
        <v>5.2971555272295312</v>
      </c>
      <c r="L192">
        <v>2.6093907093751691</v>
      </c>
      <c r="M192">
        <v>6.8151521082637192</v>
      </c>
      <c r="N192">
        <v>4.5132153314621881</v>
      </c>
      <c r="O192">
        <v>2.5545099865963219</v>
      </c>
      <c r="P192">
        <v>1.6679203909573821</v>
      </c>
      <c r="Q192">
        <v>0.8468422472655871</v>
      </c>
      <c r="R192">
        <v>23.735206041518079</v>
      </c>
      <c r="S192">
        <v>16.753345784261882</v>
      </c>
      <c r="T192">
        <v>14.20744954733062</v>
      </c>
      <c r="U192">
        <v>12.20942620747797</v>
      </c>
      <c r="V192">
        <v>9.6310934079602166</v>
      </c>
      <c r="W192" t="s">
        <v>396</v>
      </c>
      <c r="X192" t="s">
        <v>397</v>
      </c>
      <c r="Y192" t="s">
        <v>398</v>
      </c>
      <c r="Z192" t="s">
        <v>399</v>
      </c>
      <c r="AA192" t="s">
        <v>400</v>
      </c>
      <c r="AB192" t="s">
        <v>401</v>
      </c>
      <c r="AC192" t="s">
        <v>402</v>
      </c>
      <c r="AD192" t="s">
        <v>403</v>
      </c>
      <c r="AE192" t="s">
        <v>404</v>
      </c>
      <c r="AF192" t="s">
        <v>405</v>
      </c>
      <c r="AG192" t="s">
        <v>406</v>
      </c>
      <c r="AH192" t="s">
        <v>407</v>
      </c>
      <c r="AI192" t="s">
        <v>408</v>
      </c>
      <c r="AJ192" t="s">
        <v>409</v>
      </c>
      <c r="AK192" t="s">
        <v>410</v>
      </c>
      <c r="AL192" t="s">
        <v>411</v>
      </c>
      <c r="AM192" t="s">
        <v>412</v>
      </c>
      <c r="AN192" t="s">
        <v>413</v>
      </c>
      <c r="AO192" t="s">
        <v>414</v>
      </c>
      <c r="AP192" t="s">
        <v>415</v>
      </c>
      <c r="AQ192" t="s">
        <v>416</v>
      </c>
      <c r="AR192" t="s">
        <v>417</v>
      </c>
      <c r="AS192" t="s">
        <v>418</v>
      </c>
      <c r="AT192" t="s">
        <v>419</v>
      </c>
      <c r="AU192" t="s">
        <v>420</v>
      </c>
      <c r="AV192" t="s">
        <v>421</v>
      </c>
      <c r="AW192" t="s">
        <v>422</v>
      </c>
      <c r="AX192" t="s">
        <v>423</v>
      </c>
      <c r="AY192" t="s">
        <v>424</v>
      </c>
      <c r="AZ192" t="s">
        <v>425</v>
      </c>
      <c r="BA192" t="s">
        <v>426</v>
      </c>
      <c r="BB192" t="s">
        <v>427</v>
      </c>
      <c r="BC192" t="s">
        <v>428</v>
      </c>
      <c r="BD192" t="s">
        <v>429</v>
      </c>
      <c r="BE192">
        <v>5.075337134875415</v>
      </c>
      <c r="BF192">
        <v>9.5517542247124698</v>
      </c>
      <c r="BG192">
        <v>0.83555821971034938</v>
      </c>
      <c r="BH192">
        <v>1.6888468331934861</v>
      </c>
      <c r="BI192">
        <v>6.3084190442861816</v>
      </c>
      <c r="BJ192">
        <v>18.528209258281439</v>
      </c>
      <c r="BK192">
        <v>0.33763292297109537</v>
      </c>
      <c r="BL192">
        <v>14.79046813430365</v>
      </c>
      <c r="BM192">
        <v>9.0532886042855996</v>
      </c>
      <c r="BN192">
        <v>0.67075473323795498</v>
      </c>
      <c r="BO192">
        <v>27.10520539333227</v>
      </c>
      <c r="BP192">
        <v>0.084890663413697498</v>
      </c>
      <c r="BQ192">
        <v>0.104471767353154</v>
      </c>
      <c r="BR192">
        <v>6.4488938273164544</v>
      </c>
      <c r="BS192">
        <v>2.541269473151432</v>
      </c>
      <c r="BT192">
        <v>28.207885436357682</v>
      </c>
      <c r="BU192">
        <v>4.2703778184653203</v>
      </c>
      <c r="BV192">
        <v>5.7498530510028099</v>
      </c>
      <c r="BW192">
        <v>24.981625328288001</v>
      </c>
      <c r="BX192">
        <v>7.2371733478479969</v>
      </c>
      <c r="BY192">
        <v>9.2237880412002156</v>
      </c>
      <c r="BZ192">
        <v>2.9734709669596309</v>
      </c>
      <c r="CA192">
        <v>3.4580117299041579</v>
      </c>
      <c r="CB192">
        <v>2.2525926842249668</v>
      </c>
      <c r="CC192">
        <v>14.609713886180881</v>
      </c>
      <c r="CD192">
        <v>1.802385331223519</v>
      </c>
      <c r="CE192">
        <v>20.457170715455479</v>
      </c>
      <c r="CF192">
        <v>8.2190533494985338</v>
      </c>
      <c r="CG192">
        <v>16.211776672031721</v>
      </c>
      <c r="CH192">
        <v>11.711153016054149</v>
      </c>
      <c r="CI192">
        <v>6.4421671388919997</v>
      </c>
      <c r="CJ192">
        <v>8.9041920306198925</v>
      </c>
      <c r="CK192">
        <v>8.7846975116149117</v>
      </c>
      <c r="CL192">
        <v>1.301501243477249</v>
      </c>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row>
    <row r="193">
      <c r="A193" t="s">
        <v>547</v>
      </c>
      <c r="B193">
        <v>2017</v>
      </c>
      <c r="C193" t="s">
        <v>553</v>
      </c>
      <c r="D193">
        <v>66</v>
      </c>
      <c r="E193" t="s">
        <v>182</v>
      </c>
      <c r="F193" t="s">
        <v>536</v>
      </c>
      <c r="G193" t="s">
        <v>213</v>
      </c>
      <c r="H193">
        <v>7.430418270321935</v>
      </c>
      <c r="I193">
        <v>2.374906243497644</v>
      </c>
      <c r="J193">
        <v>1.5998723106711961</v>
      </c>
      <c r="K193">
        <v>0.8273950598274985</v>
      </c>
      <c r="L193">
        <v>0.2007572702693779</v>
      </c>
      <c r="M193">
        <v>2.092596037287862</v>
      </c>
      <c r="N193">
        <v>0.56443796817642033</v>
      </c>
      <c r="O193">
        <v>0.28147540693580869</v>
      </c>
      <c r="P193">
        <v>0.26098010598722898</v>
      </c>
      <c r="Q193">
        <v>0.012701484738406901</v>
      </c>
      <c r="R193">
        <v>10.352831087801389</v>
      </c>
      <c r="S193">
        <v>4.485288020154333</v>
      </c>
      <c r="T193">
        <v>2.7587566442960032</v>
      </c>
      <c r="U193">
        <v>2.5732763334995941</v>
      </c>
      <c r="V193">
        <v>1.3112346178409111</v>
      </c>
      <c r="W193" t="s">
        <v>396</v>
      </c>
      <c r="X193" t="s">
        <v>397</v>
      </c>
      <c r="Y193" t="s">
        <v>398</v>
      </c>
      <c r="Z193" t="s">
        <v>399</v>
      </c>
      <c r="AA193" t="s">
        <v>400</v>
      </c>
      <c r="AB193" t="s">
        <v>401</v>
      </c>
      <c r="AC193" t="s">
        <v>402</v>
      </c>
      <c r="AD193" t="s">
        <v>403</v>
      </c>
      <c r="AE193" t="s">
        <v>404</v>
      </c>
      <c r="AF193" t="s">
        <v>405</v>
      </c>
      <c r="AG193" t="s">
        <v>406</v>
      </c>
      <c r="AH193" t="s">
        <v>407</v>
      </c>
      <c r="AI193" t="s">
        <v>408</v>
      </c>
      <c r="AJ193" t="s">
        <v>409</v>
      </c>
      <c r="AK193" t="s">
        <v>410</v>
      </c>
      <c r="AL193" t="s">
        <v>411</v>
      </c>
      <c r="AM193" t="s">
        <v>412</v>
      </c>
      <c r="AN193" t="s">
        <v>413</v>
      </c>
      <c r="AO193" t="s">
        <v>414</v>
      </c>
      <c r="AP193" t="s">
        <v>415</v>
      </c>
      <c r="AQ193" t="s">
        <v>416</v>
      </c>
      <c r="AR193" t="s">
        <v>417</v>
      </c>
      <c r="AS193" t="s">
        <v>418</v>
      </c>
      <c r="AT193" t="s">
        <v>419</v>
      </c>
      <c r="AU193" t="s">
        <v>420</v>
      </c>
      <c r="AV193" t="s">
        <v>421</v>
      </c>
      <c r="AW193" t="s">
        <v>422</v>
      </c>
      <c r="AX193" t="s">
        <v>423</v>
      </c>
      <c r="AY193" t="s">
        <v>424</v>
      </c>
      <c r="AZ193" t="s">
        <v>425</v>
      </c>
      <c r="BA193" t="s">
        <v>426</v>
      </c>
      <c r="BB193" t="s">
        <v>427</v>
      </c>
      <c r="BC193" t="s">
        <v>428</v>
      </c>
      <c r="BD193" t="s">
        <v>429</v>
      </c>
      <c r="BE193">
        <v>1.297796104585923</v>
      </c>
      <c r="BF193">
        <v>0</v>
      </c>
      <c r="BG193">
        <v>0.31512874425743281</v>
      </c>
      <c r="BH193">
        <v>3.2345724606232071</v>
      </c>
      <c r="BI193">
        <v>2.273904369572803</v>
      </c>
      <c r="BJ193">
        <v>0.53816723654007581</v>
      </c>
      <c r="BK193">
        <v>2.2041934658296451</v>
      </c>
      <c r="BL193">
        <v>1.060415683826391</v>
      </c>
      <c r="BM193">
        <v>1.4153068626045091</v>
      </c>
      <c r="BN193">
        <v>0.13684987235120319</v>
      </c>
      <c r="BO193">
        <v>12.14379966649232</v>
      </c>
      <c r="BP193">
        <v>0.24448684015420061</v>
      </c>
      <c r="BQ193">
        <v>0</v>
      </c>
      <c r="BR193">
        <v>1.156857252733998</v>
      </c>
      <c r="BS193">
        <v>1.089991853464662</v>
      </c>
      <c r="BT193">
        <v>1.2272387468196251</v>
      </c>
      <c r="BU193">
        <v>1.058096720401575</v>
      </c>
      <c r="BV193">
        <v>3.017184028691954</v>
      </c>
      <c r="BW193">
        <v>0.92631955415188161</v>
      </c>
      <c r="BX193">
        <v>3.0455740525462591</v>
      </c>
      <c r="BY193">
        <v>3.1665559707953652</v>
      </c>
      <c r="BZ193">
        <v>0.37472902044780221</v>
      </c>
      <c r="CA193">
        <v>5.28061000074928</v>
      </c>
      <c r="CB193">
        <v>0</v>
      </c>
      <c r="CC193">
        <v>8.283756870722895</v>
      </c>
      <c r="CD193">
        <v>0.5646602085310044</v>
      </c>
      <c r="CE193">
        <v>1.5742716964713079</v>
      </c>
      <c r="CF193">
        <v>3.9374451504772572</v>
      </c>
      <c r="CG193">
        <v>3.2766922673302261</v>
      </c>
      <c r="CH193">
        <v>2.0595370492372962</v>
      </c>
      <c r="CI193">
        <v>3.135222619764412</v>
      </c>
      <c r="CJ193">
        <v>16.989387304148</v>
      </c>
      <c r="CK193">
        <v>7.8202663401487351</v>
      </c>
      <c r="CL193">
        <v>0.18791883576185109</v>
      </c>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row>
    <row r="194">
      <c r="A194" t="s">
        <v>547</v>
      </c>
      <c r="B194">
        <v>2017</v>
      </c>
      <c r="C194" t="s">
        <v>553</v>
      </c>
      <c r="D194">
        <v>67</v>
      </c>
      <c r="E194" t="s">
        <v>182</v>
      </c>
      <c r="F194" t="s">
        <v>537</v>
      </c>
      <c r="G194" t="s">
        <v>213</v>
      </c>
      <c r="H194">
        <v>6.0583966424575646</v>
      </c>
      <c r="I194">
        <v>1.926483746195905</v>
      </c>
      <c r="J194">
        <v>0.65964972400527366</v>
      </c>
      <c r="K194">
        <v>0.15789828570920811</v>
      </c>
      <c r="L194">
        <v>0.037289332167016603</v>
      </c>
      <c r="M194">
        <v>0.88711658499248691</v>
      </c>
      <c r="N194">
        <v>0.18624073201043709</v>
      </c>
      <c r="O194">
        <v>0.0194743340842565</v>
      </c>
      <c r="P194">
        <v>0.0220700004754452</v>
      </c>
      <c r="Q194">
        <v>0.020660175501223701</v>
      </c>
      <c r="R194">
        <v>8.3354623273236275</v>
      </c>
      <c r="S194">
        <v>4.4513330663793829</v>
      </c>
      <c r="T194">
        <v>2.2892814128308241</v>
      </c>
      <c r="U194">
        <v>1.087766002024759</v>
      </c>
      <c r="V194">
        <v>0.23494917950115471</v>
      </c>
      <c r="W194" t="s">
        <v>396</v>
      </c>
      <c r="X194" t="s">
        <v>397</v>
      </c>
      <c r="Y194" t="s">
        <v>398</v>
      </c>
      <c r="Z194" t="s">
        <v>399</v>
      </c>
      <c r="AA194" t="s">
        <v>400</v>
      </c>
      <c r="AB194" t="s">
        <v>401</v>
      </c>
      <c r="AC194" t="s">
        <v>402</v>
      </c>
      <c r="AD194" t="s">
        <v>403</v>
      </c>
      <c r="AE194" t="s">
        <v>404</v>
      </c>
      <c r="AF194" t="s">
        <v>405</v>
      </c>
      <c r="AG194" t="s">
        <v>406</v>
      </c>
      <c r="AH194" t="s">
        <v>407</v>
      </c>
      <c r="AI194" t="s">
        <v>408</v>
      </c>
      <c r="AJ194" t="s">
        <v>409</v>
      </c>
      <c r="AK194" t="s">
        <v>410</v>
      </c>
      <c r="AL194" t="s">
        <v>411</v>
      </c>
      <c r="AM194" t="s">
        <v>412</v>
      </c>
      <c r="AN194" t="s">
        <v>413</v>
      </c>
      <c r="AO194" t="s">
        <v>414</v>
      </c>
      <c r="AP194" t="s">
        <v>415</v>
      </c>
      <c r="AQ194" t="s">
        <v>416</v>
      </c>
      <c r="AR194" t="s">
        <v>417</v>
      </c>
      <c r="AS194" t="s">
        <v>418</v>
      </c>
      <c r="AT194" t="s">
        <v>419</v>
      </c>
      <c r="AU194" t="s">
        <v>420</v>
      </c>
      <c r="AV194" t="s">
        <v>421</v>
      </c>
      <c r="AW194" t="s">
        <v>422</v>
      </c>
      <c r="AX194" t="s">
        <v>423</v>
      </c>
      <c r="AY194" t="s">
        <v>424</v>
      </c>
      <c r="AZ194" t="s">
        <v>425</v>
      </c>
      <c r="BA194" t="s">
        <v>426</v>
      </c>
      <c r="BB194" t="s">
        <v>427</v>
      </c>
      <c r="BC194" t="s">
        <v>428</v>
      </c>
      <c r="BD194" t="s">
        <v>429</v>
      </c>
      <c r="BE194">
        <v>6.5040404549365451</v>
      </c>
      <c r="BF194">
        <v>1.919124535565208</v>
      </c>
      <c r="BG194">
        <v>1.833834296354715</v>
      </c>
      <c r="BH194">
        <v>0.89358096183850855</v>
      </c>
      <c r="BI194">
        <v>5.5177361875107174</v>
      </c>
      <c r="BJ194">
        <v>0.092552098774261099</v>
      </c>
      <c r="BK194">
        <v>16.658340462984459</v>
      </c>
      <c r="BL194">
        <v>7.2183937476729891</v>
      </c>
      <c r="BM194">
        <v>0.34700922048522548</v>
      </c>
      <c r="BN194">
        <v>0.33060032261634043</v>
      </c>
      <c r="BO194">
        <v>7.3426761232407944</v>
      </c>
      <c r="BP194">
        <v>4.2200499667112634</v>
      </c>
      <c r="BQ194">
        <v>0</v>
      </c>
      <c r="BR194">
        <v>0</v>
      </c>
      <c r="BS194">
        <v>1.3254013014582471</v>
      </c>
      <c r="BT194">
        <v>1.199299039026303</v>
      </c>
      <c r="BU194">
        <v>1.2623362661685651</v>
      </c>
      <c r="BV194">
        <v>3.1501732389207082</v>
      </c>
      <c r="BW194">
        <v>0.089939669594953003</v>
      </c>
      <c r="BX194">
        <v>4.2527244329130092</v>
      </c>
      <c r="BY194">
        <v>2.2787035713557668</v>
      </c>
      <c r="BZ194">
        <v>0.7390415940567957</v>
      </c>
      <c r="CA194">
        <v>0.075027190983630296</v>
      </c>
      <c r="CB194">
        <v>12.90941624538187</v>
      </c>
      <c r="CC194">
        <v>0.49029627001126602</v>
      </c>
      <c r="CD194">
        <v>3.1988813471345252</v>
      </c>
      <c r="CE194">
        <v>0</v>
      </c>
      <c r="CF194">
        <v>0.3798345228113254</v>
      </c>
      <c r="CG194">
        <v>12.75199167368365</v>
      </c>
      <c r="CH194">
        <v>0.19401346848965539</v>
      </c>
      <c r="CI194">
        <v>10.576887447013259</v>
      </c>
      <c r="CJ194">
        <v>2.937978272796709</v>
      </c>
      <c r="CK194">
        <v>1.89269359811968</v>
      </c>
      <c r="CL194">
        <v>0.074653871033272395</v>
      </c>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row>
    <row r="195">
      <c r="A195" t="s">
        <v>547</v>
      </c>
      <c r="B195">
        <v>2017</v>
      </c>
      <c r="C195" t="s">
        <v>553</v>
      </c>
      <c r="D195">
        <v>68</v>
      </c>
      <c r="E195" t="s">
        <v>182</v>
      </c>
      <c r="F195" t="s">
        <v>196</v>
      </c>
      <c r="G195" t="s">
        <v>213</v>
      </c>
      <c r="H195">
        <v>5.4758612000370173</v>
      </c>
      <c r="I195">
        <v>2.915271300814934</v>
      </c>
      <c r="J195">
        <v>1.9219620509447659</v>
      </c>
      <c r="K195">
        <v>1.2433599185171069</v>
      </c>
      <c r="L195">
        <v>0.39548942144183008</v>
      </c>
      <c r="M195">
        <v>1.7645722962394299</v>
      </c>
      <c r="N195">
        <v>1.386528822769342</v>
      </c>
      <c r="O195">
        <v>0.99610906917409636</v>
      </c>
      <c r="P195">
        <v>0.26189845914016913</v>
      </c>
      <c r="Q195">
        <v>0.20079790079123991</v>
      </c>
      <c r="R195">
        <v>6.8417477677519853</v>
      </c>
      <c r="S195">
        <v>4.5717646062681707</v>
      </c>
      <c r="T195">
        <v>3.8022664820751362</v>
      </c>
      <c r="U195">
        <v>2.2637629624070712</v>
      </c>
      <c r="V195">
        <v>1.6759584478055529</v>
      </c>
      <c r="W195" t="s">
        <v>396</v>
      </c>
      <c r="X195" t="s">
        <v>397</v>
      </c>
      <c r="Y195" t="s">
        <v>398</v>
      </c>
      <c r="Z195" t="s">
        <v>399</v>
      </c>
      <c r="AA195" t="s">
        <v>400</v>
      </c>
      <c r="AB195" t="s">
        <v>401</v>
      </c>
      <c r="AC195" t="s">
        <v>402</v>
      </c>
      <c r="AD195" t="s">
        <v>403</v>
      </c>
      <c r="AE195" t="s">
        <v>404</v>
      </c>
      <c r="AF195" t="s">
        <v>405</v>
      </c>
      <c r="AG195" t="s">
        <v>406</v>
      </c>
      <c r="AH195" t="s">
        <v>407</v>
      </c>
      <c r="AI195" t="s">
        <v>408</v>
      </c>
      <c r="AJ195" t="s">
        <v>409</v>
      </c>
      <c r="AK195" t="s">
        <v>410</v>
      </c>
      <c r="AL195" t="s">
        <v>411</v>
      </c>
      <c r="AM195" t="s">
        <v>412</v>
      </c>
      <c r="AN195" t="s">
        <v>413</v>
      </c>
      <c r="AO195" t="s">
        <v>414</v>
      </c>
      <c r="AP195" t="s">
        <v>415</v>
      </c>
      <c r="AQ195" t="s">
        <v>416</v>
      </c>
      <c r="AR195" t="s">
        <v>417</v>
      </c>
      <c r="AS195" t="s">
        <v>418</v>
      </c>
      <c r="AT195" t="s">
        <v>419</v>
      </c>
      <c r="AU195" t="s">
        <v>420</v>
      </c>
      <c r="AV195" t="s">
        <v>421</v>
      </c>
      <c r="AW195" t="s">
        <v>422</v>
      </c>
      <c r="AX195" t="s">
        <v>423</v>
      </c>
      <c r="AY195" t="s">
        <v>424</v>
      </c>
      <c r="AZ195" t="s">
        <v>425</v>
      </c>
      <c r="BA195" t="s">
        <v>426</v>
      </c>
      <c r="BB195" t="s">
        <v>427</v>
      </c>
      <c r="BC195" t="s">
        <v>428</v>
      </c>
      <c r="BD195" t="s">
        <v>429</v>
      </c>
      <c r="BE195">
        <v>0.31442228494920033</v>
      </c>
      <c r="BF195">
        <v>5.4614531392273786</v>
      </c>
      <c r="BG195">
        <v>0.066514302892978702</v>
      </c>
      <c r="BH195">
        <v>0.37235338797785339</v>
      </c>
      <c r="BI195">
        <v>0.55094954248123751</v>
      </c>
      <c r="BJ195">
        <v>0.10435581620312261</v>
      </c>
      <c r="BK195">
        <v>2.6548743747741361</v>
      </c>
      <c r="BL195">
        <v>0.76796655249691315</v>
      </c>
      <c r="BM195">
        <v>0.2000783618742957</v>
      </c>
      <c r="BN195">
        <v>0.88103381527100399</v>
      </c>
      <c r="BO195">
        <v>1.794503372164068</v>
      </c>
      <c r="BP195">
        <v>0</v>
      </c>
      <c r="BQ195">
        <v>0</v>
      </c>
      <c r="BR195">
        <v>15.628931483673981</v>
      </c>
      <c r="BS195">
        <v>0.63711417933175785</v>
      </c>
      <c r="BT195">
        <v>2.1820244432696931</v>
      </c>
      <c r="BU195">
        <v>17.842029271725231</v>
      </c>
      <c r="BV195">
        <v>4.9126291734470238</v>
      </c>
      <c r="BW195">
        <v>0</v>
      </c>
      <c r="BX195">
        <v>0.94860604604763543</v>
      </c>
      <c r="BY195">
        <v>32.060381989411191</v>
      </c>
      <c r="BZ195">
        <v>17.672515437791859</v>
      </c>
      <c r="CA195">
        <v>1.329051025957511</v>
      </c>
      <c r="CB195">
        <v>0</v>
      </c>
      <c r="CC195">
        <v>0.21455219255570551</v>
      </c>
      <c r="CD195">
        <v>5.2203870923286271</v>
      </c>
      <c r="CE195">
        <v>0.37732906449226289</v>
      </c>
      <c r="CF195">
        <v>0.0313044843037538</v>
      </c>
      <c r="CG195">
        <v>35.453644206378989</v>
      </c>
      <c r="CH195">
        <v>0</v>
      </c>
      <c r="CI195">
        <v>14.65153760468586</v>
      </c>
      <c r="CJ195">
        <v>1.8130876195282659</v>
      </c>
      <c r="CK195">
        <v>1.116640622401587</v>
      </c>
      <c r="CL195">
        <v>0.34966837388706179</v>
      </c>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row>
    <row r="196">
      <c r="A196" t="s">
        <v>547</v>
      </c>
      <c r="B196">
        <v>2017</v>
      </c>
      <c r="C196" t="s">
        <v>553</v>
      </c>
      <c r="D196">
        <v>69</v>
      </c>
      <c r="E196" t="s">
        <v>182</v>
      </c>
      <c r="F196" t="s">
        <v>197</v>
      </c>
      <c r="G196" t="s">
        <v>213</v>
      </c>
      <c r="H196">
        <v>0.89806368058879082</v>
      </c>
      <c r="I196">
        <v>0.67507565222799637</v>
      </c>
      <c r="J196">
        <v>0.57179484382467816</v>
      </c>
      <c r="K196">
        <v>0.2420449612391038</v>
      </c>
      <c r="L196">
        <v>0.074864518561930701</v>
      </c>
      <c r="M196">
        <v>0.35489650884794538</v>
      </c>
      <c r="N196">
        <v>0.047193471723966499</v>
      </c>
      <c r="O196">
        <v>0.0708150255385087</v>
      </c>
      <c r="P196">
        <v>0.046383843285789102</v>
      </c>
      <c r="Q196">
        <v>0.093165364586845198</v>
      </c>
      <c r="R196">
        <v>1.074536679841547</v>
      </c>
      <c r="S196">
        <v>0.82261638812744253</v>
      </c>
      <c r="T196">
        <v>0.96116226770752766</v>
      </c>
      <c r="U196">
        <v>1.111730565193904</v>
      </c>
      <c r="V196">
        <v>0.30673958426920861</v>
      </c>
      <c r="W196" t="s">
        <v>396</v>
      </c>
      <c r="X196" t="s">
        <v>397</v>
      </c>
      <c r="Y196" t="s">
        <v>398</v>
      </c>
      <c r="Z196" t="s">
        <v>399</v>
      </c>
      <c r="AA196" t="s">
        <v>400</v>
      </c>
      <c r="AB196" t="s">
        <v>401</v>
      </c>
      <c r="AC196" t="s">
        <v>402</v>
      </c>
      <c r="AD196" t="s">
        <v>403</v>
      </c>
      <c r="AE196" t="s">
        <v>404</v>
      </c>
      <c r="AF196" t="s">
        <v>405</v>
      </c>
      <c r="AG196" t="s">
        <v>406</v>
      </c>
      <c r="AH196" t="s">
        <v>407</v>
      </c>
      <c r="AI196" t="s">
        <v>408</v>
      </c>
      <c r="AJ196" t="s">
        <v>409</v>
      </c>
      <c r="AK196" t="s">
        <v>410</v>
      </c>
      <c r="AL196" t="s">
        <v>411</v>
      </c>
      <c r="AM196" t="s">
        <v>412</v>
      </c>
      <c r="AN196" t="s">
        <v>413</v>
      </c>
      <c r="AO196" t="s">
        <v>414</v>
      </c>
      <c r="AP196" t="s">
        <v>415</v>
      </c>
      <c r="AQ196" t="s">
        <v>416</v>
      </c>
      <c r="AR196" t="s">
        <v>417</v>
      </c>
      <c r="AS196" t="s">
        <v>418</v>
      </c>
      <c r="AT196" t="s">
        <v>419</v>
      </c>
      <c r="AU196" t="s">
        <v>420</v>
      </c>
      <c r="AV196" t="s">
        <v>421</v>
      </c>
      <c r="AW196" t="s">
        <v>422</v>
      </c>
      <c r="AX196" t="s">
        <v>423</v>
      </c>
      <c r="AY196" t="s">
        <v>424</v>
      </c>
      <c r="AZ196" t="s">
        <v>425</v>
      </c>
      <c r="BA196" t="s">
        <v>426</v>
      </c>
      <c r="BB196" t="s">
        <v>427</v>
      </c>
      <c r="BC196" t="s">
        <v>428</v>
      </c>
      <c r="BD196" t="s">
        <v>429</v>
      </c>
      <c r="BE196">
        <v>0.1214931652115771</v>
      </c>
      <c r="BF196">
        <v>1.7516590430119721</v>
      </c>
      <c r="BG196">
        <v>0</v>
      </c>
      <c r="BH196">
        <v>0.53352112138138397</v>
      </c>
      <c r="BI196">
        <v>0</v>
      </c>
      <c r="BJ196">
        <v>0.70149627867304698</v>
      </c>
      <c r="BK196">
        <v>0</v>
      </c>
      <c r="BL196">
        <v>0</v>
      </c>
      <c r="BM196">
        <v>1.054969731408598</v>
      </c>
      <c r="BN196">
        <v>0.240392325907858</v>
      </c>
      <c r="BO196">
        <v>7.2136165540137336</v>
      </c>
      <c r="BP196">
        <v>0</v>
      </c>
      <c r="BQ196">
        <v>0</v>
      </c>
      <c r="BR196">
        <v>0</v>
      </c>
      <c r="BS196">
        <v>0</v>
      </c>
      <c r="BT196">
        <v>0.77515456507757041</v>
      </c>
      <c r="BU196">
        <v>0</v>
      </c>
      <c r="BV196">
        <v>0</v>
      </c>
      <c r="BW196">
        <v>0</v>
      </c>
      <c r="BX196">
        <v>0</v>
      </c>
      <c r="BY196">
        <v>0.1393387567323478</v>
      </c>
      <c r="BZ196">
        <v>0.042193443013652798</v>
      </c>
      <c r="CA196">
        <v>0</v>
      </c>
      <c r="CB196">
        <v>0</v>
      </c>
      <c r="CC196">
        <v>0</v>
      </c>
      <c r="CD196">
        <v>0.1949645447277458</v>
      </c>
      <c r="CE196">
        <v>0.76042441041415354</v>
      </c>
      <c r="CF196">
        <v>0</v>
      </c>
      <c r="CG196">
        <v>0</v>
      </c>
      <c r="CH196">
        <v>0</v>
      </c>
      <c r="CI196">
        <v>0</v>
      </c>
      <c r="CJ196">
        <v>1.200634390525209</v>
      </c>
      <c r="CK196">
        <v>0</v>
      </c>
      <c r="CL196">
        <v>0.17483418694353089</v>
      </c>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row>
    <row r="197">
      <c r="A197" t="s">
        <v>547</v>
      </c>
      <c r="B197">
        <v>2017</v>
      </c>
      <c r="C197" t="s">
        <v>553</v>
      </c>
      <c r="D197">
        <v>70</v>
      </c>
      <c r="E197" t="s">
        <v>182</v>
      </c>
      <c r="F197" t="s">
        <v>538</v>
      </c>
      <c r="G197" t="s">
        <v>213</v>
      </c>
      <c r="H197">
        <v>0.33575445878691113</v>
      </c>
      <c r="I197">
        <v>0.96650417423003521</v>
      </c>
      <c r="J197">
        <v>0.84440543204187257</v>
      </c>
      <c r="K197">
        <v>1.315447761215331</v>
      </c>
      <c r="L197">
        <v>0.76449160062687171</v>
      </c>
      <c r="M197">
        <v>0.67883071022572417</v>
      </c>
      <c r="N197">
        <v>0.97298852519249956</v>
      </c>
      <c r="O197">
        <v>1.4617256059836401</v>
      </c>
      <c r="P197">
        <v>0.90804600821601733</v>
      </c>
      <c r="Q197">
        <v>0.64165100918498452</v>
      </c>
      <c r="R197">
        <v>0.22409057155562939</v>
      </c>
      <c r="S197">
        <v>0.66286052165933573</v>
      </c>
      <c r="T197">
        <v>1.1543769758034961</v>
      </c>
      <c r="U197">
        <v>0.61271297318371976</v>
      </c>
      <c r="V197">
        <v>1.1437807396774431</v>
      </c>
      <c r="W197" t="s">
        <v>396</v>
      </c>
      <c r="X197" t="s">
        <v>397</v>
      </c>
      <c r="Y197" t="s">
        <v>398</v>
      </c>
      <c r="Z197" t="s">
        <v>399</v>
      </c>
      <c r="AA197" t="s">
        <v>400</v>
      </c>
      <c r="AB197" t="s">
        <v>401</v>
      </c>
      <c r="AC197" t="s">
        <v>402</v>
      </c>
      <c r="AD197" t="s">
        <v>403</v>
      </c>
      <c r="AE197" t="s">
        <v>404</v>
      </c>
      <c r="AF197" t="s">
        <v>405</v>
      </c>
      <c r="AG197" t="s">
        <v>406</v>
      </c>
      <c r="AH197" t="s">
        <v>407</v>
      </c>
      <c r="AI197" t="s">
        <v>408</v>
      </c>
      <c r="AJ197" t="s">
        <v>409</v>
      </c>
      <c r="AK197" t="s">
        <v>410</v>
      </c>
      <c r="AL197" t="s">
        <v>411</v>
      </c>
      <c r="AM197" t="s">
        <v>412</v>
      </c>
      <c r="AN197" t="s">
        <v>413</v>
      </c>
      <c r="AO197" t="s">
        <v>414</v>
      </c>
      <c r="AP197" t="s">
        <v>415</v>
      </c>
      <c r="AQ197" t="s">
        <v>416</v>
      </c>
      <c r="AR197" t="s">
        <v>417</v>
      </c>
      <c r="AS197" t="s">
        <v>418</v>
      </c>
      <c r="AT197" t="s">
        <v>419</v>
      </c>
      <c r="AU197" t="s">
        <v>420</v>
      </c>
      <c r="AV197" t="s">
        <v>421</v>
      </c>
      <c r="AW197" t="s">
        <v>422</v>
      </c>
      <c r="AX197" t="s">
        <v>423</v>
      </c>
      <c r="AY197" t="s">
        <v>424</v>
      </c>
      <c r="AZ197" t="s">
        <v>425</v>
      </c>
      <c r="BA197" t="s">
        <v>426</v>
      </c>
      <c r="BB197" t="s">
        <v>427</v>
      </c>
      <c r="BC197" t="s">
        <v>428</v>
      </c>
      <c r="BD197" t="s">
        <v>429</v>
      </c>
      <c r="BE197">
        <v>0.59535816983466661</v>
      </c>
      <c r="BF197">
        <v>0</v>
      </c>
      <c r="BG197">
        <v>0</v>
      </c>
      <c r="BH197">
        <v>1.2247987380511509</v>
      </c>
      <c r="BI197">
        <v>0.25486130873680279</v>
      </c>
      <c r="BJ197">
        <v>1.5853476892299041</v>
      </c>
      <c r="BK197">
        <v>1.1733302792234319</v>
      </c>
      <c r="BL197">
        <v>0.059522434933832198</v>
      </c>
      <c r="BM197">
        <v>1.3468775008535701</v>
      </c>
      <c r="BN197">
        <v>0.036639236420974101</v>
      </c>
      <c r="BO197">
        <v>0.1373980024132555</v>
      </c>
      <c r="BP197">
        <v>0</v>
      </c>
      <c r="BQ197">
        <v>1.6940451571063819</v>
      </c>
      <c r="BR197">
        <v>0</v>
      </c>
      <c r="BS197">
        <v>0.44697854649698249</v>
      </c>
      <c r="BT197">
        <v>0</v>
      </c>
      <c r="BU197">
        <v>0</v>
      </c>
      <c r="BV197">
        <v>0</v>
      </c>
      <c r="BW197">
        <v>0</v>
      </c>
      <c r="BX197">
        <v>0.040698263670745201</v>
      </c>
      <c r="BY197">
        <v>0</v>
      </c>
      <c r="BZ197">
        <v>0.052535311866237701</v>
      </c>
      <c r="CA197">
        <v>0.097884446118728402</v>
      </c>
      <c r="CB197">
        <v>7.6278531455250711</v>
      </c>
      <c r="CC197">
        <v>0.29944260500037712</v>
      </c>
      <c r="CD197">
        <v>0.1194831679357226</v>
      </c>
      <c r="CE197">
        <v>0.067096271507131197</v>
      </c>
      <c r="CF197">
        <v>0.67437030951636245</v>
      </c>
      <c r="CG197">
        <v>0</v>
      </c>
      <c r="CH197">
        <v>0</v>
      </c>
      <c r="CI197">
        <v>0</v>
      </c>
      <c r="CJ197">
        <v>0.86035001121892463</v>
      </c>
      <c r="CK197">
        <v>0</v>
      </c>
      <c r="CL197">
        <v>0</v>
      </c>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row>
    <row r="198">
      <c r="A198" t="s">
        <v>547</v>
      </c>
      <c r="B198">
        <v>2017</v>
      </c>
      <c r="C198" t="s">
        <v>553</v>
      </c>
      <c r="D198">
        <v>71</v>
      </c>
      <c r="E198" t="s">
        <v>182</v>
      </c>
      <c r="F198" t="s">
        <v>198</v>
      </c>
      <c r="G198" t="s">
        <v>213</v>
      </c>
      <c r="H198">
        <v>0.65476381661181871</v>
      </c>
      <c r="I198">
        <v>2.5331261008937971</v>
      </c>
      <c r="J198">
        <v>5.7626558329379893</v>
      </c>
      <c r="K198">
        <v>12.68270506663429</v>
      </c>
      <c r="L198">
        <v>33.327033785586323</v>
      </c>
      <c r="M198">
        <v>3.5078948861761381</v>
      </c>
      <c r="N198">
        <v>8.1262068453144565</v>
      </c>
      <c r="O198">
        <v>13.53192956151412</v>
      </c>
      <c r="P198">
        <v>24.681578228200639</v>
      </c>
      <c r="Q198">
        <v>42.759390435244548</v>
      </c>
      <c r="R198">
        <v>0.16159880676292529</v>
      </c>
      <c r="S198">
        <v>0.74030425221608043</v>
      </c>
      <c r="T198">
        <v>1.648915161569622</v>
      </c>
      <c r="U198">
        <v>3.311524717395026</v>
      </c>
      <c r="V198">
        <v>12.163214799772129</v>
      </c>
      <c r="W198" t="s">
        <v>396</v>
      </c>
      <c r="X198" t="s">
        <v>397</v>
      </c>
      <c r="Y198" t="s">
        <v>398</v>
      </c>
      <c r="Z198" t="s">
        <v>399</v>
      </c>
      <c r="AA198" t="s">
        <v>400</v>
      </c>
      <c r="AB198" t="s">
        <v>401</v>
      </c>
      <c r="AC198" t="s">
        <v>402</v>
      </c>
      <c r="AD198" t="s">
        <v>403</v>
      </c>
      <c r="AE198" t="s">
        <v>404</v>
      </c>
      <c r="AF198" t="s">
        <v>405</v>
      </c>
      <c r="AG198" t="s">
        <v>406</v>
      </c>
      <c r="AH198" t="s">
        <v>407</v>
      </c>
      <c r="AI198" t="s">
        <v>408</v>
      </c>
      <c r="AJ198" t="s">
        <v>409</v>
      </c>
      <c r="AK198" t="s">
        <v>410</v>
      </c>
      <c r="AL198" t="s">
        <v>411</v>
      </c>
      <c r="AM198" t="s">
        <v>412</v>
      </c>
      <c r="AN198" t="s">
        <v>413</v>
      </c>
      <c r="AO198" t="s">
        <v>414</v>
      </c>
      <c r="AP198" t="s">
        <v>415</v>
      </c>
      <c r="AQ198" t="s">
        <v>416</v>
      </c>
      <c r="AR198" t="s">
        <v>417</v>
      </c>
      <c r="AS198" t="s">
        <v>418</v>
      </c>
      <c r="AT198" t="s">
        <v>419</v>
      </c>
      <c r="AU198" t="s">
        <v>420</v>
      </c>
      <c r="AV198" t="s">
        <v>421</v>
      </c>
      <c r="AW198" t="s">
        <v>422</v>
      </c>
      <c r="AX198" t="s">
        <v>423</v>
      </c>
      <c r="AY198" t="s">
        <v>424</v>
      </c>
      <c r="AZ198" t="s">
        <v>425</v>
      </c>
      <c r="BA198" t="s">
        <v>426</v>
      </c>
      <c r="BB198" t="s">
        <v>427</v>
      </c>
      <c r="BC198" t="s">
        <v>428</v>
      </c>
      <c r="BD198" t="s">
        <v>429</v>
      </c>
      <c r="BE198">
        <v>2.9343226580064519</v>
      </c>
      <c r="BF198">
        <v>32.660232219080129</v>
      </c>
      <c r="BG198">
        <v>17.812431356953169</v>
      </c>
      <c r="BH198">
        <v>17.5774057062476</v>
      </c>
      <c r="BI198">
        <v>1.66992064489467</v>
      </c>
      <c r="BJ198">
        <v>7.0577866382229164</v>
      </c>
      <c r="BK198">
        <v>3.2440677806114908</v>
      </c>
      <c r="BL198">
        <v>1.389801930763066</v>
      </c>
      <c r="BM198">
        <v>17.250865151566838</v>
      </c>
      <c r="BN198">
        <v>3.1232090824449101</v>
      </c>
      <c r="BO198">
        <v>0.70546898053711471</v>
      </c>
      <c r="BP198">
        <v>4.7755497631739292</v>
      </c>
      <c r="BQ198">
        <v>41.248806332738972</v>
      </c>
      <c r="BR198">
        <v>4.1769582436513284</v>
      </c>
      <c r="BS198">
        <v>7.0575077050781516</v>
      </c>
      <c r="BT198">
        <v>1.172799419046604</v>
      </c>
      <c r="BU198">
        <v>0.67967222915096159</v>
      </c>
      <c r="BV198">
        <v>1.4152802353262111</v>
      </c>
      <c r="BW198">
        <v>11.9423293429577</v>
      </c>
      <c r="BX198">
        <v>3.75034047950553</v>
      </c>
      <c r="BY198">
        <v>1.5132482999313419</v>
      </c>
      <c r="BZ198">
        <v>1.5897225595841169</v>
      </c>
      <c r="CA198">
        <v>13.079691492837039</v>
      </c>
      <c r="CB198">
        <v>5.9036365693868076</v>
      </c>
      <c r="CC198">
        <v>2.3645792667547392</v>
      </c>
      <c r="CD198">
        <v>3.8193207788024219</v>
      </c>
      <c r="CE198">
        <v>1.4382941559749589</v>
      </c>
      <c r="CF198">
        <v>14.73915305251386</v>
      </c>
      <c r="CG198">
        <v>2.1669257387141978</v>
      </c>
      <c r="CH198">
        <v>6.3914640157995972</v>
      </c>
      <c r="CI198">
        <v>1.7780576126685921</v>
      </c>
      <c r="CJ198">
        <v>0.75361575453761864</v>
      </c>
      <c r="CK198">
        <v>1.879532286641096</v>
      </c>
      <c r="CL198">
        <v>11.255618045707079</v>
      </c>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row>
    <row r="199">
      <c r="A199" t="s">
        <v>547</v>
      </c>
      <c r="B199">
        <v>2017</v>
      </c>
      <c r="C199" t="s">
        <v>553</v>
      </c>
      <c r="D199">
        <v>72</v>
      </c>
      <c r="E199" t="s">
        <v>182</v>
      </c>
      <c r="F199" t="s">
        <v>539</v>
      </c>
      <c r="G199" t="s">
        <v>213</v>
      </c>
      <c r="H199">
        <v>10.46368581419944</v>
      </c>
      <c r="I199">
        <v>23.14766194140989</v>
      </c>
      <c r="J199">
        <v>29.492656935564359</v>
      </c>
      <c r="K199">
        <v>30.8352991010712</v>
      </c>
      <c r="L199">
        <v>26.11812337708335</v>
      </c>
      <c r="M199">
        <v>30.026575777117209</v>
      </c>
      <c r="N199">
        <v>35.899999178098973</v>
      </c>
      <c r="O199">
        <v>35.31861066257845</v>
      </c>
      <c r="P199">
        <v>29.264454638517339</v>
      </c>
      <c r="Q199">
        <v>24.87499317654822</v>
      </c>
      <c r="R199">
        <v>5.1818341343841592</v>
      </c>
      <c r="S199">
        <v>12.276057139840439</v>
      </c>
      <c r="T199">
        <v>18.760567107095071</v>
      </c>
      <c r="U199">
        <v>23.1437462643275</v>
      </c>
      <c r="V199">
        <v>26.027282629808699</v>
      </c>
      <c r="W199" t="s">
        <v>396</v>
      </c>
      <c r="X199" t="s">
        <v>397</v>
      </c>
      <c r="Y199" t="s">
        <v>398</v>
      </c>
      <c r="Z199" t="s">
        <v>399</v>
      </c>
      <c r="AA199" t="s">
        <v>400</v>
      </c>
      <c r="AB199" t="s">
        <v>401</v>
      </c>
      <c r="AC199" t="s">
        <v>402</v>
      </c>
      <c r="AD199" t="s">
        <v>403</v>
      </c>
      <c r="AE199" t="s">
        <v>404</v>
      </c>
      <c r="AF199" t="s">
        <v>405</v>
      </c>
      <c r="AG199" t="s">
        <v>406</v>
      </c>
      <c r="AH199" t="s">
        <v>407</v>
      </c>
      <c r="AI199" t="s">
        <v>408</v>
      </c>
      <c r="AJ199" t="s">
        <v>409</v>
      </c>
      <c r="AK199" t="s">
        <v>410</v>
      </c>
      <c r="AL199" t="s">
        <v>411</v>
      </c>
      <c r="AM199" t="s">
        <v>412</v>
      </c>
      <c r="AN199" t="s">
        <v>413</v>
      </c>
      <c r="AO199" t="s">
        <v>414</v>
      </c>
      <c r="AP199" t="s">
        <v>415</v>
      </c>
      <c r="AQ199" t="s">
        <v>416</v>
      </c>
      <c r="AR199" t="s">
        <v>417</v>
      </c>
      <c r="AS199" t="s">
        <v>418</v>
      </c>
      <c r="AT199" t="s">
        <v>419</v>
      </c>
      <c r="AU199" t="s">
        <v>420</v>
      </c>
      <c r="AV199" t="s">
        <v>421</v>
      </c>
      <c r="AW199" t="s">
        <v>422</v>
      </c>
      <c r="AX199" t="s">
        <v>423</v>
      </c>
      <c r="AY199" t="s">
        <v>424</v>
      </c>
      <c r="AZ199" t="s">
        <v>425</v>
      </c>
      <c r="BA199" t="s">
        <v>426</v>
      </c>
      <c r="BB199" t="s">
        <v>427</v>
      </c>
      <c r="BC199" t="s">
        <v>428</v>
      </c>
      <c r="BD199" t="s">
        <v>429</v>
      </c>
      <c r="BE199">
        <v>32.773212275063301</v>
      </c>
      <c r="BF199">
        <v>13.477881814387571</v>
      </c>
      <c r="BG199">
        <v>49.033022938264587</v>
      </c>
      <c r="BH199">
        <v>28.193567662065</v>
      </c>
      <c r="BI199">
        <v>13.85706174956429</v>
      </c>
      <c r="BJ199">
        <v>17.646808430152831</v>
      </c>
      <c r="BK199">
        <v>42.354569161705832</v>
      </c>
      <c r="BL199">
        <v>33.027108351074702</v>
      </c>
      <c r="BM199">
        <v>13.87699620392597</v>
      </c>
      <c r="BN199">
        <v>65.271763043041844</v>
      </c>
      <c r="BO199">
        <v>5.3915812018381946</v>
      </c>
      <c r="BP199">
        <v>35.049035295120369</v>
      </c>
      <c r="BQ199">
        <v>31.022847598009779</v>
      </c>
      <c r="BR199">
        <v>21.51692166662097</v>
      </c>
      <c r="BS199">
        <v>19.42981858527834</v>
      </c>
      <c r="BT199">
        <v>15.68616800228104</v>
      </c>
      <c r="BU199">
        <v>55.192745219401353</v>
      </c>
      <c r="BV199">
        <v>19.425776107381999</v>
      </c>
      <c r="BW199">
        <v>36.147981430104338</v>
      </c>
      <c r="BX199">
        <v>30.356726487405091</v>
      </c>
      <c r="BY199">
        <v>27.300874374105931</v>
      </c>
      <c r="BZ199">
        <v>45.597932551394393</v>
      </c>
      <c r="CA199">
        <v>56.754682217674798</v>
      </c>
      <c r="CB199">
        <v>24.548696030839199</v>
      </c>
      <c r="CC199">
        <v>30.22911525122057</v>
      </c>
      <c r="CD199">
        <v>17.71672454402087</v>
      </c>
      <c r="CE199">
        <v>25.12028664067266</v>
      </c>
      <c r="CF199">
        <v>27.486258604027149</v>
      </c>
      <c r="CG199">
        <v>16.70240229907947</v>
      </c>
      <c r="CH199">
        <v>17.737368445097509</v>
      </c>
      <c r="CI199">
        <v>28.250369349734971</v>
      </c>
      <c r="CJ199">
        <v>20.56459003142534</v>
      </c>
      <c r="CK199">
        <v>39.217889489277063</v>
      </c>
      <c r="CL199">
        <v>5.642588884254959</v>
      </c>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row>
    <row r="200">
      <c r="A200" t="s">
        <v>547</v>
      </c>
      <c r="B200">
        <v>2017</v>
      </c>
      <c r="C200" t="s">
        <v>553</v>
      </c>
      <c r="D200">
        <v>73</v>
      </c>
      <c r="E200" t="s">
        <v>182</v>
      </c>
      <c r="F200" t="s">
        <v>46</v>
      </c>
      <c r="G200" t="s">
        <v>213</v>
      </c>
      <c r="H200">
        <v>0.00054009953631120003</v>
      </c>
      <c r="I200">
        <v>0.016729303695639901</v>
      </c>
      <c r="J200">
        <v>0</v>
      </c>
      <c r="K200">
        <v>0.0023760981940587002</v>
      </c>
      <c r="L200">
        <v>0.0099186585935528999</v>
      </c>
      <c r="M200">
        <v>0.0010905324897719001</v>
      </c>
      <c r="N200">
        <v>0</v>
      </c>
      <c r="O200">
        <v>0</v>
      </c>
      <c r="P200">
        <v>0</v>
      </c>
      <c r="Q200">
        <v>0.0079829841709042008</v>
      </c>
      <c r="R200">
        <v>0</v>
      </c>
      <c r="S200">
        <v>0</v>
      </c>
      <c r="T200">
        <v>0.033135186073832</v>
      </c>
      <c r="U200">
        <v>0</v>
      </c>
      <c r="V200">
        <v>0.016528470920672101</v>
      </c>
      <c r="W200" t="s">
        <v>396</v>
      </c>
      <c r="X200" t="s">
        <v>397</v>
      </c>
      <c r="Y200" t="s">
        <v>398</v>
      </c>
      <c r="Z200" t="s">
        <v>399</v>
      </c>
      <c r="AA200" t="s">
        <v>400</v>
      </c>
      <c r="AB200" t="s">
        <v>401</v>
      </c>
      <c r="AC200" t="s">
        <v>402</v>
      </c>
      <c r="AD200" t="s">
        <v>403</v>
      </c>
      <c r="AE200" t="s">
        <v>404</v>
      </c>
      <c r="AF200" t="s">
        <v>405</v>
      </c>
      <c r="AG200" t="s">
        <v>406</v>
      </c>
      <c r="AH200" t="s">
        <v>407</v>
      </c>
      <c r="AI200" t="s">
        <v>408</v>
      </c>
      <c r="AJ200" t="s">
        <v>409</v>
      </c>
      <c r="AK200" t="s">
        <v>410</v>
      </c>
      <c r="AL200" t="s">
        <v>411</v>
      </c>
      <c r="AM200" t="s">
        <v>412</v>
      </c>
      <c r="AN200" t="s">
        <v>413</v>
      </c>
      <c r="AO200" t="s">
        <v>414</v>
      </c>
      <c r="AP200" t="s">
        <v>415</v>
      </c>
      <c r="AQ200" t="s">
        <v>416</v>
      </c>
      <c r="AR200" t="s">
        <v>417</v>
      </c>
      <c r="AS200" t="s">
        <v>418</v>
      </c>
      <c r="AT200" t="s">
        <v>419</v>
      </c>
      <c r="AU200" t="s">
        <v>420</v>
      </c>
      <c r="AV200" t="s">
        <v>421</v>
      </c>
      <c r="AW200" t="s">
        <v>422</v>
      </c>
      <c r="AX200" t="s">
        <v>423</v>
      </c>
      <c r="AY200" t="s">
        <v>424</v>
      </c>
      <c r="AZ200" t="s">
        <v>425</v>
      </c>
      <c r="BA200" t="s">
        <v>426</v>
      </c>
      <c r="BB200" t="s">
        <v>427</v>
      </c>
      <c r="BC200" t="s">
        <v>428</v>
      </c>
      <c r="BD200" t="s">
        <v>429</v>
      </c>
      <c r="BE200">
        <v>0.042594240566489298</v>
      </c>
      <c r="BF200">
        <v>0</v>
      </c>
      <c r="BG200">
        <v>0</v>
      </c>
      <c r="BH200">
        <v>0</v>
      </c>
      <c r="BI200">
        <v>0.1614788697866095</v>
      </c>
      <c r="BJ200">
        <v>0</v>
      </c>
      <c r="BK200">
        <v>0</v>
      </c>
      <c r="BL200">
        <v>0</v>
      </c>
      <c r="BM200">
        <v>0</v>
      </c>
      <c r="BN200">
        <v>0</v>
      </c>
      <c r="BO200">
        <v>0</v>
      </c>
      <c r="BP200">
        <v>0</v>
      </c>
      <c r="BQ200">
        <v>0</v>
      </c>
      <c r="BR200">
        <v>0</v>
      </c>
      <c r="BS200">
        <v>0</v>
      </c>
      <c r="BT200">
        <v>0</v>
      </c>
      <c r="BU200">
        <v>0.1869109455591508</v>
      </c>
      <c r="BV200">
        <v>0</v>
      </c>
      <c r="BW200">
        <v>0</v>
      </c>
      <c r="BX200">
        <v>0.062311764026498802</v>
      </c>
      <c r="BY200">
        <v>0</v>
      </c>
      <c r="BZ200">
        <v>0</v>
      </c>
      <c r="CA200">
        <v>0</v>
      </c>
      <c r="CB200">
        <v>0</v>
      </c>
      <c r="CC200">
        <v>0</v>
      </c>
      <c r="CD200">
        <v>0</v>
      </c>
      <c r="CE200">
        <v>0.0111827119178552</v>
      </c>
      <c r="CF200">
        <v>0</v>
      </c>
      <c r="CG200">
        <v>0</v>
      </c>
      <c r="CH200">
        <v>0</v>
      </c>
      <c r="CI200">
        <v>0</v>
      </c>
      <c r="CJ200">
        <v>0.0151092441948419</v>
      </c>
      <c r="CK200">
        <v>0</v>
      </c>
      <c r="CL200">
        <v>0</v>
      </c>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row>
    <row r="201">
      <c r="A201" t="s">
        <v>547</v>
      </c>
      <c r="B201">
        <v>2017</v>
      </c>
      <c r="C201" t="s">
        <v>553</v>
      </c>
      <c r="D201">
        <v>122</v>
      </c>
      <c r="E201" t="s">
        <v>18</v>
      </c>
      <c r="F201" t="s">
        <v>14</v>
      </c>
      <c r="G201" t="s">
        <v>566</v>
      </c>
      <c r="H201">
        <v>66.512303053141181</v>
      </c>
      <c r="I201">
        <v>84.4421759831814</v>
      </c>
      <c r="J201">
        <v>91.551057319333694</v>
      </c>
      <c r="K201">
        <v>95.919390361400957</v>
      </c>
      <c r="L201">
        <v>99.101049591512279</v>
      </c>
      <c r="M201">
        <v>78.997865042030369</v>
      </c>
      <c r="N201">
        <v>91.471246977113125</v>
      </c>
      <c r="O201">
        <v>94.99445131734133</v>
      </c>
      <c r="P201">
        <v>98.008986987155723</v>
      </c>
      <c r="Q201">
        <v>99.518743218078669</v>
      </c>
      <c r="R201">
        <v>60.525192706897201</v>
      </c>
      <c r="S201">
        <v>76.885113028181223</v>
      </c>
      <c r="T201">
        <v>85.640618763370412</v>
      </c>
      <c r="U201">
        <v>91.379846785796175</v>
      </c>
      <c r="V201">
        <v>98.100554378475749</v>
      </c>
      <c r="W201" t="s">
        <v>396</v>
      </c>
      <c r="X201" t="s">
        <v>397</v>
      </c>
      <c r="Y201" t="s">
        <v>398</v>
      </c>
      <c r="Z201" t="s">
        <v>399</v>
      </c>
      <c r="AA201" t="s">
        <v>400</v>
      </c>
      <c r="AB201" t="s">
        <v>401</v>
      </c>
      <c r="AC201" t="s">
        <v>402</v>
      </c>
      <c r="AD201" t="s">
        <v>403</v>
      </c>
      <c r="AE201" t="s">
        <v>404</v>
      </c>
      <c r="AF201" t="s">
        <v>405</v>
      </c>
      <c r="AG201" t="s">
        <v>406</v>
      </c>
      <c r="AH201" t="s">
        <v>407</v>
      </c>
      <c r="AI201" t="s">
        <v>408</v>
      </c>
      <c r="AJ201" t="s">
        <v>409</v>
      </c>
      <c r="AK201" t="s">
        <v>410</v>
      </c>
      <c r="AL201" t="s">
        <v>411</v>
      </c>
      <c r="AM201" t="s">
        <v>412</v>
      </c>
      <c r="AN201" t="s">
        <v>413</v>
      </c>
      <c r="AO201" t="s">
        <v>414</v>
      </c>
      <c r="AP201" t="s">
        <v>415</v>
      </c>
      <c r="AQ201" t="s">
        <v>416</v>
      </c>
      <c r="AR201" t="s">
        <v>417</v>
      </c>
      <c r="AS201" t="s">
        <v>418</v>
      </c>
      <c r="AT201" t="s">
        <v>419</v>
      </c>
      <c r="AU201" t="s">
        <v>420</v>
      </c>
      <c r="AV201" t="s">
        <v>421</v>
      </c>
      <c r="AW201" t="s">
        <v>422</v>
      </c>
      <c r="AX201" t="s">
        <v>423</v>
      </c>
      <c r="AY201" t="s">
        <v>424</v>
      </c>
      <c r="AZ201" t="s">
        <v>425</v>
      </c>
      <c r="BA201" t="s">
        <v>426</v>
      </c>
      <c r="BB201" t="s">
        <v>427</v>
      </c>
      <c r="BC201" t="s">
        <v>428</v>
      </c>
      <c r="BD201" t="s">
        <v>429</v>
      </c>
      <c r="BE201">
        <v>79.649123260172573</v>
      </c>
      <c r="BF201">
        <v>92.378220499589361</v>
      </c>
      <c r="BG201">
        <v>91.207585980482989</v>
      </c>
      <c r="BH201">
        <v>88.959472873928163</v>
      </c>
      <c r="BI201">
        <v>86.313837036769527</v>
      </c>
      <c r="BJ201">
        <v>90.400859806784311</v>
      </c>
      <c r="BK201">
        <v>71.407239322611261</v>
      </c>
      <c r="BL201">
        <v>74.886678392102795</v>
      </c>
      <c r="BM201">
        <v>87.283774582250942</v>
      </c>
      <c r="BN201">
        <v>94.994963264506069</v>
      </c>
      <c r="BO201">
        <v>82.391442597849064</v>
      </c>
      <c r="BP201">
        <v>69.549833731883638</v>
      </c>
      <c r="BQ201">
        <v>95.232067263274999</v>
      </c>
      <c r="BR201">
        <v>88.176325523942552</v>
      </c>
      <c r="BS201">
        <v>94.027047908355627</v>
      </c>
      <c r="BT201">
        <v>77.249932815018198</v>
      </c>
      <c r="BU201">
        <v>84.544488798202622</v>
      </c>
      <c r="BV201">
        <v>76.812091981775694</v>
      </c>
      <c r="BW201">
        <v>88.536096230306157</v>
      </c>
      <c r="BX201">
        <v>87.146841943374113</v>
      </c>
      <c r="BY201">
        <v>71.394356040317689</v>
      </c>
      <c r="BZ201">
        <v>92.373620979288887</v>
      </c>
      <c r="CA201">
        <v>93.547256737292201</v>
      </c>
      <c r="CB201">
        <v>77.656135486241524</v>
      </c>
      <c r="CC201">
        <v>90.635461918030543</v>
      </c>
      <c r="CD201">
        <v>86.840634582155289</v>
      </c>
      <c r="CE201">
        <v>83.582697251677018</v>
      </c>
      <c r="CF201">
        <v>88.069443021690574</v>
      </c>
      <c r="CG201">
        <v>77.546569213147791</v>
      </c>
      <c r="CH201">
        <v>82.810875835725113</v>
      </c>
      <c r="CI201">
        <v>83.668964209488948</v>
      </c>
      <c r="CJ201">
        <v>74.53080146628534</v>
      </c>
      <c r="CK201">
        <v>83.183707695752972</v>
      </c>
      <c r="CL201"/>
      <c r="CM201">
        <v>23962.175235999821</v>
      </c>
      <c r="CN201">
        <v>29374.421657999868</v>
      </c>
      <c r="CO201">
        <v>31658.116631000081</v>
      </c>
      <c r="CP201">
        <v>33618.231595000078</v>
      </c>
      <c r="CQ201">
        <v>35812.715676000189</v>
      </c>
      <c r="CR201">
        <v>14102.72867600003</v>
      </c>
      <c r="CS201">
        <v>15700.610819</v>
      </c>
      <c r="CT201">
        <v>16447.396936000001</v>
      </c>
      <c r="CU201">
        <v>17292.057795999968</v>
      </c>
      <c r="CV201">
        <v>17994.637218999989</v>
      </c>
      <c r="CW201">
        <v>11073.297234999971</v>
      </c>
      <c r="CX201">
        <v>13623.081949000019</v>
      </c>
      <c r="CY201">
        <v>14776.378957000061</v>
      </c>
      <c r="CZ201">
        <v>15932.95758400002</v>
      </c>
      <c r="DA201">
        <v>17482.51362499996</v>
      </c>
      <c r="DB201">
        <v>2483.7487230000061</v>
      </c>
      <c r="DC201">
        <v>3361.7565570000038</v>
      </c>
      <c r="DD201">
        <v>957.67721200000187</v>
      </c>
      <c r="DE201">
        <v>6009.0849140000128</v>
      </c>
      <c r="DF201">
        <v>596.21007500000064</v>
      </c>
      <c r="DG201">
        <v>21786.749760999941</v>
      </c>
      <c r="DH201">
        <v>1115.540833</v>
      </c>
      <c r="DI201">
        <v>1637.8099500000039</v>
      </c>
      <c r="DJ201">
        <v>24767.067577000042</v>
      </c>
      <c r="DK201">
        <v>2006.8206089999951</v>
      </c>
      <c r="DL201">
        <v>2602.5946209999929</v>
      </c>
      <c r="DM201">
        <v>692.2204780000003</v>
      </c>
      <c r="DN201">
        <v>6338.1319500000154</v>
      </c>
      <c r="DO201">
        <v>1975.579865000004</v>
      </c>
      <c r="DP201">
        <v>5143.3770209999802</v>
      </c>
      <c r="DQ201">
        <v>1055.716124</v>
      </c>
      <c r="DR201">
        <v>323.08938300000068</v>
      </c>
      <c r="DS201">
        <v>729.57598099999802</v>
      </c>
      <c r="DT201">
        <v>1507.058660000002</v>
      </c>
      <c r="DU201">
        <v>8360.3468509999821</v>
      </c>
      <c r="DV201">
        <v>1529.142529000002</v>
      </c>
      <c r="DW201">
        <v>3893.938388999994</v>
      </c>
      <c r="DX201">
        <v>1086.9752919999989</v>
      </c>
      <c r="DY201">
        <v>2186.710219000001</v>
      </c>
      <c r="DZ201">
        <v>5330.4911089999923</v>
      </c>
      <c r="EA201">
        <v>4823.3430509999962</v>
      </c>
      <c r="EB201">
        <v>1570.943384000004</v>
      </c>
      <c r="EC201">
        <v>28412.962977000221</v>
      </c>
      <c r="ED201">
        <v>2558.7882489999938</v>
      </c>
      <c r="EE201">
        <v>3199.072591000006</v>
      </c>
      <c r="EF201">
        <v>443.72569200000078</v>
      </c>
      <c r="EG201">
        <v>729.60425800000041</v>
      </c>
      <c r="EH201">
        <v>2370.8912520000008</v>
      </c>
      <c r="EI201">
        <v>2838.9146589999959</v>
      </c>
    </row>
    <row r="202">
      <c r="A202" t="s">
        <v>547</v>
      </c>
      <c r="B202">
        <v>2017</v>
      </c>
      <c r="C202" t="s">
        <v>553</v>
      </c>
      <c r="D202">
        <v>123</v>
      </c>
      <c r="E202" t="s">
        <v>18</v>
      </c>
      <c r="F202" t="s">
        <v>51</v>
      </c>
      <c r="G202" t="s">
        <v>213</v>
      </c>
      <c r="H202">
        <v>33.487696946858819</v>
      </c>
      <c r="I202">
        <v>15.5578240168186</v>
      </c>
      <c r="J202">
        <v>8.4489426806663062</v>
      </c>
      <c r="K202">
        <v>4.0806096385990429</v>
      </c>
      <c r="L202">
        <v>0.89895040848772112</v>
      </c>
      <c r="M202">
        <v>21.002134957969631</v>
      </c>
      <c r="N202">
        <v>8.5287530228868746</v>
      </c>
      <c r="O202">
        <v>5.0055486826586701</v>
      </c>
      <c r="P202">
        <v>1.9910130128442769</v>
      </c>
      <c r="Q202">
        <v>0.48125678192133142</v>
      </c>
      <c r="R202">
        <v>39.474807293102799</v>
      </c>
      <c r="S202">
        <v>23.11488697181878</v>
      </c>
      <c r="T202">
        <v>14.35938123662959</v>
      </c>
      <c r="U202">
        <v>8.6201532142038246</v>
      </c>
      <c r="V202">
        <v>1.899445621524251</v>
      </c>
      <c r="W202" t="s">
        <v>396</v>
      </c>
      <c r="X202" t="s">
        <v>397</v>
      </c>
      <c r="Y202" t="s">
        <v>398</v>
      </c>
      <c r="Z202" t="s">
        <v>399</v>
      </c>
      <c r="AA202" t="s">
        <v>400</v>
      </c>
      <c r="AB202" t="s">
        <v>401</v>
      </c>
      <c r="AC202" t="s">
        <v>402</v>
      </c>
      <c r="AD202" t="s">
        <v>403</v>
      </c>
      <c r="AE202" t="s">
        <v>404</v>
      </c>
      <c r="AF202" t="s">
        <v>405</v>
      </c>
      <c r="AG202" t="s">
        <v>406</v>
      </c>
      <c r="AH202" t="s">
        <v>407</v>
      </c>
      <c r="AI202" t="s">
        <v>408</v>
      </c>
      <c r="AJ202" t="s">
        <v>409</v>
      </c>
      <c r="AK202" t="s">
        <v>410</v>
      </c>
      <c r="AL202" t="s">
        <v>411</v>
      </c>
      <c r="AM202" t="s">
        <v>412</v>
      </c>
      <c r="AN202" t="s">
        <v>413</v>
      </c>
      <c r="AO202" t="s">
        <v>414</v>
      </c>
      <c r="AP202" t="s">
        <v>415</v>
      </c>
      <c r="AQ202" t="s">
        <v>416</v>
      </c>
      <c r="AR202" t="s">
        <v>417</v>
      </c>
      <c r="AS202" t="s">
        <v>418</v>
      </c>
      <c r="AT202" t="s">
        <v>419</v>
      </c>
      <c r="AU202" t="s">
        <v>420</v>
      </c>
      <c r="AV202" t="s">
        <v>421</v>
      </c>
      <c r="AW202" t="s">
        <v>422</v>
      </c>
      <c r="AX202" t="s">
        <v>423</v>
      </c>
      <c r="AY202" t="s">
        <v>424</v>
      </c>
      <c r="AZ202" t="s">
        <v>425</v>
      </c>
      <c r="BA202" t="s">
        <v>426</v>
      </c>
      <c r="BB202" t="s">
        <v>427</v>
      </c>
      <c r="BC202" t="s">
        <v>428</v>
      </c>
      <c r="BD202" t="s">
        <v>429</v>
      </c>
      <c r="BE202">
        <v>20.350876739827431</v>
      </c>
      <c r="BF202">
        <v>7.6217795004106392</v>
      </c>
      <c r="BG202">
        <v>8.7924140195170111</v>
      </c>
      <c r="BH202">
        <v>11.04052712607184</v>
      </c>
      <c r="BI202">
        <v>13.686162963230471</v>
      </c>
      <c r="BJ202">
        <v>9.599140193215689</v>
      </c>
      <c r="BK202">
        <v>28.592760677388739</v>
      </c>
      <c r="BL202">
        <v>25.113321607897209</v>
      </c>
      <c r="BM202">
        <v>12.71622541774906</v>
      </c>
      <c r="BN202">
        <v>5.0050367354939311</v>
      </c>
      <c r="BO202">
        <v>17.608557402150939</v>
      </c>
      <c r="BP202">
        <v>30.450166268116359</v>
      </c>
      <c r="BQ202">
        <v>4.7679327367250011</v>
      </c>
      <c r="BR202">
        <v>11.82367447605745</v>
      </c>
      <c r="BS202">
        <v>5.9729520916443732</v>
      </c>
      <c r="BT202">
        <v>22.750067184981798</v>
      </c>
      <c r="BU202">
        <v>15.45551120179738</v>
      </c>
      <c r="BV202">
        <v>23.187908018224309</v>
      </c>
      <c r="BW202">
        <v>11.46390376969384</v>
      </c>
      <c r="BX202">
        <v>12.85315805662589</v>
      </c>
      <c r="BY202">
        <v>28.605643959682311</v>
      </c>
      <c r="BZ202">
        <v>7.6263790207111128</v>
      </c>
      <c r="CA202">
        <v>6.4527432627077994</v>
      </c>
      <c r="CB202">
        <v>22.343864513758479</v>
      </c>
      <c r="CC202">
        <v>9.3645380819694566</v>
      </c>
      <c r="CD202">
        <v>13.159365417844709</v>
      </c>
      <c r="CE202">
        <v>16.417302748322982</v>
      </c>
      <c r="CF202">
        <v>11.930556978309429</v>
      </c>
      <c r="CG202">
        <v>22.453430786852209</v>
      </c>
      <c r="CH202">
        <v>17.18912416427489</v>
      </c>
      <c r="CI202">
        <v>16.331035790511049</v>
      </c>
      <c r="CJ202">
        <v>25.46919853371466</v>
      </c>
      <c r="CK202">
        <v>16.816292304247028</v>
      </c>
      <c r="CL202"/>
      <c r="CM202">
        <v>13750.994058999981</v>
      </c>
      <c r="CN202">
        <v>8336.3827769999807</v>
      </c>
      <c r="CO202">
        <v>6051.6506820000031</v>
      </c>
      <c r="CP202">
        <v>4100.0125399999988</v>
      </c>
      <c r="CQ202">
        <v>1900.912278</v>
      </c>
      <c r="CR202">
        <v>4574.0188680000001</v>
      </c>
      <c r="CS202">
        <v>2977.9154220000032</v>
      </c>
      <c r="CT202">
        <v>2235.0647300000001</v>
      </c>
      <c r="CU202">
        <v>1383.7641849999991</v>
      </c>
      <c r="CV202">
        <v>681.21091099999956</v>
      </c>
      <c r="CW202">
        <v>7961.9021059999986</v>
      </c>
      <c r="CX202">
        <v>5412.4333960000095</v>
      </c>
      <c r="CY202">
        <v>4263.0644489999977</v>
      </c>
      <c r="CZ202">
        <v>3096.0745659999948</v>
      </c>
      <c r="DA202">
        <v>1554.503703000001</v>
      </c>
      <c r="DB202">
        <v>1016.466282999999</v>
      </c>
      <c r="DC202">
        <v>161.24206799999999</v>
      </c>
      <c r="DD202">
        <v>86.606452999999973</v>
      </c>
      <c r="DE202">
        <v>2059.4811230000009</v>
      </c>
      <c r="DF202">
        <v>797.03475200000037</v>
      </c>
      <c r="DG202">
        <v>3657.895268000007</v>
      </c>
      <c r="DH202">
        <v>516.58554599999991</v>
      </c>
      <c r="DI202">
        <v>478.01579100000021</v>
      </c>
      <c r="DJ202">
        <v>4013.7054689999968</v>
      </c>
      <c r="DK202">
        <v>261.37076500000012</v>
      </c>
      <c r="DL202">
        <v>1213.781823999999</v>
      </c>
      <c r="DM202">
        <v>158.88136399999999</v>
      </c>
      <c r="DN202">
        <v>523.53525599999989</v>
      </c>
      <c r="DO202">
        <v>495.14449900000011</v>
      </c>
      <c r="DP202">
        <v>693.67247599999985</v>
      </c>
      <c r="DQ202">
        <v>201.637756</v>
      </c>
      <c r="DR202">
        <v>81.051742999999988</v>
      </c>
      <c r="DS202">
        <v>106.55425700000001</v>
      </c>
      <c r="DT202">
        <v>186.97024500000001</v>
      </c>
      <c r="DU202">
        <v>1764.153873000002</v>
      </c>
      <c r="DV202">
        <v>896.1496719999999</v>
      </c>
      <c r="DW202">
        <v>829.97570200000007</v>
      </c>
      <c r="DX202">
        <v>195.75965699999989</v>
      </c>
      <c r="DY202">
        <v>765.77206800000044</v>
      </c>
      <c r="DZ202">
        <v>660.56857499999967</v>
      </c>
      <c r="EA202">
        <v>918.5368460000002</v>
      </c>
      <c r="EB202">
        <v>252.74634499999991</v>
      </c>
      <c r="EC202">
        <v>7745.741603999998</v>
      </c>
      <c r="ED202">
        <v>1012.281429</v>
      </c>
      <c r="EE202">
        <v>537.86178599999971</v>
      </c>
      <c r="EF202">
        <v>81.73495299999999</v>
      </c>
      <c r="EG202">
        <v>201.9645099999999</v>
      </c>
      <c r="EH202">
        <v>1433.1445450000001</v>
      </c>
      <c r="EI202">
        <v>133.92783299999999</v>
      </c>
    </row>
    <row r="203">
      <c r="A203" t="s">
        <v>547</v>
      </c>
      <c r="B203">
        <v>2017</v>
      </c>
      <c r="C203" t="s">
        <v>553</v>
      </c>
      <c r="D203">
        <v>124</v>
      </c>
      <c r="E203" t="s">
        <v>50</v>
      </c>
      <c r="F203" t="s">
        <v>15</v>
      </c>
      <c r="G203" t="s">
        <v>567</v>
      </c>
      <c r="H203">
        <v>43.773265420186029</v>
      </c>
      <c r="I203">
        <v>68.279692678400139</v>
      </c>
      <c r="J203">
        <v>79.396544988754968</v>
      </c>
      <c r="K203">
        <v>87.115580346669518</v>
      </c>
      <c r="L203">
        <v>96.657864273632356</v>
      </c>
      <c r="M203">
        <v>59.511970401339127</v>
      </c>
      <c r="N203">
        <v>76.760924383645602</v>
      </c>
      <c r="O203">
        <v>86.885513625787141</v>
      </c>
      <c r="P203">
        <v>93.33802306992375</v>
      </c>
      <c r="Q203">
        <v>98.735010135481048</v>
      </c>
      <c r="R203">
        <v>36.049435268465032</v>
      </c>
      <c r="S203">
        <v>58.891567759105349</v>
      </c>
      <c r="T203">
        <v>71.540603242687709</v>
      </c>
      <c r="U203">
        <v>81.604742292998694</v>
      </c>
      <c r="V203">
        <v>93.539034275834268</v>
      </c>
      <c r="W203" t="s">
        <v>396</v>
      </c>
      <c r="X203" t="s">
        <v>397</v>
      </c>
      <c r="Y203" t="s">
        <v>398</v>
      </c>
      <c r="Z203" t="s">
        <v>399</v>
      </c>
      <c r="AA203" t="s">
        <v>400</v>
      </c>
      <c r="AB203" t="s">
        <v>401</v>
      </c>
      <c r="AC203" t="s">
        <v>402</v>
      </c>
      <c r="AD203" t="s">
        <v>403</v>
      </c>
      <c r="AE203" t="s">
        <v>404</v>
      </c>
      <c r="AF203" t="s">
        <v>405</v>
      </c>
      <c r="AG203" t="s">
        <v>406</v>
      </c>
      <c r="AH203" t="s">
        <v>407</v>
      </c>
      <c r="AI203" t="s">
        <v>408</v>
      </c>
      <c r="AJ203" t="s">
        <v>409</v>
      </c>
      <c r="AK203" t="s">
        <v>410</v>
      </c>
      <c r="AL203" t="s">
        <v>411</v>
      </c>
      <c r="AM203" t="s">
        <v>412</v>
      </c>
      <c r="AN203" t="s">
        <v>413</v>
      </c>
      <c r="AO203" t="s">
        <v>414</v>
      </c>
      <c r="AP203" t="s">
        <v>415</v>
      </c>
      <c r="AQ203" t="s">
        <v>416</v>
      </c>
      <c r="AR203" t="s">
        <v>417</v>
      </c>
      <c r="AS203" t="s">
        <v>418</v>
      </c>
      <c r="AT203" t="s">
        <v>419</v>
      </c>
      <c r="AU203" t="s">
        <v>420</v>
      </c>
      <c r="AV203" t="s">
        <v>421</v>
      </c>
      <c r="AW203" t="s">
        <v>422</v>
      </c>
      <c r="AX203" t="s">
        <v>423</v>
      </c>
      <c r="AY203" t="s">
        <v>424</v>
      </c>
      <c r="AZ203" t="s">
        <v>425</v>
      </c>
      <c r="BA203" t="s">
        <v>426</v>
      </c>
      <c r="BB203" t="s">
        <v>427</v>
      </c>
      <c r="BC203" t="s">
        <v>428</v>
      </c>
      <c r="BD203" t="s">
        <v>429</v>
      </c>
      <c r="BE203">
        <v>70.015423185517477</v>
      </c>
      <c r="BF203">
        <v>86.159710507667626</v>
      </c>
      <c r="BG203">
        <v>83.330181736957201</v>
      </c>
      <c r="BH203">
        <v>83.212907933334009</v>
      </c>
      <c r="BI203">
        <v>69.094925943018225</v>
      </c>
      <c r="BJ203">
        <v>80.829979582235097</v>
      </c>
      <c r="BK203">
        <v>65.273657612834398</v>
      </c>
      <c r="BL203">
        <v>56.083818735576394</v>
      </c>
      <c r="BM203">
        <v>75.106832548646992</v>
      </c>
      <c r="BN203">
        <v>80.916473445943453</v>
      </c>
      <c r="BO203">
        <v>75.376974793133584</v>
      </c>
      <c r="BP203">
        <v>61.389514373312437</v>
      </c>
      <c r="BQ203">
        <v>80.417789325552533</v>
      </c>
      <c r="BR203">
        <v>69.608629037525503</v>
      </c>
      <c r="BS203">
        <v>91.099138851942556</v>
      </c>
      <c r="BT203">
        <v>68.651704779155708</v>
      </c>
      <c r="BU203">
        <v>76.398883093710168</v>
      </c>
      <c r="BV203">
        <v>71.110866075837393</v>
      </c>
      <c r="BW203">
        <v>60.216348793110029</v>
      </c>
      <c r="BX203">
        <v>72.095503628364625</v>
      </c>
      <c r="BY203">
        <v>66.626149289457402</v>
      </c>
      <c r="BZ203">
        <v>76.154532930557394</v>
      </c>
      <c r="CA203">
        <v>80.99891389738238</v>
      </c>
      <c r="CB203">
        <v>73.243586481029993</v>
      </c>
      <c r="CC203">
        <v>77.42886866804082</v>
      </c>
      <c r="CD203">
        <v>78.832341807614526</v>
      </c>
      <c r="CE203">
        <v>76.340511982980075</v>
      </c>
      <c r="CF203">
        <v>76.47144436398456</v>
      </c>
      <c r="CG203">
        <v>69.091030234036481</v>
      </c>
      <c r="CH203">
        <v>69.312603629672552</v>
      </c>
      <c r="CI203">
        <v>79.155721014580635</v>
      </c>
      <c r="CJ203">
        <v>64.488959839132917</v>
      </c>
      <c r="CK203">
        <v>73.438185084547285</v>
      </c>
      <c r="CL203"/>
      <c r="CM203">
        <v>14379.60775300002</v>
      </c>
      <c r="CN203">
        <v>24458.727720999959</v>
      </c>
      <c r="CO203">
        <v>29209.51125900009</v>
      </c>
      <c r="CP203">
        <v>32613.452308000022</v>
      </c>
      <c r="CQ203">
        <v>35660.514150000163</v>
      </c>
      <c r="CR203">
        <v>10760.026666999989</v>
      </c>
      <c r="CS203">
        <v>14359.478346</v>
      </c>
      <c r="CT203">
        <v>15794.10460599999</v>
      </c>
      <c r="CU203">
        <v>17152.465572999969</v>
      </c>
      <c r="CV203">
        <v>17950.224586</v>
      </c>
      <c r="CW203">
        <v>5591.7782920000091</v>
      </c>
      <c r="CX203">
        <v>10109.42142600001</v>
      </c>
      <c r="CY203">
        <v>12568.899341000049</v>
      </c>
      <c r="CZ203">
        <v>14823.39576500001</v>
      </c>
      <c r="DA203">
        <v>17212.01858899993</v>
      </c>
      <c r="DB203">
        <v>2174.210344000001</v>
      </c>
      <c r="DC203">
        <v>3104.8344630000051</v>
      </c>
      <c r="DD203">
        <v>924.87871500000199</v>
      </c>
      <c r="DE203">
        <v>5460.0745220000126</v>
      </c>
      <c r="DF203">
        <v>490.99530700000031</v>
      </c>
      <c r="DG203">
        <v>19700.25018600003</v>
      </c>
      <c r="DH203">
        <v>962.20476599999961</v>
      </c>
      <c r="DI203">
        <v>1272.6812189999989</v>
      </c>
      <c r="DJ203">
        <v>22074.00267299997</v>
      </c>
      <c r="DK203">
        <v>1933.255910999995</v>
      </c>
      <c r="DL203">
        <v>1741.9713069999989</v>
      </c>
      <c r="DM203">
        <v>483.14626599999968</v>
      </c>
      <c r="DN203">
        <v>5912.4540560000169</v>
      </c>
      <c r="DO203">
        <v>1767.749804000003</v>
      </c>
      <c r="DP203">
        <v>4204.8374929999936</v>
      </c>
      <c r="DQ203">
        <v>788.45326700000078</v>
      </c>
      <c r="DR203">
        <v>273.1759730000004</v>
      </c>
      <c r="DS203">
        <v>521.41786999999943</v>
      </c>
      <c r="DT203">
        <v>1325.362548000001</v>
      </c>
      <c r="DU203">
        <v>7425.8528299999907</v>
      </c>
      <c r="DV203">
        <v>1286.882544000001</v>
      </c>
      <c r="DW203">
        <v>3521.0878409999982</v>
      </c>
      <c r="DX203">
        <v>1037.392886000001</v>
      </c>
      <c r="DY203">
        <v>1991.998112000002</v>
      </c>
      <c r="DZ203">
        <v>4591.3555230000029</v>
      </c>
      <c r="EA203">
        <v>3921.4319850000002</v>
      </c>
      <c r="EB203">
        <v>1237.799274</v>
      </c>
      <c r="EC203">
        <v>25525.00818400022</v>
      </c>
      <c r="ED203">
        <v>2323.2799519999949</v>
      </c>
      <c r="EE203">
        <v>2792.6753130000011</v>
      </c>
      <c r="EF203">
        <v>356.12361700000042</v>
      </c>
      <c r="EG203">
        <v>594.74144600000045</v>
      </c>
      <c r="EH203">
        <v>2073.414266000002</v>
      </c>
      <c r="EI203">
        <v>2526.812727999999</v>
      </c>
    </row>
    <row r="204">
      <c r="A204" t="s">
        <v>547</v>
      </c>
      <c r="B204">
        <v>2017</v>
      </c>
      <c r="C204" t="s">
        <v>553</v>
      </c>
      <c r="D204">
        <v>125</v>
      </c>
      <c r="E204" t="s">
        <v>50</v>
      </c>
      <c r="F204" t="s">
        <v>16</v>
      </c>
      <c r="G204" t="s">
        <v>568</v>
      </c>
      <c r="H204">
        <v>22.73903763295516</v>
      </c>
      <c r="I204">
        <v>16.162483304781279</v>
      </c>
      <c r="J204">
        <v>12.15451233057874</v>
      </c>
      <c r="K204">
        <v>8.8038100147314466</v>
      </c>
      <c r="L204">
        <v>2.4431853178799261</v>
      </c>
      <c r="M204">
        <v>19.485894640691239</v>
      </c>
      <c r="N204">
        <v>14.71032259346752</v>
      </c>
      <c r="O204">
        <v>8.108937691554182</v>
      </c>
      <c r="P204">
        <v>4.6709639172319806</v>
      </c>
      <c r="Q204">
        <v>0.78373308259762775</v>
      </c>
      <c r="R204">
        <v>24.475757438432169</v>
      </c>
      <c r="S204">
        <v>17.993545269075881</v>
      </c>
      <c r="T204">
        <v>14.1000155206827</v>
      </c>
      <c r="U204">
        <v>9.7751044927974835</v>
      </c>
      <c r="V204">
        <v>4.5615201026414693</v>
      </c>
      <c r="W204" t="s">
        <v>396</v>
      </c>
      <c r="X204" t="s">
        <v>397</v>
      </c>
      <c r="Y204" t="s">
        <v>398</v>
      </c>
      <c r="Z204" t="s">
        <v>399</v>
      </c>
      <c r="AA204" t="s">
        <v>400</v>
      </c>
      <c r="AB204" t="s">
        <v>401</v>
      </c>
      <c r="AC204" t="s">
        <v>402</v>
      </c>
      <c r="AD204" t="s">
        <v>403</v>
      </c>
      <c r="AE204" t="s">
        <v>404</v>
      </c>
      <c r="AF204" t="s">
        <v>405</v>
      </c>
      <c r="AG204" t="s">
        <v>406</v>
      </c>
      <c r="AH204" t="s">
        <v>407</v>
      </c>
      <c r="AI204" t="s">
        <v>408</v>
      </c>
      <c r="AJ204" t="s">
        <v>409</v>
      </c>
      <c r="AK204" t="s">
        <v>410</v>
      </c>
      <c r="AL204" t="s">
        <v>411</v>
      </c>
      <c r="AM204" t="s">
        <v>412</v>
      </c>
      <c r="AN204" t="s">
        <v>413</v>
      </c>
      <c r="AO204" t="s">
        <v>414</v>
      </c>
      <c r="AP204" t="s">
        <v>415</v>
      </c>
      <c r="AQ204" t="s">
        <v>416</v>
      </c>
      <c r="AR204" t="s">
        <v>417</v>
      </c>
      <c r="AS204" t="s">
        <v>418</v>
      </c>
      <c r="AT204" t="s">
        <v>419</v>
      </c>
      <c r="AU204" t="s">
        <v>420</v>
      </c>
      <c r="AV204" t="s">
        <v>421</v>
      </c>
      <c r="AW204" t="s">
        <v>422</v>
      </c>
      <c r="AX204" t="s">
        <v>423</v>
      </c>
      <c r="AY204" t="s">
        <v>424</v>
      </c>
      <c r="AZ204" t="s">
        <v>425</v>
      </c>
      <c r="BA204" t="s">
        <v>426</v>
      </c>
      <c r="BB204" t="s">
        <v>427</v>
      </c>
      <c r="BC204" t="s">
        <v>428</v>
      </c>
      <c r="BD204" t="s">
        <v>429</v>
      </c>
      <c r="BE204">
        <v>9.6337000746550991</v>
      </c>
      <c r="BF204">
        <v>6.2185099919217306</v>
      </c>
      <c r="BG204">
        <v>7.8774042435257936</v>
      </c>
      <c r="BH204">
        <v>5.7465649405941432</v>
      </c>
      <c r="BI204">
        <v>17.218911093751309</v>
      </c>
      <c r="BJ204">
        <v>9.5708802245492119</v>
      </c>
      <c r="BK204">
        <v>6.1335817097768617</v>
      </c>
      <c r="BL204">
        <v>18.802859656526401</v>
      </c>
      <c r="BM204">
        <v>12.176942033603931</v>
      </c>
      <c r="BN204">
        <v>14.07848981856262</v>
      </c>
      <c r="BO204">
        <v>7.0144678047154754</v>
      </c>
      <c r="BP204">
        <v>8.1603193585712077</v>
      </c>
      <c r="BQ204">
        <v>14.81427793772246</v>
      </c>
      <c r="BR204">
        <v>18.567696486417059</v>
      </c>
      <c r="BS204">
        <v>2.927909056413073</v>
      </c>
      <c r="BT204">
        <v>8.5982280358624887</v>
      </c>
      <c r="BU204">
        <v>8.1456057044924393</v>
      </c>
      <c r="BV204">
        <v>5.7012259059382906</v>
      </c>
      <c r="BW204">
        <v>28.319747437196138</v>
      </c>
      <c r="BX204">
        <v>15.051338315009479</v>
      </c>
      <c r="BY204">
        <v>4.7682067508602994</v>
      </c>
      <c r="BZ204">
        <v>16.219088048731511</v>
      </c>
      <c r="CA204">
        <v>12.54834283990982</v>
      </c>
      <c r="CB204">
        <v>4.4125490052115337</v>
      </c>
      <c r="CC204">
        <v>13.20659324998973</v>
      </c>
      <c r="CD204">
        <v>8.008292774540763</v>
      </c>
      <c r="CE204">
        <v>7.2421852686969386</v>
      </c>
      <c r="CF204">
        <v>11.597998657706009</v>
      </c>
      <c r="CG204">
        <v>8.4555389791113065</v>
      </c>
      <c r="CH204">
        <v>13.498272206052571</v>
      </c>
      <c r="CI204">
        <v>4.5132431949083154</v>
      </c>
      <c r="CJ204">
        <v>10.041841627152429</v>
      </c>
      <c r="CK204">
        <v>9.7455226112056863</v>
      </c>
      <c r="CL204"/>
      <c r="CM204">
        <v>3851.971617999995</v>
      </c>
      <c r="CN204">
        <v>4065.652489999994</v>
      </c>
      <c r="CO204">
        <v>3810.7752189999978</v>
      </c>
      <c r="CP204">
        <v>2991.018383000001</v>
      </c>
      <c r="CQ204">
        <v>1620.03585</v>
      </c>
      <c r="CR204">
        <v>2040.9166310000001</v>
      </c>
      <c r="CS204">
        <v>1980.754260999998</v>
      </c>
      <c r="CT204">
        <v>1600.9262439999991</v>
      </c>
      <c r="CU204">
        <v>1071.245246</v>
      </c>
      <c r="CV204">
        <v>608.2487189999996</v>
      </c>
      <c r="CW204">
        <v>1892.8147489999999</v>
      </c>
      <c r="CX204">
        <v>1907.7149030000021</v>
      </c>
      <c r="CY204">
        <v>2128.1777520000001</v>
      </c>
      <c r="CZ204">
        <v>1823.343522000001</v>
      </c>
      <c r="DA204">
        <v>1285.3115330000001</v>
      </c>
      <c r="DB204">
        <v>401.68249700000018</v>
      </c>
      <c r="DC204">
        <v>17.106251</v>
      </c>
      <c r="DD204">
        <v>8.9841289999999994</v>
      </c>
      <c r="DE204">
        <v>1349.740802</v>
      </c>
      <c r="DF204">
        <v>635.40674000000013</v>
      </c>
      <c r="DG204">
        <v>1876.2996659999981</v>
      </c>
      <c r="DH204">
        <v>92.043384999999986</v>
      </c>
      <c r="DI204">
        <v>72.391814000000011</v>
      </c>
      <c r="DJ204">
        <v>1191.804292</v>
      </c>
      <c r="DK204">
        <v>169.72832700000001</v>
      </c>
      <c r="DL204">
        <v>748.46182499999975</v>
      </c>
      <c r="DM204">
        <v>3.5340379999999998</v>
      </c>
      <c r="DN204">
        <v>406.30707799999988</v>
      </c>
      <c r="DO204">
        <v>249.36713099999989</v>
      </c>
      <c r="DP204">
        <v>452.30728400000021</v>
      </c>
      <c r="DQ204">
        <v>38.833977000000012</v>
      </c>
      <c r="DR204">
        <v>36.255501999999993</v>
      </c>
      <c r="DS204">
        <v>7.376418000000001</v>
      </c>
      <c r="DT204">
        <v>73.640137999999993</v>
      </c>
      <c r="DU204">
        <v>708.90898700000002</v>
      </c>
      <c r="DV204">
        <v>271.56112400000012</v>
      </c>
      <c r="DW204">
        <v>507.11189200000001</v>
      </c>
      <c r="DX204">
        <v>123.96292</v>
      </c>
      <c r="DY204">
        <v>193.72766799999999</v>
      </c>
      <c r="DZ204">
        <v>343.09461899999991</v>
      </c>
      <c r="EA204">
        <v>319.80419999999992</v>
      </c>
      <c r="EB204">
        <v>52.342505999999993</v>
      </c>
      <c r="EC204">
        <v>4579.0778299999993</v>
      </c>
      <c r="ED204">
        <v>275.55841700000002</v>
      </c>
      <c r="EE204">
        <v>93.664659999999998</v>
      </c>
      <c r="EF204">
        <v>36.739501999999987</v>
      </c>
      <c r="EG204">
        <v>21.107453</v>
      </c>
      <c r="EH204">
        <v>870.63434700000039</v>
      </c>
      <c r="EI204">
        <v>110.88614099999999</v>
      </c>
    </row>
    <row r="205">
      <c r="A205" t="s">
        <v>547</v>
      </c>
      <c r="B205">
        <v>2017</v>
      </c>
      <c r="C205" t="s">
        <v>553</v>
      </c>
      <c r="D205">
        <v>126</v>
      </c>
      <c r="E205" t="s">
        <v>50</v>
      </c>
      <c r="F205" t="s">
        <v>22</v>
      </c>
      <c r="G205" t="s">
        <v>569</v>
      </c>
      <c r="H205">
        <v>7.4445779120417326</v>
      </c>
      <c r="I205">
        <v>4.3094716938696198</v>
      </c>
      <c r="J205">
        <v>2.5279968698078612</v>
      </c>
      <c r="K205">
        <v>1.1959042345591731</v>
      </c>
      <c r="L205">
        <v>0.17557032818203311</v>
      </c>
      <c r="M205">
        <v>7.5901813716751612</v>
      </c>
      <c r="N205">
        <v>3.1993582757157202</v>
      </c>
      <c r="O205">
        <v>1.6220460439650251</v>
      </c>
      <c r="P205">
        <v>0.33663472105616132</v>
      </c>
      <c r="Q205">
        <v>0.1146531389281305</v>
      </c>
      <c r="R205">
        <v>7.9054404111959764</v>
      </c>
      <c r="S205">
        <v>4.7343620761845067</v>
      </c>
      <c r="T205">
        <v>3.212008512849398</v>
      </c>
      <c r="U205">
        <v>2.0375047251395069</v>
      </c>
      <c r="V205">
        <v>0.50404157708355046</v>
      </c>
      <c r="W205" t="s">
        <v>396</v>
      </c>
      <c r="X205" t="s">
        <v>397</v>
      </c>
      <c r="Y205" t="s">
        <v>398</v>
      </c>
      <c r="Z205" t="s">
        <v>399</v>
      </c>
      <c r="AA205" t="s">
        <v>400</v>
      </c>
      <c r="AB205" t="s">
        <v>401</v>
      </c>
      <c r="AC205" t="s">
        <v>402</v>
      </c>
      <c r="AD205" t="s">
        <v>403</v>
      </c>
      <c r="AE205" t="s">
        <v>404</v>
      </c>
      <c r="AF205" t="s">
        <v>405</v>
      </c>
      <c r="AG205" t="s">
        <v>406</v>
      </c>
      <c r="AH205" t="s">
        <v>407</v>
      </c>
      <c r="AI205" t="s">
        <v>408</v>
      </c>
      <c r="AJ205" t="s">
        <v>409</v>
      </c>
      <c r="AK205" t="s">
        <v>410</v>
      </c>
      <c r="AL205" t="s">
        <v>411</v>
      </c>
      <c r="AM205" t="s">
        <v>412</v>
      </c>
      <c r="AN205" t="s">
        <v>413</v>
      </c>
      <c r="AO205" t="s">
        <v>414</v>
      </c>
      <c r="AP205" t="s">
        <v>415</v>
      </c>
      <c r="AQ205" t="s">
        <v>416</v>
      </c>
      <c r="AR205" t="s">
        <v>417</v>
      </c>
      <c r="AS205" t="s">
        <v>418</v>
      </c>
      <c r="AT205" t="s">
        <v>419</v>
      </c>
      <c r="AU205" t="s">
        <v>420</v>
      </c>
      <c r="AV205" t="s">
        <v>421</v>
      </c>
      <c r="AW205" t="s">
        <v>422</v>
      </c>
      <c r="AX205" t="s">
        <v>423</v>
      </c>
      <c r="AY205" t="s">
        <v>424</v>
      </c>
      <c r="AZ205" t="s">
        <v>425</v>
      </c>
      <c r="BA205" t="s">
        <v>426</v>
      </c>
      <c r="BB205" t="s">
        <v>427</v>
      </c>
      <c r="BC205" t="s">
        <v>428</v>
      </c>
      <c r="BD205" t="s">
        <v>429</v>
      </c>
      <c r="BE205">
        <v>2.7867046833637938</v>
      </c>
      <c r="BF205">
        <v>3.530497262115706</v>
      </c>
      <c r="BG205">
        <v>1.3969192432345321</v>
      </c>
      <c r="BH205">
        <v>2.2441645785591469</v>
      </c>
      <c r="BI205">
        <v>2.598181439362929</v>
      </c>
      <c r="BJ205">
        <v>2.628879908670013</v>
      </c>
      <c r="BK205">
        <v>2.581162160114868</v>
      </c>
      <c r="BL205">
        <v>6.0393528410147468</v>
      </c>
      <c r="BM205">
        <v>2.911411723239294</v>
      </c>
      <c r="BN205">
        <v>0.96470578941565144</v>
      </c>
      <c r="BO205">
        <v>5.4811996933387164</v>
      </c>
      <c r="BP205">
        <v>12.197670698966849</v>
      </c>
      <c r="BQ205">
        <v>3.0594823779333051</v>
      </c>
      <c r="BR205">
        <v>1.8760910231587731</v>
      </c>
      <c r="BS205">
        <v>2.0012158907472259</v>
      </c>
      <c r="BT205">
        <v>10.024525925694929</v>
      </c>
      <c r="BU205">
        <v>4.3712047261431506</v>
      </c>
      <c r="BV205">
        <v>11.32637802054948</v>
      </c>
      <c r="BW205">
        <v>4.7739289607929152</v>
      </c>
      <c r="BX205">
        <v>2.430472387805084</v>
      </c>
      <c r="BY205">
        <v>2.8525183056903001</v>
      </c>
      <c r="BZ205">
        <v>0.93541096959099868</v>
      </c>
      <c r="CA205">
        <v>0.85558251987688649</v>
      </c>
      <c r="CB205">
        <v>2.9688321039535421</v>
      </c>
      <c r="CC205">
        <v>4.3444026354941183</v>
      </c>
      <c r="CD205">
        <v>2.798754665418167</v>
      </c>
      <c r="CE205">
        <v>5.4485537435409448</v>
      </c>
      <c r="CF205">
        <v>3.2912827197990961</v>
      </c>
      <c r="CG205">
        <v>2.9091596599195171</v>
      </c>
      <c r="CH205">
        <v>5.3024523315037646</v>
      </c>
      <c r="CI205">
        <v>7.7679870773196118</v>
      </c>
      <c r="CJ205">
        <v>6.054952026901752</v>
      </c>
      <c r="CK205">
        <v>2.1701057275669888</v>
      </c>
      <c r="CL205"/>
      <c r="CM205">
        <v>5491.5356280000078</v>
      </c>
      <c r="CN205">
        <v>3211.6225049999962</v>
      </c>
      <c r="CO205">
        <v>1902.913746999998</v>
      </c>
      <c r="CP205">
        <v>867.99758400000019</v>
      </c>
      <c r="CQ205">
        <v>132.39936</v>
      </c>
      <c r="CR205">
        <v>2796.7160139999951</v>
      </c>
      <c r="CS205">
        <v>1195.0704559999999</v>
      </c>
      <c r="CT205">
        <v>602.84746900000016</v>
      </c>
      <c r="CU205">
        <v>125.714298</v>
      </c>
      <c r="CV205">
        <v>42.814545000000003</v>
      </c>
      <c r="CW205">
        <v>2918.2848440000021</v>
      </c>
      <c r="CX205">
        <v>1790.6387270000021</v>
      </c>
      <c r="CY205">
        <v>1198.1191339999989</v>
      </c>
      <c r="CZ205">
        <v>744.39065400000015</v>
      </c>
      <c r="DA205">
        <v>191.87268299999999</v>
      </c>
      <c r="DB205">
        <v>195.08131099999991</v>
      </c>
      <c r="DC205">
        <v>248.75873999999999</v>
      </c>
      <c r="DD205">
        <v>29.16376099999999</v>
      </c>
      <c r="DE205">
        <v>362.14380199999988</v>
      </c>
      <c r="DF205">
        <v>58.107491000000003</v>
      </c>
      <c r="DG205">
        <v>1321.743091999999</v>
      </c>
      <c r="DH205">
        <v>84.255656999999999</v>
      </c>
      <c r="DI205">
        <v>251.46029200000021</v>
      </c>
      <c r="DJ205">
        <v>1675.853600999998</v>
      </c>
      <c r="DK205">
        <v>43.762747000000012</v>
      </c>
      <c r="DL205">
        <v>413.37767599999989</v>
      </c>
      <c r="DM205">
        <v>207.62920000000011</v>
      </c>
      <c r="DN205">
        <v>419.86299799999978</v>
      </c>
      <c r="DO205">
        <v>92.706075999999996</v>
      </c>
      <c r="DP205">
        <v>233.22659200000001</v>
      </c>
      <c r="DQ205">
        <v>247.90549700000011</v>
      </c>
      <c r="DR205">
        <v>35.331671999999983</v>
      </c>
      <c r="DS205">
        <v>189.40654300000011</v>
      </c>
      <c r="DT205">
        <v>161.74347299999999</v>
      </c>
      <c r="DU205">
        <v>492.14638900000011</v>
      </c>
      <c r="DV205">
        <v>138.36380800000001</v>
      </c>
      <c r="DW205">
        <v>88.239919</v>
      </c>
      <c r="DX205">
        <v>21.949712000000002</v>
      </c>
      <c r="DY205">
        <v>175.30848399999999</v>
      </c>
      <c r="DZ205">
        <v>502.760741</v>
      </c>
      <c r="EA205">
        <v>313.72462300000012</v>
      </c>
      <c r="EB205">
        <v>197.99364999999989</v>
      </c>
      <c r="EC205">
        <v>2330.084507999999</v>
      </c>
      <c r="ED205">
        <v>130.209293</v>
      </c>
      <c r="EE205">
        <v>396.29832800000008</v>
      </c>
      <c r="EF205">
        <v>81.635429999999985</v>
      </c>
      <c r="EG205">
        <v>112.812084</v>
      </c>
      <c r="EH205">
        <v>164.83043900000001</v>
      </c>
      <c r="EI205">
        <v>188.59119500000011</v>
      </c>
    </row>
    <row r="206">
      <c r="A206" t="s">
        <v>547</v>
      </c>
      <c r="B206">
        <v>2017</v>
      </c>
      <c r="C206" t="s">
        <v>553</v>
      </c>
      <c r="D206">
        <v>127</v>
      </c>
      <c r="E206" t="s">
        <v>50</v>
      </c>
      <c r="F206" t="s">
        <v>19</v>
      </c>
      <c r="G206" t="s">
        <v>570</v>
      </c>
      <c r="H206">
        <v>26.043119034817089</v>
      </c>
      <c r="I206">
        <v>11.248352322948969</v>
      </c>
      <c r="J206">
        <v>5.9209458108584343</v>
      </c>
      <c r="K206">
        <v>2.8847054040398632</v>
      </c>
      <c r="L206">
        <v>0.72338008030568535</v>
      </c>
      <c r="M206">
        <v>13.411953586294469</v>
      </c>
      <c r="N206">
        <v>5.3293947471711549</v>
      </c>
      <c r="O206">
        <v>3.3835026386936531</v>
      </c>
      <c r="P206">
        <v>1.654378291788108</v>
      </c>
      <c r="Q206">
        <v>0.36660364299319409</v>
      </c>
      <c r="R206">
        <v>31.56936688190682</v>
      </c>
      <c r="S206">
        <v>18.38052489563426</v>
      </c>
      <c r="T206">
        <v>11.14737272378019</v>
      </c>
      <c r="U206">
        <v>6.582648489064316</v>
      </c>
      <c r="V206">
        <v>1.3954040444407121</v>
      </c>
      <c r="W206" t="s">
        <v>396</v>
      </c>
      <c r="X206" t="s">
        <v>397</v>
      </c>
      <c r="Y206" t="s">
        <v>398</v>
      </c>
      <c r="Z206" t="s">
        <v>399</v>
      </c>
      <c r="AA206" t="s">
        <v>400</v>
      </c>
      <c r="AB206" t="s">
        <v>401</v>
      </c>
      <c r="AC206" t="s">
        <v>402</v>
      </c>
      <c r="AD206" t="s">
        <v>403</v>
      </c>
      <c r="AE206" t="s">
        <v>404</v>
      </c>
      <c r="AF206" t="s">
        <v>405</v>
      </c>
      <c r="AG206" t="s">
        <v>406</v>
      </c>
      <c r="AH206" t="s">
        <v>407</v>
      </c>
      <c r="AI206" t="s">
        <v>408</v>
      </c>
      <c r="AJ206" t="s">
        <v>409</v>
      </c>
      <c r="AK206" t="s">
        <v>410</v>
      </c>
      <c r="AL206" t="s">
        <v>411</v>
      </c>
      <c r="AM206" t="s">
        <v>412</v>
      </c>
      <c r="AN206" t="s">
        <v>413</v>
      </c>
      <c r="AO206" t="s">
        <v>414</v>
      </c>
      <c r="AP206" t="s">
        <v>415</v>
      </c>
      <c r="AQ206" t="s">
        <v>416</v>
      </c>
      <c r="AR206" t="s">
        <v>417</v>
      </c>
      <c r="AS206" t="s">
        <v>418</v>
      </c>
      <c r="AT206" t="s">
        <v>419</v>
      </c>
      <c r="AU206" t="s">
        <v>420</v>
      </c>
      <c r="AV206" t="s">
        <v>421</v>
      </c>
      <c r="AW206" t="s">
        <v>422</v>
      </c>
      <c r="AX206" t="s">
        <v>423</v>
      </c>
      <c r="AY206" t="s">
        <v>424</v>
      </c>
      <c r="AZ206" t="s">
        <v>425</v>
      </c>
      <c r="BA206" t="s">
        <v>426</v>
      </c>
      <c r="BB206" t="s">
        <v>427</v>
      </c>
      <c r="BC206" t="s">
        <v>428</v>
      </c>
      <c r="BD206" t="s">
        <v>429</v>
      </c>
      <c r="BE206">
        <v>17.564172056463629</v>
      </c>
      <c r="BF206">
        <v>4.0912822382949372</v>
      </c>
      <c r="BG206">
        <v>7.3954947762824741</v>
      </c>
      <c r="BH206">
        <v>8.7963625475127003</v>
      </c>
      <c r="BI206">
        <v>11.087981523867541</v>
      </c>
      <c r="BJ206">
        <v>6.9702602845456774</v>
      </c>
      <c r="BK206">
        <v>26.011598517273871</v>
      </c>
      <c r="BL206">
        <v>19.073968766882459</v>
      </c>
      <c r="BM206">
        <v>9.8048136945097806</v>
      </c>
      <c r="BN206">
        <v>4.0403309460782744</v>
      </c>
      <c r="BO206">
        <v>12.12735770881222</v>
      </c>
      <c r="BP206">
        <v>18.252495569149509</v>
      </c>
      <c r="BQ206">
        <v>1.708450358791705</v>
      </c>
      <c r="BR206">
        <v>9.9475834528986606</v>
      </c>
      <c r="BS206">
        <v>3.971736200897146</v>
      </c>
      <c r="BT206">
        <v>12.72554125928688</v>
      </c>
      <c r="BU206">
        <v>11.084306475654239</v>
      </c>
      <c r="BV206">
        <v>11.86152999767484</v>
      </c>
      <c r="BW206">
        <v>6.6899748089009172</v>
      </c>
      <c r="BX206">
        <v>10.42268566882081</v>
      </c>
      <c r="BY206">
        <v>25.753125653992001</v>
      </c>
      <c r="BZ206">
        <v>6.6909680511201</v>
      </c>
      <c r="CA206">
        <v>5.5971607428309174</v>
      </c>
      <c r="CB206">
        <v>19.37503240980493</v>
      </c>
      <c r="CC206">
        <v>5.0201354464753329</v>
      </c>
      <c r="CD206">
        <v>10.36061075242654</v>
      </c>
      <c r="CE206">
        <v>10.96874900478204</v>
      </c>
      <c r="CF206">
        <v>8.6392742585103353</v>
      </c>
      <c r="CG206">
        <v>19.544271126932699</v>
      </c>
      <c r="CH206">
        <v>11.886671832771111</v>
      </c>
      <c r="CI206">
        <v>8.5630487131914368</v>
      </c>
      <c r="CJ206">
        <v>19.414246506812901</v>
      </c>
      <c r="CK206">
        <v>14.646186576680041</v>
      </c>
      <c r="CL206"/>
      <c r="CM206">
        <v>4091.031855000002</v>
      </c>
      <c r="CN206">
        <v>1704.071432</v>
      </c>
      <c r="CO206">
        <v>545.69162499999982</v>
      </c>
      <c r="CP206">
        <v>136.78170299999991</v>
      </c>
      <c r="CQ206">
        <v>19.802166</v>
      </c>
      <c r="CR206">
        <v>545.98599499999989</v>
      </c>
      <c r="CS206">
        <v>146.062017</v>
      </c>
      <c r="CT206">
        <v>50.444861000000003</v>
      </c>
      <c r="CU206">
        <v>13.877924999999999</v>
      </c>
      <c r="CV206">
        <v>1.598088</v>
      </c>
      <c r="CW206">
        <v>2563.2340990000021</v>
      </c>
      <c r="CX206">
        <v>1723.0217960000009</v>
      </c>
      <c r="CY206">
        <v>1009.360482000001</v>
      </c>
      <c r="CZ206">
        <v>365.17116499999992</v>
      </c>
      <c r="DA206">
        <v>78.622353000000004</v>
      </c>
      <c r="DB206">
        <v>114.45706800000001</v>
      </c>
      <c r="DC206">
        <v>8.163354</v>
      </c>
      <c r="DD206">
        <v>3.6347360000000002</v>
      </c>
      <c r="DE206">
        <v>186.86659</v>
      </c>
      <c r="DF206">
        <v>47.107277000000003</v>
      </c>
      <c r="DG206">
        <v>764.75648299999932</v>
      </c>
      <c r="DH206">
        <v>69.080409999999986</v>
      </c>
      <c r="DI206">
        <v>113.66843900000001</v>
      </c>
      <c r="DJ206">
        <v>1017.211303</v>
      </c>
      <c r="DK206">
        <v>29.801950999999999</v>
      </c>
      <c r="DL206">
        <v>447.24563800000033</v>
      </c>
      <c r="DM206">
        <v>1.445012</v>
      </c>
      <c r="DN206">
        <v>5.8148960000000001</v>
      </c>
      <c r="DO206">
        <v>115.123985</v>
      </c>
      <c r="DP206">
        <v>705.31293600000026</v>
      </c>
      <c r="DQ206">
        <v>19.35736</v>
      </c>
      <c r="DR206">
        <v>14.581738</v>
      </c>
      <c r="DS206">
        <v>18.75156800000001</v>
      </c>
      <c r="DT206">
        <v>19.952639000000001</v>
      </c>
      <c r="DU206">
        <v>442.34763199999998</v>
      </c>
      <c r="DV206">
        <v>103.89617699999999</v>
      </c>
      <c r="DW206">
        <v>284.61062900000002</v>
      </c>
      <c r="DX206">
        <v>27.632694000000001</v>
      </c>
      <c r="DY206">
        <v>19.403623</v>
      </c>
      <c r="DZ206">
        <v>236.37484500000011</v>
      </c>
      <c r="EA206">
        <v>588.18644299999983</v>
      </c>
      <c r="EB206">
        <v>135.15046000000001</v>
      </c>
      <c r="EC206">
        <v>557.87028499999985</v>
      </c>
      <c r="ED206">
        <v>105.299004</v>
      </c>
      <c r="EE206">
        <v>10.09895</v>
      </c>
      <c r="EF206">
        <v>5.9666450000000006</v>
      </c>
      <c r="EG206">
        <v>22.050727999999989</v>
      </c>
      <c r="EH206">
        <v>132.646547</v>
      </c>
      <c r="EI206">
        <v>123.51073599999999</v>
      </c>
    </row>
    <row r="207">
      <c r="A207" t="s">
        <v>547</v>
      </c>
      <c r="B207">
        <v>2017</v>
      </c>
      <c r="C207" t="s">
        <v>553</v>
      </c>
      <c r="D207">
        <v>139</v>
      </c>
      <c r="E207" t="s">
        <v>50</v>
      </c>
      <c r="F207" t="s">
        <v>19</v>
      </c>
      <c r="G207" t="s">
        <v>213</v>
      </c>
      <c r="H207">
        <v>26.027007190035999</v>
      </c>
      <c r="I207">
        <v>11.24497506095166</v>
      </c>
      <c r="J207">
        <v>5.9198729323116597</v>
      </c>
      <c r="K207">
        <v>2.884397738945792</v>
      </c>
      <c r="L207">
        <v>0.72322428733899924</v>
      </c>
      <c r="M207">
        <v>13.40382280213583</v>
      </c>
      <c r="N207">
        <v>5.3288797529173291</v>
      </c>
      <c r="O207">
        <v>3.383425901257779</v>
      </c>
      <c r="P207">
        <v>1.654058511128834</v>
      </c>
      <c r="Q207">
        <v>0.36651506546599899</v>
      </c>
      <c r="R207">
        <v>31.530671980263801</v>
      </c>
      <c r="S207">
        <v>18.38052489563426</v>
      </c>
      <c r="T207">
        <v>11.14737272378019</v>
      </c>
      <c r="U207">
        <v>6.5809091451874027</v>
      </c>
      <c r="V207">
        <v>1.395140233493201</v>
      </c>
      <c r="W207" t="s">
        <v>396</v>
      </c>
      <c r="X207" t="s">
        <v>397</v>
      </c>
      <c r="Y207" t="s">
        <v>398</v>
      </c>
      <c r="Z207" t="s">
        <v>399</v>
      </c>
      <c r="AA207" t="s">
        <v>400</v>
      </c>
      <c r="AB207" t="s">
        <v>401</v>
      </c>
      <c r="AC207" t="s">
        <v>402</v>
      </c>
      <c r="AD207" t="s">
        <v>403</v>
      </c>
      <c r="AE207" t="s">
        <v>404</v>
      </c>
      <c r="AF207" t="s">
        <v>405</v>
      </c>
      <c r="AG207" t="s">
        <v>406</v>
      </c>
      <c r="AH207" t="s">
        <v>407</v>
      </c>
      <c r="AI207" t="s">
        <v>408</v>
      </c>
      <c r="AJ207" t="s">
        <v>409</v>
      </c>
      <c r="AK207" t="s">
        <v>410</v>
      </c>
      <c r="AL207" t="s">
        <v>411</v>
      </c>
      <c r="AM207" t="s">
        <v>412</v>
      </c>
      <c r="AN207" t="s">
        <v>413</v>
      </c>
      <c r="AO207" t="s">
        <v>414</v>
      </c>
      <c r="AP207" t="s">
        <v>415</v>
      </c>
      <c r="AQ207" t="s">
        <v>416</v>
      </c>
      <c r="AR207" t="s">
        <v>417</v>
      </c>
      <c r="AS207" t="s">
        <v>418</v>
      </c>
      <c r="AT207" t="s">
        <v>419</v>
      </c>
      <c r="AU207" t="s">
        <v>420</v>
      </c>
      <c r="AV207" t="s">
        <v>421</v>
      </c>
      <c r="AW207" t="s">
        <v>422</v>
      </c>
      <c r="AX207" t="s">
        <v>423</v>
      </c>
      <c r="AY207" t="s">
        <v>424</v>
      </c>
      <c r="AZ207" t="s">
        <v>425</v>
      </c>
      <c r="BA207" t="s">
        <v>426</v>
      </c>
      <c r="BB207" t="s">
        <v>427</v>
      </c>
      <c r="BC207" t="s">
        <v>428</v>
      </c>
      <c r="BD207" t="s">
        <v>429</v>
      </c>
      <c r="BE207">
        <v>17.564172056463629</v>
      </c>
      <c r="BF207">
        <v>4.0912822382949372</v>
      </c>
      <c r="BG207">
        <v>7.3924940691282304</v>
      </c>
      <c r="BH207">
        <v>8.7963625475127003</v>
      </c>
      <c r="BI207">
        <v>11.087981523867541</v>
      </c>
      <c r="BJ207">
        <v>6.9702602845456774</v>
      </c>
      <c r="BK207">
        <v>26.011598517273871</v>
      </c>
      <c r="BL207">
        <v>19.073968766882459</v>
      </c>
      <c r="BM207">
        <v>9.8048136945097806</v>
      </c>
      <c r="BN207">
        <v>4.0403309460782744</v>
      </c>
      <c r="BO207">
        <v>12.12735770881222</v>
      </c>
      <c r="BP207">
        <v>18.252495569149509</v>
      </c>
      <c r="BQ207">
        <v>1.708450358791705</v>
      </c>
      <c r="BR207">
        <v>9.9475834528986606</v>
      </c>
      <c r="BS207">
        <v>3.9649813337877249</v>
      </c>
      <c r="BT207">
        <v>12.71626966308</v>
      </c>
      <c r="BU207">
        <v>11.084306475654239</v>
      </c>
      <c r="BV207">
        <v>11.86152999767484</v>
      </c>
      <c r="BW207">
        <v>6.6899748089009172</v>
      </c>
      <c r="BX207">
        <v>10.42268566882081</v>
      </c>
      <c r="BY207">
        <v>25.753125653992001</v>
      </c>
      <c r="BZ207">
        <v>6.6806637233572816</v>
      </c>
      <c r="CA207">
        <v>5.5971607428309174</v>
      </c>
      <c r="CB207">
        <v>19.37503240980493</v>
      </c>
      <c r="CC207">
        <v>5.0129064279240287</v>
      </c>
      <c r="CD207">
        <v>10.36061075242654</v>
      </c>
      <c r="CE207">
        <v>10.96874900478204</v>
      </c>
      <c r="CF207">
        <v>8.6344530568180389</v>
      </c>
      <c r="CG207">
        <v>19.544271126932699</v>
      </c>
      <c r="CH207">
        <v>11.886671832771111</v>
      </c>
      <c r="CI207">
        <v>8.5630487131914368</v>
      </c>
      <c r="CJ207">
        <v>19.414246506812901</v>
      </c>
      <c r="CK207">
        <v>14.62199037240026</v>
      </c>
      <c r="CL207">
        <v>0.77507274811921023</v>
      </c>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row>
    <row r="208">
      <c r="A208" t="s">
        <v>547</v>
      </c>
      <c r="B208">
        <v>2017</v>
      </c>
      <c r="C208" t="s">
        <v>553</v>
      </c>
      <c r="D208">
        <v>153</v>
      </c>
      <c r="E208" t="s">
        <v>62</v>
      </c>
      <c r="F208" t="s">
        <v>432</v>
      </c>
      <c r="G208" t="s">
        <v>213</v>
      </c>
      <c r="H208">
        <v>38.152479948014822</v>
      </c>
      <c r="I208">
        <v>64.878153369568068</v>
      </c>
      <c r="J208">
        <v>77.472779810059578</v>
      </c>
      <c r="K208">
        <v>86.475210548769823</v>
      </c>
      <c r="L208">
        <v>94.576411433485845</v>
      </c>
      <c r="M208">
        <v>57.646834354208472</v>
      </c>
      <c r="N208">
        <v>76.884363847472144</v>
      </c>
      <c r="O208">
        <v>84.541657865543428</v>
      </c>
      <c r="P208">
        <v>91.860918852519305</v>
      </c>
      <c r="Q208">
        <v>96.137870588185905</v>
      </c>
      <c r="R208">
        <v>29.41204083959709</v>
      </c>
      <c r="S208">
        <v>53.108209800347929</v>
      </c>
      <c r="T208">
        <v>66.015056601072715</v>
      </c>
      <c r="U208">
        <v>77.919431178751125</v>
      </c>
      <c r="V208">
        <v>90.430517348701542</v>
      </c>
      <c r="W208" t="s">
        <v>396</v>
      </c>
      <c r="X208" t="s">
        <v>397</v>
      </c>
      <c r="Y208" t="s">
        <v>398</v>
      </c>
      <c r="Z208" t="s">
        <v>399</v>
      </c>
      <c r="AA208" t="s">
        <v>400</v>
      </c>
      <c r="AB208" t="s">
        <v>401</v>
      </c>
      <c r="AC208" t="s">
        <v>402</v>
      </c>
      <c r="AD208" t="s">
        <v>403</v>
      </c>
      <c r="AE208" t="s">
        <v>404</v>
      </c>
      <c r="AF208" t="s">
        <v>405</v>
      </c>
      <c r="AG208" t="s">
        <v>406</v>
      </c>
      <c r="AH208" t="s">
        <v>407</v>
      </c>
      <c r="AI208" t="s">
        <v>408</v>
      </c>
      <c r="AJ208" t="s">
        <v>409</v>
      </c>
      <c r="AK208" t="s">
        <v>410</v>
      </c>
      <c r="AL208" t="s">
        <v>411</v>
      </c>
      <c r="AM208" t="s">
        <v>412</v>
      </c>
      <c r="AN208" t="s">
        <v>413</v>
      </c>
      <c r="AO208" t="s">
        <v>414</v>
      </c>
      <c r="AP208" t="s">
        <v>415</v>
      </c>
      <c r="AQ208" t="s">
        <v>416</v>
      </c>
      <c r="AR208" t="s">
        <v>417</v>
      </c>
      <c r="AS208" t="s">
        <v>418</v>
      </c>
      <c r="AT208" t="s">
        <v>419</v>
      </c>
      <c r="AU208" t="s">
        <v>420</v>
      </c>
      <c r="AV208" t="s">
        <v>421</v>
      </c>
      <c r="AW208" t="s">
        <v>422</v>
      </c>
      <c r="AX208" t="s">
        <v>423</v>
      </c>
      <c r="AY208" t="s">
        <v>424</v>
      </c>
      <c r="AZ208" t="s">
        <v>425</v>
      </c>
      <c r="BA208" t="s">
        <v>426</v>
      </c>
      <c r="BB208" t="s">
        <v>427</v>
      </c>
      <c r="BC208" t="s">
        <v>428</v>
      </c>
      <c r="BD208" t="s">
        <v>429</v>
      </c>
      <c r="BE208">
        <v>62.116479709760931</v>
      </c>
      <c r="BF208">
        <v>88.130447765928423</v>
      </c>
      <c r="BG208">
        <v>88.601801025704546</v>
      </c>
      <c r="BH208">
        <v>67.670940498742297</v>
      </c>
      <c r="BI208">
        <v>35.24113619407688</v>
      </c>
      <c r="BJ208">
        <v>77.423953698498195</v>
      </c>
      <c r="BK208">
        <v>58.954060076496042</v>
      </c>
      <c r="BL208">
        <v>60.150568845924468</v>
      </c>
      <c r="BM208">
        <v>76.697045759400723</v>
      </c>
      <c r="BN208">
        <v>85.233368452092321</v>
      </c>
      <c r="BO208">
        <v>45.644640462086393</v>
      </c>
      <c r="BP208">
        <v>56.767150787108633</v>
      </c>
      <c r="BQ208">
        <v>86.166435627044365</v>
      </c>
      <c r="BR208">
        <v>71.547835515657724</v>
      </c>
      <c r="BS208">
        <v>72.159761344892772</v>
      </c>
      <c r="BT208">
        <v>62.753068248794357</v>
      </c>
      <c r="BU208">
        <v>67.594202971562979</v>
      </c>
      <c r="BV208">
        <v>62.360843598626062</v>
      </c>
      <c r="BW208">
        <v>78.237304221205221</v>
      </c>
      <c r="BX208">
        <v>73.345373094765549</v>
      </c>
      <c r="BY208">
        <v>53.060927811889599</v>
      </c>
      <c r="BZ208">
        <v>74.652475403218716</v>
      </c>
      <c r="CA208">
        <v>80.873518477744668</v>
      </c>
      <c r="CB208">
        <v>67.468588068111998</v>
      </c>
      <c r="CC208">
        <v>76.747301369063976</v>
      </c>
      <c r="CD208">
        <v>68.295263142805567</v>
      </c>
      <c r="CE208">
        <v>67.873347879122676</v>
      </c>
      <c r="CF208">
        <v>70.63101630980168</v>
      </c>
      <c r="CG208">
        <v>65.058376382652114</v>
      </c>
      <c r="CH208">
        <v>74.731719405839542</v>
      </c>
      <c r="CI208">
        <v>67.773604053639431</v>
      </c>
      <c r="CJ208">
        <v>63.84299972581308</v>
      </c>
      <c r="CK208">
        <v>54.595840447476277</v>
      </c>
      <c r="CL208">
        <v>84.996522176997985</v>
      </c>
      <c r="CM208">
        <v>14379.60775300002</v>
      </c>
      <c r="CN208">
        <v>24458.727720999959</v>
      </c>
      <c r="CO208">
        <v>29209.51125900009</v>
      </c>
      <c r="CP208">
        <v>32613.452308000022</v>
      </c>
      <c r="CQ208">
        <v>35660.514150000163</v>
      </c>
      <c r="CR208">
        <v>10760.026666999989</v>
      </c>
      <c r="CS208">
        <v>14359.478346</v>
      </c>
      <c r="CT208">
        <v>15794.10460599999</v>
      </c>
      <c r="CU208">
        <v>17152.465572999969</v>
      </c>
      <c r="CV208">
        <v>17950.224586</v>
      </c>
      <c r="CW208">
        <v>5591.7782920000091</v>
      </c>
      <c r="CX208">
        <v>10109.42142600001</v>
      </c>
      <c r="CY208">
        <v>12568.899341000049</v>
      </c>
      <c r="CZ208">
        <v>14823.39576500001</v>
      </c>
      <c r="DA208">
        <v>17212.01858899993</v>
      </c>
      <c r="DB208">
        <v>2174.210344000001</v>
      </c>
      <c r="DC208">
        <v>3104.8344630000051</v>
      </c>
      <c r="DD208">
        <v>924.87871500000199</v>
      </c>
      <c r="DE208">
        <v>5460.0745220000126</v>
      </c>
      <c r="DF208">
        <v>490.99530700000031</v>
      </c>
      <c r="DG208">
        <v>19700.25018600003</v>
      </c>
      <c r="DH208">
        <v>962.20476599999961</v>
      </c>
      <c r="DI208">
        <v>1272.6812189999989</v>
      </c>
      <c r="DJ208">
        <v>22074.00267299997</v>
      </c>
      <c r="DK208">
        <v>1933.255910999995</v>
      </c>
      <c r="DL208">
        <v>1741.9713069999989</v>
      </c>
      <c r="DM208">
        <v>483.14626599999968</v>
      </c>
      <c r="DN208">
        <v>5912.4540560000169</v>
      </c>
      <c r="DO208">
        <v>1767.749804000003</v>
      </c>
      <c r="DP208">
        <v>4204.8374929999936</v>
      </c>
      <c r="DQ208">
        <v>788.45326700000078</v>
      </c>
      <c r="DR208">
        <v>273.1759730000004</v>
      </c>
      <c r="DS208">
        <v>521.41786999999943</v>
      </c>
      <c r="DT208">
        <v>1325.362548000001</v>
      </c>
      <c r="DU208">
        <v>7425.8528299999907</v>
      </c>
      <c r="DV208">
        <v>1286.882544000001</v>
      </c>
      <c r="DW208">
        <v>3521.0878409999982</v>
      </c>
      <c r="DX208">
        <v>1037.392886000001</v>
      </c>
      <c r="DY208">
        <v>1991.998112000002</v>
      </c>
      <c r="DZ208">
        <v>4591.3555230000029</v>
      </c>
      <c r="EA208">
        <v>3921.4319850000002</v>
      </c>
      <c r="EB208">
        <v>1237.799274</v>
      </c>
      <c r="EC208">
        <v>25525.00818400022</v>
      </c>
      <c r="ED208">
        <v>2323.2799519999949</v>
      </c>
      <c r="EE208">
        <v>2792.6753130000011</v>
      </c>
      <c r="EF208">
        <v>356.12361700000042</v>
      </c>
      <c r="EG208">
        <v>594.74144600000045</v>
      </c>
      <c r="EH208">
        <v>2073.414266000002</v>
      </c>
      <c r="EI208">
        <v>2526.812727999999</v>
      </c>
    </row>
    <row r="209">
      <c r="A209" t="s">
        <v>547</v>
      </c>
      <c r="B209">
        <v>2017</v>
      </c>
      <c r="C209" t="s">
        <v>553</v>
      </c>
      <c r="D209">
        <v>154</v>
      </c>
      <c r="E209" t="s">
        <v>62</v>
      </c>
      <c r="F209" t="s">
        <v>433</v>
      </c>
      <c r="G209" t="s">
        <v>213</v>
      </c>
      <c r="H209">
        <v>10.2201862832737</v>
      </c>
      <c r="I209">
        <v>10.78437230269809</v>
      </c>
      <c r="J209">
        <v>10.10737039827228</v>
      </c>
      <c r="K209">
        <v>7.9307440985546958</v>
      </c>
      <c r="L209">
        <v>4.2965498602211341</v>
      </c>
      <c r="M209">
        <v>10.934209235636491</v>
      </c>
      <c r="N209">
        <v>10.60547100846296</v>
      </c>
      <c r="O209">
        <v>8.5693340752473866</v>
      </c>
      <c r="P209">
        <v>5.7371094665746014</v>
      </c>
      <c r="Q209">
        <v>3.2576604461126948</v>
      </c>
      <c r="R209">
        <v>9.9559642375355537</v>
      </c>
      <c r="S209">
        <v>10.021871582799561</v>
      </c>
      <c r="T209">
        <v>11.17773091690982</v>
      </c>
      <c r="U209">
        <v>9.584436139332924</v>
      </c>
      <c r="V209">
        <v>6.7529201344068532</v>
      </c>
      <c r="W209" t="s">
        <v>396</v>
      </c>
      <c r="X209" t="s">
        <v>397</v>
      </c>
      <c r="Y209" t="s">
        <v>398</v>
      </c>
      <c r="Z209" t="s">
        <v>399</v>
      </c>
      <c r="AA209" t="s">
        <v>400</v>
      </c>
      <c r="AB209" t="s">
        <v>401</v>
      </c>
      <c r="AC209" t="s">
        <v>402</v>
      </c>
      <c r="AD209" t="s">
        <v>403</v>
      </c>
      <c r="AE209" t="s">
        <v>404</v>
      </c>
      <c r="AF209" t="s">
        <v>405</v>
      </c>
      <c r="AG209" t="s">
        <v>406</v>
      </c>
      <c r="AH209" t="s">
        <v>407</v>
      </c>
      <c r="AI209" t="s">
        <v>408</v>
      </c>
      <c r="AJ209" t="s">
        <v>409</v>
      </c>
      <c r="AK209" t="s">
        <v>410</v>
      </c>
      <c r="AL209" t="s">
        <v>411</v>
      </c>
      <c r="AM209" t="s">
        <v>412</v>
      </c>
      <c r="AN209" t="s">
        <v>413</v>
      </c>
      <c r="AO209" t="s">
        <v>414</v>
      </c>
      <c r="AP209" t="s">
        <v>415</v>
      </c>
      <c r="AQ209" t="s">
        <v>416</v>
      </c>
      <c r="AR209" t="s">
        <v>417</v>
      </c>
      <c r="AS209" t="s">
        <v>418</v>
      </c>
      <c r="AT209" t="s">
        <v>419</v>
      </c>
      <c r="AU209" t="s">
        <v>420</v>
      </c>
      <c r="AV209" t="s">
        <v>421</v>
      </c>
      <c r="AW209" t="s">
        <v>422</v>
      </c>
      <c r="AX209" t="s">
        <v>423</v>
      </c>
      <c r="AY209" t="s">
        <v>424</v>
      </c>
      <c r="AZ209" t="s">
        <v>425</v>
      </c>
      <c r="BA209" t="s">
        <v>426</v>
      </c>
      <c r="BB209" t="s">
        <v>427</v>
      </c>
      <c r="BC209" t="s">
        <v>428</v>
      </c>
      <c r="BD209" t="s">
        <v>429</v>
      </c>
      <c r="BE209">
        <v>11.475937801290589</v>
      </c>
      <c r="BF209">
        <v>0.48555940040992718</v>
      </c>
      <c r="BG209">
        <v>0.86066421157422801</v>
      </c>
      <c r="BH209">
        <v>16.72838514068664</v>
      </c>
      <c r="BI209">
        <v>45.60625151346791</v>
      </c>
      <c r="BJ209">
        <v>7.3740453594913173</v>
      </c>
      <c r="BK209">
        <v>5.6394765861449248</v>
      </c>
      <c r="BL209">
        <v>3.421444998858242</v>
      </c>
      <c r="BM209">
        <v>4.1409738720191704</v>
      </c>
      <c r="BN209">
        <v>7.4829808871321486</v>
      </c>
      <c r="BO209">
        <v>19.611844790117441</v>
      </c>
      <c r="BP209">
        <v>0.41523091898090331</v>
      </c>
      <c r="BQ209">
        <v>5.9214046062262353</v>
      </c>
      <c r="BR209">
        <v>10.092875378307459</v>
      </c>
      <c r="BS209">
        <v>7.7621039391727793</v>
      </c>
      <c r="BT209">
        <v>3.0907998115417898</v>
      </c>
      <c r="BU209">
        <v>8.971000392570776</v>
      </c>
      <c r="BV209">
        <v>0.88220921391913665</v>
      </c>
      <c r="BW209">
        <v>4.347041410134616</v>
      </c>
      <c r="BX209">
        <v>7.0019155149008476</v>
      </c>
      <c r="BY209">
        <v>11.197047674833939</v>
      </c>
      <c r="BZ209">
        <v>10.751551723134</v>
      </c>
      <c r="CA209">
        <v>9.6639543575732372</v>
      </c>
      <c r="CB209">
        <v>6.5615183824471153</v>
      </c>
      <c r="CC209">
        <v>5.7350353268422243</v>
      </c>
      <c r="CD209">
        <v>5.5696776271320214</v>
      </c>
      <c r="CE209">
        <v>2.8701431590943591</v>
      </c>
      <c r="CF209">
        <v>12.67090370992762</v>
      </c>
      <c r="CG209">
        <v>7.7164110993860282</v>
      </c>
      <c r="CH209">
        <v>2.506457179887478</v>
      </c>
      <c r="CI209">
        <v>6.9918655849097764</v>
      </c>
      <c r="CJ209">
        <v>2.2657965493321459</v>
      </c>
      <c r="CK209">
        <v>22.92499606873287</v>
      </c>
      <c r="CL209">
        <v>3.7299702657775402</v>
      </c>
      <c r="CM209">
        <v>3851.971617999995</v>
      </c>
      <c r="CN209">
        <v>4065.652489999994</v>
      </c>
      <c r="CO209">
        <v>3810.7752189999978</v>
      </c>
      <c r="CP209">
        <v>2991.018383000001</v>
      </c>
      <c r="CQ209">
        <v>1620.03585</v>
      </c>
      <c r="CR209">
        <v>2040.9166310000001</v>
      </c>
      <c r="CS209">
        <v>1980.754260999998</v>
      </c>
      <c r="CT209">
        <v>1600.9262439999991</v>
      </c>
      <c r="CU209">
        <v>1071.245246</v>
      </c>
      <c r="CV209">
        <v>608.2487189999996</v>
      </c>
      <c r="CW209">
        <v>1892.8147489999999</v>
      </c>
      <c r="CX209">
        <v>1907.7149030000021</v>
      </c>
      <c r="CY209">
        <v>2128.1777520000001</v>
      </c>
      <c r="CZ209">
        <v>1823.343522000001</v>
      </c>
      <c r="DA209">
        <v>1285.3115330000001</v>
      </c>
      <c r="DB209">
        <v>401.68249700000018</v>
      </c>
      <c r="DC209">
        <v>17.106251</v>
      </c>
      <c r="DD209">
        <v>8.9841289999999994</v>
      </c>
      <c r="DE209">
        <v>1349.740802</v>
      </c>
      <c r="DF209">
        <v>635.40674000000013</v>
      </c>
      <c r="DG209">
        <v>1876.2996659999981</v>
      </c>
      <c r="DH209">
        <v>92.043384999999986</v>
      </c>
      <c r="DI209">
        <v>72.391814000000011</v>
      </c>
      <c r="DJ209">
        <v>1191.804292</v>
      </c>
      <c r="DK209">
        <v>169.72832700000001</v>
      </c>
      <c r="DL209">
        <v>748.46182499999975</v>
      </c>
      <c r="DM209">
        <v>3.5340379999999998</v>
      </c>
      <c r="DN209">
        <v>406.30707799999988</v>
      </c>
      <c r="DO209">
        <v>249.36713099999989</v>
      </c>
      <c r="DP209">
        <v>452.30728400000021</v>
      </c>
      <c r="DQ209">
        <v>38.833977000000012</v>
      </c>
      <c r="DR209">
        <v>36.255501999999993</v>
      </c>
      <c r="DS209">
        <v>7.376418000000001</v>
      </c>
      <c r="DT209">
        <v>73.640137999999993</v>
      </c>
      <c r="DU209">
        <v>708.90898700000002</v>
      </c>
      <c r="DV209">
        <v>271.56112400000012</v>
      </c>
      <c r="DW209">
        <v>507.11189200000001</v>
      </c>
      <c r="DX209">
        <v>123.96292</v>
      </c>
      <c r="DY209">
        <v>193.72766799999999</v>
      </c>
      <c r="DZ209">
        <v>343.09461899999991</v>
      </c>
      <c r="EA209">
        <v>319.80419999999992</v>
      </c>
      <c r="EB209">
        <v>52.342505999999993</v>
      </c>
      <c r="EC209">
        <v>4579.0778299999993</v>
      </c>
      <c r="ED209">
        <v>275.55841700000002</v>
      </c>
      <c r="EE209">
        <v>93.664659999999998</v>
      </c>
      <c r="EF209">
        <v>36.739501999999987</v>
      </c>
      <c r="EG209">
        <v>21.107453</v>
      </c>
      <c r="EH209">
        <v>870.63434700000039</v>
      </c>
      <c r="EI209">
        <v>110.88614099999999</v>
      </c>
    </row>
    <row r="210">
      <c r="A210" t="s">
        <v>547</v>
      </c>
      <c r="B210">
        <v>2017</v>
      </c>
      <c r="C210" t="s">
        <v>553</v>
      </c>
      <c r="D210">
        <v>155</v>
      </c>
      <c r="E210" t="s">
        <v>62</v>
      </c>
      <c r="F210" t="s">
        <v>434</v>
      </c>
      <c r="G210" t="s">
        <v>213</v>
      </c>
      <c r="H210">
        <v>14.570335055722779</v>
      </c>
      <c r="I210">
        <v>8.5190096484719113</v>
      </c>
      <c r="J210">
        <v>5.0471237403344684</v>
      </c>
      <c r="K210">
        <v>2.3015126740756422</v>
      </c>
      <c r="L210">
        <v>0.35114065636347969</v>
      </c>
      <c r="M210">
        <v>14.983403832006511</v>
      </c>
      <c r="N210">
        <v>6.3987165514312254</v>
      </c>
      <c r="O210">
        <v>3.226882798404763</v>
      </c>
      <c r="P210">
        <v>0.67326944211202666</v>
      </c>
      <c r="Q210">
        <v>0.22930627785639801</v>
      </c>
      <c r="R210">
        <v>15.349806185288781</v>
      </c>
      <c r="S210">
        <v>9.4068308346080336</v>
      </c>
      <c r="T210">
        <v>6.2928264679335921</v>
      </c>
      <c r="U210">
        <v>3.912902094364239</v>
      </c>
      <c r="V210">
        <v>1.008083154166612</v>
      </c>
      <c r="W210" t="s">
        <v>396</v>
      </c>
      <c r="X210" t="s">
        <v>397</v>
      </c>
      <c r="Y210" t="s">
        <v>398</v>
      </c>
      <c r="Z210" t="s">
        <v>399</v>
      </c>
      <c r="AA210" t="s">
        <v>400</v>
      </c>
      <c r="AB210" t="s">
        <v>401</v>
      </c>
      <c r="AC210" t="s">
        <v>402</v>
      </c>
      <c r="AD210" t="s">
        <v>403</v>
      </c>
      <c r="AE210" t="s">
        <v>404</v>
      </c>
      <c r="AF210" t="s">
        <v>405</v>
      </c>
      <c r="AG210" t="s">
        <v>406</v>
      </c>
      <c r="AH210" t="s">
        <v>407</v>
      </c>
      <c r="AI210" t="s">
        <v>408</v>
      </c>
      <c r="AJ210" t="s">
        <v>409</v>
      </c>
      <c r="AK210" t="s">
        <v>410</v>
      </c>
      <c r="AL210" t="s">
        <v>411</v>
      </c>
      <c r="AM210" t="s">
        <v>412</v>
      </c>
      <c r="AN210" t="s">
        <v>413</v>
      </c>
      <c r="AO210" t="s">
        <v>414</v>
      </c>
      <c r="AP210" t="s">
        <v>415</v>
      </c>
      <c r="AQ210" t="s">
        <v>416</v>
      </c>
      <c r="AR210" t="s">
        <v>417</v>
      </c>
      <c r="AS210" t="s">
        <v>418</v>
      </c>
      <c r="AT210" t="s">
        <v>419</v>
      </c>
      <c r="AU210" t="s">
        <v>420</v>
      </c>
      <c r="AV210" t="s">
        <v>421</v>
      </c>
      <c r="AW210" t="s">
        <v>422</v>
      </c>
      <c r="AX210" t="s">
        <v>423</v>
      </c>
      <c r="AY210" t="s">
        <v>424</v>
      </c>
      <c r="AZ210" t="s">
        <v>425</v>
      </c>
      <c r="BA210" t="s">
        <v>426</v>
      </c>
      <c r="BB210" t="s">
        <v>427</v>
      </c>
      <c r="BC210" t="s">
        <v>428</v>
      </c>
      <c r="BD210" t="s">
        <v>429</v>
      </c>
      <c r="BE210">
        <v>5.5734093667273328</v>
      </c>
      <c r="BF210">
        <v>7.0609945242314618</v>
      </c>
      <c r="BG210">
        <v>2.7938384864692192</v>
      </c>
      <c r="BH210">
        <v>4.4883291571180974</v>
      </c>
      <c r="BI210">
        <v>4.1706590165577602</v>
      </c>
      <c r="BJ210">
        <v>5.1945825555576848</v>
      </c>
      <c r="BK210">
        <v>5.1623243202296152</v>
      </c>
      <c r="BL210">
        <v>11.884735454685989</v>
      </c>
      <c r="BM210">
        <v>5.8228234464775959</v>
      </c>
      <c r="BN210">
        <v>1.929411578830915</v>
      </c>
      <c r="BO210">
        <v>10.83167978729103</v>
      </c>
      <c r="BP210">
        <v>24.395341397933411</v>
      </c>
      <c r="BQ210">
        <v>6.118964755866636</v>
      </c>
      <c r="BR210">
        <v>3.752182046317484</v>
      </c>
      <c r="BS210">
        <v>4.0024317814944634</v>
      </c>
      <c r="BT210">
        <v>19.73082137345278</v>
      </c>
      <c r="BU210">
        <v>8.7424094522862141</v>
      </c>
      <c r="BV210">
        <v>22.652756041098979</v>
      </c>
      <c r="BW210">
        <v>9.5478579215860542</v>
      </c>
      <c r="BX210">
        <v>4.8609447756112711</v>
      </c>
      <c r="BY210">
        <v>5.7050366113802431</v>
      </c>
      <c r="BZ210">
        <v>1.8708219391819241</v>
      </c>
      <c r="CA210">
        <v>1.7111650397544489</v>
      </c>
      <c r="CB210">
        <v>5.9376642079072353</v>
      </c>
      <c r="CC210">
        <v>8.4039517115958464</v>
      </c>
      <c r="CD210">
        <v>5.4637963285145377</v>
      </c>
      <c r="CE210">
        <v>10.856761808302091</v>
      </c>
      <c r="CF210">
        <v>6.4476467823789019</v>
      </c>
      <c r="CG210">
        <v>3.646226613895839</v>
      </c>
      <c r="CH210">
        <v>10.6049046630074</v>
      </c>
      <c r="CI210">
        <v>15.53597415463909</v>
      </c>
      <c r="CJ210">
        <v>12.10990405380357</v>
      </c>
      <c r="CK210">
        <v>4.3402114551340016</v>
      </c>
      <c r="CL210">
        <v>6.3438004370397758</v>
      </c>
      <c r="CM210">
        <v>5491.5356280000078</v>
      </c>
      <c r="CN210">
        <v>3211.6225049999962</v>
      </c>
      <c r="CO210">
        <v>1902.913746999998</v>
      </c>
      <c r="CP210">
        <v>867.99758400000019</v>
      </c>
      <c r="CQ210">
        <v>132.39936</v>
      </c>
      <c r="CR210">
        <v>2796.7160139999951</v>
      </c>
      <c r="CS210">
        <v>1195.0704559999999</v>
      </c>
      <c r="CT210">
        <v>602.84746900000016</v>
      </c>
      <c r="CU210">
        <v>125.714298</v>
      </c>
      <c r="CV210">
        <v>42.814545000000003</v>
      </c>
      <c r="CW210">
        <v>2918.2848440000021</v>
      </c>
      <c r="CX210">
        <v>1790.6387270000021</v>
      </c>
      <c r="CY210">
        <v>1198.1191339999989</v>
      </c>
      <c r="CZ210">
        <v>744.39065400000015</v>
      </c>
      <c r="DA210">
        <v>191.87268299999999</v>
      </c>
      <c r="DB210">
        <v>195.08131099999991</v>
      </c>
      <c r="DC210">
        <v>248.75873999999999</v>
      </c>
      <c r="DD210">
        <v>29.16376099999999</v>
      </c>
      <c r="DE210">
        <v>362.14380199999988</v>
      </c>
      <c r="DF210">
        <v>58.107491000000003</v>
      </c>
      <c r="DG210">
        <v>1321.743091999999</v>
      </c>
      <c r="DH210">
        <v>84.255656999999999</v>
      </c>
      <c r="DI210">
        <v>251.46029200000021</v>
      </c>
      <c r="DJ210">
        <v>1675.853600999998</v>
      </c>
      <c r="DK210">
        <v>43.762747000000012</v>
      </c>
      <c r="DL210">
        <v>413.37767599999989</v>
      </c>
      <c r="DM210">
        <v>207.62920000000011</v>
      </c>
      <c r="DN210">
        <v>419.86299799999978</v>
      </c>
      <c r="DO210">
        <v>92.706075999999996</v>
      </c>
      <c r="DP210">
        <v>233.22659200000001</v>
      </c>
      <c r="DQ210">
        <v>247.90549700000011</v>
      </c>
      <c r="DR210">
        <v>35.331671999999983</v>
      </c>
      <c r="DS210">
        <v>189.40654300000011</v>
      </c>
      <c r="DT210">
        <v>161.74347299999999</v>
      </c>
      <c r="DU210">
        <v>492.14638900000011</v>
      </c>
      <c r="DV210">
        <v>138.36380800000001</v>
      </c>
      <c r="DW210">
        <v>88.239919</v>
      </c>
      <c r="DX210">
        <v>21.949712000000002</v>
      </c>
      <c r="DY210">
        <v>175.30848399999999</v>
      </c>
      <c r="DZ210">
        <v>502.760741</v>
      </c>
      <c r="EA210">
        <v>313.72462300000012</v>
      </c>
      <c r="EB210">
        <v>197.99364999999989</v>
      </c>
      <c r="EC210">
        <v>2330.084507999999</v>
      </c>
      <c r="ED210">
        <v>130.209293</v>
      </c>
      <c r="EE210">
        <v>396.29832800000008</v>
      </c>
      <c r="EF210">
        <v>81.635429999999985</v>
      </c>
      <c r="EG210">
        <v>112.812084</v>
      </c>
      <c r="EH210">
        <v>164.83043900000001</v>
      </c>
      <c r="EI210">
        <v>188.59119500000011</v>
      </c>
    </row>
    <row r="211">
      <c r="A211" t="s">
        <v>547</v>
      </c>
      <c r="B211">
        <v>2017</v>
      </c>
      <c r="C211" t="s">
        <v>553</v>
      </c>
      <c r="D211">
        <v>156</v>
      </c>
      <c r="E211" t="s">
        <v>62</v>
      </c>
      <c r="F211" t="s">
        <v>435</v>
      </c>
      <c r="G211" t="s">
        <v>213</v>
      </c>
      <c r="H211">
        <v>10.85446929399127</v>
      </c>
      <c r="I211">
        <v>4.5201454866792847</v>
      </c>
      <c r="J211">
        <v>1.447345240834605</v>
      </c>
      <c r="K211">
        <v>0.36267937703862319</v>
      </c>
      <c r="L211">
        <v>0.052517969623558501</v>
      </c>
      <c r="M211">
        <v>2.9251195361821609</v>
      </c>
      <c r="N211">
        <v>0.78205384546242096</v>
      </c>
      <c r="O211">
        <v>0.2700179773481296</v>
      </c>
      <c r="P211">
        <v>0.074323947005793603</v>
      </c>
      <c r="Q211">
        <v>0.0085590448518599004</v>
      </c>
      <c r="R211">
        <v>13.48228453712016</v>
      </c>
      <c r="S211">
        <v>9.0516162277297294</v>
      </c>
      <c r="T211">
        <v>5.3014180114210721</v>
      </c>
      <c r="U211">
        <v>1.91952842053002</v>
      </c>
      <c r="V211">
        <v>0.41307531828405608</v>
      </c>
      <c r="W211" t="s">
        <v>396</v>
      </c>
      <c r="X211" t="s">
        <v>397</v>
      </c>
      <c r="Y211" t="s">
        <v>398</v>
      </c>
      <c r="Z211" t="s">
        <v>399</v>
      </c>
      <c r="AA211" t="s">
        <v>400</v>
      </c>
      <c r="AB211" t="s">
        <v>401</v>
      </c>
      <c r="AC211" t="s">
        <v>402</v>
      </c>
      <c r="AD211" t="s">
        <v>403</v>
      </c>
      <c r="AE211" t="s">
        <v>404</v>
      </c>
      <c r="AF211" t="s">
        <v>405</v>
      </c>
      <c r="AG211" t="s">
        <v>406</v>
      </c>
      <c r="AH211" t="s">
        <v>407</v>
      </c>
      <c r="AI211" t="s">
        <v>408</v>
      </c>
      <c r="AJ211" t="s">
        <v>409</v>
      </c>
      <c r="AK211" t="s">
        <v>410</v>
      </c>
      <c r="AL211" t="s">
        <v>411</v>
      </c>
      <c r="AM211" t="s">
        <v>412</v>
      </c>
      <c r="AN211" t="s">
        <v>413</v>
      </c>
      <c r="AO211" t="s">
        <v>414</v>
      </c>
      <c r="AP211" t="s">
        <v>415</v>
      </c>
      <c r="AQ211" t="s">
        <v>416</v>
      </c>
      <c r="AR211" t="s">
        <v>417</v>
      </c>
      <c r="AS211" t="s">
        <v>418</v>
      </c>
      <c r="AT211" t="s">
        <v>419</v>
      </c>
      <c r="AU211" t="s">
        <v>420</v>
      </c>
      <c r="AV211" t="s">
        <v>421</v>
      </c>
      <c r="AW211" t="s">
        <v>422</v>
      </c>
      <c r="AX211" t="s">
        <v>423</v>
      </c>
      <c r="AY211" t="s">
        <v>424</v>
      </c>
      <c r="AZ211" t="s">
        <v>425</v>
      </c>
      <c r="BA211" t="s">
        <v>426</v>
      </c>
      <c r="BB211" t="s">
        <v>427</v>
      </c>
      <c r="BC211" t="s">
        <v>428</v>
      </c>
      <c r="BD211" t="s">
        <v>429</v>
      </c>
      <c r="BE211">
        <v>3.2700010657573828</v>
      </c>
      <c r="BF211">
        <v>0.2317160711352815</v>
      </c>
      <c r="BG211">
        <v>0.34820149996960897</v>
      </c>
      <c r="BH211">
        <v>2.3159826559401751</v>
      </c>
      <c r="BI211">
        <v>3.381119820945873</v>
      </c>
      <c r="BJ211">
        <v>3.0055694710159648</v>
      </c>
      <c r="BK211">
        <v>4.2325404998554941</v>
      </c>
      <c r="BL211">
        <v>5.372296819977092</v>
      </c>
      <c r="BM211">
        <v>3.5343432275922479</v>
      </c>
      <c r="BN211">
        <v>1.3139081358661411</v>
      </c>
      <c r="BO211">
        <v>11.71911745199972</v>
      </c>
      <c r="BP211">
        <v>0.16978132682739491</v>
      </c>
      <c r="BQ211">
        <v>0.084744652071078397</v>
      </c>
      <c r="BR211">
        <v>4.6595236068186452</v>
      </c>
      <c r="BS211">
        <v>12.103966733542849</v>
      </c>
      <c r="BT211">
        <v>1.5406540679556611</v>
      </c>
      <c r="BU211">
        <v>3.6080807079257711</v>
      </c>
      <c r="BV211">
        <v>2.2426611486810049</v>
      </c>
      <c r="BW211">
        <v>1.1778216381732871</v>
      </c>
      <c r="BX211">
        <v>4.3690809459020876</v>
      </c>
      <c r="BY211">
        <v>4.2838622479040316</v>
      </c>
      <c r="BZ211">
        <v>6.0341828833452027</v>
      </c>
      <c r="CA211">
        <v>2.1542013820970638</v>
      </c>
      <c r="CB211">
        <v>0.65719693172878968</v>
      </c>
      <c r="CC211">
        <v>3.9511493663264239</v>
      </c>
      <c r="CD211">
        <v>10.24379564796042</v>
      </c>
      <c r="CE211">
        <v>7.4108253093089536</v>
      </c>
      <c r="CF211">
        <v>1.5436996107718219</v>
      </c>
      <c r="CG211">
        <v>2.9486684241617409</v>
      </c>
      <c r="CH211">
        <v>0.27024691849438892</v>
      </c>
      <c r="CI211">
        <v>1.135507493620191</v>
      </c>
      <c r="CJ211">
        <v>2.367053164238325</v>
      </c>
      <c r="CK211">
        <v>3.4927654519768079</v>
      </c>
      <c r="CL211">
        <v>4.154634372065483</v>
      </c>
      <c r="CM211">
        <v>4091.031855000002</v>
      </c>
      <c r="CN211">
        <v>1704.071432</v>
      </c>
      <c r="CO211">
        <v>545.69162499999982</v>
      </c>
      <c r="CP211">
        <v>136.78170299999991</v>
      </c>
      <c r="CQ211">
        <v>19.802166</v>
      </c>
      <c r="CR211">
        <v>545.98599499999989</v>
      </c>
      <c r="CS211">
        <v>146.062017</v>
      </c>
      <c r="CT211">
        <v>50.444861000000003</v>
      </c>
      <c r="CU211">
        <v>13.877924999999999</v>
      </c>
      <c r="CV211">
        <v>1.598088</v>
      </c>
      <c r="CW211">
        <v>2563.2340990000021</v>
      </c>
      <c r="CX211">
        <v>1723.0217960000009</v>
      </c>
      <c r="CY211">
        <v>1009.360482000001</v>
      </c>
      <c r="CZ211">
        <v>365.17116499999992</v>
      </c>
      <c r="DA211">
        <v>78.622353000000004</v>
      </c>
      <c r="DB211">
        <v>114.45706800000001</v>
      </c>
      <c r="DC211">
        <v>8.163354</v>
      </c>
      <c r="DD211">
        <v>3.6347360000000002</v>
      </c>
      <c r="DE211">
        <v>186.86659</v>
      </c>
      <c r="DF211">
        <v>47.107277000000003</v>
      </c>
      <c r="DG211">
        <v>764.75648299999932</v>
      </c>
      <c r="DH211">
        <v>69.080409999999986</v>
      </c>
      <c r="DI211">
        <v>113.66843900000001</v>
      </c>
      <c r="DJ211">
        <v>1017.211303</v>
      </c>
      <c r="DK211">
        <v>29.801950999999999</v>
      </c>
      <c r="DL211">
        <v>447.24563800000033</v>
      </c>
      <c r="DM211">
        <v>1.445012</v>
      </c>
      <c r="DN211">
        <v>5.8148960000000001</v>
      </c>
      <c r="DO211">
        <v>115.123985</v>
      </c>
      <c r="DP211">
        <v>705.31293600000026</v>
      </c>
      <c r="DQ211">
        <v>19.35736</v>
      </c>
      <c r="DR211">
        <v>14.581738</v>
      </c>
      <c r="DS211">
        <v>18.75156800000001</v>
      </c>
      <c r="DT211">
        <v>19.952639000000001</v>
      </c>
      <c r="DU211">
        <v>442.34763199999998</v>
      </c>
      <c r="DV211">
        <v>103.89617699999999</v>
      </c>
      <c r="DW211">
        <v>284.61062900000002</v>
      </c>
      <c r="DX211">
        <v>27.632694000000001</v>
      </c>
      <c r="DY211">
        <v>19.403623</v>
      </c>
      <c r="DZ211">
        <v>236.37484500000011</v>
      </c>
      <c r="EA211">
        <v>588.18644299999983</v>
      </c>
      <c r="EB211">
        <v>135.15046000000001</v>
      </c>
      <c r="EC211">
        <v>557.87028499999985</v>
      </c>
      <c r="ED211">
        <v>105.299004</v>
      </c>
      <c r="EE211">
        <v>10.09895</v>
      </c>
      <c r="EF211">
        <v>5.9666450000000006</v>
      </c>
      <c r="EG211">
        <v>22.050727999999989</v>
      </c>
      <c r="EH211">
        <v>132.646547</v>
      </c>
      <c r="EI211">
        <v>123.51073599999999</v>
      </c>
    </row>
    <row r="212">
      <c r="A212" t="s">
        <v>547</v>
      </c>
      <c r="B212">
        <v>2017</v>
      </c>
      <c r="C212" t="s">
        <v>553</v>
      </c>
      <c r="D212">
        <v>157</v>
      </c>
      <c r="E212" t="s">
        <v>62</v>
      </c>
      <c r="F212" t="s">
        <v>436</v>
      </c>
      <c r="G212" t="s">
        <v>213</v>
      </c>
      <c r="H212">
        <v>26.043119034817089</v>
      </c>
      <c r="I212">
        <v>11.248352322948969</v>
      </c>
      <c r="J212">
        <v>5.9209458108584343</v>
      </c>
      <c r="K212">
        <v>2.8847054040398632</v>
      </c>
      <c r="L212">
        <v>0.72338008030568535</v>
      </c>
      <c r="M212">
        <v>13.411953586294469</v>
      </c>
      <c r="N212">
        <v>5.3293947471711549</v>
      </c>
      <c r="O212">
        <v>3.3835026386936531</v>
      </c>
      <c r="P212">
        <v>1.654378291788108</v>
      </c>
      <c r="Q212">
        <v>0.36660364299319409</v>
      </c>
      <c r="R212">
        <v>31.56936688190682</v>
      </c>
      <c r="S212">
        <v>18.38052489563426</v>
      </c>
      <c r="T212">
        <v>11.14737272378019</v>
      </c>
      <c r="U212">
        <v>6.582648489064316</v>
      </c>
      <c r="V212">
        <v>1.3954040444407121</v>
      </c>
      <c r="W212" t="s">
        <v>396</v>
      </c>
      <c r="X212" t="s">
        <v>397</v>
      </c>
      <c r="Y212" t="s">
        <v>398</v>
      </c>
      <c r="Z212" t="s">
        <v>399</v>
      </c>
      <c r="AA212" t="s">
        <v>400</v>
      </c>
      <c r="AB212" t="s">
        <v>401</v>
      </c>
      <c r="AC212" t="s">
        <v>402</v>
      </c>
      <c r="AD212" t="s">
        <v>403</v>
      </c>
      <c r="AE212" t="s">
        <v>404</v>
      </c>
      <c r="AF212" t="s">
        <v>405</v>
      </c>
      <c r="AG212" t="s">
        <v>406</v>
      </c>
      <c r="AH212" t="s">
        <v>407</v>
      </c>
      <c r="AI212" t="s">
        <v>408</v>
      </c>
      <c r="AJ212" t="s">
        <v>409</v>
      </c>
      <c r="AK212" t="s">
        <v>410</v>
      </c>
      <c r="AL212" t="s">
        <v>411</v>
      </c>
      <c r="AM212" t="s">
        <v>412</v>
      </c>
      <c r="AN212" t="s">
        <v>413</v>
      </c>
      <c r="AO212" t="s">
        <v>414</v>
      </c>
      <c r="AP212" t="s">
        <v>415</v>
      </c>
      <c r="AQ212" t="s">
        <v>416</v>
      </c>
      <c r="AR212" t="s">
        <v>417</v>
      </c>
      <c r="AS212" t="s">
        <v>418</v>
      </c>
      <c r="AT212" t="s">
        <v>419</v>
      </c>
      <c r="AU212" t="s">
        <v>420</v>
      </c>
      <c r="AV212" t="s">
        <v>421</v>
      </c>
      <c r="AW212" t="s">
        <v>422</v>
      </c>
      <c r="AX212" t="s">
        <v>423</v>
      </c>
      <c r="AY212" t="s">
        <v>424</v>
      </c>
      <c r="AZ212" t="s">
        <v>425</v>
      </c>
      <c r="BA212" t="s">
        <v>426</v>
      </c>
      <c r="BB212" t="s">
        <v>427</v>
      </c>
      <c r="BC212" t="s">
        <v>428</v>
      </c>
      <c r="BD212" t="s">
        <v>429</v>
      </c>
      <c r="BE212">
        <v>17.564172056463629</v>
      </c>
      <c r="BF212">
        <v>4.0912822382949372</v>
      </c>
      <c r="BG212">
        <v>7.3954947762824741</v>
      </c>
      <c r="BH212">
        <v>8.7963625475127003</v>
      </c>
      <c r="BI212">
        <v>11.087981523867541</v>
      </c>
      <c r="BJ212">
        <v>6.9702602845456774</v>
      </c>
      <c r="BK212">
        <v>26.011598517273871</v>
      </c>
      <c r="BL212">
        <v>19.073968766882459</v>
      </c>
      <c r="BM212">
        <v>9.8048136945097806</v>
      </c>
      <c r="BN212">
        <v>4.0403309460782744</v>
      </c>
      <c r="BO212">
        <v>12.12735770881222</v>
      </c>
      <c r="BP212">
        <v>18.252495569149509</v>
      </c>
      <c r="BQ212">
        <v>1.708450358791705</v>
      </c>
      <c r="BR212">
        <v>9.9475834528986606</v>
      </c>
      <c r="BS212">
        <v>3.971736200897146</v>
      </c>
      <c r="BT212">
        <v>12.72554125928688</v>
      </c>
      <c r="BU212">
        <v>11.084306475654239</v>
      </c>
      <c r="BV212">
        <v>11.86152999767484</v>
      </c>
      <c r="BW212">
        <v>6.6899748089009172</v>
      </c>
      <c r="BX212">
        <v>10.42268566882081</v>
      </c>
      <c r="BY212">
        <v>25.753125653992001</v>
      </c>
      <c r="BZ212">
        <v>6.6909680511201</v>
      </c>
      <c r="CA212">
        <v>5.5971607428309174</v>
      </c>
      <c r="CB212">
        <v>19.37503240980493</v>
      </c>
      <c r="CC212">
        <v>5.0201354464753329</v>
      </c>
      <c r="CD212">
        <v>10.36061075242654</v>
      </c>
      <c r="CE212">
        <v>10.96874900478204</v>
      </c>
      <c r="CF212">
        <v>8.6392742585103353</v>
      </c>
      <c r="CG212">
        <v>19.544271126932699</v>
      </c>
      <c r="CH212">
        <v>11.886671832771111</v>
      </c>
      <c r="CI212">
        <v>8.5630487131914368</v>
      </c>
      <c r="CJ212">
        <v>19.414246506812901</v>
      </c>
      <c r="CK212">
        <v>14.646186576680041</v>
      </c>
      <c r="CL212">
        <v>0.77507274811921023</v>
      </c>
      <c r="CM212">
        <v>9815.6092840000001</v>
      </c>
      <c r="CN212">
        <v>4240.5705539999999</v>
      </c>
      <c r="CO212">
        <v>2232.370308</v>
      </c>
      <c r="CP212">
        <v>1087.944181000001</v>
      </c>
      <c r="CQ212">
        <v>272.75411700000012</v>
      </c>
      <c r="CR212">
        <v>2503.398146</v>
      </c>
      <c r="CS212">
        <v>995.35620299999994</v>
      </c>
      <c r="CT212">
        <v>632.10724699999992</v>
      </c>
      <c r="CU212">
        <v>308.90902299999999</v>
      </c>
      <c r="CV212">
        <v>68.449797000000018</v>
      </c>
      <c r="CW212">
        <v>6001.9262650000064</v>
      </c>
      <c r="CX212">
        <v>3498.8276370000008</v>
      </c>
      <c r="CY212">
        <v>2122.3977209999998</v>
      </c>
      <c r="CZ212">
        <v>1252.283317000001</v>
      </c>
      <c r="DA212">
        <v>265.59308800000002</v>
      </c>
      <c r="DB212">
        <v>614.78378599999962</v>
      </c>
      <c r="DC212">
        <v>144.135817</v>
      </c>
      <c r="DD212">
        <v>77.198607999999993</v>
      </c>
      <c r="DE212">
        <v>709.74032099999943</v>
      </c>
      <c r="DF212">
        <v>154.48272900000009</v>
      </c>
      <c r="DG212">
        <v>1773.557986999999</v>
      </c>
      <c r="DH212">
        <v>424.54216099999979</v>
      </c>
      <c r="DI212">
        <v>403.57194100000021</v>
      </c>
      <c r="DJ212">
        <v>2821.9011769999979</v>
      </c>
      <c r="DK212">
        <v>91.64243799999997</v>
      </c>
      <c r="DL212">
        <v>462.82562300000012</v>
      </c>
      <c r="DM212">
        <v>155.34732600000001</v>
      </c>
      <c r="DN212">
        <v>117.228178</v>
      </c>
      <c r="DO212">
        <v>245.77736800000011</v>
      </c>
      <c r="DP212">
        <v>231.43792300000001</v>
      </c>
      <c r="DQ212">
        <v>159.88851</v>
      </c>
      <c r="DR212">
        <v>44.796241000000009</v>
      </c>
      <c r="DS212">
        <v>99.177838999999963</v>
      </c>
      <c r="DT212">
        <v>113.330107</v>
      </c>
      <c r="DU212">
        <v>1055.244886</v>
      </c>
      <c r="DV212">
        <v>624.58854799999949</v>
      </c>
      <c r="DW212">
        <v>315.58881500000001</v>
      </c>
      <c r="DX212">
        <v>71.796736999999993</v>
      </c>
      <c r="DY212">
        <v>572.04439999999988</v>
      </c>
      <c r="DZ212">
        <v>300.32621599999999</v>
      </c>
      <c r="EA212">
        <v>594.89382599999976</v>
      </c>
      <c r="EB212">
        <v>200.0359489999999</v>
      </c>
      <c r="EC212">
        <v>3122.1063729999992</v>
      </c>
      <c r="ED212">
        <v>697.93954000000008</v>
      </c>
      <c r="EE212">
        <v>444.1971260000002</v>
      </c>
      <c r="EF212">
        <v>44.995451000000003</v>
      </c>
      <c r="EG212">
        <v>180.85705700000011</v>
      </c>
      <c r="EH212">
        <v>556.22574799999984</v>
      </c>
      <c r="EI212">
        <v>23.041692000000001</v>
      </c>
    </row>
    <row r="213">
      <c r="A213" t="s">
        <v>547</v>
      </c>
      <c r="B213">
        <v>2017</v>
      </c>
      <c r="C213" t="s">
        <v>553</v>
      </c>
      <c r="D213">
        <v>158</v>
      </c>
      <c r="E213" t="s">
        <v>62</v>
      </c>
      <c r="F213" t="s">
        <v>430</v>
      </c>
      <c r="G213" t="s">
        <v>213</v>
      </c>
      <c r="H213">
        <v>0.15941038418141951</v>
      </c>
      <c r="I213">
        <v>0.0499668696336052</v>
      </c>
      <c r="J213">
        <v>0.0044349996407414003</v>
      </c>
      <c r="K213">
        <v>0.045147897520809097</v>
      </c>
      <c r="L213">
        <v>0</v>
      </c>
      <c r="M213">
        <v>0.098479455672414895</v>
      </c>
      <c r="N213">
        <v>0</v>
      </c>
      <c r="O213">
        <v>0.0086046447625378001</v>
      </c>
      <c r="P213">
        <v>0</v>
      </c>
      <c r="Q213">
        <v>0</v>
      </c>
      <c r="R213">
        <v>0.23053731855237811</v>
      </c>
      <c r="S213">
        <v>0.030946658880697701</v>
      </c>
      <c r="T213">
        <v>0.065595278883332997</v>
      </c>
      <c r="U213">
        <v>0.0810536779574801</v>
      </c>
      <c r="V213">
        <v>0</v>
      </c>
      <c r="W213" t="s">
        <v>396</v>
      </c>
      <c r="X213" t="s">
        <v>397</v>
      </c>
      <c r="Y213" t="s">
        <v>398</v>
      </c>
      <c r="Z213" t="s">
        <v>399</v>
      </c>
      <c r="AA213" t="s">
        <v>400</v>
      </c>
      <c r="AB213" t="s">
        <v>401</v>
      </c>
      <c r="AC213" t="s">
        <v>402</v>
      </c>
      <c r="AD213" t="s">
        <v>403</v>
      </c>
      <c r="AE213" t="s">
        <v>404</v>
      </c>
      <c r="AF213" t="s">
        <v>405</v>
      </c>
      <c r="AG213" t="s">
        <v>406</v>
      </c>
      <c r="AH213" t="s">
        <v>407</v>
      </c>
      <c r="AI213" t="s">
        <v>408</v>
      </c>
      <c r="AJ213" t="s">
        <v>409</v>
      </c>
      <c r="AK213" t="s">
        <v>410</v>
      </c>
      <c r="AL213" t="s">
        <v>411</v>
      </c>
      <c r="AM213" t="s">
        <v>412</v>
      </c>
      <c r="AN213" t="s">
        <v>413</v>
      </c>
      <c r="AO213" t="s">
        <v>414</v>
      </c>
      <c r="AP213" t="s">
        <v>415</v>
      </c>
      <c r="AQ213" t="s">
        <v>416</v>
      </c>
      <c r="AR213" t="s">
        <v>417</v>
      </c>
      <c r="AS213" t="s">
        <v>418</v>
      </c>
      <c r="AT213" t="s">
        <v>419</v>
      </c>
      <c r="AU213" t="s">
        <v>420</v>
      </c>
      <c r="AV213" t="s">
        <v>421</v>
      </c>
      <c r="AW213" t="s">
        <v>422</v>
      </c>
      <c r="AX213" t="s">
        <v>423</v>
      </c>
      <c r="AY213" t="s">
        <v>424</v>
      </c>
      <c r="AZ213" t="s">
        <v>425</v>
      </c>
      <c r="BA213" t="s">
        <v>426</v>
      </c>
      <c r="BB213" t="s">
        <v>427</v>
      </c>
      <c r="BC213" t="s">
        <v>428</v>
      </c>
      <c r="BD213" t="s">
        <v>429</v>
      </c>
      <c r="BE213">
        <v>0</v>
      </c>
      <c r="BF213">
        <v>0</v>
      </c>
      <c r="BG213">
        <v>0</v>
      </c>
      <c r="BH213">
        <v>0</v>
      </c>
      <c r="BI213">
        <v>0.5128519310841847</v>
      </c>
      <c r="BJ213">
        <v>0.031588630892037797</v>
      </c>
      <c r="BK213">
        <v>0</v>
      </c>
      <c r="BL213">
        <v>0.096985113671513606</v>
      </c>
      <c r="BM213">
        <v>0</v>
      </c>
      <c r="BN213">
        <v>0</v>
      </c>
      <c r="BO213">
        <v>0.065359799693450002</v>
      </c>
      <c r="BP213">
        <v>0</v>
      </c>
      <c r="BQ213">
        <v>0</v>
      </c>
      <c r="BR213">
        <v>0</v>
      </c>
      <c r="BS213">
        <v>0</v>
      </c>
      <c r="BT213">
        <v>0.15911523896811711</v>
      </c>
      <c r="BU213">
        <v>0</v>
      </c>
      <c r="BV213">
        <v>0</v>
      </c>
      <c r="BW213">
        <v>0</v>
      </c>
      <c r="BX213">
        <v>0</v>
      </c>
      <c r="BY213">
        <v>0</v>
      </c>
      <c r="BZ213">
        <v>0</v>
      </c>
      <c r="CA213">
        <v>0</v>
      </c>
      <c r="CB213">
        <v>0</v>
      </c>
      <c r="CC213">
        <v>0.14242677969658649</v>
      </c>
      <c r="CD213">
        <v>0.066856501160982101</v>
      </c>
      <c r="CE213">
        <v>0.020172839389830201</v>
      </c>
      <c r="CF213">
        <v>0.067459328608946004</v>
      </c>
      <c r="CG213">
        <v>1.086046352971781</v>
      </c>
      <c r="CH213">
        <v>0</v>
      </c>
      <c r="CI213">
        <v>0</v>
      </c>
      <c r="CJ213">
        <v>0</v>
      </c>
      <c r="CK213">
        <v>0</v>
      </c>
      <c r="CL213">
        <v>0</v>
      </c>
      <c r="CM213">
        <v>60.081515000000003</v>
      </c>
      <c r="CN213">
        <v>18.837250999999998</v>
      </c>
      <c r="CO213">
        <v>1.6721250000000001</v>
      </c>
      <c r="CP213">
        <v>17.027177999999999</v>
      </c>
      <c r="CQ213">
        <v>0</v>
      </c>
      <c r="CR213">
        <v>18.381609000000001</v>
      </c>
      <c r="CS213">
        <v>0</v>
      </c>
      <c r="CT213">
        <v>1.607523</v>
      </c>
      <c r="CU213">
        <v>0</v>
      </c>
      <c r="CV213">
        <v>0</v>
      </c>
      <c r="CW213">
        <v>43.829450000000001</v>
      </c>
      <c r="CX213">
        <v>5.8908560000000003</v>
      </c>
      <c r="CY213">
        <v>12.488975999999999</v>
      </c>
      <c r="CZ213">
        <v>15.419655000000001</v>
      </c>
      <c r="DA213">
        <v>0</v>
      </c>
      <c r="DB213">
        <v>0</v>
      </c>
      <c r="DC213">
        <v>0</v>
      </c>
      <c r="DD213">
        <v>0</v>
      </c>
      <c r="DE213">
        <v>0</v>
      </c>
      <c r="DF213">
        <v>7.1452830000000001</v>
      </c>
      <c r="DG213">
        <v>8.0376150000000006</v>
      </c>
      <c r="DH213">
        <v>0</v>
      </c>
      <c r="DI213">
        <v>2.0520360000000002</v>
      </c>
      <c r="DJ213">
        <v>0</v>
      </c>
      <c r="DK213">
        <v>0</v>
      </c>
      <c r="DL213">
        <v>2.4943759999999999</v>
      </c>
      <c r="DM213">
        <v>0</v>
      </c>
      <c r="DN213">
        <v>0</v>
      </c>
      <c r="DO213">
        <v>0</v>
      </c>
      <c r="DP213">
        <v>0</v>
      </c>
      <c r="DQ213">
        <v>1.9991840000000001</v>
      </c>
      <c r="DR213">
        <v>0</v>
      </c>
      <c r="DS213">
        <v>0</v>
      </c>
      <c r="DT213">
        <v>0</v>
      </c>
      <c r="DU213">
        <v>0</v>
      </c>
      <c r="DV213">
        <v>0</v>
      </c>
      <c r="DW213">
        <v>0</v>
      </c>
      <c r="DX213">
        <v>0</v>
      </c>
      <c r="DY213">
        <v>0</v>
      </c>
      <c r="DZ213">
        <v>8.5205859999999998</v>
      </c>
      <c r="EA213">
        <v>3.8388200000000001</v>
      </c>
      <c r="EB213">
        <v>0.36788999999999999</v>
      </c>
      <c r="EC213">
        <v>24.378806999999998</v>
      </c>
      <c r="ED213">
        <v>38.783472000000003</v>
      </c>
      <c r="EE213">
        <v>0</v>
      </c>
      <c r="EF213">
        <v>0</v>
      </c>
      <c r="EG213">
        <v>0</v>
      </c>
      <c r="EH213">
        <v>0</v>
      </c>
      <c r="EI213">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Introduction</vt:lpstr>
      <vt:lpstr>Water</vt:lpstr>
      <vt:lpstr>Sanitation</vt:lpstr>
      <vt:lpstr>Hygiene</vt:lpstr>
      <vt:lpstr>DHS03</vt:lpstr>
      <vt:lpstr>DHS07</vt:lpstr>
      <vt:lpstr>DHS12</vt:lpstr>
      <vt:lpstr>DHS17</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2021-05-25T18:19:11Z</dcterms:modified>
</cp:coreProperties>
</file>